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shba\Dropbox\פונטים\1QS - עינת\"/>
    </mc:Choice>
  </mc:AlternateContent>
  <xr:revisionPtr revIDLastSave="0" documentId="13_ncr:1_{572E8957-214B-45D2-B980-042055207123}" xr6:coauthVersionLast="45" xr6:coauthVersionMax="45" xr10:uidLastSave="{00000000-0000-0000-0000-000000000000}"/>
  <bookViews>
    <workbookView xWindow="-108" yWindow="-108" windowWidth="23256" windowHeight="13176" activeTab="6" xr2:uid="{00000000-000D-0000-FFFF-FFFF00000000}"/>
  </bookViews>
  <sheets>
    <sheet name="COL8" sheetId="2" r:id="rId1"/>
    <sheet name="COL 8 no vacats" sheetId="6" r:id="rId2"/>
    <sheet name="COL9" sheetId="1" r:id="rId3"/>
    <sheet name="COL 9 no vacats" sheetId="7" r:id="rId4"/>
    <sheet name="COL10" sheetId="3" r:id="rId5"/>
    <sheet name="COL 10 no vacats" sheetId="8" r:id="rId6"/>
    <sheet name="COL11" sheetId="4" r:id="rId7"/>
    <sheet name="COL 11 no vacats" sheetId="9" r:id="rId8"/>
    <sheet name="COL 8-11" sheetId="5" r:id="rId9"/>
    <sheet name="COL 8-11 no vacats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3" i="10" l="1"/>
  <c r="P73" i="10" s="1"/>
  <c r="N73" i="10"/>
  <c r="O72" i="10"/>
  <c r="P72" i="10" s="1"/>
  <c r="N72" i="10"/>
  <c r="O71" i="10"/>
  <c r="P71" i="10" s="1"/>
  <c r="N71" i="10"/>
  <c r="O70" i="10"/>
  <c r="P70" i="10" s="1"/>
  <c r="N70" i="10"/>
  <c r="O69" i="10"/>
  <c r="P69" i="10" s="1"/>
  <c r="N69" i="10"/>
  <c r="P68" i="10"/>
  <c r="O68" i="10"/>
  <c r="N68" i="10"/>
  <c r="O67" i="10"/>
  <c r="P67" i="10" s="1"/>
  <c r="N67" i="10"/>
  <c r="O66" i="10"/>
  <c r="P66" i="10" s="1"/>
  <c r="N66" i="10"/>
  <c r="O65" i="10"/>
  <c r="P65" i="10" s="1"/>
  <c r="N65" i="10"/>
  <c r="P64" i="10"/>
  <c r="O64" i="10"/>
  <c r="N64" i="10"/>
  <c r="O63" i="10"/>
  <c r="P63" i="10" s="1"/>
  <c r="N63" i="10"/>
  <c r="O62" i="10"/>
  <c r="P62" i="10" s="1"/>
  <c r="N62" i="10"/>
  <c r="O61" i="10"/>
  <c r="P61" i="10" s="1"/>
  <c r="N61" i="10"/>
  <c r="P60" i="10"/>
  <c r="O60" i="10"/>
  <c r="N60" i="10"/>
  <c r="O59" i="10"/>
  <c r="P59" i="10" s="1"/>
  <c r="N59" i="10"/>
  <c r="P58" i="10"/>
  <c r="O58" i="10"/>
  <c r="N58" i="10"/>
  <c r="O57" i="10"/>
  <c r="P57" i="10" s="1"/>
  <c r="N57" i="10"/>
  <c r="O56" i="10"/>
  <c r="P56" i="10" s="1"/>
  <c r="N56" i="10"/>
  <c r="O55" i="10"/>
  <c r="P55" i="10" s="1"/>
  <c r="N55" i="10"/>
  <c r="O54" i="10"/>
  <c r="P54" i="10" s="1"/>
  <c r="N54" i="10"/>
  <c r="O53" i="10"/>
  <c r="P53" i="10" s="1"/>
  <c r="N53" i="10"/>
  <c r="O52" i="10"/>
  <c r="P52" i="10" s="1"/>
  <c r="N52" i="10"/>
  <c r="O51" i="10"/>
  <c r="P51" i="10" s="1"/>
  <c r="N51" i="10"/>
  <c r="O50" i="10"/>
  <c r="P50" i="10" s="1"/>
  <c r="N50" i="10"/>
  <c r="O49" i="10"/>
  <c r="P49" i="10" s="1"/>
  <c r="N49" i="10"/>
  <c r="P48" i="10"/>
  <c r="O48" i="10"/>
  <c r="N48" i="10"/>
  <c r="O47" i="10"/>
  <c r="P47" i="10" s="1"/>
  <c r="N47" i="10"/>
  <c r="O46" i="10"/>
  <c r="P46" i="10" s="1"/>
  <c r="N46" i="10"/>
  <c r="O45" i="10"/>
  <c r="P45" i="10" s="1"/>
  <c r="N45" i="10"/>
  <c r="P44" i="10"/>
  <c r="O44" i="10"/>
  <c r="N44" i="10"/>
  <c r="O43" i="10"/>
  <c r="P43" i="10" s="1"/>
  <c r="N43" i="10"/>
  <c r="O42" i="10"/>
  <c r="P42" i="10" s="1"/>
  <c r="N42" i="10"/>
  <c r="O41" i="10"/>
  <c r="P41" i="10" s="1"/>
  <c r="N41" i="10"/>
  <c r="P40" i="10"/>
  <c r="O40" i="10"/>
  <c r="N40" i="10"/>
  <c r="O39" i="10"/>
  <c r="P39" i="10" s="1"/>
  <c r="N39" i="10"/>
  <c r="O38" i="10"/>
  <c r="P38" i="10" s="1"/>
  <c r="N38" i="10"/>
  <c r="O37" i="10"/>
  <c r="P37" i="10" s="1"/>
  <c r="N37" i="10"/>
  <c r="P36" i="10"/>
  <c r="O36" i="10"/>
  <c r="N36" i="10"/>
  <c r="O35" i="10"/>
  <c r="P35" i="10" s="1"/>
  <c r="N35" i="10"/>
  <c r="P34" i="10"/>
  <c r="O34" i="10"/>
  <c r="N34" i="10"/>
  <c r="O33" i="10"/>
  <c r="P33" i="10" s="1"/>
  <c r="N33" i="10"/>
  <c r="O32" i="10"/>
  <c r="P32" i="10" s="1"/>
  <c r="N32" i="10"/>
  <c r="O31" i="10"/>
  <c r="P31" i="10" s="1"/>
  <c r="N31" i="10"/>
  <c r="O30" i="10"/>
  <c r="P30" i="10" s="1"/>
  <c r="N30" i="10"/>
  <c r="O29" i="10"/>
  <c r="P29" i="10" s="1"/>
  <c r="N29" i="10"/>
  <c r="O28" i="10"/>
  <c r="P28" i="10" s="1"/>
  <c r="N28" i="10"/>
  <c r="O27" i="10"/>
  <c r="P27" i="10" s="1"/>
  <c r="N27" i="10"/>
  <c r="P26" i="10"/>
  <c r="O26" i="10"/>
  <c r="N26" i="10"/>
  <c r="O25" i="10"/>
  <c r="P25" i="10" s="1"/>
  <c r="N25" i="10"/>
  <c r="O24" i="10"/>
  <c r="P24" i="10" s="1"/>
  <c r="N24" i="10"/>
  <c r="O23" i="10"/>
  <c r="P23" i="10" s="1"/>
  <c r="N23" i="10"/>
  <c r="O22" i="10"/>
  <c r="P22" i="10" s="1"/>
  <c r="N22" i="10"/>
  <c r="O21" i="10"/>
  <c r="P21" i="10" s="1"/>
  <c r="N21" i="10"/>
  <c r="P20" i="10"/>
  <c r="O20" i="10"/>
  <c r="N20" i="10"/>
  <c r="O19" i="10"/>
  <c r="P19" i="10" s="1"/>
  <c r="N19" i="10"/>
  <c r="O18" i="10"/>
  <c r="P18" i="10" s="1"/>
  <c r="N18" i="10"/>
  <c r="O17" i="10"/>
  <c r="P17" i="10" s="1"/>
  <c r="N17" i="10"/>
  <c r="O16" i="10"/>
  <c r="P16" i="10" s="1"/>
  <c r="N16" i="10"/>
  <c r="O15" i="10"/>
  <c r="P15" i="10" s="1"/>
  <c r="N15" i="10"/>
  <c r="P14" i="10"/>
  <c r="O14" i="10"/>
  <c r="N14" i="10"/>
  <c r="O13" i="10"/>
  <c r="P13" i="10" s="1"/>
  <c r="N13" i="10"/>
  <c r="O12" i="10"/>
  <c r="P12" i="10" s="1"/>
  <c r="N12" i="10"/>
  <c r="O11" i="10"/>
  <c r="P11" i="10" s="1"/>
  <c r="N11" i="10"/>
  <c r="O10" i="10"/>
  <c r="P10" i="10" s="1"/>
  <c r="N10" i="10"/>
  <c r="O9" i="10"/>
  <c r="P9" i="10" s="1"/>
  <c r="N9" i="10"/>
  <c r="O8" i="10"/>
  <c r="P8" i="10" s="1"/>
  <c r="N8" i="10"/>
  <c r="O7" i="10"/>
  <c r="P7" i="10" s="1"/>
  <c r="N7" i="10"/>
  <c r="O6" i="10"/>
  <c r="P6" i="10" s="1"/>
  <c r="N6" i="10"/>
  <c r="O5" i="10"/>
  <c r="P5" i="10" s="1"/>
  <c r="N5" i="10"/>
  <c r="O4" i="10"/>
  <c r="P4" i="10" s="1"/>
  <c r="N4" i="10"/>
  <c r="O3" i="10"/>
  <c r="P3" i="10" s="1"/>
  <c r="N3" i="10"/>
  <c r="O2" i="10"/>
  <c r="P2" i="10" s="1"/>
  <c r="N2" i="10"/>
  <c r="N74" i="10" s="1"/>
  <c r="O84" i="5"/>
  <c r="P84" i="5" s="1"/>
  <c r="N84" i="5"/>
  <c r="O18" i="4"/>
  <c r="P18" i="4" s="1"/>
  <c r="N18" i="4"/>
  <c r="O80" i="5"/>
  <c r="P80" i="5" s="1"/>
  <c r="N80" i="5"/>
  <c r="O14" i="4"/>
  <c r="P14" i="4" s="1"/>
  <c r="N14" i="4"/>
  <c r="O21" i="9"/>
  <c r="P21" i="9" s="1"/>
  <c r="N21" i="9"/>
  <c r="O20" i="9"/>
  <c r="P20" i="9" s="1"/>
  <c r="N20" i="9"/>
  <c r="O19" i="9"/>
  <c r="P19" i="9" s="1"/>
  <c r="N19" i="9"/>
  <c r="O18" i="9"/>
  <c r="P18" i="9" s="1"/>
  <c r="N18" i="9"/>
  <c r="O17" i="9"/>
  <c r="P17" i="9" s="1"/>
  <c r="N17" i="9"/>
  <c r="O16" i="9"/>
  <c r="P16" i="9" s="1"/>
  <c r="N16" i="9"/>
  <c r="O15" i="9"/>
  <c r="P15" i="9" s="1"/>
  <c r="N15" i="9"/>
  <c r="O14" i="9"/>
  <c r="P14" i="9" s="1"/>
  <c r="N14" i="9"/>
  <c r="O13" i="9"/>
  <c r="P13" i="9" s="1"/>
  <c r="N13" i="9"/>
  <c r="O12" i="9"/>
  <c r="P12" i="9" s="1"/>
  <c r="N12" i="9"/>
  <c r="O11" i="9"/>
  <c r="P11" i="9" s="1"/>
  <c r="N11" i="9"/>
  <c r="O10" i="9"/>
  <c r="P10" i="9" s="1"/>
  <c r="N10" i="9"/>
  <c r="O9" i="9"/>
  <c r="P9" i="9" s="1"/>
  <c r="N9" i="9"/>
  <c r="P8" i="9"/>
  <c r="O8" i="9"/>
  <c r="N8" i="9"/>
  <c r="O7" i="9"/>
  <c r="P7" i="9" s="1"/>
  <c r="N7" i="9"/>
  <c r="O6" i="9"/>
  <c r="P6" i="9" s="1"/>
  <c r="N6" i="9"/>
  <c r="O5" i="9"/>
  <c r="P5" i="9" s="1"/>
  <c r="N5" i="9"/>
  <c r="P4" i="9"/>
  <c r="O4" i="9"/>
  <c r="N4" i="9"/>
  <c r="O3" i="9"/>
  <c r="P3" i="9" s="1"/>
  <c r="N3" i="9"/>
  <c r="O2" i="9"/>
  <c r="P2" i="9" s="1"/>
  <c r="N2" i="9"/>
  <c r="O67" i="5"/>
  <c r="P67" i="5" s="1"/>
  <c r="N67" i="5"/>
  <c r="O66" i="5"/>
  <c r="P66" i="5" s="1"/>
  <c r="N66" i="5"/>
  <c r="O65" i="5"/>
  <c r="P65" i="5" s="1"/>
  <c r="N65" i="5"/>
  <c r="O64" i="5"/>
  <c r="P64" i="5" s="1"/>
  <c r="N64" i="5"/>
  <c r="O63" i="5"/>
  <c r="P63" i="5" s="1"/>
  <c r="N63" i="5"/>
  <c r="O62" i="5"/>
  <c r="P62" i="5" s="1"/>
  <c r="N62" i="5"/>
  <c r="O61" i="5"/>
  <c r="P61" i="5" s="1"/>
  <c r="N61" i="5"/>
  <c r="O60" i="5"/>
  <c r="P60" i="5" s="1"/>
  <c r="N60" i="5"/>
  <c r="O59" i="5"/>
  <c r="P59" i="5" s="1"/>
  <c r="N59" i="5"/>
  <c r="O58" i="5"/>
  <c r="P58" i="5" s="1"/>
  <c r="N58" i="5"/>
  <c r="O57" i="5"/>
  <c r="P57" i="5" s="1"/>
  <c r="N57" i="5"/>
  <c r="O56" i="5"/>
  <c r="P56" i="5" s="1"/>
  <c r="N56" i="5"/>
  <c r="O55" i="5"/>
  <c r="P55" i="5" s="1"/>
  <c r="N55" i="5"/>
  <c r="P54" i="5"/>
  <c r="O54" i="5"/>
  <c r="N54" i="5"/>
  <c r="O53" i="5"/>
  <c r="P53" i="5" s="1"/>
  <c r="N53" i="5"/>
  <c r="O52" i="5"/>
  <c r="P52" i="5" s="1"/>
  <c r="N52" i="5"/>
  <c r="O51" i="5"/>
  <c r="P51" i="5" s="1"/>
  <c r="N51" i="5"/>
  <c r="P50" i="5"/>
  <c r="O50" i="5"/>
  <c r="N50" i="5"/>
  <c r="O49" i="5"/>
  <c r="P49" i="5" s="1"/>
  <c r="N49" i="5"/>
  <c r="O48" i="5"/>
  <c r="P48" i="5" s="1"/>
  <c r="N48" i="5"/>
  <c r="O47" i="5"/>
  <c r="P47" i="5" s="1"/>
  <c r="N47" i="5"/>
  <c r="P46" i="5"/>
  <c r="O46" i="5"/>
  <c r="N46" i="5"/>
  <c r="O45" i="5"/>
  <c r="P45" i="5" s="1"/>
  <c r="N45" i="5"/>
  <c r="P44" i="5"/>
  <c r="O44" i="5"/>
  <c r="N44" i="5"/>
  <c r="O3" i="8"/>
  <c r="O4" i="8"/>
  <c r="P4" i="8" s="1"/>
  <c r="O5" i="8"/>
  <c r="P5" i="8" s="1"/>
  <c r="O6" i="8"/>
  <c r="O7" i="8"/>
  <c r="O8" i="8"/>
  <c r="O9" i="8"/>
  <c r="P9" i="8" s="1"/>
  <c r="O10" i="8"/>
  <c r="P10" i="8" s="1"/>
  <c r="O11" i="8"/>
  <c r="O12" i="8"/>
  <c r="O13" i="8"/>
  <c r="O14" i="8"/>
  <c r="P14" i="8" s="1"/>
  <c r="O15" i="8"/>
  <c r="O16" i="8"/>
  <c r="P16" i="8" s="1"/>
  <c r="O17" i="8"/>
  <c r="P17" i="8" s="1"/>
  <c r="O18" i="8"/>
  <c r="P18" i="8" s="1"/>
  <c r="O19" i="8"/>
  <c r="P19" i="8" s="1"/>
  <c r="O20" i="8"/>
  <c r="O21" i="8"/>
  <c r="O22" i="8"/>
  <c r="O23" i="8"/>
  <c r="P23" i="8" s="1"/>
  <c r="O2" i="8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3" i="3"/>
  <c r="O2" i="3"/>
  <c r="N23" i="8"/>
  <c r="P22" i="8"/>
  <c r="N22" i="8"/>
  <c r="P21" i="8"/>
  <c r="N21" i="8"/>
  <c r="P20" i="8"/>
  <c r="N20" i="8"/>
  <c r="N19" i="8"/>
  <c r="N18" i="8"/>
  <c r="N17" i="8"/>
  <c r="N16" i="8"/>
  <c r="P15" i="8"/>
  <c r="N15" i="8"/>
  <c r="N14" i="8"/>
  <c r="P13" i="8"/>
  <c r="N13" i="8"/>
  <c r="P12" i="8"/>
  <c r="N12" i="8"/>
  <c r="P11" i="8"/>
  <c r="N11" i="8"/>
  <c r="N10" i="8"/>
  <c r="N9" i="8"/>
  <c r="P8" i="8"/>
  <c r="N8" i="8"/>
  <c r="P7" i="8"/>
  <c r="N7" i="8"/>
  <c r="N6" i="8"/>
  <c r="N5" i="8"/>
  <c r="N4" i="8"/>
  <c r="P3" i="8"/>
  <c r="N3" i="8"/>
  <c r="P2" i="8"/>
  <c r="N2" i="8"/>
  <c r="O20" i="7"/>
  <c r="P20" i="7" s="1"/>
  <c r="N20" i="7"/>
  <c r="P19" i="7"/>
  <c r="O19" i="7"/>
  <c r="N19" i="7"/>
  <c r="O18" i="7"/>
  <c r="P18" i="7" s="1"/>
  <c r="N18" i="7"/>
  <c r="O17" i="7"/>
  <c r="P17" i="7" s="1"/>
  <c r="N17" i="7"/>
  <c r="O16" i="7"/>
  <c r="P16" i="7" s="1"/>
  <c r="N16" i="7"/>
  <c r="P15" i="7"/>
  <c r="O15" i="7"/>
  <c r="N15" i="7"/>
  <c r="O14" i="7"/>
  <c r="P14" i="7" s="1"/>
  <c r="N14" i="7"/>
  <c r="O13" i="7"/>
  <c r="P13" i="7" s="1"/>
  <c r="N13" i="7"/>
  <c r="O12" i="7"/>
  <c r="P12" i="7" s="1"/>
  <c r="N12" i="7"/>
  <c r="O11" i="7"/>
  <c r="P11" i="7" s="1"/>
  <c r="N11" i="7"/>
  <c r="O10" i="7"/>
  <c r="N10" i="7"/>
  <c r="O9" i="7"/>
  <c r="P9" i="7" s="1"/>
  <c r="N9" i="7"/>
  <c r="P8" i="7"/>
  <c r="O8" i="7"/>
  <c r="N8" i="7"/>
  <c r="O7" i="7"/>
  <c r="P7" i="7" s="1"/>
  <c r="N7" i="7"/>
  <c r="O6" i="7"/>
  <c r="P6" i="7" s="1"/>
  <c r="N6" i="7"/>
  <c r="O5" i="7"/>
  <c r="P5" i="7" s="1"/>
  <c r="N5" i="7"/>
  <c r="P4" i="7"/>
  <c r="O4" i="7"/>
  <c r="N4" i="7"/>
  <c r="O3" i="7"/>
  <c r="P3" i="7" s="1"/>
  <c r="N3" i="7"/>
  <c r="O2" i="7"/>
  <c r="P2" i="7" s="1"/>
  <c r="N2" i="7"/>
  <c r="O12" i="6"/>
  <c r="P12" i="6" s="1"/>
  <c r="N12" i="6"/>
  <c r="O11" i="6"/>
  <c r="N11" i="6"/>
  <c r="O10" i="6"/>
  <c r="P10" i="6" s="1"/>
  <c r="N10" i="6"/>
  <c r="O9" i="6"/>
  <c r="P9" i="6" s="1"/>
  <c r="N9" i="6"/>
  <c r="O8" i="6"/>
  <c r="P8" i="6" s="1"/>
  <c r="N8" i="6"/>
  <c r="O7" i="6"/>
  <c r="P7" i="6" s="1"/>
  <c r="N7" i="6"/>
  <c r="O6" i="6"/>
  <c r="P6" i="6" s="1"/>
  <c r="N6" i="6"/>
  <c r="O5" i="6"/>
  <c r="P5" i="6" s="1"/>
  <c r="N5" i="6"/>
  <c r="O4" i="6"/>
  <c r="P4" i="6" s="1"/>
  <c r="N4" i="6"/>
  <c r="O3" i="6"/>
  <c r="P3" i="6" s="1"/>
  <c r="N3" i="6"/>
  <c r="O2" i="6"/>
  <c r="P2" i="6" s="1"/>
  <c r="N2" i="6"/>
  <c r="O89" i="5"/>
  <c r="P89" i="5" s="1"/>
  <c r="N89" i="5"/>
  <c r="O88" i="5"/>
  <c r="P88" i="5" s="1"/>
  <c r="N88" i="5"/>
  <c r="O87" i="5"/>
  <c r="P87" i="5" s="1"/>
  <c r="N87" i="5"/>
  <c r="P86" i="5"/>
  <c r="O86" i="5"/>
  <c r="N86" i="5"/>
  <c r="O85" i="5"/>
  <c r="P85" i="5" s="1"/>
  <c r="N85" i="5"/>
  <c r="O83" i="5"/>
  <c r="P83" i="5" s="1"/>
  <c r="N83" i="5"/>
  <c r="O82" i="5"/>
  <c r="P82" i="5" s="1"/>
  <c r="N82" i="5"/>
  <c r="O81" i="5"/>
  <c r="P81" i="5" s="1"/>
  <c r="N81" i="5"/>
  <c r="O79" i="5"/>
  <c r="P79" i="5" s="1"/>
  <c r="N79" i="5"/>
  <c r="O78" i="5"/>
  <c r="P78" i="5" s="1"/>
  <c r="N78" i="5"/>
  <c r="O77" i="5"/>
  <c r="P77" i="5" s="1"/>
  <c r="N77" i="5"/>
  <c r="O76" i="5"/>
  <c r="P76" i="5" s="1"/>
  <c r="N76" i="5"/>
  <c r="O75" i="5"/>
  <c r="P75" i="5" s="1"/>
  <c r="N75" i="5"/>
  <c r="P74" i="5"/>
  <c r="O74" i="5"/>
  <c r="N74" i="5"/>
  <c r="O73" i="5"/>
  <c r="P73" i="5" s="1"/>
  <c r="N73" i="5"/>
  <c r="O72" i="5"/>
  <c r="P72" i="5" s="1"/>
  <c r="N72" i="5"/>
  <c r="O71" i="5"/>
  <c r="P71" i="5" s="1"/>
  <c r="N71" i="5"/>
  <c r="P70" i="5"/>
  <c r="O70" i="5"/>
  <c r="N70" i="5"/>
  <c r="O69" i="5"/>
  <c r="P69" i="5" s="1"/>
  <c r="N69" i="5"/>
  <c r="P68" i="5"/>
  <c r="O68" i="5"/>
  <c r="N68" i="5"/>
  <c r="O43" i="5"/>
  <c r="P43" i="5" s="1"/>
  <c r="N43" i="5"/>
  <c r="P42" i="5"/>
  <c r="O42" i="5"/>
  <c r="N42" i="5"/>
  <c r="O41" i="5"/>
  <c r="P41" i="5" s="1"/>
  <c r="N41" i="5"/>
  <c r="O40" i="5"/>
  <c r="P40" i="5" s="1"/>
  <c r="N40" i="5"/>
  <c r="O39" i="5"/>
  <c r="P39" i="5" s="1"/>
  <c r="N39" i="5"/>
  <c r="O38" i="5"/>
  <c r="P38" i="5" s="1"/>
  <c r="N38" i="5"/>
  <c r="O37" i="5"/>
  <c r="P37" i="5" s="1"/>
  <c r="N37" i="5"/>
  <c r="O36" i="5"/>
  <c r="P36" i="5" s="1"/>
  <c r="N36" i="5"/>
  <c r="O35" i="5"/>
  <c r="P35" i="5" s="1"/>
  <c r="N35" i="5"/>
  <c r="O34" i="5"/>
  <c r="P34" i="5" s="1"/>
  <c r="N34" i="5"/>
  <c r="O33" i="5"/>
  <c r="P33" i="5" s="1"/>
  <c r="N33" i="5"/>
  <c r="O32" i="5"/>
  <c r="P32" i="5" s="1"/>
  <c r="N32" i="5"/>
  <c r="O31" i="5"/>
  <c r="P31" i="5" s="1"/>
  <c r="N31" i="5"/>
  <c r="O30" i="5"/>
  <c r="P30" i="5" s="1"/>
  <c r="N30" i="5"/>
  <c r="O29" i="5"/>
  <c r="P29" i="5" s="1"/>
  <c r="N29" i="5"/>
  <c r="O28" i="5"/>
  <c r="P28" i="5" s="1"/>
  <c r="N28" i="5"/>
  <c r="O27" i="5"/>
  <c r="P27" i="5" s="1"/>
  <c r="N27" i="5"/>
  <c r="P26" i="5"/>
  <c r="O26" i="5"/>
  <c r="N26" i="5"/>
  <c r="O25" i="5"/>
  <c r="P25" i="5" s="1"/>
  <c r="N25" i="5"/>
  <c r="O24" i="5"/>
  <c r="P24" i="5" s="1"/>
  <c r="N24" i="5"/>
  <c r="O23" i="5"/>
  <c r="P23" i="5" s="1"/>
  <c r="N23" i="5"/>
  <c r="O22" i="5"/>
  <c r="P22" i="5" s="1"/>
  <c r="N22" i="5"/>
  <c r="O21" i="5"/>
  <c r="P21" i="5" s="1"/>
  <c r="N21" i="5"/>
  <c r="O20" i="5"/>
  <c r="P20" i="5" s="1"/>
  <c r="N20" i="5"/>
  <c r="O19" i="5"/>
  <c r="P19" i="5" s="1"/>
  <c r="N19" i="5"/>
  <c r="O18" i="5"/>
  <c r="N18" i="5"/>
  <c r="O17" i="5"/>
  <c r="P17" i="5" s="1"/>
  <c r="N17" i="5"/>
  <c r="O16" i="5"/>
  <c r="P16" i="5" s="1"/>
  <c r="N16" i="5"/>
  <c r="O15" i="5"/>
  <c r="P15" i="5" s="1"/>
  <c r="N15" i="5"/>
  <c r="P14" i="5"/>
  <c r="O14" i="5"/>
  <c r="N14" i="5"/>
  <c r="O13" i="5"/>
  <c r="P13" i="5" s="1"/>
  <c r="N13" i="5"/>
  <c r="O12" i="5"/>
  <c r="P12" i="5" s="1"/>
  <c r="N12" i="5"/>
  <c r="O11" i="5"/>
  <c r="P11" i="5" s="1"/>
  <c r="N11" i="5"/>
  <c r="O10" i="5"/>
  <c r="P10" i="5" s="1"/>
  <c r="N10" i="5"/>
  <c r="O9" i="5"/>
  <c r="P9" i="5" s="1"/>
  <c r="N9" i="5"/>
  <c r="O8" i="5"/>
  <c r="P8" i="5" s="1"/>
  <c r="N8" i="5"/>
  <c r="O7" i="5"/>
  <c r="P7" i="5" s="1"/>
  <c r="N7" i="5"/>
  <c r="O6" i="5"/>
  <c r="P6" i="5" s="1"/>
  <c r="N6" i="5"/>
  <c r="O5" i="5"/>
  <c r="P5" i="5" s="1"/>
  <c r="N5" i="5"/>
  <c r="O4" i="5"/>
  <c r="P4" i="5" s="1"/>
  <c r="N4" i="5"/>
  <c r="O3" i="5"/>
  <c r="P3" i="5" s="1"/>
  <c r="N3" i="5"/>
  <c r="O2" i="5"/>
  <c r="P2" i="5" s="1"/>
  <c r="N2" i="5"/>
  <c r="P77" i="10" l="1"/>
  <c r="P74" i="10"/>
  <c r="O21" i="7"/>
  <c r="P75" i="10"/>
  <c r="P76" i="10"/>
  <c r="O77" i="10"/>
  <c r="O23" i="7"/>
  <c r="O25" i="8"/>
  <c r="N76" i="10"/>
  <c r="O75" i="10"/>
  <c r="O22" i="7"/>
  <c r="N77" i="10"/>
  <c r="O76" i="10"/>
  <c r="N75" i="10"/>
  <c r="N25" i="8"/>
  <c r="O26" i="8"/>
  <c r="O74" i="10"/>
  <c r="N22" i="9"/>
  <c r="P25" i="9"/>
  <c r="O23" i="9"/>
  <c r="P23" i="9"/>
  <c r="N25" i="9"/>
  <c r="N23" i="9"/>
  <c r="P22" i="9"/>
  <c r="P24" i="9"/>
  <c r="O24" i="9"/>
  <c r="O22" i="9"/>
  <c r="O25" i="9"/>
  <c r="N24" i="9"/>
  <c r="O90" i="5"/>
  <c r="O24" i="8"/>
  <c r="P6" i="8"/>
  <c r="P27" i="8" s="1"/>
  <c r="N24" i="8"/>
  <c r="O27" i="8"/>
  <c r="N26" i="8"/>
  <c r="N27" i="8"/>
  <c r="N22" i="7"/>
  <c r="N23" i="7"/>
  <c r="N21" i="7"/>
  <c r="P10" i="7"/>
  <c r="O24" i="7"/>
  <c r="N24" i="7"/>
  <c r="N90" i="5"/>
  <c r="N13" i="6"/>
  <c r="O16" i="6"/>
  <c r="O93" i="5"/>
  <c r="P18" i="5"/>
  <c r="N93" i="5"/>
  <c r="N91" i="5"/>
  <c r="O91" i="5"/>
  <c r="O92" i="5"/>
  <c r="N92" i="5"/>
  <c r="O14" i="6"/>
  <c r="P11" i="6"/>
  <c r="N16" i="6"/>
  <c r="N14" i="6"/>
  <c r="O15" i="6"/>
  <c r="O13" i="6"/>
  <c r="N15" i="6"/>
  <c r="O29" i="3"/>
  <c r="P25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29" i="3" s="1"/>
  <c r="P24" i="8" l="1"/>
  <c r="P26" i="8"/>
  <c r="P25" i="8"/>
  <c r="P22" i="7"/>
  <c r="P23" i="7"/>
  <c r="P21" i="7"/>
  <c r="P24" i="7"/>
  <c r="P93" i="5"/>
  <c r="P90" i="5"/>
  <c r="P92" i="5"/>
  <c r="P91" i="5"/>
  <c r="P16" i="6"/>
  <c r="P15" i="6"/>
  <c r="P13" i="6"/>
  <c r="P14" i="6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" i="3"/>
  <c r="N29" i="3" s="1"/>
  <c r="O2" i="1"/>
  <c r="N2" i="1"/>
  <c r="N29" i="1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O13" i="2"/>
  <c r="P13" i="2" s="1"/>
  <c r="O14" i="2"/>
  <c r="P14" i="2" s="1"/>
  <c r="O15" i="2"/>
  <c r="P15" i="2" s="1"/>
  <c r="O16" i="2"/>
  <c r="P16" i="2" s="1"/>
  <c r="O17" i="2"/>
  <c r="P17" i="2" s="1"/>
  <c r="O18" i="2"/>
  <c r="O19" i="2"/>
  <c r="P19" i="2" s="1"/>
  <c r="O2" i="2"/>
  <c r="P2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" i="2"/>
  <c r="N12" i="1"/>
  <c r="O12" i="1"/>
  <c r="P12" i="1" s="1"/>
  <c r="P2" i="1" l="1"/>
  <c r="P29" i="1" s="1"/>
  <c r="O29" i="1"/>
  <c r="P24" i="3"/>
  <c r="O26" i="3"/>
  <c r="O28" i="3"/>
  <c r="O27" i="3"/>
  <c r="N26" i="3"/>
  <c r="N28" i="3"/>
  <c r="N27" i="3"/>
  <c r="N20" i="2"/>
  <c r="N22" i="2"/>
  <c r="N21" i="2"/>
  <c r="N23" i="2"/>
  <c r="P18" i="2"/>
  <c r="O23" i="2"/>
  <c r="O20" i="2"/>
  <c r="O22" i="2"/>
  <c r="O21" i="2"/>
  <c r="P23" i="2"/>
  <c r="P22" i="2"/>
  <c r="P21" i="2"/>
  <c r="P20" i="2"/>
  <c r="O2" i="4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5" i="4"/>
  <c r="P15" i="4" s="1"/>
  <c r="O16" i="4"/>
  <c r="P16" i="4" s="1"/>
  <c r="O17" i="4"/>
  <c r="P17" i="4" s="1"/>
  <c r="O19" i="4"/>
  <c r="P19" i="4" s="1"/>
  <c r="O20" i="4"/>
  <c r="P20" i="4" s="1"/>
  <c r="O21" i="4"/>
  <c r="P21" i="4" s="1"/>
  <c r="O22" i="4"/>
  <c r="P22" i="4" s="1"/>
  <c r="O23" i="4"/>
  <c r="P23" i="4" s="1"/>
  <c r="O3" i="4"/>
  <c r="P3" i="4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3" i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3" i="1"/>
  <c r="P3" i="1" s="1"/>
  <c r="O26" i="4" l="1"/>
  <c r="O25" i="4"/>
  <c r="P2" i="4"/>
  <c r="O27" i="4"/>
  <c r="O24" i="4"/>
  <c r="P28" i="3"/>
  <c r="P26" i="3"/>
  <c r="P27" i="3"/>
  <c r="O26" i="1"/>
  <c r="O27" i="1"/>
  <c r="O28" i="1"/>
  <c r="P13" i="1"/>
  <c r="N3" i="4"/>
  <c r="N4" i="4"/>
  <c r="N5" i="4"/>
  <c r="N6" i="4"/>
  <c r="N7" i="4"/>
  <c r="N8" i="4"/>
  <c r="N9" i="4"/>
  <c r="N10" i="4"/>
  <c r="N11" i="4"/>
  <c r="N12" i="4"/>
  <c r="N13" i="4"/>
  <c r="N2" i="4"/>
  <c r="P25" i="4" l="1"/>
  <c r="P27" i="4"/>
  <c r="P26" i="4"/>
  <c r="P24" i="4"/>
  <c r="P26" i="1"/>
  <c r="P27" i="1"/>
  <c r="P28" i="1"/>
  <c r="N10" i="1"/>
  <c r="N9" i="1"/>
  <c r="N23" i="4" l="1"/>
  <c r="N22" i="4"/>
  <c r="N21" i="4"/>
  <c r="N20" i="4"/>
  <c r="N19" i="4"/>
  <c r="N17" i="4"/>
  <c r="N16" i="4"/>
  <c r="N15" i="4"/>
  <c r="N24" i="4" l="1"/>
  <c r="N25" i="4"/>
  <c r="N26" i="4"/>
  <c r="N27" i="4"/>
  <c r="N3" i="1"/>
  <c r="N4" i="1"/>
  <c r="N25" i="1"/>
  <c r="N5" i="1" l="1"/>
  <c r="N6" i="1"/>
  <c r="N7" i="1"/>
  <c r="N8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7" i="1" l="1"/>
  <c r="N26" i="1"/>
  <c r="N28" i="1"/>
</calcChain>
</file>

<file path=xl/sharedStrings.xml><?xml version="1.0" encoding="utf-8"?>
<sst xmlns="http://schemas.openxmlformats.org/spreadsheetml/2006/main" count="1807" uniqueCount="85">
  <si>
    <t>Difference between the measured line and the reconstructed line</t>
  </si>
  <si>
    <t>image link</t>
  </si>
  <si>
    <t>line</t>
  </si>
  <si>
    <t xml:space="preserve">number of characters of the matched words </t>
  </si>
  <si>
    <t>number of words matched</t>
  </si>
  <si>
    <t>number of characters of the line (spaces included)</t>
  </si>
  <si>
    <t>V/A (kerning)</t>
  </si>
  <si>
    <t>AA</t>
  </si>
  <si>
    <t>VA tracking</t>
  </si>
  <si>
    <t>angle=180</t>
  </si>
  <si>
    <t>angle of mesuring tool</t>
  </si>
  <si>
    <t>number of words in the line</t>
  </si>
  <si>
    <t>Quote of the line</t>
  </si>
  <si>
    <t>space above the line (pt)</t>
  </si>
  <si>
    <r>
      <t xml:space="preserve">last reconstructed character </t>
    </r>
    <r>
      <rPr>
        <b/>
        <sz val="11"/>
        <color rgb="FFFFC000"/>
        <rFont val="Arial"/>
        <family val="2"/>
        <scheme val="minor"/>
      </rPr>
      <t xml:space="preserve">length
</t>
    </r>
  </si>
  <si>
    <r>
      <t xml:space="preserve">last reconstructed character </t>
    </r>
    <r>
      <rPr>
        <b/>
        <sz val="11"/>
        <color rgb="FFFFC000"/>
        <rFont val="Arial"/>
        <family val="2"/>
        <scheme val="minor"/>
      </rPr>
      <t xml:space="preserve">width
</t>
    </r>
  </si>
  <si>
    <r>
      <t xml:space="preserve">last reconstructed character </t>
    </r>
    <r>
      <rPr>
        <b/>
        <sz val="11"/>
        <color rgb="FFFFC000"/>
        <rFont val="Arial"/>
        <family val="2"/>
        <scheme val="minor"/>
      </rPr>
      <t xml:space="preserve">angle
</t>
    </r>
  </si>
  <si>
    <t>1QS-9</t>
  </si>
  <si>
    <r>
      <t xml:space="preserve">fragment details </t>
    </r>
    <r>
      <rPr>
        <sz val="11"/>
        <color theme="1"/>
        <rFont val="Arial"/>
        <family val="2"/>
        <scheme val="minor"/>
      </rPr>
      <t>(scroll+Col.)</t>
    </r>
  </si>
  <si>
    <t>number of characters of the line (without spaces)</t>
  </si>
  <si>
    <t>original line length (in mm, w)</t>
  </si>
  <si>
    <t>reconstructed line length (in mm, w)</t>
  </si>
  <si>
    <t>1QS-8</t>
  </si>
  <si>
    <t>1QS-10</t>
  </si>
  <si>
    <t>1QS-11</t>
  </si>
  <si>
    <t xml:space="preserve">לא כולל את ההשערה "אשא" </t>
  </si>
  <si>
    <t>Difference between the measured line and the reconstructed line (mm)</t>
  </si>
  <si>
    <t>Difference between the measured line and the reconstructed line (%)</t>
  </si>
  <si>
    <t>reconstructed line length 
(in mm, w)</t>
  </si>
  <si>
    <t>Width of 8 reconstructed characters (in mm)</t>
  </si>
  <si>
    <t>הותאם לפי החלק הראשון של השורה. יש לשים לב שהשורה הזו מתחיל מאלכסון גבוה יותר משאר השורה</t>
  </si>
  <si>
    <t>notes</t>
  </si>
  <si>
    <t>רווח גדול מאוד בתוך הטקסט!</t>
  </si>
  <si>
    <t>חור באמצע השורה</t>
  </si>
  <si>
    <t>כולל אות בשחור שלא הותאמה לשורה</t>
  </si>
  <si>
    <t>vacats?</t>
  </si>
  <si>
    <t>yes</t>
  </si>
  <si>
    <t>yes (beginning)</t>
  </si>
  <si>
    <t>yes (small)</t>
  </si>
  <si>
    <t>vacat?</t>
  </si>
  <si>
    <t>yes (end)</t>
  </si>
  <si>
    <t>Vacats?</t>
  </si>
  <si>
    <t>font size - yellow
(pt)</t>
  </si>
  <si>
    <t>font size - red
(pt)</t>
  </si>
  <si>
    <t>17-19</t>
  </si>
  <si>
    <t>17-18</t>
  </si>
  <si>
    <t>18-19</t>
  </si>
  <si>
    <t>16-21</t>
  </si>
  <si>
    <t>19-20</t>
  </si>
  <si>
    <t>18-20</t>
  </si>
  <si>
    <t>20-21</t>
  </si>
  <si>
    <t>18-22</t>
  </si>
  <si>
    <t>18-21</t>
  </si>
  <si>
    <t>17-18 (s21)</t>
  </si>
  <si>
    <t>16-18</t>
  </si>
  <si>
    <t>19-20 (s26)</t>
  </si>
  <si>
    <t>14-19</t>
  </si>
  <si>
    <t>X</t>
  </si>
  <si>
    <t>שכיחות</t>
  </si>
  <si>
    <t>לפי מה נבחר גדול הפונט בשורה</t>
  </si>
  <si>
    <t>ממוצע ושכיחות</t>
  </si>
  <si>
    <t>סוף</t>
  </si>
  <si>
    <t>16-19</t>
  </si>
  <si>
    <t>ממוצע</t>
  </si>
  <si>
    <t>17-20</t>
  </si>
  <si>
    <t>18-19 (s13)</t>
  </si>
  <si>
    <t>16-20</t>
  </si>
  <si>
    <t>17-19 (s20)</t>
  </si>
  <si>
    <t>18-19 (20)</t>
  </si>
  <si>
    <t>15-20</t>
  </si>
  <si>
    <t>18-19 (s15)</t>
  </si>
  <si>
    <t>17-18 (s11)</t>
  </si>
  <si>
    <t>17-18 (s5)</t>
  </si>
  <si>
    <t>16-17</t>
  </si>
  <si>
    <t>16-18 (s14)</t>
  </si>
  <si>
    <t>17-19 (s15)</t>
  </si>
  <si>
    <t>שכיחות+סוף</t>
  </si>
  <si>
    <t>17-21</t>
  </si>
  <si>
    <t>17-20 (s14)</t>
  </si>
  <si>
    <t>רווח גדול מאוד בתוך הטקסט!     בנוסף צריך לשים לב להוספת המילה השלמה מעלה שורה שהוספה בטקסט המשוחזר בורוד</t>
  </si>
  <si>
    <t>metrics</t>
  </si>
  <si>
    <t>19-23</t>
  </si>
  <si>
    <t>18-23</t>
  </si>
  <si>
    <t>Difference between the measured line and the reconstructed line (%, abs.)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</si>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</sst>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rgb="FFFFC000"/>
      <name val="Arial"/>
      <family val="2"/>
      <scheme val="minor"/>
    </font>
    <font>
      <sz val="8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7">
    <xf numFmtId="0" fontId="0" fillId="0" borderId="0" xfId="0"/>
    <xf numFmtId="0" fontId="8" fillId="0" borderId="0" xfId="0" applyFont="1" applyAlignment="1">
      <alignment horizontal="center" vertical="top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textRotation="255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7" xfId="0" applyFill="1" applyBorder="1" applyAlignment="1">
      <alignment vertical="top" wrapText="1"/>
    </xf>
    <xf numFmtId="0" fontId="9" fillId="0" borderId="1" xfId="1" applyFill="1" applyBorder="1" applyAlignment="1">
      <alignment horizontal="center" vertical="center"/>
    </xf>
    <xf numFmtId="0" fontId="0" fillId="0" borderId="0" xfId="0" applyFill="1"/>
    <xf numFmtId="0" fontId="0" fillId="0" borderId="7" xfId="0" applyFill="1" applyBorder="1" applyAlignment="1">
      <alignment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4" borderId="7" xfId="0" applyFill="1" applyBorder="1" applyAlignment="1">
      <alignment wrapText="1"/>
    </xf>
    <xf numFmtId="0" fontId="8" fillId="2" borderId="5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49" fontId="0" fillId="4" borderId="10" xfId="0" applyNumberFormat="1" applyFill="1" applyBorder="1" applyAlignment="1">
      <alignment horizontal="center"/>
    </xf>
    <xf numFmtId="0" fontId="0" fillId="4" borderId="11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12" xfId="0" applyFill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textRotation="255" wrapText="1"/>
    </xf>
    <xf numFmtId="0" fontId="8" fillId="0" borderId="1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255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textRotation="255" wrapText="1"/>
    </xf>
    <xf numFmtId="0" fontId="8" fillId="0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right" vertical="top"/>
    </xf>
    <xf numFmtId="0" fontId="0" fillId="0" borderId="2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3" borderId="2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top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17" fontId="4" fillId="0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vertical="top"/>
    </xf>
    <xf numFmtId="0" fontId="0" fillId="6" borderId="0" xfId="0" applyFill="1" applyAlignment="1">
      <alignment vertical="top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170888</xdr:colOff>
      <xdr:row>0</xdr:row>
      <xdr:rowOff>803142</xdr:rowOff>
    </xdr:from>
    <xdr:to>
      <xdr:col>23</xdr:col>
      <xdr:colOff>475649</xdr:colOff>
      <xdr:row>0</xdr:row>
      <xdr:rowOff>1098668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10653" y="80314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18</xdr:col>
      <xdr:colOff>782381</xdr:colOff>
      <xdr:row>0</xdr:row>
      <xdr:rowOff>1182429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4961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192290</xdr:colOff>
      <xdr:row>0</xdr:row>
      <xdr:rowOff>1181071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56971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20</xdr:col>
      <xdr:colOff>729767</xdr:colOff>
      <xdr:row>0</xdr:row>
      <xdr:rowOff>1196035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19714" y="938892"/>
          <a:ext cx="228571" cy="257143"/>
        </a:xfrm>
        <a:prstGeom prst="rect">
          <a:avLst/>
        </a:prstGeom>
      </xdr:spPr>
    </xdr:pic>
    <xdr:clientData/>
  </xdr:twoCellAnchor>
  <xdr:twoCellAnchor editAs="oneCell">
    <xdr:from>
      <xdr:col>23</xdr:col>
      <xdr:colOff>49305</xdr:colOff>
      <xdr:row>0</xdr:row>
      <xdr:rowOff>937612</xdr:rowOff>
    </xdr:from>
    <xdr:to>
      <xdr:col>23</xdr:col>
      <xdr:colOff>354066</xdr:colOff>
      <xdr:row>0</xdr:row>
      <xdr:rowOff>1233138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7555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18</xdr:col>
      <xdr:colOff>782381</xdr:colOff>
      <xdr:row>0</xdr:row>
      <xdr:rowOff>1182429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4961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192290</xdr:colOff>
      <xdr:row>0</xdr:row>
      <xdr:rowOff>1181071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4996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20</xdr:col>
      <xdr:colOff>729767</xdr:colOff>
      <xdr:row>0</xdr:row>
      <xdr:rowOff>1196035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10064" y="938892"/>
          <a:ext cx="228571" cy="2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170888</xdr:colOff>
      <xdr:row>0</xdr:row>
      <xdr:rowOff>803142</xdr:rowOff>
    </xdr:from>
    <xdr:to>
      <xdr:col>23</xdr:col>
      <xdr:colOff>475649</xdr:colOff>
      <xdr:row>9</xdr:row>
      <xdr:rowOff>50918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BD6CCB-035D-4844-BC75-DC8740D5F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1688" y="803142"/>
          <a:ext cx="304761" cy="152107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19</xdr:col>
      <xdr:colOff>172781</xdr:colOff>
      <xdr:row>8</xdr:row>
      <xdr:rowOff>64829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AC8982-40C3-4F3D-B534-A4CD0C09E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17086" y="925286"/>
          <a:ext cx="238095" cy="135569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97040</xdr:colOff>
      <xdr:row>8</xdr:row>
      <xdr:rowOff>12671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859D5C-0EDE-4CA9-910E-0F43D0AF7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9471" y="952500"/>
          <a:ext cx="189569" cy="130172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120167</xdr:colOff>
      <xdr:row>8</xdr:row>
      <xdr:rowOff>53035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D4E89C-B5F8-4D16-86DD-ECE5EFDDC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95464" y="938892"/>
          <a:ext cx="226303" cy="1342993"/>
        </a:xfrm>
        <a:prstGeom prst="rect">
          <a:avLst/>
        </a:prstGeom>
      </xdr:spPr>
    </xdr:pic>
    <xdr:clientData/>
  </xdr:twoCellAnchor>
  <xdr:twoCellAnchor editAs="oneCell">
    <xdr:from>
      <xdr:col>23</xdr:col>
      <xdr:colOff>49305</xdr:colOff>
      <xdr:row>0</xdr:row>
      <xdr:rowOff>937612</xdr:rowOff>
    </xdr:from>
    <xdr:to>
      <xdr:col>23</xdr:col>
      <xdr:colOff>354066</xdr:colOff>
      <xdr:row>8</xdr:row>
      <xdr:rowOff>90138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285002-2421-4452-9796-844BAA4CF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70105" y="937612"/>
          <a:ext cx="304761" cy="138137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19</xdr:col>
      <xdr:colOff>172781</xdr:colOff>
      <xdr:row>8</xdr:row>
      <xdr:rowOff>64829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A64DF3-F946-4CA6-896C-60844896C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17086" y="925286"/>
          <a:ext cx="238095" cy="135569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97040</xdr:colOff>
      <xdr:row>8</xdr:row>
      <xdr:rowOff>12671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7010B42-6E77-4A18-A502-03FAA62DD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9471" y="952500"/>
          <a:ext cx="189569" cy="130172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120167</xdr:colOff>
      <xdr:row>8</xdr:row>
      <xdr:rowOff>53035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D7ED37-9D83-4798-B332-1D043EF14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95464" y="938892"/>
          <a:ext cx="226303" cy="1342993"/>
        </a:xfrm>
        <a:prstGeom prst="rect">
          <a:avLst/>
        </a:prstGeom>
      </xdr:spPr>
    </xdr:pic>
    <xdr:clientData/>
  </xdr:twoCellAnchor>
  <xdr:twoCellAnchor editAs="oneCell">
    <xdr:from>
      <xdr:col>22</xdr:col>
      <xdr:colOff>49305</xdr:colOff>
      <xdr:row>11</xdr:row>
      <xdr:rowOff>937612</xdr:rowOff>
    </xdr:from>
    <xdr:to>
      <xdr:col>22</xdr:col>
      <xdr:colOff>354066</xdr:colOff>
      <xdr:row>18</xdr:row>
      <xdr:rowOff>90138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85F945-BAB4-45E8-86AC-96920E9E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0505" y="937612"/>
          <a:ext cx="304761" cy="1197226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11</xdr:row>
      <xdr:rowOff>925286</xdr:rowOff>
    </xdr:from>
    <xdr:to>
      <xdr:col>18</xdr:col>
      <xdr:colOff>172781</xdr:colOff>
      <xdr:row>18</xdr:row>
      <xdr:rowOff>64829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F60E397-C6A9-4F3E-8073-030516111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7486" y="925286"/>
          <a:ext cx="238095" cy="1171543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11</xdr:row>
      <xdr:rowOff>952500</xdr:rowOff>
    </xdr:from>
    <xdr:to>
      <xdr:col>19</xdr:col>
      <xdr:colOff>97947</xdr:colOff>
      <xdr:row>18</xdr:row>
      <xdr:rowOff>12671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790B6B8-D1B2-4998-BED2-45D343AEA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871" y="952500"/>
          <a:ext cx="190476" cy="1117571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11</xdr:row>
      <xdr:rowOff>938892</xdr:rowOff>
    </xdr:from>
    <xdr:to>
      <xdr:col>20</xdr:col>
      <xdr:colOff>125797</xdr:colOff>
      <xdr:row>18</xdr:row>
      <xdr:rowOff>53035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7DB5A6D-27DA-417F-B923-63DE7D02C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85864" y="938892"/>
          <a:ext cx="231933" cy="1158843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30</xdr:row>
      <xdr:rowOff>952500</xdr:rowOff>
    </xdr:from>
    <xdr:to>
      <xdr:col>19</xdr:col>
      <xdr:colOff>2697</xdr:colOff>
      <xdr:row>36</xdr:row>
      <xdr:rowOff>152429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4A134BE-E594-4120-BABE-52857E776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8471" y="952500"/>
          <a:ext cx="95226" cy="1073179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52</xdr:row>
      <xdr:rowOff>952500</xdr:rowOff>
    </xdr:from>
    <xdr:to>
      <xdr:col>20</xdr:col>
      <xdr:colOff>2696</xdr:colOff>
      <xdr:row>57</xdr:row>
      <xdr:rowOff>152429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0D9EC6-FF47-4EFB-A0D9-178D76A8C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9471" y="952500"/>
          <a:ext cx="95225" cy="889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170888</xdr:colOff>
      <xdr:row>0</xdr:row>
      <xdr:rowOff>803142</xdr:rowOff>
    </xdr:from>
    <xdr:to>
      <xdr:col>23</xdr:col>
      <xdr:colOff>475649</xdr:colOff>
      <xdr:row>2</xdr:row>
      <xdr:rowOff>114418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22B5A8-CCAF-42A7-97C6-1F8A26D1A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47088" y="80314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19</xdr:col>
      <xdr:colOff>172781</xdr:colOff>
      <xdr:row>2</xdr:row>
      <xdr:rowOff>71179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BBA9A3-19D3-4675-9470-90C6115F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4378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97040</xdr:colOff>
      <xdr:row>2</xdr:row>
      <xdr:rowOff>44421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33C489-FC32-4427-9B1F-B69C5AFAD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10371" y="952500"/>
          <a:ext cx="189569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120167</xdr:colOff>
      <xdr:row>2</xdr:row>
      <xdr:rowOff>72085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0FD34EF-AA59-4AD7-8662-154AAB95F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11114" y="938892"/>
          <a:ext cx="226303" cy="257143"/>
        </a:xfrm>
        <a:prstGeom prst="rect">
          <a:avLst/>
        </a:prstGeom>
      </xdr:spPr>
    </xdr:pic>
    <xdr:clientData/>
  </xdr:twoCellAnchor>
  <xdr:twoCellAnchor editAs="oneCell">
    <xdr:from>
      <xdr:col>23</xdr:col>
      <xdr:colOff>49305</xdr:colOff>
      <xdr:row>0</xdr:row>
      <xdr:rowOff>937612</xdr:rowOff>
    </xdr:from>
    <xdr:to>
      <xdr:col>23</xdr:col>
      <xdr:colOff>354066</xdr:colOff>
      <xdr:row>2</xdr:row>
      <xdr:rowOff>109188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A138AC-81DB-44FA-9E05-DEBD32B4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5505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19</xdr:col>
      <xdr:colOff>172781</xdr:colOff>
      <xdr:row>2</xdr:row>
      <xdr:rowOff>71179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AA0A080-AE71-45CA-920A-33B75B181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4378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97040</xdr:colOff>
      <xdr:row>2</xdr:row>
      <xdr:rowOff>44421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81746F-E18C-4771-96C4-B27976566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10371" y="952500"/>
          <a:ext cx="189569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120167</xdr:colOff>
      <xdr:row>2</xdr:row>
      <xdr:rowOff>72085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164E1A-565E-44D2-A01A-4F189EFA5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11114" y="938892"/>
          <a:ext cx="226303" cy="2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49305</xdr:colOff>
      <xdr:row>0</xdr:row>
      <xdr:rowOff>937612</xdr:rowOff>
    </xdr:from>
    <xdr:to>
      <xdr:col>22</xdr:col>
      <xdr:colOff>354066</xdr:colOff>
      <xdr:row>0</xdr:row>
      <xdr:rowOff>1233138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55570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17</xdr:col>
      <xdr:colOff>782381</xdr:colOff>
      <xdr:row>0</xdr:row>
      <xdr:rowOff>1182429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728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18</xdr:col>
      <xdr:colOff>707547</xdr:colOff>
      <xdr:row>0</xdr:row>
      <xdr:rowOff>1181071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95214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233747</xdr:colOff>
      <xdr:row>0</xdr:row>
      <xdr:rowOff>1196035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60678" y="938892"/>
          <a:ext cx="228571" cy="2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49305</xdr:colOff>
      <xdr:row>0</xdr:row>
      <xdr:rowOff>937612</xdr:rowOff>
    </xdr:from>
    <xdr:to>
      <xdr:col>22</xdr:col>
      <xdr:colOff>354066</xdr:colOff>
      <xdr:row>1</xdr:row>
      <xdr:rowOff>293338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701F7-C4D5-4CB8-ABB9-02E90B493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03005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18</xdr:col>
      <xdr:colOff>172781</xdr:colOff>
      <xdr:row>1</xdr:row>
      <xdr:rowOff>255329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B28F59-93EB-402B-86B1-6D60AD89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933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19</xdr:col>
      <xdr:colOff>97947</xdr:colOff>
      <xdr:row>1</xdr:row>
      <xdr:rowOff>228571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9E4605-D0DC-4701-9C30-9C196FB71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72071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125797</xdr:colOff>
      <xdr:row>1</xdr:row>
      <xdr:rowOff>256235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7D4840-D919-4C43-A2C8-DB5B2C952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88714" y="938892"/>
          <a:ext cx="231933" cy="2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428624</xdr:colOff>
      <xdr:row>0</xdr:row>
      <xdr:rowOff>791936</xdr:rowOff>
    </xdr:from>
    <xdr:to>
      <xdr:col>23</xdr:col>
      <xdr:colOff>4442</xdr:colOff>
      <xdr:row>0</xdr:row>
      <xdr:rowOff>792187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83324" y="791936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18</xdr:col>
      <xdr:colOff>1331</xdr:colOff>
      <xdr:row>0</xdr:row>
      <xdr:rowOff>925318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4961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19</xdr:col>
      <xdr:colOff>2697</xdr:colOff>
      <xdr:row>0</xdr:row>
      <xdr:rowOff>952529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56971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3091</xdr:colOff>
      <xdr:row>0</xdr:row>
      <xdr:rowOff>938924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19714" y="938892"/>
          <a:ext cx="228571" cy="2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428624</xdr:colOff>
      <xdr:row>0</xdr:row>
      <xdr:rowOff>791936</xdr:rowOff>
    </xdr:from>
    <xdr:to>
      <xdr:col>23</xdr:col>
      <xdr:colOff>4442</xdr:colOff>
      <xdr:row>0</xdr:row>
      <xdr:rowOff>1401285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9C693-9A41-404C-A15A-3BA7B2BCB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4524" y="791936"/>
          <a:ext cx="185418" cy="251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18</xdr:col>
      <xdr:colOff>1331</xdr:colOff>
      <xdr:row>0</xdr:row>
      <xdr:rowOff>1668204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9616A9-96FD-49A7-91A7-626B5AF42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2186" y="925286"/>
          <a:ext cx="66645" cy="32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19</xdr:col>
      <xdr:colOff>2697</xdr:colOff>
      <xdr:row>1</xdr:row>
      <xdr:rowOff>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0CE893-8DFB-474F-BB8E-02759FC7B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34571" y="952500"/>
          <a:ext cx="95226" cy="29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3091</xdr:colOff>
      <xdr:row>0</xdr:row>
      <xdr:rowOff>1694510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2B56D9-9010-4143-B123-7AE915510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30564" y="938892"/>
          <a:ext cx="109227" cy="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428624</xdr:colOff>
      <xdr:row>0</xdr:row>
      <xdr:rowOff>791936</xdr:rowOff>
    </xdr:from>
    <xdr:to>
      <xdr:col>24</xdr:col>
      <xdr:colOff>4441</xdr:colOff>
      <xdr:row>0</xdr:row>
      <xdr:rowOff>792187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83324" y="791936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19</xdr:col>
      <xdr:colOff>1333</xdr:colOff>
      <xdr:row>0</xdr:row>
      <xdr:rowOff>925318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4961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2696</xdr:colOff>
      <xdr:row>0</xdr:row>
      <xdr:rowOff>952529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56971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3093</xdr:colOff>
      <xdr:row>0</xdr:row>
      <xdr:rowOff>938924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19714" y="938892"/>
          <a:ext cx="228571" cy="2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428624</xdr:colOff>
      <xdr:row>0</xdr:row>
      <xdr:rowOff>791936</xdr:rowOff>
    </xdr:from>
    <xdr:to>
      <xdr:col>24</xdr:col>
      <xdr:colOff>4441</xdr:colOff>
      <xdr:row>0</xdr:row>
      <xdr:rowOff>1401285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CA4285-A7A0-4FB6-9593-6298F65FA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4674" y="791936"/>
          <a:ext cx="185417" cy="251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19</xdr:col>
      <xdr:colOff>1333</xdr:colOff>
      <xdr:row>0</xdr:row>
      <xdr:rowOff>1668204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D1776F-C0E1-443D-8CCA-FDA939EC9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82336" y="925286"/>
          <a:ext cx="66647" cy="32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2696</xdr:colOff>
      <xdr:row>1</xdr:row>
      <xdr:rowOff>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DCA946-785F-4CA3-A534-EB2575263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4721" y="952500"/>
          <a:ext cx="95225" cy="29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3093</xdr:colOff>
      <xdr:row>0</xdr:row>
      <xdr:rowOff>1694510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8EC3F1-D71A-4897-94AB-FDB7C0595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60714" y="938892"/>
          <a:ext cx="109229" cy="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544286</xdr:colOff>
      <xdr:row>0</xdr:row>
      <xdr:rowOff>925286</xdr:rowOff>
    </xdr:from>
    <xdr:to>
      <xdr:col>19</xdr:col>
      <xdr:colOff>172781</xdr:colOff>
      <xdr:row>2</xdr:row>
      <xdr:rowOff>71179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6428F0-539A-4706-9D8A-FA25673AE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4378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97040</xdr:colOff>
      <xdr:row>2</xdr:row>
      <xdr:rowOff>44421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8263BF-BE52-43F4-B4E1-AA014B63E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10371" y="952500"/>
          <a:ext cx="189569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120167</xdr:colOff>
      <xdr:row>2</xdr:row>
      <xdr:rowOff>72085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305364-BC82-4B3C-BE83-42F034C4C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11114" y="938892"/>
          <a:ext cx="226303" cy="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19</xdr:col>
      <xdr:colOff>172781</xdr:colOff>
      <xdr:row>2</xdr:row>
      <xdr:rowOff>71179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47A268-EE2A-4ACE-8BE3-95B12D66C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4378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97040</xdr:colOff>
      <xdr:row>2</xdr:row>
      <xdr:rowOff>44421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3E7B7D-5240-45D5-B589-D48B4A1A9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10371" y="952500"/>
          <a:ext cx="189569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120167</xdr:colOff>
      <xdr:row>2</xdr:row>
      <xdr:rowOff>72085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BADFE0B-A619-4E3E-BE9B-E3599B984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11114" y="938892"/>
          <a:ext cx="226303" cy="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1"/>
  <sheetViews>
    <sheetView zoomScale="70" zoomScaleNormal="70" workbookViewId="0">
      <pane ySplit="1" topLeftCell="A2" activePane="bottomLeft" state="frozen"/>
      <selection pane="bottomLeft" activeCell="A14" sqref="A14"/>
    </sheetView>
  </sheetViews>
  <sheetFormatPr defaultRowHeight="13.8" x14ac:dyDescent="0.25"/>
  <cols>
    <col min="1" max="1" width="17" customWidth="1"/>
    <col min="2" max="2" width="11" customWidth="1"/>
    <col min="3" max="3" width="16.296875" customWidth="1"/>
    <col min="4" max="6" width="14.69921875" customWidth="1"/>
    <col min="7" max="9" width="15.5" customWidth="1"/>
    <col min="10" max="10" width="13.796875" customWidth="1"/>
    <col min="11" max="11" width="16.69921875" style="7" customWidth="1"/>
    <col min="12" max="12" width="17.5" style="7" customWidth="1"/>
    <col min="13" max="14" width="21.796875" style="74" customWidth="1"/>
    <col min="15" max="16" width="21.796875" style="35" customWidth="1"/>
    <col min="17" max="17" width="19" customWidth="1"/>
    <col min="18" max="18" width="17" customWidth="1"/>
    <col min="19" max="19" width="17.5" customWidth="1"/>
    <col min="20" max="20" width="7" customWidth="1"/>
    <col min="21" max="21" width="11.5" customWidth="1"/>
    <col min="22" max="22" width="10.19921875" style="25" customWidth="1"/>
    <col min="23" max="23" width="12.19921875" customWidth="1"/>
    <col min="24" max="24" width="16.5" customWidth="1"/>
    <col min="25" max="25" width="17.69921875" style="14" customWidth="1"/>
    <col min="26" max="26" width="15.296875" style="49" customWidth="1"/>
    <col min="27" max="27" width="24.296875" customWidth="1"/>
  </cols>
  <sheetData>
    <row r="1" spans="1:28" s="1" customFormat="1" ht="99" customHeight="1" x14ac:dyDescent="0.25">
      <c r="A1" s="8" t="s">
        <v>18</v>
      </c>
      <c r="B1" s="9" t="s">
        <v>2</v>
      </c>
      <c r="C1" s="9" t="s">
        <v>4</v>
      </c>
      <c r="D1" s="10" t="s">
        <v>3</v>
      </c>
      <c r="E1" s="10" t="s">
        <v>11</v>
      </c>
      <c r="F1" s="10" t="s">
        <v>19</v>
      </c>
      <c r="G1" s="10" t="s">
        <v>5</v>
      </c>
      <c r="H1" s="10" t="s">
        <v>42</v>
      </c>
      <c r="I1" s="10" t="s">
        <v>43</v>
      </c>
      <c r="J1" s="10" t="s">
        <v>59</v>
      </c>
      <c r="K1" s="46" t="s">
        <v>29</v>
      </c>
      <c r="L1" s="46" t="s">
        <v>20</v>
      </c>
      <c r="M1" s="46" t="s">
        <v>21</v>
      </c>
      <c r="N1" s="26" t="s">
        <v>0</v>
      </c>
      <c r="O1" s="26" t="s">
        <v>27</v>
      </c>
      <c r="P1" s="99" t="s">
        <v>83</v>
      </c>
      <c r="Q1" s="90" t="s">
        <v>31</v>
      </c>
      <c r="R1" s="90" t="s">
        <v>35</v>
      </c>
      <c r="S1" s="78" t="s">
        <v>14</v>
      </c>
      <c r="T1" s="78" t="s">
        <v>15</v>
      </c>
      <c r="U1" s="65" t="s">
        <v>16</v>
      </c>
      <c r="V1" s="11" t="s">
        <v>7</v>
      </c>
      <c r="W1" s="10" t="s">
        <v>8</v>
      </c>
      <c r="X1" s="1" t="s">
        <v>13</v>
      </c>
      <c r="Y1" s="10" t="s">
        <v>6</v>
      </c>
      <c r="Z1" s="10" t="s">
        <v>10</v>
      </c>
      <c r="AA1" s="12" t="s">
        <v>12</v>
      </c>
      <c r="AB1" s="20" t="s">
        <v>1</v>
      </c>
    </row>
    <row r="2" spans="1:28" s="1" customFormat="1" ht="30.75" customHeight="1" x14ac:dyDescent="0.25">
      <c r="A2" s="6" t="s">
        <v>22</v>
      </c>
      <c r="B2" s="68">
        <v>1</v>
      </c>
      <c r="C2" s="28">
        <v>2</v>
      </c>
      <c r="D2" s="28">
        <v>8</v>
      </c>
      <c r="E2" s="88">
        <v>11</v>
      </c>
      <c r="F2" s="88">
        <v>49</v>
      </c>
      <c r="G2" s="88">
        <v>59</v>
      </c>
      <c r="H2" s="111" t="s">
        <v>44</v>
      </c>
      <c r="I2" s="88">
        <v>18</v>
      </c>
      <c r="J2" s="114" t="s">
        <v>60</v>
      </c>
      <c r="K2" s="91">
        <v>19.55</v>
      </c>
      <c r="L2" s="127">
        <v>134.88300000000001</v>
      </c>
      <c r="M2" s="126">
        <v>134.28299999999999</v>
      </c>
      <c r="N2" s="94">
        <f>M2-L2</f>
        <v>-0.60000000000002274</v>
      </c>
      <c r="O2" s="94">
        <f>((M2/L2)-1)*100</f>
        <v>-0.44482996374637374</v>
      </c>
      <c r="P2" s="136">
        <f>ABS(O2)</f>
        <v>0.44482996374637374</v>
      </c>
      <c r="Q2" s="101"/>
      <c r="R2" s="20"/>
      <c r="S2" s="20"/>
      <c r="T2" s="20"/>
      <c r="U2" s="79"/>
      <c r="V2" s="20"/>
      <c r="W2" s="80"/>
      <c r="X2" s="30" t="s">
        <v>80</v>
      </c>
      <c r="Y2" s="20"/>
      <c r="Z2" s="81"/>
      <c r="AA2" s="20"/>
    </row>
    <row r="3" spans="1:28" s="1" customFormat="1" ht="51" customHeight="1" x14ac:dyDescent="0.25">
      <c r="A3" s="6" t="s">
        <v>22</v>
      </c>
      <c r="B3" s="68">
        <v>2</v>
      </c>
      <c r="C3" s="28">
        <v>2</v>
      </c>
      <c r="D3" s="28">
        <v>8</v>
      </c>
      <c r="E3" s="88">
        <v>12</v>
      </c>
      <c r="F3" s="88">
        <v>48</v>
      </c>
      <c r="G3" s="88">
        <v>59</v>
      </c>
      <c r="H3" s="111" t="s">
        <v>45</v>
      </c>
      <c r="I3" s="88">
        <v>18</v>
      </c>
      <c r="J3" s="115" t="s">
        <v>58</v>
      </c>
      <c r="K3" s="91">
        <v>18.5</v>
      </c>
      <c r="L3" s="127">
        <v>135.80000000000001</v>
      </c>
      <c r="M3" s="126">
        <v>135.28299999999999</v>
      </c>
      <c r="N3" s="94">
        <f t="shared" ref="N3:N19" si="0">M3-L3</f>
        <v>-0.51700000000002433</v>
      </c>
      <c r="O3" s="94">
        <f t="shared" ref="O3:O19" si="1">((M3/L3)-1)*100</f>
        <v>-0.38070692194405176</v>
      </c>
      <c r="P3" s="136">
        <f t="shared" ref="P3:P19" si="2">ABS(O3)</f>
        <v>0.38070692194405176</v>
      </c>
      <c r="Q3" s="92" t="s">
        <v>30</v>
      </c>
      <c r="R3" s="20"/>
      <c r="S3" s="20"/>
      <c r="T3" s="20"/>
      <c r="U3" s="79"/>
      <c r="V3" s="20"/>
      <c r="W3" s="80"/>
      <c r="X3" s="30" t="s">
        <v>80</v>
      </c>
      <c r="Y3" s="20"/>
      <c r="Z3" s="81"/>
      <c r="AA3" s="20"/>
    </row>
    <row r="4" spans="1:28" s="1" customFormat="1" ht="45.75" customHeight="1" x14ac:dyDescent="0.25">
      <c r="A4" s="6" t="s">
        <v>22</v>
      </c>
      <c r="B4" s="68">
        <v>3</v>
      </c>
      <c r="C4" s="28">
        <v>2</v>
      </c>
      <c r="D4" s="28">
        <v>8</v>
      </c>
      <c r="E4" s="88">
        <v>11</v>
      </c>
      <c r="F4" s="88">
        <v>49</v>
      </c>
      <c r="G4" s="88">
        <v>59</v>
      </c>
      <c r="H4" s="88">
        <v>18</v>
      </c>
      <c r="I4" s="88">
        <v>18</v>
      </c>
      <c r="J4" s="113" t="s">
        <v>57</v>
      </c>
      <c r="K4" s="91">
        <v>19.649999999999999</v>
      </c>
      <c r="L4" s="127">
        <v>132.19999999999999</v>
      </c>
      <c r="M4" s="126">
        <v>129.75</v>
      </c>
      <c r="N4" s="94">
        <f t="shared" si="0"/>
        <v>-2.4499999999999886</v>
      </c>
      <c r="O4" s="94">
        <f t="shared" si="1"/>
        <v>-1.8532526475037781</v>
      </c>
      <c r="P4" s="136">
        <f t="shared" si="2"/>
        <v>1.8532526475037781</v>
      </c>
      <c r="Q4" s="92" t="s">
        <v>30</v>
      </c>
      <c r="R4" s="20"/>
      <c r="S4" s="20"/>
      <c r="T4" s="20"/>
      <c r="U4" s="79"/>
      <c r="V4" s="20"/>
      <c r="W4" s="80"/>
      <c r="X4" s="30" t="s">
        <v>80</v>
      </c>
      <c r="Y4" s="20"/>
      <c r="Z4" s="81"/>
      <c r="AA4" s="20"/>
    </row>
    <row r="5" spans="1:28" s="1" customFormat="1" ht="24" customHeight="1" x14ac:dyDescent="0.25">
      <c r="A5" s="6" t="s">
        <v>22</v>
      </c>
      <c r="B5" s="68">
        <v>4</v>
      </c>
      <c r="C5" s="28">
        <v>2</v>
      </c>
      <c r="D5" s="28">
        <v>8</v>
      </c>
      <c r="E5" s="88">
        <v>12</v>
      </c>
      <c r="F5" s="88">
        <v>51</v>
      </c>
      <c r="G5" s="88">
        <v>62</v>
      </c>
      <c r="H5" s="126" t="s">
        <v>54</v>
      </c>
      <c r="I5" s="88">
        <v>18</v>
      </c>
      <c r="J5" s="113" t="s">
        <v>60</v>
      </c>
      <c r="K5" s="91">
        <v>17.809000000000001</v>
      </c>
      <c r="L5" s="127">
        <v>143.1</v>
      </c>
      <c r="M5" s="126">
        <v>140.70099999999999</v>
      </c>
      <c r="N5" s="94">
        <f t="shared" si="0"/>
        <v>-2.3990000000000009</v>
      </c>
      <c r="O5" s="94">
        <f t="shared" si="1"/>
        <v>-1.676450034940602</v>
      </c>
      <c r="P5" s="136">
        <f t="shared" si="2"/>
        <v>1.676450034940602</v>
      </c>
      <c r="Q5" s="81"/>
      <c r="R5" s="20"/>
      <c r="S5" s="20"/>
      <c r="T5" s="20"/>
      <c r="U5" s="79"/>
      <c r="V5" s="20"/>
      <c r="W5" s="80"/>
      <c r="X5" s="30" t="s">
        <v>80</v>
      </c>
      <c r="Y5" s="20"/>
      <c r="Z5" s="81"/>
      <c r="AA5" s="20"/>
    </row>
    <row r="6" spans="1:28" s="117" customFormat="1" ht="20.25" customHeight="1" x14ac:dyDescent="0.25">
      <c r="A6" s="27" t="s">
        <v>22</v>
      </c>
      <c r="B6" s="69">
        <v>5</v>
      </c>
      <c r="C6" s="28">
        <v>2</v>
      </c>
      <c r="D6" s="28">
        <v>8</v>
      </c>
      <c r="E6" s="91">
        <v>13</v>
      </c>
      <c r="F6" s="91">
        <v>48</v>
      </c>
      <c r="G6" s="91">
        <v>60</v>
      </c>
      <c r="H6" s="113" t="s">
        <v>67</v>
      </c>
      <c r="I6" s="91">
        <v>18</v>
      </c>
      <c r="J6" s="113" t="s">
        <v>58</v>
      </c>
      <c r="K6" s="91">
        <v>19.658999999999999</v>
      </c>
      <c r="L6" s="127">
        <v>141.29</v>
      </c>
      <c r="M6" s="127">
        <v>125.15900000000001</v>
      </c>
      <c r="N6" s="94">
        <f t="shared" si="0"/>
        <v>-16.130999999999986</v>
      </c>
      <c r="O6" s="94">
        <f t="shared" si="1"/>
        <v>-11.416943874301078</v>
      </c>
      <c r="P6" s="135">
        <f t="shared" si="2"/>
        <v>11.416943874301078</v>
      </c>
      <c r="Q6" s="81"/>
      <c r="R6" s="101" t="s">
        <v>36</v>
      </c>
      <c r="S6" s="81"/>
      <c r="T6" s="81"/>
      <c r="U6" s="86"/>
      <c r="V6" s="81"/>
      <c r="W6" s="87"/>
      <c r="X6" s="30" t="s">
        <v>80</v>
      </c>
      <c r="Y6" s="81"/>
      <c r="Z6" s="81"/>
      <c r="AA6" s="81"/>
    </row>
    <row r="7" spans="1:28" s="117" customFormat="1" ht="21" customHeight="1" x14ac:dyDescent="0.25">
      <c r="A7" s="27" t="s">
        <v>22</v>
      </c>
      <c r="B7" s="69">
        <v>6</v>
      </c>
      <c r="C7" s="28">
        <v>2</v>
      </c>
      <c r="D7" s="28">
        <v>8</v>
      </c>
      <c r="E7" s="91">
        <v>11</v>
      </c>
      <c r="F7" s="91">
        <v>50</v>
      </c>
      <c r="G7" s="91">
        <v>60</v>
      </c>
      <c r="H7" s="113" t="s">
        <v>68</v>
      </c>
      <c r="I7" s="91">
        <v>19</v>
      </c>
      <c r="J7" s="113" t="s">
        <v>58</v>
      </c>
      <c r="K7" s="91">
        <v>19.567</v>
      </c>
      <c r="L7" s="127">
        <v>135.4</v>
      </c>
      <c r="M7" s="127">
        <v>138.25</v>
      </c>
      <c r="N7" s="94">
        <f t="shared" si="0"/>
        <v>2.8499999999999943</v>
      </c>
      <c r="O7" s="94">
        <f t="shared" si="1"/>
        <v>2.1048744460856694</v>
      </c>
      <c r="P7" s="136">
        <f t="shared" si="2"/>
        <v>2.1048744460856694</v>
      </c>
      <c r="Q7" s="81"/>
      <c r="R7" s="101"/>
      <c r="S7" s="81"/>
      <c r="T7" s="81"/>
      <c r="U7" s="86"/>
      <c r="V7" s="81"/>
      <c r="W7" s="87"/>
      <c r="X7" s="30" t="s">
        <v>80</v>
      </c>
      <c r="Y7" s="81"/>
      <c r="Z7" s="81"/>
      <c r="AA7" s="81"/>
    </row>
    <row r="8" spans="1:28" s="1" customFormat="1" ht="29.25" customHeight="1" x14ac:dyDescent="0.25">
      <c r="A8" s="6" t="s">
        <v>22</v>
      </c>
      <c r="B8" s="68">
        <v>7</v>
      </c>
      <c r="C8" s="28">
        <v>2</v>
      </c>
      <c r="D8" s="28">
        <v>8</v>
      </c>
      <c r="E8" s="88">
        <v>8</v>
      </c>
      <c r="F8" s="88">
        <v>31</v>
      </c>
      <c r="G8" s="88">
        <v>38</v>
      </c>
      <c r="H8" s="113" t="s">
        <v>51</v>
      </c>
      <c r="I8" s="88">
        <v>19</v>
      </c>
      <c r="J8" s="113" t="s">
        <v>61</v>
      </c>
      <c r="K8" s="91">
        <v>20.75</v>
      </c>
      <c r="L8" s="127">
        <v>106.6</v>
      </c>
      <c r="M8" s="126">
        <v>92.75</v>
      </c>
      <c r="N8" s="94">
        <f t="shared" si="0"/>
        <v>-13.849999999999994</v>
      </c>
      <c r="O8" s="94">
        <f t="shared" si="1"/>
        <v>-12.992495309568476</v>
      </c>
      <c r="P8" s="135">
        <f t="shared" si="2"/>
        <v>12.992495309568476</v>
      </c>
      <c r="Q8" s="91" t="s">
        <v>32</v>
      </c>
      <c r="R8" s="101" t="s">
        <v>36</v>
      </c>
      <c r="S8" s="20"/>
      <c r="T8" s="20"/>
      <c r="U8" s="79"/>
      <c r="V8" s="20"/>
      <c r="W8" s="80"/>
      <c r="X8" s="30" t="s">
        <v>80</v>
      </c>
      <c r="Y8" s="20"/>
      <c r="Z8" s="81"/>
      <c r="AA8" s="20"/>
    </row>
    <row r="9" spans="1:28" s="1" customFormat="1" ht="58.5" customHeight="1" x14ac:dyDescent="0.25">
      <c r="A9" s="6" t="s">
        <v>22</v>
      </c>
      <c r="B9" s="68">
        <v>8</v>
      </c>
      <c r="C9" s="28">
        <v>1</v>
      </c>
      <c r="D9" s="28">
        <v>8</v>
      </c>
      <c r="E9" s="88">
        <v>7</v>
      </c>
      <c r="F9" s="88">
        <v>35</v>
      </c>
      <c r="G9" s="89">
        <v>41</v>
      </c>
      <c r="H9" s="128" t="s">
        <v>81</v>
      </c>
      <c r="I9" s="91">
        <v>21</v>
      </c>
      <c r="J9" s="116" t="s">
        <v>58</v>
      </c>
      <c r="K9" s="93">
        <v>16.266999999999999</v>
      </c>
      <c r="L9" s="128">
        <v>134.80000000000001</v>
      </c>
      <c r="M9" s="126">
        <v>126.93300000000001</v>
      </c>
      <c r="N9" s="94">
        <f t="shared" si="0"/>
        <v>-7.8670000000000044</v>
      </c>
      <c r="O9" s="94">
        <f t="shared" si="1"/>
        <v>-5.836053412462916</v>
      </c>
      <c r="P9" s="99">
        <f t="shared" si="2"/>
        <v>5.836053412462916</v>
      </c>
      <c r="Q9" s="127" t="s">
        <v>79</v>
      </c>
      <c r="R9" s="102" t="s">
        <v>36</v>
      </c>
      <c r="S9" s="48"/>
      <c r="T9" s="48"/>
      <c r="U9" s="79"/>
      <c r="V9" s="20"/>
      <c r="W9" s="80"/>
      <c r="X9" s="30" t="s">
        <v>80</v>
      </c>
      <c r="Y9" s="65"/>
      <c r="Z9" s="67"/>
      <c r="AA9" s="20"/>
    </row>
    <row r="10" spans="1:28" s="117" customFormat="1" ht="21" customHeight="1" x14ac:dyDescent="0.25">
      <c r="A10" s="27" t="s">
        <v>22</v>
      </c>
      <c r="B10" s="69">
        <v>15</v>
      </c>
      <c r="C10" s="28">
        <v>2</v>
      </c>
      <c r="D10" s="28">
        <v>8</v>
      </c>
      <c r="E10" s="91">
        <v>12</v>
      </c>
      <c r="F10" s="91">
        <v>45</v>
      </c>
      <c r="G10" s="93">
        <v>56</v>
      </c>
      <c r="H10" s="116" t="s">
        <v>64</v>
      </c>
      <c r="I10" s="91">
        <v>19</v>
      </c>
      <c r="J10" s="116" t="s">
        <v>58</v>
      </c>
      <c r="K10" s="93">
        <v>20.817</v>
      </c>
      <c r="L10" s="128">
        <v>136.99299999999999</v>
      </c>
      <c r="M10" s="127">
        <v>135.53299999999999</v>
      </c>
      <c r="N10" s="94">
        <f t="shared" si="0"/>
        <v>-1.460000000000008</v>
      </c>
      <c r="O10" s="94">
        <f t="shared" si="1"/>
        <v>-1.0657478849284363</v>
      </c>
      <c r="P10" s="136">
        <f t="shared" si="2"/>
        <v>1.0657478849284363</v>
      </c>
      <c r="Q10" s="93" t="s">
        <v>33</v>
      </c>
      <c r="R10" s="102"/>
      <c r="S10" s="106"/>
      <c r="T10" s="106"/>
      <c r="U10" s="86"/>
      <c r="V10" s="81"/>
      <c r="W10" s="87"/>
      <c r="X10" s="30" t="s">
        <v>80</v>
      </c>
      <c r="Y10" s="90"/>
      <c r="Z10" s="67"/>
      <c r="AA10" s="81"/>
    </row>
    <row r="11" spans="1:28" s="35" customFormat="1" x14ac:dyDescent="0.25">
      <c r="A11" s="27" t="s">
        <v>22</v>
      </c>
      <c r="B11" s="27">
        <v>16</v>
      </c>
      <c r="C11" s="28">
        <v>2</v>
      </c>
      <c r="D11" s="28">
        <v>8</v>
      </c>
      <c r="E11" s="28">
        <v>10</v>
      </c>
      <c r="F11" s="28">
        <v>44</v>
      </c>
      <c r="G11" s="28">
        <v>54</v>
      </c>
      <c r="H11" s="128" t="s">
        <v>82</v>
      </c>
      <c r="I11" s="91">
        <v>19</v>
      </c>
      <c r="J11" s="32" t="s">
        <v>60</v>
      </c>
      <c r="K11" s="27">
        <v>21.817</v>
      </c>
      <c r="L11" s="27">
        <v>135.4</v>
      </c>
      <c r="M11" s="130">
        <v>123.81699999999999</v>
      </c>
      <c r="N11" s="94">
        <f t="shared" si="0"/>
        <v>-11.583000000000013</v>
      </c>
      <c r="O11" s="94">
        <f t="shared" si="1"/>
        <v>-8.554652880354519</v>
      </c>
      <c r="P11" s="99">
        <f t="shared" si="2"/>
        <v>8.554652880354519</v>
      </c>
      <c r="Q11" s="32"/>
      <c r="R11" s="105" t="s">
        <v>38</v>
      </c>
      <c r="S11" s="30"/>
      <c r="T11" s="30"/>
      <c r="U11" s="27"/>
      <c r="V11" s="27"/>
      <c r="W11" s="118"/>
      <c r="X11" s="30" t="s">
        <v>80</v>
      </c>
      <c r="Y11" s="38" t="s">
        <v>9</v>
      </c>
      <c r="Z11" s="119"/>
      <c r="AA11" s="34"/>
    </row>
    <row r="12" spans="1:28" s="35" customFormat="1" x14ac:dyDescent="0.25">
      <c r="A12" s="27" t="s">
        <v>22</v>
      </c>
      <c r="B12" s="28">
        <v>17</v>
      </c>
      <c r="C12" s="28">
        <v>2</v>
      </c>
      <c r="D12" s="28">
        <v>8</v>
      </c>
      <c r="E12" s="28">
        <v>13</v>
      </c>
      <c r="F12" s="28">
        <v>48</v>
      </c>
      <c r="G12" s="28">
        <v>60</v>
      </c>
      <c r="H12" s="28" t="s">
        <v>50</v>
      </c>
      <c r="I12" s="91">
        <v>20</v>
      </c>
      <c r="J12" s="32" t="s">
        <v>58</v>
      </c>
      <c r="K12" s="27">
        <v>22.45</v>
      </c>
      <c r="L12" s="27">
        <v>146.80000000000001</v>
      </c>
      <c r="M12" s="130">
        <v>150.86699999999999</v>
      </c>
      <c r="N12" s="94">
        <f t="shared" si="0"/>
        <v>4.0669999999999789</v>
      </c>
      <c r="O12" s="94">
        <f t="shared" si="1"/>
        <v>2.7704359673024426</v>
      </c>
      <c r="P12" s="136" t="s">
        <v>84</v>
      </c>
      <c r="Q12" s="32"/>
      <c r="R12" s="103"/>
      <c r="S12" s="30"/>
      <c r="T12" s="30"/>
      <c r="U12" s="30"/>
      <c r="V12" s="30"/>
      <c r="W12" s="29"/>
      <c r="X12" s="30" t="s">
        <v>80</v>
      </c>
      <c r="Y12" s="32" t="s">
        <v>9</v>
      </c>
      <c r="Z12" s="18"/>
      <c r="AA12" s="34"/>
    </row>
    <row r="13" spans="1:28" s="35" customFormat="1" x14ac:dyDescent="0.25">
      <c r="A13" s="27" t="s">
        <v>22</v>
      </c>
      <c r="B13" s="28">
        <v>18</v>
      </c>
      <c r="C13" s="28">
        <v>2</v>
      </c>
      <c r="D13" s="28">
        <v>8</v>
      </c>
      <c r="E13" s="28">
        <v>14</v>
      </c>
      <c r="F13" s="28">
        <v>53</v>
      </c>
      <c r="G13" s="28">
        <v>67</v>
      </c>
      <c r="H13" s="28" t="s">
        <v>48</v>
      </c>
      <c r="I13" s="91">
        <v>19</v>
      </c>
      <c r="J13" s="32" t="s">
        <v>58</v>
      </c>
      <c r="K13" s="27">
        <v>15.266999999999999</v>
      </c>
      <c r="L13" s="27">
        <v>147.19999999999999</v>
      </c>
      <c r="M13" s="130">
        <v>145.36699999999999</v>
      </c>
      <c r="N13" s="94">
        <f t="shared" si="0"/>
        <v>-1.8329999999999984</v>
      </c>
      <c r="O13" s="94">
        <f t="shared" si="1"/>
        <v>-1.2452445652173849</v>
      </c>
      <c r="P13" s="136">
        <f t="shared" si="2"/>
        <v>1.2452445652173849</v>
      </c>
      <c r="Q13" s="32"/>
      <c r="R13" s="105" t="s">
        <v>38</v>
      </c>
      <c r="S13" s="30"/>
      <c r="T13" s="30"/>
      <c r="U13" s="30"/>
      <c r="V13" s="28"/>
      <c r="W13" s="29"/>
      <c r="X13" s="30" t="s">
        <v>80</v>
      </c>
      <c r="Y13" s="32" t="s">
        <v>9</v>
      </c>
      <c r="Z13" s="18"/>
      <c r="AA13" s="34"/>
    </row>
    <row r="14" spans="1:28" s="35" customFormat="1" x14ac:dyDescent="0.25">
      <c r="A14" s="27" t="s">
        <v>22</v>
      </c>
      <c r="B14" s="28">
        <v>19</v>
      </c>
      <c r="C14" s="28">
        <v>2</v>
      </c>
      <c r="D14" s="28">
        <v>8</v>
      </c>
      <c r="E14" s="28">
        <v>13</v>
      </c>
      <c r="F14" s="28">
        <v>49</v>
      </c>
      <c r="G14" s="28">
        <v>62</v>
      </c>
      <c r="H14" s="28" t="s">
        <v>44</v>
      </c>
      <c r="I14" s="91">
        <v>18</v>
      </c>
      <c r="J14" s="32" t="s">
        <v>60</v>
      </c>
      <c r="K14" s="27">
        <v>19.766999999999999</v>
      </c>
      <c r="L14" s="27">
        <v>138.53</v>
      </c>
      <c r="M14" s="130">
        <v>129.36699999999999</v>
      </c>
      <c r="N14" s="94">
        <f t="shared" si="0"/>
        <v>-9.1630000000000109</v>
      </c>
      <c r="O14" s="94">
        <f t="shared" si="1"/>
        <v>-6.6144517433047056</v>
      </c>
      <c r="P14" s="99">
        <f t="shared" si="2"/>
        <v>6.6144517433047056</v>
      </c>
      <c r="Q14" s="32"/>
      <c r="R14" s="103"/>
      <c r="S14" s="31"/>
      <c r="T14" s="30"/>
      <c r="U14" s="28"/>
      <c r="V14" s="28"/>
      <c r="W14" s="29"/>
      <c r="X14" s="30" t="s">
        <v>80</v>
      </c>
      <c r="Y14" s="32" t="s">
        <v>9</v>
      </c>
      <c r="Z14" s="33"/>
      <c r="AA14" s="34"/>
    </row>
    <row r="15" spans="1:28" s="35" customFormat="1" x14ac:dyDescent="0.25">
      <c r="A15" s="27" t="s">
        <v>22</v>
      </c>
      <c r="B15" s="27">
        <v>20</v>
      </c>
      <c r="C15" s="27">
        <v>2</v>
      </c>
      <c r="D15" s="28">
        <v>8</v>
      </c>
      <c r="E15" s="28">
        <v>11</v>
      </c>
      <c r="F15" s="28">
        <v>42</v>
      </c>
      <c r="G15" s="28">
        <v>52</v>
      </c>
      <c r="H15" s="28" t="s">
        <v>44</v>
      </c>
      <c r="I15" s="91">
        <v>18</v>
      </c>
      <c r="J15" s="32" t="s">
        <v>61</v>
      </c>
      <c r="K15" s="27">
        <v>19.966999999999999</v>
      </c>
      <c r="L15" s="27">
        <v>127.333</v>
      </c>
      <c r="M15" s="130">
        <v>118.967</v>
      </c>
      <c r="N15" s="94">
        <f t="shared" si="0"/>
        <v>-8.3659999999999997</v>
      </c>
      <c r="O15" s="94">
        <f t="shared" si="1"/>
        <v>-6.5701742674719066</v>
      </c>
      <c r="P15" s="99">
        <f t="shared" si="2"/>
        <v>6.5701742674719066</v>
      </c>
      <c r="Q15" s="32"/>
      <c r="R15" s="105" t="s">
        <v>37</v>
      </c>
      <c r="S15" s="31"/>
      <c r="T15" s="30"/>
      <c r="U15" s="28"/>
      <c r="V15" s="28"/>
      <c r="W15" s="29"/>
      <c r="X15" s="30" t="s">
        <v>80</v>
      </c>
      <c r="Y15" s="32" t="s">
        <v>9</v>
      </c>
      <c r="Z15" s="36"/>
      <c r="AA15" s="34"/>
    </row>
    <row r="16" spans="1:28" s="35" customFormat="1" x14ac:dyDescent="0.25">
      <c r="A16" s="27" t="s">
        <v>22</v>
      </c>
      <c r="B16" s="28">
        <v>21</v>
      </c>
      <c r="C16" s="28">
        <v>2</v>
      </c>
      <c r="D16" s="28">
        <v>8</v>
      </c>
      <c r="E16" s="28">
        <v>12</v>
      </c>
      <c r="F16" s="28">
        <v>47</v>
      </c>
      <c r="G16" s="28">
        <v>58</v>
      </c>
      <c r="H16" s="28" t="s">
        <v>46</v>
      </c>
      <c r="I16" s="91">
        <v>18</v>
      </c>
      <c r="J16" s="32" t="s">
        <v>58</v>
      </c>
      <c r="K16" s="27">
        <v>16.850000000000001</v>
      </c>
      <c r="L16" s="27">
        <v>141.80000000000001</v>
      </c>
      <c r="M16" s="130">
        <v>139</v>
      </c>
      <c r="N16" s="94">
        <f t="shared" si="0"/>
        <v>-2.8000000000000114</v>
      </c>
      <c r="O16" s="94">
        <f t="shared" si="1"/>
        <v>-1.9746121297602337</v>
      </c>
      <c r="P16" s="136">
        <f t="shared" si="2"/>
        <v>1.9746121297602337</v>
      </c>
      <c r="Q16" s="32"/>
      <c r="R16" s="103"/>
      <c r="S16" s="31"/>
      <c r="T16" s="30"/>
      <c r="U16" s="28"/>
      <c r="V16" s="28"/>
      <c r="W16" s="29"/>
      <c r="X16" s="30" t="s">
        <v>80</v>
      </c>
      <c r="Y16" s="32" t="s">
        <v>9</v>
      </c>
      <c r="Z16" s="36"/>
      <c r="AA16" s="34"/>
    </row>
    <row r="17" spans="1:27" s="35" customFormat="1" x14ac:dyDescent="0.25">
      <c r="A17" s="27" t="s">
        <v>22</v>
      </c>
      <c r="B17" s="28">
        <v>22</v>
      </c>
      <c r="C17" s="28">
        <v>2</v>
      </c>
      <c r="D17" s="28">
        <v>8</v>
      </c>
      <c r="E17" s="28">
        <v>12</v>
      </c>
      <c r="F17" s="28">
        <v>46</v>
      </c>
      <c r="G17" s="28">
        <v>57</v>
      </c>
      <c r="H17" s="28" t="s">
        <v>46</v>
      </c>
      <c r="I17" s="91">
        <v>18</v>
      </c>
      <c r="J17" s="32" t="s">
        <v>58</v>
      </c>
      <c r="K17" s="27">
        <v>19.649999999999999</v>
      </c>
      <c r="L17" s="27">
        <v>137.93299999999999</v>
      </c>
      <c r="M17" s="130">
        <v>130.21700000000001</v>
      </c>
      <c r="N17" s="94">
        <f t="shared" si="0"/>
        <v>-7.7159999999999798</v>
      </c>
      <c r="O17" s="94">
        <f t="shared" si="1"/>
        <v>-5.5940202852109211</v>
      </c>
      <c r="P17" s="99">
        <f t="shared" si="2"/>
        <v>5.5940202852109211</v>
      </c>
      <c r="Q17" s="32"/>
      <c r="R17" s="103"/>
      <c r="S17" s="31"/>
      <c r="T17" s="30"/>
      <c r="U17" s="28"/>
      <c r="V17" s="28"/>
      <c r="W17" s="29"/>
      <c r="X17" s="30" t="s">
        <v>80</v>
      </c>
      <c r="Y17" s="32" t="s">
        <v>9</v>
      </c>
      <c r="Z17" s="36"/>
      <c r="AA17" s="34"/>
    </row>
    <row r="18" spans="1:27" x14ac:dyDescent="0.25">
      <c r="A18" s="6" t="s">
        <v>22</v>
      </c>
      <c r="B18" s="5">
        <v>23</v>
      </c>
      <c r="C18" s="27">
        <v>2</v>
      </c>
      <c r="D18" s="28">
        <v>8</v>
      </c>
      <c r="E18" s="5">
        <v>12</v>
      </c>
      <c r="F18" s="5">
        <v>49</v>
      </c>
      <c r="G18" s="5">
        <v>61</v>
      </c>
      <c r="H18" s="28" t="s">
        <v>51</v>
      </c>
      <c r="I18" s="88">
        <v>20</v>
      </c>
      <c r="J18" s="32" t="s">
        <v>60</v>
      </c>
      <c r="K18" s="27">
        <v>18.016999999999999</v>
      </c>
      <c r="L18" s="27">
        <v>138.88300000000001</v>
      </c>
      <c r="M18" s="130">
        <v>139.1</v>
      </c>
      <c r="N18" s="94">
        <f t="shared" si="0"/>
        <v>0.21699999999998454</v>
      </c>
      <c r="O18" s="94">
        <f t="shared" si="1"/>
        <v>0.15624662485689278</v>
      </c>
      <c r="P18" s="136">
        <f t="shared" si="2"/>
        <v>0.15624662485689278</v>
      </c>
      <c r="Q18" s="32"/>
      <c r="R18" s="103"/>
      <c r="S18" s="30"/>
      <c r="T18" s="30"/>
      <c r="U18" s="27"/>
      <c r="V18" s="38"/>
      <c r="W18" s="37"/>
      <c r="X18" s="30" t="s">
        <v>80</v>
      </c>
      <c r="Y18" s="32" t="s">
        <v>9</v>
      </c>
      <c r="Z18" s="39"/>
      <c r="AA18" s="34"/>
    </row>
    <row r="19" spans="1:27" x14ac:dyDescent="0.25">
      <c r="A19" s="6" t="s">
        <v>22</v>
      </c>
      <c r="B19" s="27">
        <v>24</v>
      </c>
      <c r="C19" s="27">
        <v>2</v>
      </c>
      <c r="D19" s="28">
        <v>8</v>
      </c>
      <c r="E19" s="5">
        <v>11</v>
      </c>
      <c r="F19" s="5">
        <v>45</v>
      </c>
      <c r="G19" s="5">
        <v>56</v>
      </c>
      <c r="H19" s="28" t="s">
        <v>52</v>
      </c>
      <c r="I19" s="88">
        <v>20</v>
      </c>
      <c r="J19" s="32" t="s">
        <v>60</v>
      </c>
      <c r="K19" s="27">
        <v>16.05</v>
      </c>
      <c r="L19" s="27">
        <v>141.80000000000001</v>
      </c>
      <c r="M19" s="130">
        <v>142.25</v>
      </c>
      <c r="N19" s="94">
        <f t="shared" si="0"/>
        <v>0.44999999999998863</v>
      </c>
      <c r="O19" s="94">
        <f t="shared" si="1"/>
        <v>0.31734837799717308</v>
      </c>
      <c r="P19" s="136">
        <f t="shared" si="2"/>
        <v>0.31734837799717308</v>
      </c>
      <c r="Q19" s="104"/>
      <c r="R19" s="5"/>
      <c r="S19" s="5"/>
      <c r="T19" s="5"/>
      <c r="U19" s="5"/>
      <c r="V19" s="2"/>
      <c r="W19" s="23"/>
      <c r="X19" s="30" t="s">
        <v>80</v>
      </c>
      <c r="Y19" s="13" t="s">
        <v>9</v>
      </c>
      <c r="Z19" s="19"/>
      <c r="AA19" s="6"/>
    </row>
    <row r="20" spans="1:27" s="35" customFormat="1" x14ac:dyDescent="0.25">
      <c r="A20" s="54"/>
      <c r="B20" s="55"/>
      <c r="C20" s="56"/>
      <c r="D20" s="56"/>
      <c r="E20" s="56"/>
      <c r="F20" s="56"/>
      <c r="G20" s="56"/>
      <c r="H20" s="56"/>
      <c r="I20" s="56"/>
      <c r="J20" s="56"/>
      <c r="K20" s="54"/>
      <c r="L20" s="54"/>
      <c r="M20" s="54"/>
      <c r="N20" s="43">
        <f t="shared" ref="N20:O20" si="3">AVERAGE(N2:N19)</f>
        <v>-4.3972777777777834</v>
      </c>
      <c r="O20" s="43">
        <f t="shared" si="3"/>
        <v>-3.3817072502485117</v>
      </c>
      <c r="P20" s="43">
        <f>AVERAGE(P2:P19)</f>
        <v>4.046947374685594</v>
      </c>
      <c r="Q20" s="56"/>
      <c r="R20" s="56"/>
      <c r="S20" s="56"/>
      <c r="T20" s="56"/>
      <c r="U20" s="56"/>
      <c r="V20" s="56"/>
      <c r="W20" s="57"/>
      <c r="X20" s="56"/>
      <c r="Y20" s="56"/>
      <c r="Z20" s="58"/>
      <c r="AA20" s="54"/>
    </row>
    <row r="21" spans="1:27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49"/>
      <c r="L21" s="49"/>
      <c r="M21" s="59"/>
      <c r="N21" s="132">
        <f t="shared" ref="N21:O21" si="4">STDEV(N2:N19)</f>
        <v>5.7606910513313254</v>
      </c>
      <c r="O21" s="132">
        <f t="shared" si="4"/>
        <v>4.4994228601181421</v>
      </c>
      <c r="P21" s="132">
        <f>STDEV(P2:P19)</f>
        <v>4.0613349604649844</v>
      </c>
      <c r="Q21" s="59"/>
      <c r="R21" s="59"/>
      <c r="S21" s="59"/>
      <c r="T21" s="59"/>
      <c r="U21" s="52"/>
      <c r="V21" s="62"/>
      <c r="W21" s="61"/>
      <c r="X21" s="52"/>
      <c r="Y21" s="60"/>
      <c r="Z21" s="61"/>
      <c r="AA21" s="52"/>
    </row>
    <row r="22" spans="1:27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49"/>
      <c r="L22" s="49"/>
      <c r="M22" s="59"/>
      <c r="N22">
        <f t="shared" ref="N22:O22" si="5">MAX(N2:N19)</f>
        <v>4.0669999999999789</v>
      </c>
      <c r="O22">
        <f t="shared" si="5"/>
        <v>2.7704359673024426</v>
      </c>
      <c r="P22">
        <f>MAX(P2:P19)</f>
        <v>12.992495309568476</v>
      </c>
      <c r="Q22" s="59"/>
      <c r="R22" s="59"/>
      <c r="S22" s="59"/>
      <c r="T22" s="59"/>
      <c r="U22" s="52"/>
      <c r="V22" s="62"/>
      <c r="W22" s="61"/>
      <c r="X22" s="52"/>
      <c r="Y22" s="60"/>
      <c r="Z22" s="61"/>
      <c r="AA22" s="52"/>
    </row>
    <row r="23" spans="1:27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49"/>
      <c r="L23" s="49"/>
      <c r="M23" s="59"/>
      <c r="N23">
        <f t="shared" ref="N23:O23" si="6">MIN(N2:N19)</f>
        <v>-16.130999999999986</v>
      </c>
      <c r="O23">
        <f t="shared" si="6"/>
        <v>-12.992495309568476</v>
      </c>
      <c r="P23">
        <f>MIN(P2:P19)</f>
        <v>0.15624662485689278</v>
      </c>
      <c r="Q23" s="59"/>
      <c r="R23" s="59"/>
      <c r="S23" s="59"/>
      <c r="T23" s="59"/>
      <c r="U23" s="52"/>
      <c r="V23" s="62"/>
      <c r="W23" s="61"/>
      <c r="X23" s="52"/>
      <c r="Y23" s="60"/>
      <c r="Z23" s="61"/>
      <c r="AA23" s="52"/>
    </row>
    <row r="24" spans="1:27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49"/>
      <c r="L24" s="49"/>
      <c r="M24" s="59"/>
      <c r="N24" s="59"/>
      <c r="O24" s="52"/>
      <c r="P24" s="59"/>
      <c r="Q24" s="59"/>
      <c r="R24" s="59"/>
      <c r="S24" s="59"/>
      <c r="T24" s="52"/>
      <c r="U24" s="62"/>
      <c r="V24" s="61"/>
      <c r="W24" s="52"/>
      <c r="X24" s="60"/>
      <c r="Y24" s="61"/>
      <c r="Z24" s="52"/>
    </row>
    <row r="25" spans="1:27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49"/>
      <c r="L25" s="49"/>
      <c r="M25" s="59"/>
      <c r="N25" s="59"/>
      <c r="O25" s="52"/>
      <c r="P25" s="59"/>
      <c r="Q25" s="59"/>
      <c r="R25" s="59"/>
      <c r="S25" s="59"/>
      <c r="T25" s="52"/>
      <c r="U25" s="62"/>
      <c r="V25" s="61"/>
      <c r="W25" s="52"/>
      <c r="X25" s="60"/>
      <c r="Y25" s="61"/>
      <c r="Z25" s="52"/>
    </row>
    <row r="26" spans="1:27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49"/>
      <c r="L26" s="49"/>
      <c r="M26" s="59"/>
      <c r="N26" s="59"/>
      <c r="O26" s="52"/>
      <c r="Q26" s="59"/>
      <c r="R26" s="59"/>
      <c r="S26" s="59"/>
      <c r="T26" s="59"/>
      <c r="U26" s="52"/>
      <c r="V26" s="62"/>
      <c r="W26" s="61"/>
      <c r="X26" s="52"/>
      <c r="Y26" s="60"/>
      <c r="Z26" s="61"/>
      <c r="AA26" s="52"/>
    </row>
    <row r="27" spans="1:27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49"/>
      <c r="L27" s="49"/>
      <c r="M27" s="59"/>
      <c r="N27" s="59"/>
      <c r="O27" s="52"/>
      <c r="Q27" s="59"/>
      <c r="R27" s="59"/>
      <c r="S27" s="59"/>
      <c r="T27" s="59"/>
      <c r="U27" s="52"/>
      <c r="V27" s="62"/>
      <c r="W27" s="61"/>
      <c r="X27" s="63"/>
      <c r="Y27" s="60"/>
      <c r="Z27" s="61"/>
      <c r="AA27" s="52"/>
    </row>
    <row r="28" spans="1:27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49"/>
      <c r="L28" s="49"/>
      <c r="M28" s="59"/>
      <c r="N28" s="59"/>
      <c r="O28" s="52"/>
      <c r="Q28" s="59"/>
      <c r="R28" s="59"/>
      <c r="S28" s="59"/>
      <c r="T28" s="59"/>
      <c r="U28" s="52"/>
      <c r="V28" s="62"/>
      <c r="W28" s="61"/>
      <c r="X28" s="52"/>
      <c r="Y28" s="60"/>
      <c r="Z28" s="61"/>
      <c r="AA28" s="52"/>
    </row>
    <row r="29" spans="1:27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49"/>
      <c r="L29" s="49"/>
      <c r="M29" s="59"/>
      <c r="N29" s="59"/>
      <c r="O29" s="52"/>
      <c r="Q29" s="59"/>
      <c r="R29" s="59"/>
      <c r="S29" s="59"/>
      <c r="T29" s="59"/>
      <c r="U29" s="52"/>
      <c r="V29" s="62"/>
      <c r="W29" s="61"/>
      <c r="X29" s="52"/>
      <c r="Y29" s="60"/>
      <c r="Z29" s="61"/>
      <c r="AA29" s="52"/>
    </row>
    <row r="30" spans="1:27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49"/>
      <c r="L30" s="49"/>
      <c r="M30" s="59"/>
      <c r="N30" s="59"/>
      <c r="O30" s="52"/>
      <c r="P30" s="52"/>
      <c r="Q30" s="59"/>
      <c r="R30" s="59"/>
      <c r="S30" s="59"/>
      <c r="T30" s="59"/>
      <c r="U30" s="52"/>
      <c r="V30" s="62"/>
      <c r="W30" s="61"/>
      <c r="X30" s="52"/>
      <c r="Y30" s="60"/>
      <c r="Z30" s="61"/>
      <c r="AA30" s="52"/>
    </row>
    <row r="31" spans="1:27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49"/>
      <c r="L31" s="49"/>
      <c r="M31" s="59"/>
      <c r="N31" s="59"/>
      <c r="O31" s="52"/>
      <c r="P31" s="52"/>
      <c r="Q31" s="52"/>
      <c r="R31" s="52"/>
      <c r="S31" s="52"/>
      <c r="T31" s="52"/>
      <c r="U31" s="52"/>
      <c r="V31" s="62"/>
      <c r="W31" s="52"/>
      <c r="X31" s="52"/>
      <c r="Y31" s="60"/>
      <c r="Z31" s="61"/>
      <c r="AA31" s="52"/>
    </row>
    <row r="32" spans="1:27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49"/>
      <c r="L32" s="49"/>
      <c r="M32" s="59"/>
      <c r="N32" s="59"/>
      <c r="O32" s="52"/>
      <c r="P32" s="52"/>
      <c r="Q32" s="52"/>
      <c r="R32" s="52"/>
      <c r="S32" s="52"/>
      <c r="T32" s="52"/>
      <c r="U32" s="52"/>
      <c r="V32" s="59"/>
      <c r="W32" s="52"/>
      <c r="X32" s="52"/>
      <c r="Y32" s="60"/>
      <c r="Z32" s="61"/>
      <c r="AA32" s="52"/>
    </row>
    <row r="33" spans="1:27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49"/>
      <c r="L33" s="49"/>
      <c r="M33" s="59"/>
      <c r="N33" s="59"/>
      <c r="O33" s="52"/>
      <c r="P33" s="52"/>
      <c r="Q33" s="52"/>
      <c r="R33" s="52"/>
      <c r="S33" s="52"/>
      <c r="T33" s="52"/>
      <c r="U33" s="52"/>
      <c r="V33" s="59"/>
      <c r="W33" s="52"/>
      <c r="X33" s="52"/>
      <c r="Y33" s="60"/>
      <c r="Z33" s="61"/>
      <c r="AA33" s="52"/>
    </row>
    <row r="34" spans="1:27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49"/>
      <c r="L34" s="49"/>
      <c r="M34" s="59"/>
      <c r="N34" s="59"/>
      <c r="O34" s="52"/>
      <c r="P34" s="52"/>
      <c r="Q34" s="52"/>
      <c r="R34" s="52"/>
      <c r="S34" s="52"/>
      <c r="T34" s="52"/>
      <c r="U34" s="52"/>
      <c r="V34" s="59"/>
      <c r="W34" s="52"/>
      <c r="X34" s="52"/>
      <c r="Y34" s="60"/>
      <c r="Z34" s="61"/>
      <c r="AA34" s="52"/>
    </row>
    <row r="35" spans="1:27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49"/>
      <c r="L35" s="49"/>
      <c r="M35" s="59"/>
      <c r="N35" s="59"/>
      <c r="O35" s="52"/>
      <c r="P35" s="52"/>
      <c r="Q35" s="50"/>
      <c r="R35" s="50"/>
      <c r="S35" s="50"/>
      <c r="T35" s="50"/>
      <c r="U35" s="50"/>
      <c r="V35" s="51"/>
      <c r="W35" s="50"/>
      <c r="X35" s="50"/>
      <c r="Y35" s="53"/>
    </row>
    <row r="36" spans="1:27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49"/>
      <c r="L36" s="49"/>
      <c r="M36" s="59"/>
      <c r="N36" s="59"/>
      <c r="O36" s="52"/>
      <c r="P36" s="52"/>
      <c r="Q36" s="50"/>
      <c r="R36" s="50"/>
      <c r="S36" s="50"/>
      <c r="T36" s="50"/>
      <c r="U36" s="50"/>
      <c r="V36" s="51"/>
      <c r="W36" s="50"/>
      <c r="X36" s="50"/>
      <c r="Y36" s="53"/>
    </row>
    <row r="37" spans="1:27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49"/>
      <c r="L37" s="49"/>
      <c r="M37" s="59"/>
      <c r="N37" s="59"/>
      <c r="O37" s="52"/>
      <c r="P37" s="52"/>
      <c r="Q37" s="50"/>
      <c r="R37" s="50"/>
      <c r="S37" s="50"/>
      <c r="T37" s="50"/>
      <c r="U37" s="50"/>
      <c r="V37" s="51"/>
      <c r="W37" s="50"/>
      <c r="X37" s="50"/>
      <c r="Y37" s="53"/>
    </row>
    <row r="38" spans="1:27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49"/>
      <c r="L38" s="49"/>
      <c r="M38" s="59"/>
      <c r="N38" s="59"/>
      <c r="O38" s="52"/>
      <c r="P38" s="52"/>
      <c r="Q38" s="50"/>
      <c r="R38" s="50"/>
      <c r="S38" s="50"/>
      <c r="T38" s="50"/>
      <c r="U38" s="50"/>
      <c r="V38" s="51"/>
      <c r="W38" s="50"/>
      <c r="X38" s="50"/>
      <c r="Y38" s="53"/>
    </row>
    <row r="39" spans="1:27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49"/>
      <c r="L39" s="49"/>
      <c r="M39" s="59"/>
      <c r="N39" s="59"/>
      <c r="O39" s="52"/>
      <c r="P39" s="52"/>
      <c r="Q39" s="50"/>
      <c r="R39" s="50"/>
      <c r="S39" s="50"/>
      <c r="T39" s="50"/>
      <c r="U39" s="50"/>
      <c r="V39" s="51"/>
      <c r="W39" s="50"/>
      <c r="X39" s="50"/>
      <c r="Y39" s="53"/>
    </row>
    <row r="40" spans="1:27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49"/>
      <c r="L40" s="49"/>
      <c r="M40" s="59"/>
      <c r="N40" s="59"/>
      <c r="O40" s="52"/>
      <c r="P40" s="52"/>
      <c r="Q40" s="50"/>
      <c r="R40" s="50"/>
      <c r="S40" s="50"/>
      <c r="T40" s="50"/>
      <c r="U40" s="50"/>
      <c r="V40" s="51"/>
      <c r="W40" s="50"/>
      <c r="X40" s="50"/>
      <c r="Y40" s="53"/>
    </row>
    <row r="41" spans="1:27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49"/>
      <c r="L41" s="49"/>
      <c r="M41" s="59"/>
      <c r="N41" s="59"/>
      <c r="O41" s="52"/>
      <c r="P41" s="52"/>
      <c r="Q41" s="50"/>
      <c r="R41" s="50"/>
      <c r="S41" s="50"/>
      <c r="T41" s="50"/>
      <c r="U41" s="50"/>
      <c r="V41" s="51"/>
      <c r="W41" s="50"/>
      <c r="X41" s="50"/>
      <c r="Y41" s="53"/>
    </row>
    <row r="42" spans="1:27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49"/>
      <c r="L42" s="49"/>
      <c r="M42" s="59"/>
      <c r="N42" s="59"/>
      <c r="O42" s="52"/>
      <c r="P42" s="52"/>
      <c r="Q42" s="50"/>
      <c r="R42" s="50"/>
      <c r="S42" s="50"/>
      <c r="T42" s="50"/>
      <c r="U42" s="50"/>
      <c r="V42" s="51"/>
      <c r="W42" s="50"/>
      <c r="X42" s="50"/>
      <c r="Y42" s="53"/>
    </row>
    <row r="43" spans="1:27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49"/>
      <c r="L43" s="49"/>
      <c r="M43" s="59"/>
      <c r="N43" s="59"/>
      <c r="O43" s="52"/>
      <c r="P43" s="52"/>
      <c r="Q43" s="50"/>
      <c r="R43" s="50"/>
      <c r="S43" s="50"/>
      <c r="T43" s="50"/>
      <c r="U43" s="50"/>
      <c r="V43" s="51"/>
      <c r="W43" s="50"/>
      <c r="X43" s="50"/>
      <c r="Y43" s="53"/>
    </row>
    <row r="44" spans="1:27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49"/>
      <c r="L44" s="49"/>
      <c r="M44" s="59"/>
      <c r="N44" s="59"/>
      <c r="O44" s="52"/>
      <c r="P44" s="52"/>
      <c r="Q44" s="50"/>
      <c r="R44" s="50"/>
      <c r="S44" s="50"/>
      <c r="T44" s="50"/>
      <c r="U44" s="50"/>
      <c r="V44" s="51"/>
      <c r="W44" s="50"/>
      <c r="X44" s="50"/>
      <c r="Y44" s="53"/>
    </row>
    <row r="45" spans="1:27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49"/>
      <c r="L45" s="49"/>
      <c r="M45" s="59"/>
      <c r="N45" s="59"/>
      <c r="O45" s="52"/>
      <c r="P45" s="52"/>
      <c r="Q45" s="50"/>
      <c r="R45" s="50"/>
      <c r="S45" s="50"/>
      <c r="T45" s="50"/>
      <c r="U45" s="50"/>
      <c r="V45" s="51"/>
      <c r="W45" s="50"/>
      <c r="X45" s="50"/>
      <c r="Y45" s="53"/>
    </row>
    <row r="46" spans="1:27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49"/>
      <c r="L46" s="49"/>
      <c r="M46" s="59"/>
      <c r="N46" s="59"/>
      <c r="O46" s="52"/>
      <c r="P46" s="52"/>
      <c r="Q46" s="50"/>
      <c r="R46" s="50"/>
      <c r="S46" s="50"/>
      <c r="T46" s="50"/>
      <c r="U46" s="50"/>
      <c r="V46" s="51"/>
      <c r="W46" s="50"/>
      <c r="X46" s="50"/>
      <c r="Y46" s="53"/>
    </row>
    <row r="47" spans="1:27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49"/>
      <c r="L47" s="49"/>
      <c r="M47" s="59"/>
      <c r="N47" s="59"/>
      <c r="O47" s="52"/>
      <c r="P47" s="52"/>
      <c r="Q47" s="50"/>
      <c r="R47" s="50"/>
      <c r="S47" s="50"/>
      <c r="T47" s="50"/>
      <c r="U47" s="50"/>
      <c r="V47" s="51"/>
      <c r="W47" s="50"/>
      <c r="X47" s="50"/>
      <c r="Y47" s="53"/>
    </row>
    <row r="48" spans="1:27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49"/>
      <c r="L48" s="49"/>
      <c r="M48" s="59"/>
      <c r="N48" s="59"/>
      <c r="O48" s="52"/>
      <c r="P48" s="52"/>
      <c r="Q48" s="50"/>
      <c r="R48" s="50"/>
      <c r="S48" s="50"/>
      <c r="T48" s="50"/>
      <c r="U48" s="50"/>
      <c r="V48" s="51"/>
      <c r="W48" s="50"/>
      <c r="X48" s="50"/>
      <c r="Y48" s="53"/>
    </row>
    <row r="49" spans="1:30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49"/>
      <c r="L49" s="49"/>
      <c r="M49" s="59"/>
      <c r="N49" s="59"/>
      <c r="O49" s="52"/>
      <c r="P49" s="52"/>
      <c r="Q49" s="50"/>
      <c r="R49" s="50"/>
      <c r="S49" s="50"/>
      <c r="T49" s="50"/>
      <c r="U49" s="50"/>
      <c r="V49" s="51"/>
      <c r="W49" s="50"/>
      <c r="X49" s="50"/>
      <c r="Y49" s="53"/>
    </row>
    <row r="50" spans="1:30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49"/>
      <c r="L50" s="49"/>
      <c r="M50" s="59"/>
      <c r="N50" s="59"/>
      <c r="O50" s="52"/>
      <c r="P50" s="52"/>
      <c r="Q50" s="50"/>
      <c r="R50" s="50"/>
      <c r="S50" s="50"/>
      <c r="T50" s="50"/>
      <c r="U50" s="50"/>
      <c r="V50" s="51"/>
      <c r="W50" s="50"/>
      <c r="X50" s="50"/>
      <c r="Y50" s="53"/>
      <c r="AA50" s="50"/>
      <c r="AB50" s="50"/>
      <c r="AC50" s="50"/>
      <c r="AD50" s="50"/>
    </row>
    <row r="51" spans="1:30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49"/>
      <c r="L51" s="49"/>
      <c r="M51" s="59"/>
      <c r="N51" s="59"/>
      <c r="O51" s="52"/>
      <c r="P51" s="52"/>
      <c r="Q51" s="50"/>
      <c r="R51" s="50"/>
      <c r="S51" s="50"/>
      <c r="T51" s="50"/>
      <c r="U51" s="50"/>
      <c r="V51" s="51"/>
      <c r="W51" s="50"/>
      <c r="X51" s="50"/>
      <c r="Y51" s="53"/>
      <c r="AA51" s="50"/>
      <c r="AB51" s="50"/>
      <c r="AC51" s="50"/>
      <c r="AD51" s="50"/>
    </row>
    <row r="52" spans="1:30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49"/>
      <c r="L52" s="49"/>
      <c r="M52" s="59"/>
      <c r="N52" s="59"/>
      <c r="O52" s="52"/>
      <c r="P52" s="52"/>
      <c r="Q52" s="50"/>
      <c r="R52" s="50"/>
      <c r="S52" s="50"/>
      <c r="T52" s="50"/>
      <c r="U52" s="50"/>
      <c r="V52" s="51"/>
      <c r="W52" s="50"/>
      <c r="X52" s="50"/>
      <c r="Y52" s="53"/>
      <c r="AA52" s="50"/>
      <c r="AB52" s="50"/>
      <c r="AC52" s="50"/>
      <c r="AD52" s="50"/>
    </row>
    <row r="53" spans="1:30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49"/>
      <c r="L53" s="49"/>
      <c r="M53" s="59"/>
      <c r="N53" s="59"/>
      <c r="O53" s="52"/>
      <c r="P53" s="52"/>
      <c r="Q53" s="50"/>
      <c r="R53" s="50"/>
      <c r="S53" s="50"/>
      <c r="T53" s="50"/>
      <c r="U53" s="50"/>
      <c r="V53" s="51"/>
      <c r="W53" s="50"/>
      <c r="X53" s="50"/>
      <c r="Y53" s="53"/>
      <c r="AA53" s="50"/>
      <c r="AB53" s="50"/>
      <c r="AC53" s="50"/>
      <c r="AD53" s="50"/>
    </row>
    <row r="54" spans="1:30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49"/>
      <c r="L54" s="49"/>
      <c r="M54" s="59"/>
      <c r="N54" s="59"/>
      <c r="O54" s="52"/>
      <c r="P54" s="52"/>
      <c r="Q54" s="50"/>
      <c r="R54" s="50"/>
      <c r="S54" s="50"/>
      <c r="T54" s="50"/>
      <c r="U54" s="50"/>
      <c r="V54" s="51"/>
      <c r="W54" s="50"/>
      <c r="X54" s="50"/>
      <c r="Y54" s="53"/>
      <c r="AA54" s="50"/>
      <c r="AB54" s="50"/>
      <c r="AC54" s="50"/>
      <c r="AD54" s="50"/>
    </row>
    <row r="55" spans="1:30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49"/>
      <c r="L55" s="49"/>
      <c r="M55" s="59"/>
      <c r="N55" s="59"/>
      <c r="O55" s="52"/>
      <c r="P55" s="52"/>
      <c r="Q55" s="50"/>
      <c r="R55" s="50"/>
      <c r="S55" s="50"/>
      <c r="T55" s="50"/>
      <c r="U55" s="50"/>
      <c r="V55" s="51"/>
      <c r="W55" s="50"/>
      <c r="X55" s="50"/>
      <c r="Y55" s="53"/>
      <c r="AA55" s="50"/>
      <c r="AB55" s="50"/>
      <c r="AC55" s="50"/>
      <c r="AD55" s="50"/>
    </row>
    <row r="56" spans="1:30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49"/>
      <c r="L56" s="49"/>
      <c r="M56" s="59"/>
      <c r="N56" s="59"/>
      <c r="O56" s="52"/>
      <c r="P56" s="52"/>
      <c r="Q56" s="50"/>
      <c r="R56" s="50"/>
      <c r="S56" s="50"/>
      <c r="T56" s="50"/>
      <c r="U56" s="50"/>
      <c r="V56" s="51"/>
      <c r="W56" s="50"/>
      <c r="X56" s="50"/>
      <c r="Y56" s="53"/>
      <c r="AA56" s="50"/>
      <c r="AB56" s="50"/>
      <c r="AC56" s="50"/>
      <c r="AD56" s="50"/>
    </row>
    <row r="57" spans="1:30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49"/>
      <c r="L57" s="49"/>
      <c r="M57" s="59"/>
      <c r="N57" s="59"/>
      <c r="O57" s="52"/>
      <c r="P57" s="52"/>
      <c r="Q57" s="50"/>
      <c r="R57" s="50"/>
      <c r="S57" s="50"/>
      <c r="T57" s="50"/>
      <c r="U57" s="50"/>
      <c r="V57" s="51"/>
      <c r="W57" s="50"/>
      <c r="X57" s="50"/>
      <c r="Y57" s="53"/>
      <c r="AA57" s="50"/>
      <c r="AB57" s="50"/>
      <c r="AC57" s="50"/>
      <c r="AD57" s="50"/>
    </row>
    <row r="58" spans="1:30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49"/>
      <c r="L58" s="49"/>
      <c r="M58" s="59"/>
      <c r="N58" s="59"/>
      <c r="O58" s="52"/>
      <c r="P58" s="52"/>
      <c r="Q58" s="50"/>
      <c r="R58" s="50"/>
      <c r="S58" s="50"/>
      <c r="T58" s="50"/>
      <c r="U58" s="50"/>
      <c r="V58" s="51"/>
      <c r="W58" s="50"/>
      <c r="X58" s="50"/>
      <c r="Y58" s="53"/>
      <c r="AA58" s="50"/>
      <c r="AB58" s="50"/>
      <c r="AC58" s="50"/>
      <c r="AD58" s="50"/>
    </row>
    <row r="59" spans="1:30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49"/>
      <c r="L59" s="49"/>
      <c r="M59" s="59"/>
      <c r="N59" s="59"/>
      <c r="O59" s="52"/>
      <c r="P59" s="52"/>
      <c r="Q59" s="50"/>
      <c r="R59" s="50"/>
      <c r="S59" s="50"/>
      <c r="T59" s="50"/>
      <c r="U59" s="50"/>
      <c r="V59" s="51"/>
      <c r="W59" s="50"/>
      <c r="X59" s="50"/>
      <c r="Y59" s="53"/>
      <c r="AA59" s="50"/>
      <c r="AB59" s="50"/>
      <c r="AC59" s="50"/>
      <c r="AD59" s="50"/>
    </row>
    <row r="60" spans="1:30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49"/>
      <c r="L60" s="49"/>
      <c r="M60" s="59"/>
      <c r="N60" s="59"/>
      <c r="O60" s="52"/>
      <c r="P60" s="52"/>
      <c r="Q60" s="50"/>
      <c r="R60" s="50"/>
      <c r="S60" s="50"/>
      <c r="T60" s="50"/>
      <c r="U60" s="50"/>
      <c r="V60" s="51"/>
      <c r="W60" s="50"/>
      <c r="X60" s="50"/>
      <c r="Y60" s="53"/>
      <c r="AA60" s="50"/>
      <c r="AB60" s="50"/>
      <c r="AC60" s="50"/>
      <c r="AD60" s="50"/>
    </row>
    <row r="61" spans="1:30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49"/>
      <c r="L61" s="49"/>
      <c r="M61" s="59"/>
      <c r="N61" s="59"/>
      <c r="O61" s="52"/>
      <c r="P61" s="52"/>
      <c r="Q61" s="50"/>
      <c r="R61" s="50"/>
      <c r="S61" s="50"/>
      <c r="T61" s="50"/>
      <c r="U61" s="50"/>
      <c r="V61" s="51"/>
      <c r="W61" s="50"/>
      <c r="X61" s="50"/>
      <c r="Y61" s="53"/>
      <c r="AA61" s="50"/>
      <c r="AB61" s="50"/>
      <c r="AC61" s="50"/>
      <c r="AD61" s="50"/>
    </row>
    <row r="62" spans="1:30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49"/>
      <c r="L62" s="49"/>
      <c r="M62" s="59"/>
      <c r="N62" s="59"/>
      <c r="O62" s="52"/>
      <c r="P62" s="52"/>
      <c r="Q62" s="50"/>
      <c r="R62" s="50"/>
      <c r="S62" s="50"/>
      <c r="T62" s="50"/>
      <c r="U62" s="50"/>
      <c r="V62" s="51"/>
      <c r="W62" s="50"/>
      <c r="X62" s="50"/>
      <c r="Y62" s="53"/>
      <c r="AA62" s="50"/>
      <c r="AB62" s="50"/>
      <c r="AC62" s="50"/>
      <c r="AD62" s="50"/>
    </row>
    <row r="63" spans="1:30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49"/>
      <c r="L63" s="49"/>
      <c r="M63" s="59"/>
      <c r="N63" s="59"/>
      <c r="O63" s="52"/>
      <c r="P63" s="52"/>
      <c r="Q63" s="50"/>
      <c r="R63" s="50"/>
      <c r="S63" s="50"/>
      <c r="T63" s="50"/>
      <c r="U63" s="50"/>
      <c r="V63" s="51"/>
      <c r="W63" s="50"/>
      <c r="X63" s="50"/>
      <c r="Y63" s="53"/>
      <c r="AA63" s="50"/>
      <c r="AB63" s="50"/>
      <c r="AC63" s="50"/>
      <c r="AD63" s="50"/>
    </row>
    <row r="64" spans="1:30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49"/>
      <c r="L64" s="49"/>
      <c r="M64" s="59"/>
      <c r="N64" s="59"/>
      <c r="O64" s="52"/>
      <c r="P64" s="52"/>
      <c r="Q64" s="50"/>
      <c r="R64" s="50"/>
      <c r="S64" s="50"/>
      <c r="T64" s="50"/>
      <c r="U64" s="50"/>
      <c r="V64" s="51"/>
      <c r="W64" s="50"/>
      <c r="X64" s="50"/>
      <c r="Y64" s="53"/>
      <c r="AA64" s="50"/>
      <c r="AB64" s="50"/>
      <c r="AC64" s="50"/>
      <c r="AD64" s="50"/>
    </row>
    <row r="65" spans="1:30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49"/>
      <c r="L65" s="49"/>
      <c r="M65" s="59"/>
      <c r="N65" s="59"/>
      <c r="O65" s="52"/>
      <c r="P65" s="52"/>
      <c r="Q65" s="50"/>
      <c r="R65" s="50"/>
      <c r="S65" s="50"/>
      <c r="T65" s="50"/>
      <c r="U65" s="50"/>
      <c r="V65" s="51"/>
      <c r="W65" s="50"/>
      <c r="X65" s="50"/>
      <c r="Y65" s="53"/>
      <c r="AA65" s="50"/>
      <c r="AB65" s="50"/>
      <c r="AC65" s="50"/>
      <c r="AD65" s="50"/>
    </row>
    <row r="66" spans="1:30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49"/>
      <c r="L66" s="49"/>
      <c r="M66" s="59"/>
      <c r="N66" s="59"/>
      <c r="O66" s="52"/>
      <c r="P66" s="52"/>
      <c r="Q66" s="50"/>
      <c r="R66" s="50"/>
      <c r="S66" s="50"/>
      <c r="T66" s="50"/>
      <c r="U66" s="50"/>
      <c r="V66" s="51"/>
      <c r="W66" s="50"/>
      <c r="X66" s="50"/>
      <c r="Y66" s="53"/>
      <c r="AA66" s="50"/>
      <c r="AB66" s="50"/>
      <c r="AC66" s="50"/>
      <c r="AD66" s="50"/>
    </row>
    <row r="67" spans="1:30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49"/>
      <c r="L67" s="49"/>
      <c r="M67" s="59"/>
      <c r="N67" s="59"/>
      <c r="O67" s="52"/>
      <c r="P67" s="52"/>
      <c r="Q67" s="50"/>
      <c r="R67" s="50"/>
      <c r="S67" s="50"/>
      <c r="T67" s="50"/>
      <c r="U67" s="50"/>
      <c r="V67" s="51"/>
      <c r="W67" s="50"/>
      <c r="X67" s="50"/>
      <c r="Y67" s="53"/>
      <c r="AA67" s="50"/>
      <c r="AB67" s="50"/>
      <c r="AC67" s="50"/>
      <c r="AD67" s="50"/>
    </row>
    <row r="68" spans="1:30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49"/>
      <c r="L68" s="49"/>
      <c r="M68" s="59"/>
      <c r="N68" s="59"/>
      <c r="O68" s="52"/>
      <c r="P68" s="52"/>
      <c r="Q68" s="50"/>
      <c r="R68" s="50"/>
      <c r="S68" s="50"/>
      <c r="T68" s="50"/>
      <c r="U68" s="50"/>
      <c r="V68" s="51"/>
      <c r="W68" s="50"/>
      <c r="X68" s="50"/>
      <c r="Y68" s="53"/>
      <c r="AA68" s="50"/>
      <c r="AB68" s="50"/>
      <c r="AC68" s="50"/>
      <c r="AD68" s="50"/>
    </row>
    <row r="69" spans="1:30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49"/>
      <c r="L69" s="49"/>
      <c r="M69" s="59"/>
      <c r="N69" s="59"/>
      <c r="O69" s="52"/>
      <c r="P69" s="52"/>
      <c r="Q69" s="50"/>
      <c r="R69" s="50"/>
      <c r="S69" s="50"/>
      <c r="T69" s="50"/>
      <c r="U69" s="50"/>
      <c r="V69" s="51"/>
      <c r="W69" s="50"/>
      <c r="X69" s="50"/>
      <c r="Y69" s="53"/>
      <c r="AA69" s="50"/>
      <c r="AB69" s="50"/>
      <c r="AC69" s="50"/>
      <c r="AD69" s="50"/>
    </row>
    <row r="70" spans="1:30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49"/>
      <c r="L70" s="49"/>
      <c r="M70" s="59"/>
      <c r="N70" s="59"/>
      <c r="O70" s="52"/>
      <c r="P70" s="52"/>
      <c r="Q70" s="50"/>
      <c r="R70" s="50"/>
      <c r="S70" s="50"/>
      <c r="T70" s="50"/>
      <c r="U70" s="50"/>
      <c r="V70" s="51"/>
      <c r="W70" s="50"/>
      <c r="X70" s="50"/>
      <c r="Y70" s="53"/>
      <c r="AA70" s="50"/>
      <c r="AB70" s="50"/>
      <c r="AC70" s="50"/>
      <c r="AD70" s="50"/>
    </row>
    <row r="71" spans="1:30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49"/>
      <c r="L71" s="49"/>
      <c r="M71" s="59"/>
      <c r="N71" s="59"/>
      <c r="O71" s="52"/>
      <c r="P71" s="52"/>
      <c r="Q71" s="50"/>
      <c r="R71" s="50"/>
      <c r="S71" s="50"/>
      <c r="T71" s="50"/>
      <c r="U71" s="50"/>
      <c r="V71" s="51"/>
      <c r="W71" s="50"/>
      <c r="X71" s="50"/>
      <c r="Y71" s="53"/>
      <c r="AA71" s="50"/>
      <c r="AB71" s="50"/>
      <c r="AC71" s="50"/>
      <c r="AD71" s="50"/>
    </row>
    <row r="72" spans="1:30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49"/>
      <c r="L72" s="49"/>
      <c r="M72" s="59"/>
      <c r="N72" s="59"/>
      <c r="O72" s="52"/>
      <c r="P72" s="52"/>
      <c r="Q72" s="50"/>
      <c r="R72" s="50"/>
      <c r="S72" s="50"/>
      <c r="T72" s="50"/>
      <c r="U72" s="50"/>
      <c r="V72" s="51"/>
      <c r="W72" s="50"/>
      <c r="X72" s="50"/>
      <c r="Y72" s="53"/>
      <c r="AA72" s="50"/>
      <c r="AB72" s="50"/>
      <c r="AC72" s="50"/>
      <c r="AD72" s="50"/>
    </row>
    <row r="73" spans="1:30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49"/>
      <c r="L73" s="49"/>
      <c r="M73" s="59"/>
      <c r="N73" s="59"/>
      <c r="O73" s="52"/>
      <c r="P73" s="52"/>
      <c r="Q73" s="50"/>
      <c r="R73" s="50"/>
      <c r="S73" s="50"/>
      <c r="T73" s="50"/>
      <c r="U73" s="50"/>
      <c r="V73" s="51"/>
      <c r="W73" s="50"/>
      <c r="X73" s="50"/>
      <c r="Y73" s="53"/>
      <c r="AA73" s="50"/>
      <c r="AB73" s="50"/>
      <c r="AC73" s="50"/>
      <c r="AD73" s="50"/>
    </row>
    <row r="74" spans="1:30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49"/>
      <c r="L74" s="49"/>
      <c r="M74" s="59"/>
      <c r="N74" s="59"/>
      <c r="O74" s="52"/>
      <c r="P74" s="52"/>
      <c r="Q74" s="50"/>
      <c r="R74" s="50"/>
      <c r="S74" s="50"/>
      <c r="T74" s="50"/>
      <c r="U74" s="50"/>
      <c r="V74" s="51"/>
      <c r="W74" s="50"/>
      <c r="X74" s="50"/>
      <c r="Y74" s="53"/>
      <c r="AA74" s="50"/>
      <c r="AB74" s="50"/>
      <c r="AC74" s="50"/>
      <c r="AD74" s="50"/>
    </row>
    <row r="75" spans="1:30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49"/>
      <c r="L75" s="49"/>
      <c r="M75" s="59"/>
      <c r="N75" s="59"/>
      <c r="O75" s="52"/>
      <c r="P75" s="52"/>
      <c r="Q75" s="50"/>
      <c r="R75" s="50"/>
      <c r="S75" s="50"/>
      <c r="T75" s="50"/>
      <c r="U75" s="50"/>
      <c r="V75" s="51"/>
      <c r="W75" s="50"/>
      <c r="X75" s="50"/>
      <c r="Y75" s="53"/>
      <c r="AA75" s="50"/>
      <c r="AB75" s="50"/>
      <c r="AC75" s="50"/>
      <c r="AD75" s="50"/>
    </row>
    <row r="76" spans="1:30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49"/>
      <c r="L76" s="49"/>
      <c r="M76" s="59"/>
      <c r="N76" s="59"/>
      <c r="O76" s="52"/>
      <c r="P76" s="52"/>
      <c r="Q76" s="50"/>
      <c r="R76" s="50"/>
      <c r="S76" s="50"/>
      <c r="T76" s="50"/>
      <c r="U76" s="50"/>
      <c r="V76" s="51"/>
      <c r="W76" s="50"/>
      <c r="X76" s="50"/>
      <c r="Y76" s="53"/>
      <c r="AA76" s="50"/>
      <c r="AB76" s="50"/>
      <c r="AC76" s="50"/>
      <c r="AD76" s="50"/>
    </row>
    <row r="77" spans="1:30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49"/>
      <c r="L77" s="49"/>
      <c r="M77" s="59"/>
      <c r="N77" s="59"/>
      <c r="O77" s="52"/>
      <c r="P77" s="52"/>
      <c r="Q77" s="50"/>
      <c r="R77" s="50"/>
      <c r="S77" s="50"/>
      <c r="T77" s="50"/>
      <c r="U77" s="50"/>
      <c r="V77" s="51"/>
      <c r="W77" s="50"/>
      <c r="X77" s="50"/>
      <c r="Y77" s="53"/>
      <c r="AA77" s="50"/>
      <c r="AB77" s="50"/>
      <c r="AC77" s="50"/>
      <c r="AD77" s="50"/>
    </row>
    <row r="78" spans="1:30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49"/>
      <c r="L78" s="49"/>
      <c r="M78" s="59"/>
      <c r="N78" s="59"/>
      <c r="O78" s="52"/>
      <c r="P78" s="52"/>
      <c r="Q78" s="50"/>
      <c r="R78" s="50"/>
      <c r="S78" s="50"/>
      <c r="T78" s="50"/>
      <c r="U78" s="50"/>
      <c r="V78" s="51"/>
      <c r="W78" s="50"/>
      <c r="X78" s="50"/>
      <c r="Y78" s="53"/>
      <c r="AA78" s="50"/>
      <c r="AB78" s="50"/>
      <c r="AC78" s="50"/>
      <c r="AD78" s="50"/>
    </row>
    <row r="79" spans="1:30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49"/>
      <c r="L79" s="49"/>
      <c r="M79" s="59"/>
      <c r="N79" s="59"/>
      <c r="O79" s="52"/>
      <c r="P79" s="52"/>
      <c r="Q79" s="50"/>
      <c r="R79" s="50"/>
      <c r="S79" s="50"/>
      <c r="T79" s="50"/>
      <c r="U79" s="50"/>
      <c r="V79" s="51"/>
      <c r="W79" s="50"/>
      <c r="X79" s="50"/>
      <c r="Y79" s="53"/>
      <c r="AA79" s="50"/>
      <c r="AB79" s="50"/>
      <c r="AC79" s="50"/>
      <c r="AD79" s="50"/>
    </row>
    <row r="80" spans="1:30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49"/>
      <c r="L80" s="49"/>
      <c r="M80" s="59"/>
      <c r="N80" s="59"/>
      <c r="O80" s="52"/>
      <c r="P80" s="52"/>
      <c r="Q80" s="50"/>
      <c r="R80" s="50"/>
      <c r="S80" s="50"/>
      <c r="T80" s="50"/>
      <c r="U80" s="50"/>
      <c r="V80" s="51"/>
      <c r="W80" s="50"/>
      <c r="X80" s="50"/>
      <c r="Y80" s="53"/>
      <c r="AA80" s="50"/>
      <c r="AB80" s="50"/>
      <c r="AC80" s="50"/>
      <c r="AD80" s="50"/>
    </row>
    <row r="81" spans="1:30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49"/>
      <c r="L81" s="49"/>
      <c r="M81" s="59"/>
      <c r="N81" s="59"/>
      <c r="O81" s="52"/>
      <c r="P81" s="52"/>
      <c r="Q81" s="50"/>
      <c r="R81" s="50"/>
      <c r="S81" s="50"/>
      <c r="T81" s="50"/>
      <c r="U81" s="50"/>
      <c r="V81" s="51"/>
      <c r="W81" s="50"/>
      <c r="X81" s="50"/>
      <c r="Y81" s="53"/>
      <c r="AA81" s="50"/>
      <c r="AB81" s="50"/>
      <c r="AC81" s="50"/>
      <c r="AD81" s="50"/>
    </row>
    <row r="82" spans="1:30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49"/>
      <c r="L82" s="49"/>
      <c r="M82" s="59"/>
      <c r="N82" s="59"/>
      <c r="O82" s="52"/>
      <c r="P82" s="52"/>
      <c r="Q82" s="50"/>
      <c r="R82" s="50"/>
      <c r="S82" s="50"/>
      <c r="T82" s="50"/>
      <c r="U82" s="50"/>
      <c r="V82" s="51"/>
      <c r="W82" s="50"/>
      <c r="X82" s="50"/>
      <c r="Y82" s="53"/>
      <c r="AA82" s="50"/>
      <c r="AB82" s="50"/>
      <c r="AC82" s="50"/>
      <c r="AD82" s="50"/>
    </row>
    <row r="83" spans="1:30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49"/>
      <c r="L83" s="49"/>
      <c r="M83" s="59"/>
      <c r="N83" s="59"/>
      <c r="O83" s="52"/>
      <c r="P83" s="52"/>
      <c r="Q83" s="50"/>
      <c r="R83" s="50"/>
      <c r="S83" s="50"/>
      <c r="T83" s="50"/>
      <c r="U83" s="50"/>
      <c r="V83" s="51"/>
      <c r="W83" s="50"/>
      <c r="X83" s="50"/>
      <c r="Y83" s="53"/>
      <c r="AA83" s="50"/>
      <c r="AB83" s="50"/>
      <c r="AC83" s="50"/>
      <c r="AD83" s="50"/>
    </row>
    <row r="84" spans="1:30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49"/>
      <c r="L84" s="49"/>
      <c r="M84" s="59"/>
      <c r="N84" s="59"/>
      <c r="O84" s="52"/>
      <c r="P84" s="52"/>
      <c r="Q84" s="50"/>
      <c r="R84" s="50"/>
      <c r="S84" s="50"/>
      <c r="T84" s="50"/>
      <c r="U84" s="50"/>
      <c r="V84" s="51"/>
      <c r="W84" s="50"/>
      <c r="X84" s="50"/>
      <c r="Y84" s="53"/>
      <c r="AA84" s="50"/>
      <c r="AB84" s="50"/>
      <c r="AC84" s="50"/>
      <c r="AD84" s="50"/>
    </row>
    <row r="85" spans="1:30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49"/>
      <c r="L85" s="49"/>
      <c r="M85" s="59"/>
      <c r="N85" s="59"/>
      <c r="O85" s="52"/>
      <c r="P85" s="52"/>
      <c r="Q85" s="50"/>
      <c r="R85" s="50"/>
      <c r="S85" s="50"/>
      <c r="T85" s="50"/>
      <c r="U85" s="50"/>
      <c r="V85" s="51"/>
      <c r="W85" s="50"/>
      <c r="X85" s="50"/>
      <c r="Y85" s="53"/>
      <c r="AA85" s="50"/>
      <c r="AB85" s="50"/>
      <c r="AC85" s="50"/>
      <c r="AD85" s="50"/>
    </row>
    <row r="86" spans="1:30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49"/>
      <c r="L86" s="49"/>
      <c r="M86" s="59"/>
      <c r="N86" s="59"/>
      <c r="O86" s="52"/>
      <c r="P86" s="52"/>
      <c r="Q86" s="50"/>
      <c r="R86" s="50"/>
      <c r="S86" s="50"/>
      <c r="T86" s="50"/>
      <c r="U86" s="50"/>
      <c r="V86" s="51"/>
      <c r="W86" s="50"/>
      <c r="X86" s="50"/>
      <c r="Y86" s="53"/>
      <c r="AA86" s="50"/>
      <c r="AB86" s="50"/>
      <c r="AC86" s="50"/>
      <c r="AD86" s="50"/>
    </row>
    <row r="87" spans="1:30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49"/>
      <c r="L87" s="49"/>
      <c r="M87" s="59"/>
      <c r="N87" s="59"/>
      <c r="O87" s="52"/>
      <c r="P87" s="52"/>
      <c r="Q87" s="50"/>
      <c r="R87" s="50"/>
      <c r="S87" s="50"/>
      <c r="T87" s="50"/>
      <c r="U87" s="50"/>
      <c r="V87" s="51"/>
      <c r="W87" s="50"/>
      <c r="X87" s="50"/>
      <c r="Y87" s="53"/>
      <c r="AA87" s="50"/>
      <c r="AB87" s="50"/>
      <c r="AC87" s="50"/>
      <c r="AD87" s="50"/>
    </row>
    <row r="88" spans="1:30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49"/>
      <c r="L88" s="49"/>
      <c r="M88" s="59"/>
      <c r="N88" s="59"/>
      <c r="O88" s="52"/>
      <c r="P88" s="52"/>
      <c r="Q88" s="50"/>
      <c r="R88" s="50"/>
      <c r="S88" s="50"/>
      <c r="T88" s="50"/>
      <c r="U88" s="50"/>
      <c r="V88" s="51"/>
      <c r="W88" s="50"/>
      <c r="X88" s="50"/>
      <c r="Y88" s="53"/>
      <c r="AA88" s="50"/>
      <c r="AB88" s="50"/>
      <c r="AC88" s="50"/>
      <c r="AD88" s="50"/>
    </row>
    <row r="89" spans="1:30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49"/>
      <c r="L89" s="49"/>
      <c r="M89" s="59"/>
      <c r="N89" s="59"/>
      <c r="O89" s="52"/>
      <c r="P89" s="52"/>
      <c r="Q89" s="50"/>
      <c r="R89" s="50"/>
      <c r="S89" s="50"/>
      <c r="T89" s="50"/>
      <c r="U89" s="50"/>
      <c r="V89" s="51"/>
      <c r="W89" s="50"/>
      <c r="X89" s="50"/>
      <c r="Y89" s="53"/>
      <c r="AA89" s="50"/>
      <c r="AB89" s="50"/>
      <c r="AC89" s="50"/>
      <c r="AD89" s="50"/>
    </row>
    <row r="90" spans="1:30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49"/>
      <c r="L90" s="49"/>
      <c r="M90" s="59"/>
      <c r="N90" s="59"/>
      <c r="O90" s="52"/>
      <c r="P90" s="52"/>
      <c r="Q90" s="50"/>
      <c r="R90" s="50"/>
      <c r="S90" s="50"/>
      <c r="T90" s="50"/>
      <c r="U90" s="50"/>
      <c r="V90" s="51"/>
      <c r="W90" s="50"/>
      <c r="X90" s="50"/>
      <c r="Y90" s="53"/>
      <c r="AA90" s="50"/>
      <c r="AB90" s="50"/>
      <c r="AC90" s="50"/>
      <c r="AD90" s="50"/>
    </row>
    <row r="91" spans="1:30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49"/>
      <c r="L91" s="49"/>
      <c r="M91" s="59"/>
      <c r="N91" s="59"/>
      <c r="O91" s="52"/>
      <c r="P91" s="52"/>
      <c r="Q91" s="50"/>
      <c r="R91" s="50"/>
      <c r="S91" s="50"/>
      <c r="T91" s="50"/>
      <c r="U91" s="50"/>
      <c r="V91" s="51"/>
      <c r="W91" s="50"/>
      <c r="X91" s="50"/>
      <c r="Y91" s="53"/>
      <c r="AA91" s="50"/>
      <c r="AB91" s="50"/>
      <c r="AC91" s="50"/>
      <c r="AD91" s="50"/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3CA1-54BE-4325-B674-6A532F499FC8}">
  <dimension ref="A1:AB77"/>
  <sheetViews>
    <sheetView workbookViewId="0">
      <pane ySplit="1" topLeftCell="A68" activePane="bottomLeft" state="frozen"/>
      <selection pane="bottomLeft" activeCell="P74" sqref="N74:P77"/>
    </sheetView>
  </sheetViews>
  <sheetFormatPr defaultRowHeight="13.8" x14ac:dyDescent="0.25"/>
  <sheetData>
    <row r="1" spans="1:28" ht="138" x14ac:dyDescent="0.25">
      <c r="A1" s="8" t="s">
        <v>18</v>
      </c>
      <c r="B1" s="9" t="s">
        <v>2</v>
      </c>
      <c r="C1" s="9" t="s">
        <v>4</v>
      </c>
      <c r="D1" s="10" t="s">
        <v>3</v>
      </c>
      <c r="E1" s="10" t="s">
        <v>11</v>
      </c>
      <c r="F1" s="10" t="s">
        <v>19</v>
      </c>
      <c r="G1" s="10" t="s">
        <v>5</v>
      </c>
      <c r="H1" s="10" t="s">
        <v>42</v>
      </c>
      <c r="I1" s="10" t="s">
        <v>43</v>
      </c>
      <c r="J1" s="10" t="s">
        <v>59</v>
      </c>
      <c r="K1" s="46" t="s">
        <v>29</v>
      </c>
      <c r="L1" s="46" t="s">
        <v>20</v>
      </c>
      <c r="M1" s="46" t="s">
        <v>21</v>
      </c>
      <c r="N1" s="26" t="s">
        <v>0</v>
      </c>
      <c r="O1" s="26" t="s">
        <v>27</v>
      </c>
      <c r="P1" s="99" t="s">
        <v>83</v>
      </c>
      <c r="Q1" s="90" t="s">
        <v>31</v>
      </c>
      <c r="R1" s="90" t="s">
        <v>35</v>
      </c>
      <c r="S1" s="78" t="s">
        <v>14</v>
      </c>
      <c r="T1" s="78" t="s">
        <v>15</v>
      </c>
      <c r="U1" s="65" t="s">
        <v>16</v>
      </c>
      <c r="V1" s="11" t="s">
        <v>7</v>
      </c>
      <c r="W1" s="10" t="s">
        <v>8</v>
      </c>
      <c r="X1" s="1" t="s">
        <v>13</v>
      </c>
      <c r="Y1" s="10" t="s">
        <v>6</v>
      </c>
      <c r="Z1" s="10" t="s">
        <v>10</v>
      </c>
      <c r="AA1" s="12" t="s">
        <v>12</v>
      </c>
      <c r="AB1" s="20" t="s">
        <v>1</v>
      </c>
    </row>
    <row r="2" spans="1:28" ht="27.6" x14ac:dyDescent="0.25">
      <c r="A2" s="6" t="s">
        <v>22</v>
      </c>
      <c r="B2" s="68">
        <v>1</v>
      </c>
      <c r="C2" s="28">
        <v>2</v>
      </c>
      <c r="D2" s="28">
        <v>8</v>
      </c>
      <c r="E2" s="88">
        <v>11</v>
      </c>
      <c r="F2" s="88">
        <v>49</v>
      </c>
      <c r="G2" s="88">
        <v>59</v>
      </c>
      <c r="H2" s="111" t="s">
        <v>44</v>
      </c>
      <c r="I2" s="88">
        <v>18</v>
      </c>
      <c r="J2" s="114" t="s">
        <v>60</v>
      </c>
      <c r="K2" s="91">
        <v>19.55</v>
      </c>
      <c r="L2" s="127">
        <v>134.88300000000001</v>
      </c>
      <c r="M2" s="126">
        <v>134.28299999999999</v>
      </c>
      <c r="N2" s="94">
        <f>M2-L2</f>
        <v>-0.60000000000002274</v>
      </c>
      <c r="O2" s="94">
        <f>((M2/L2)-1)*100</f>
        <v>-0.44482996374637374</v>
      </c>
      <c r="P2" s="99">
        <f>ABS(O2)</f>
        <v>0.44482996374637374</v>
      </c>
      <c r="Q2" s="101"/>
      <c r="R2" s="20"/>
      <c r="S2" s="20"/>
      <c r="T2" s="20"/>
      <c r="U2" s="79"/>
      <c r="V2" s="20"/>
      <c r="W2" s="80"/>
      <c r="X2" s="30" t="s">
        <v>80</v>
      </c>
      <c r="Y2" s="20"/>
      <c r="Z2" s="81"/>
      <c r="AA2" s="20"/>
      <c r="AB2" s="1"/>
    </row>
    <row r="3" spans="1:28" ht="81.599999999999994" x14ac:dyDescent="0.25">
      <c r="A3" s="6" t="s">
        <v>22</v>
      </c>
      <c r="B3" s="68">
        <v>2</v>
      </c>
      <c r="C3" s="28">
        <v>2</v>
      </c>
      <c r="D3" s="28">
        <v>8</v>
      </c>
      <c r="E3" s="88">
        <v>12</v>
      </c>
      <c r="F3" s="88">
        <v>48</v>
      </c>
      <c r="G3" s="88">
        <v>59</v>
      </c>
      <c r="H3" s="111" t="s">
        <v>45</v>
      </c>
      <c r="I3" s="88">
        <v>18</v>
      </c>
      <c r="J3" s="115" t="s">
        <v>58</v>
      </c>
      <c r="K3" s="91">
        <v>18.5</v>
      </c>
      <c r="L3" s="127">
        <v>135.80000000000001</v>
      </c>
      <c r="M3" s="126">
        <v>135.28299999999999</v>
      </c>
      <c r="N3" s="94">
        <f t="shared" ref="N3:N12" si="0">M3-L3</f>
        <v>-0.51700000000002433</v>
      </c>
      <c r="O3" s="94">
        <f t="shared" ref="O3:O12" si="1">((M3/L3)-1)*100</f>
        <v>-0.38070692194405176</v>
      </c>
      <c r="P3" s="99">
        <f t="shared" ref="P3:P53" si="2">ABS(O3)</f>
        <v>0.38070692194405176</v>
      </c>
      <c r="Q3" s="92" t="s">
        <v>30</v>
      </c>
      <c r="R3" s="20"/>
      <c r="S3" s="20"/>
      <c r="T3" s="20"/>
      <c r="U3" s="79"/>
      <c r="V3" s="20"/>
      <c r="W3" s="80"/>
      <c r="X3" s="30" t="s">
        <v>80</v>
      </c>
      <c r="Y3" s="20"/>
      <c r="Z3" s="81"/>
      <c r="AA3" s="20"/>
      <c r="AB3" s="1"/>
    </row>
    <row r="4" spans="1:28" ht="81.599999999999994" x14ac:dyDescent="0.25">
      <c r="A4" s="6" t="s">
        <v>22</v>
      </c>
      <c r="B4" s="68">
        <v>3</v>
      </c>
      <c r="C4" s="28">
        <v>2</v>
      </c>
      <c r="D4" s="28">
        <v>8</v>
      </c>
      <c r="E4" s="88">
        <v>11</v>
      </c>
      <c r="F4" s="88">
        <v>49</v>
      </c>
      <c r="G4" s="88">
        <v>59</v>
      </c>
      <c r="H4" s="88">
        <v>18</v>
      </c>
      <c r="I4" s="88">
        <v>18</v>
      </c>
      <c r="J4" s="113" t="s">
        <v>57</v>
      </c>
      <c r="K4" s="91">
        <v>19.649999999999999</v>
      </c>
      <c r="L4" s="127">
        <v>132.19999999999999</v>
      </c>
      <c r="M4" s="126">
        <v>129.75</v>
      </c>
      <c r="N4" s="94">
        <f t="shared" si="0"/>
        <v>-2.4499999999999886</v>
      </c>
      <c r="O4" s="94">
        <f t="shared" si="1"/>
        <v>-1.8532526475037781</v>
      </c>
      <c r="P4" s="99">
        <f t="shared" si="2"/>
        <v>1.8532526475037781</v>
      </c>
      <c r="Q4" s="92" t="s">
        <v>30</v>
      </c>
      <c r="R4" s="20"/>
      <c r="S4" s="20"/>
      <c r="T4" s="20"/>
      <c r="U4" s="79"/>
      <c r="V4" s="20"/>
      <c r="W4" s="80"/>
      <c r="X4" s="30" t="s">
        <v>80</v>
      </c>
      <c r="Y4" s="20"/>
      <c r="Z4" s="81"/>
      <c r="AA4" s="20"/>
      <c r="AB4" s="1"/>
    </row>
    <row r="5" spans="1:28" ht="27.6" x14ac:dyDescent="0.25">
      <c r="A5" s="6" t="s">
        <v>22</v>
      </c>
      <c r="B5" s="68">
        <v>4</v>
      </c>
      <c r="C5" s="28">
        <v>2</v>
      </c>
      <c r="D5" s="28">
        <v>8</v>
      </c>
      <c r="E5" s="88">
        <v>12</v>
      </c>
      <c r="F5" s="88">
        <v>51</v>
      </c>
      <c r="G5" s="88">
        <v>62</v>
      </c>
      <c r="H5" s="126" t="s">
        <v>54</v>
      </c>
      <c r="I5" s="88">
        <v>18</v>
      </c>
      <c r="J5" s="113" t="s">
        <v>60</v>
      </c>
      <c r="K5" s="91">
        <v>17.809000000000001</v>
      </c>
      <c r="L5" s="127">
        <v>143.1</v>
      </c>
      <c r="M5" s="126">
        <v>140.70099999999999</v>
      </c>
      <c r="N5" s="94">
        <f t="shared" si="0"/>
        <v>-2.3990000000000009</v>
      </c>
      <c r="O5" s="94">
        <f t="shared" si="1"/>
        <v>-1.676450034940602</v>
      </c>
      <c r="P5" s="99">
        <f t="shared" si="2"/>
        <v>1.676450034940602</v>
      </c>
      <c r="Q5" s="81"/>
      <c r="R5" s="20"/>
      <c r="S5" s="20"/>
      <c r="T5" s="20"/>
      <c r="U5" s="79"/>
      <c r="V5" s="20"/>
      <c r="W5" s="80"/>
      <c r="X5" s="30" t="s">
        <v>80</v>
      </c>
      <c r="Y5" s="20"/>
      <c r="Z5" s="81"/>
      <c r="AA5" s="20"/>
      <c r="AB5" s="1"/>
    </row>
    <row r="6" spans="1:28" ht="27.6" x14ac:dyDescent="0.25">
      <c r="A6" s="27" t="s">
        <v>22</v>
      </c>
      <c r="B6" s="69">
        <v>6</v>
      </c>
      <c r="C6" s="28">
        <v>2</v>
      </c>
      <c r="D6" s="28">
        <v>8</v>
      </c>
      <c r="E6" s="91">
        <v>11</v>
      </c>
      <c r="F6" s="91">
        <v>50</v>
      </c>
      <c r="G6" s="91">
        <v>60</v>
      </c>
      <c r="H6" s="113" t="s">
        <v>68</v>
      </c>
      <c r="I6" s="91">
        <v>19</v>
      </c>
      <c r="J6" s="113" t="s">
        <v>58</v>
      </c>
      <c r="K6" s="91">
        <v>19.567</v>
      </c>
      <c r="L6" s="127">
        <v>135.4</v>
      </c>
      <c r="M6" s="127">
        <v>138.25</v>
      </c>
      <c r="N6" s="94">
        <f t="shared" si="0"/>
        <v>2.8499999999999943</v>
      </c>
      <c r="O6" s="94">
        <f t="shared" si="1"/>
        <v>2.1048744460856694</v>
      </c>
      <c r="P6" s="99">
        <f t="shared" si="2"/>
        <v>2.1048744460856694</v>
      </c>
      <c r="Q6" s="81"/>
      <c r="R6" s="101"/>
      <c r="S6" s="81"/>
      <c r="T6" s="81"/>
      <c r="U6" s="86"/>
      <c r="V6" s="81"/>
      <c r="W6" s="87"/>
      <c r="X6" s="30" t="s">
        <v>80</v>
      </c>
      <c r="Y6" s="81"/>
      <c r="Z6" s="81"/>
      <c r="AA6" s="81"/>
      <c r="AB6" s="117"/>
    </row>
    <row r="7" spans="1:28" x14ac:dyDescent="0.25">
      <c r="A7" s="27" t="s">
        <v>22</v>
      </c>
      <c r="B7" s="28">
        <v>17</v>
      </c>
      <c r="C7" s="28">
        <v>2</v>
      </c>
      <c r="D7" s="28">
        <v>8</v>
      </c>
      <c r="E7" s="28">
        <v>13</v>
      </c>
      <c r="F7" s="28">
        <v>48</v>
      </c>
      <c r="G7" s="28">
        <v>60</v>
      </c>
      <c r="H7" s="28" t="s">
        <v>50</v>
      </c>
      <c r="I7" s="91">
        <v>20</v>
      </c>
      <c r="J7" s="32" t="s">
        <v>58</v>
      </c>
      <c r="K7" s="27">
        <v>22.45</v>
      </c>
      <c r="L7" s="27">
        <v>146.80000000000001</v>
      </c>
      <c r="M7" s="130">
        <v>150.86699999999999</v>
      </c>
      <c r="N7" s="94">
        <f t="shared" si="0"/>
        <v>4.0669999999999789</v>
      </c>
      <c r="O7" s="94">
        <f t="shared" si="1"/>
        <v>2.7704359673024426</v>
      </c>
      <c r="P7" s="99">
        <f t="shared" si="2"/>
        <v>2.7704359673024426</v>
      </c>
      <c r="Q7" s="32"/>
      <c r="R7" s="103"/>
      <c r="S7" s="30"/>
      <c r="T7" s="30"/>
      <c r="U7" s="30"/>
      <c r="V7" s="30"/>
      <c r="W7" s="29"/>
      <c r="X7" s="30" t="s">
        <v>80</v>
      </c>
      <c r="Y7" s="32" t="s">
        <v>9</v>
      </c>
      <c r="Z7" s="18"/>
      <c r="AA7" s="34"/>
      <c r="AB7" s="35"/>
    </row>
    <row r="8" spans="1:28" x14ac:dyDescent="0.25">
      <c r="A8" s="27" t="s">
        <v>22</v>
      </c>
      <c r="B8" s="28">
        <v>19</v>
      </c>
      <c r="C8" s="28">
        <v>2</v>
      </c>
      <c r="D8" s="28">
        <v>8</v>
      </c>
      <c r="E8" s="28">
        <v>13</v>
      </c>
      <c r="F8" s="28">
        <v>49</v>
      </c>
      <c r="G8" s="28">
        <v>62</v>
      </c>
      <c r="H8" s="28" t="s">
        <v>44</v>
      </c>
      <c r="I8" s="91">
        <v>18</v>
      </c>
      <c r="J8" s="32" t="s">
        <v>60</v>
      </c>
      <c r="K8" s="27">
        <v>19.766999999999999</v>
      </c>
      <c r="L8" s="27">
        <v>138.53</v>
      </c>
      <c r="M8" s="130">
        <v>129.36699999999999</v>
      </c>
      <c r="N8" s="94">
        <f t="shared" si="0"/>
        <v>-9.1630000000000109</v>
      </c>
      <c r="O8" s="94">
        <f t="shared" si="1"/>
        <v>-6.6144517433047056</v>
      </c>
      <c r="P8" s="99">
        <f t="shared" si="2"/>
        <v>6.6144517433047056</v>
      </c>
      <c r="Q8" s="32"/>
      <c r="R8" s="103"/>
      <c r="S8" s="31"/>
      <c r="T8" s="30"/>
      <c r="U8" s="28"/>
      <c r="V8" s="28"/>
      <c r="W8" s="29"/>
      <c r="X8" s="30" t="s">
        <v>80</v>
      </c>
      <c r="Y8" s="32" t="s">
        <v>9</v>
      </c>
      <c r="Z8" s="33"/>
      <c r="AA8" s="34"/>
      <c r="AB8" s="35"/>
    </row>
    <row r="9" spans="1:28" x14ac:dyDescent="0.25">
      <c r="A9" s="27" t="s">
        <v>22</v>
      </c>
      <c r="B9" s="28">
        <v>21</v>
      </c>
      <c r="C9" s="28">
        <v>2</v>
      </c>
      <c r="D9" s="28">
        <v>8</v>
      </c>
      <c r="E9" s="28">
        <v>12</v>
      </c>
      <c r="F9" s="28">
        <v>47</v>
      </c>
      <c r="G9" s="28">
        <v>58</v>
      </c>
      <c r="H9" s="28" t="s">
        <v>46</v>
      </c>
      <c r="I9" s="91">
        <v>18</v>
      </c>
      <c r="J9" s="32" t="s">
        <v>58</v>
      </c>
      <c r="K9" s="27">
        <v>16.850000000000001</v>
      </c>
      <c r="L9" s="27">
        <v>141.80000000000001</v>
      </c>
      <c r="M9" s="130">
        <v>139</v>
      </c>
      <c r="N9" s="94">
        <f t="shared" si="0"/>
        <v>-2.8000000000000114</v>
      </c>
      <c r="O9" s="94">
        <f t="shared" si="1"/>
        <v>-1.9746121297602337</v>
      </c>
      <c r="P9" s="99">
        <f t="shared" si="2"/>
        <v>1.9746121297602337</v>
      </c>
      <c r="Q9" s="32"/>
      <c r="R9" s="103"/>
      <c r="S9" s="31"/>
      <c r="T9" s="30"/>
      <c r="U9" s="28"/>
      <c r="V9" s="28"/>
      <c r="W9" s="29"/>
      <c r="X9" s="30" t="s">
        <v>80</v>
      </c>
      <c r="Y9" s="32" t="s">
        <v>9</v>
      </c>
      <c r="Z9" s="36"/>
      <c r="AA9" s="34"/>
      <c r="AB9" s="35"/>
    </row>
    <row r="10" spans="1:28" x14ac:dyDescent="0.25">
      <c r="A10" s="27" t="s">
        <v>22</v>
      </c>
      <c r="B10" s="28">
        <v>22</v>
      </c>
      <c r="C10" s="28">
        <v>2</v>
      </c>
      <c r="D10" s="28">
        <v>8</v>
      </c>
      <c r="E10" s="28">
        <v>12</v>
      </c>
      <c r="F10" s="28">
        <v>46</v>
      </c>
      <c r="G10" s="28">
        <v>57</v>
      </c>
      <c r="H10" s="28" t="s">
        <v>46</v>
      </c>
      <c r="I10" s="91">
        <v>18</v>
      </c>
      <c r="J10" s="32" t="s">
        <v>58</v>
      </c>
      <c r="K10" s="27">
        <v>19.649999999999999</v>
      </c>
      <c r="L10" s="27">
        <v>137.93299999999999</v>
      </c>
      <c r="M10" s="130">
        <v>130.21700000000001</v>
      </c>
      <c r="N10" s="94">
        <f t="shared" si="0"/>
        <v>-7.7159999999999798</v>
      </c>
      <c r="O10" s="94">
        <f t="shared" si="1"/>
        <v>-5.5940202852109211</v>
      </c>
      <c r="P10" s="99">
        <f t="shared" si="2"/>
        <v>5.5940202852109211</v>
      </c>
      <c r="Q10" s="32"/>
      <c r="R10" s="103"/>
      <c r="S10" s="31"/>
      <c r="T10" s="30"/>
      <c r="U10" s="28"/>
      <c r="V10" s="28"/>
      <c r="W10" s="29"/>
      <c r="X10" s="30" t="s">
        <v>80</v>
      </c>
      <c r="Y10" s="32" t="s">
        <v>9</v>
      </c>
      <c r="Z10" s="36"/>
      <c r="AA10" s="34"/>
      <c r="AB10" s="35"/>
    </row>
    <row r="11" spans="1:28" x14ac:dyDescent="0.25">
      <c r="A11" s="6" t="s">
        <v>22</v>
      </c>
      <c r="B11" s="5">
        <v>23</v>
      </c>
      <c r="C11" s="27">
        <v>2</v>
      </c>
      <c r="D11" s="28">
        <v>8</v>
      </c>
      <c r="E11" s="5">
        <v>12</v>
      </c>
      <c r="F11" s="5">
        <v>49</v>
      </c>
      <c r="G11" s="5">
        <v>61</v>
      </c>
      <c r="H11" s="28" t="s">
        <v>51</v>
      </c>
      <c r="I11" s="88">
        <v>20</v>
      </c>
      <c r="J11" s="32" t="s">
        <v>60</v>
      </c>
      <c r="K11" s="27">
        <v>18.016999999999999</v>
      </c>
      <c r="L11" s="27">
        <v>138.88300000000001</v>
      </c>
      <c r="M11" s="130">
        <v>139.1</v>
      </c>
      <c r="N11" s="94">
        <f t="shared" si="0"/>
        <v>0.21699999999998454</v>
      </c>
      <c r="O11" s="94">
        <f t="shared" si="1"/>
        <v>0.15624662485689278</v>
      </c>
      <c r="P11" s="99">
        <f t="shared" si="2"/>
        <v>0.15624662485689278</v>
      </c>
      <c r="Q11" s="32"/>
      <c r="R11" s="103"/>
      <c r="S11" s="30"/>
      <c r="T11" s="30"/>
      <c r="U11" s="27"/>
      <c r="V11" s="38"/>
      <c r="W11" s="37"/>
      <c r="X11" s="30" t="s">
        <v>80</v>
      </c>
      <c r="Y11" s="32" t="s">
        <v>9</v>
      </c>
      <c r="Z11" s="39"/>
      <c r="AA11" s="34"/>
    </row>
    <row r="12" spans="1:28" x14ac:dyDescent="0.25">
      <c r="A12" s="6" t="s">
        <v>22</v>
      </c>
      <c r="B12" s="27">
        <v>24</v>
      </c>
      <c r="C12" s="27">
        <v>2</v>
      </c>
      <c r="D12" s="28">
        <v>8</v>
      </c>
      <c r="E12" s="5">
        <v>11</v>
      </c>
      <c r="F12" s="5">
        <v>45</v>
      </c>
      <c r="G12" s="5">
        <v>56</v>
      </c>
      <c r="H12" s="28" t="s">
        <v>52</v>
      </c>
      <c r="I12" s="88">
        <v>20</v>
      </c>
      <c r="J12" s="32" t="s">
        <v>60</v>
      </c>
      <c r="K12" s="27">
        <v>16.05</v>
      </c>
      <c r="L12" s="27">
        <v>141.80000000000001</v>
      </c>
      <c r="M12" s="130">
        <v>142.25</v>
      </c>
      <c r="N12" s="94">
        <f t="shared" si="0"/>
        <v>0.44999999999998863</v>
      </c>
      <c r="O12" s="94">
        <f t="shared" si="1"/>
        <v>0.31734837799717308</v>
      </c>
      <c r="P12" s="99">
        <f t="shared" si="2"/>
        <v>0.31734837799717308</v>
      </c>
      <c r="Q12" s="104"/>
      <c r="R12" s="5"/>
      <c r="S12" s="5"/>
      <c r="T12" s="5"/>
      <c r="U12" s="5"/>
      <c r="V12" s="2"/>
      <c r="W12" s="23"/>
      <c r="X12" s="30" t="s">
        <v>80</v>
      </c>
      <c r="Y12" s="13" t="s">
        <v>9</v>
      </c>
      <c r="Z12" s="19"/>
      <c r="AA12" s="6"/>
    </row>
    <row r="13" spans="1:28" ht="27.6" x14ac:dyDescent="0.25">
      <c r="A13" s="6" t="s">
        <v>17</v>
      </c>
      <c r="B13" s="6">
        <v>2</v>
      </c>
      <c r="C13" s="6">
        <v>2</v>
      </c>
      <c r="D13" s="27">
        <v>8</v>
      </c>
      <c r="E13" s="6">
        <v>14</v>
      </c>
      <c r="F13" s="6">
        <v>60</v>
      </c>
      <c r="G13" s="6">
        <v>74</v>
      </c>
      <c r="H13" s="126" t="s">
        <v>66</v>
      </c>
      <c r="I13" s="6">
        <v>18</v>
      </c>
      <c r="J13" s="112" t="s">
        <v>60</v>
      </c>
      <c r="K13" s="27">
        <v>20.672999999999998</v>
      </c>
      <c r="L13" s="125">
        <v>159</v>
      </c>
      <c r="M13" s="125">
        <v>154.00399999999999</v>
      </c>
      <c r="N13" s="71">
        <f>M13-L13</f>
        <v>-4.9960000000000093</v>
      </c>
      <c r="O13" s="100">
        <f>((M13/L13)-1)*100</f>
        <v>-3.1421383647798784</v>
      </c>
      <c r="P13" s="99">
        <f t="shared" si="2"/>
        <v>3.1421383647798784</v>
      </c>
      <c r="Q13" s="30"/>
      <c r="R13" s="3"/>
      <c r="S13" s="3"/>
      <c r="T13" s="3"/>
      <c r="U13" s="6"/>
      <c r="V13" s="6"/>
      <c r="W13" s="24"/>
      <c r="X13" s="129" t="s">
        <v>80</v>
      </c>
      <c r="Y13" s="13" t="s">
        <v>9</v>
      </c>
      <c r="Z13" s="22"/>
      <c r="AA13" s="21"/>
    </row>
    <row r="14" spans="1:28" x14ac:dyDescent="0.25">
      <c r="A14" s="6" t="s">
        <v>17</v>
      </c>
      <c r="B14" s="5">
        <v>4</v>
      </c>
      <c r="C14" s="5">
        <v>2</v>
      </c>
      <c r="D14" s="28">
        <v>8</v>
      </c>
      <c r="E14" s="5">
        <v>14</v>
      </c>
      <c r="F14" s="5">
        <v>59</v>
      </c>
      <c r="G14" s="5">
        <v>74</v>
      </c>
      <c r="H14" s="28" t="s">
        <v>62</v>
      </c>
      <c r="I14" s="28">
        <v>17.5</v>
      </c>
      <c r="J14" s="28" t="s">
        <v>63</v>
      </c>
      <c r="K14" s="28">
        <v>17.297999999999998</v>
      </c>
      <c r="L14" s="27">
        <v>154.19999999999999</v>
      </c>
      <c r="M14" s="27">
        <v>147.898</v>
      </c>
      <c r="N14" s="73">
        <f>M14-L14</f>
        <v>-6.3019999999999925</v>
      </c>
      <c r="O14" s="100">
        <f t="shared" ref="O14:O31" si="3">((M14/L14)-1)*100</f>
        <v>-4.086900129701676</v>
      </c>
      <c r="P14" s="99">
        <f t="shared" si="2"/>
        <v>4.086900129701676</v>
      </c>
      <c r="Q14" s="30"/>
      <c r="R14" s="3"/>
      <c r="S14" s="3"/>
      <c r="T14" s="3"/>
      <c r="U14" s="3"/>
      <c r="V14" s="5"/>
      <c r="W14" s="23"/>
      <c r="X14" s="129" t="s">
        <v>80</v>
      </c>
      <c r="Y14" s="2" t="s">
        <v>9</v>
      </c>
      <c r="Z14" s="18"/>
      <c r="AA14" s="21"/>
    </row>
    <row r="15" spans="1:28" x14ac:dyDescent="0.25">
      <c r="A15" s="27" t="s">
        <v>17</v>
      </c>
      <c r="B15" s="28">
        <v>5</v>
      </c>
      <c r="C15" s="28">
        <v>2</v>
      </c>
      <c r="D15" s="28">
        <v>8</v>
      </c>
      <c r="E15" s="28">
        <v>13</v>
      </c>
      <c r="F15" s="28">
        <v>58</v>
      </c>
      <c r="G15" s="28">
        <v>70</v>
      </c>
      <c r="H15" s="28" t="s">
        <v>44</v>
      </c>
      <c r="I15" s="28">
        <v>17</v>
      </c>
      <c r="J15" s="28" t="s">
        <v>63</v>
      </c>
      <c r="K15" s="28">
        <v>20.132999999999999</v>
      </c>
      <c r="L15" s="27">
        <v>156.4</v>
      </c>
      <c r="M15" s="27">
        <v>153.833</v>
      </c>
      <c r="N15" s="73">
        <f>M15-L15</f>
        <v>-2.5670000000000073</v>
      </c>
      <c r="O15" s="100">
        <f t="shared" si="3"/>
        <v>-1.6413043478260891</v>
      </c>
      <c r="P15" s="99">
        <f t="shared" si="2"/>
        <v>1.6413043478260891</v>
      </c>
      <c r="Q15" s="30"/>
      <c r="R15" s="31"/>
      <c r="S15" s="31"/>
      <c r="T15" s="30"/>
      <c r="U15" s="28"/>
      <c r="V15" s="28"/>
      <c r="W15" s="29"/>
      <c r="X15" s="129" t="s">
        <v>80</v>
      </c>
      <c r="Y15" s="32" t="s">
        <v>9</v>
      </c>
      <c r="Z15" s="33"/>
      <c r="AA15" s="34"/>
    </row>
    <row r="16" spans="1:28" x14ac:dyDescent="0.25">
      <c r="A16" s="27" t="s">
        <v>17</v>
      </c>
      <c r="B16" s="28">
        <v>6</v>
      </c>
      <c r="C16" s="28">
        <v>2</v>
      </c>
      <c r="D16" s="28">
        <v>8</v>
      </c>
      <c r="E16" s="28">
        <v>12</v>
      </c>
      <c r="F16" s="28">
        <v>57</v>
      </c>
      <c r="G16" s="28">
        <v>68</v>
      </c>
      <c r="H16" s="28" t="s">
        <v>66</v>
      </c>
      <c r="I16" s="28">
        <v>17.5</v>
      </c>
      <c r="J16" s="28" t="s">
        <v>63</v>
      </c>
      <c r="K16" s="28">
        <v>18.433</v>
      </c>
      <c r="L16" s="27">
        <v>157.47499999999999</v>
      </c>
      <c r="M16" s="27">
        <v>149.333</v>
      </c>
      <c r="N16" s="73">
        <f t="shared" ref="N16:N53" si="4">M16-L16</f>
        <v>-8.1419999999999959</v>
      </c>
      <c r="O16" s="100">
        <f t="shared" si="3"/>
        <v>-5.1703444991268448</v>
      </c>
      <c r="P16" s="99">
        <f t="shared" si="2"/>
        <v>5.1703444991268448</v>
      </c>
      <c r="Q16" s="30"/>
      <c r="R16" s="31"/>
      <c r="S16" s="31"/>
      <c r="T16" s="30"/>
      <c r="U16" s="28"/>
      <c r="V16" s="28"/>
      <c r="W16" s="29"/>
      <c r="X16" s="129" t="s">
        <v>80</v>
      </c>
      <c r="Y16" s="32" t="s">
        <v>9</v>
      </c>
      <c r="Z16" s="36"/>
      <c r="AA16" s="34"/>
    </row>
    <row r="17" spans="1:27" x14ac:dyDescent="0.25">
      <c r="A17" s="27" t="s">
        <v>17</v>
      </c>
      <c r="B17" s="28">
        <v>7</v>
      </c>
      <c r="C17" s="28">
        <v>2</v>
      </c>
      <c r="D17" s="28">
        <v>8</v>
      </c>
      <c r="E17" s="28">
        <v>14</v>
      </c>
      <c r="F17" s="28">
        <v>58</v>
      </c>
      <c r="G17" s="28">
        <v>73</v>
      </c>
      <c r="H17" s="28" t="s">
        <v>78</v>
      </c>
      <c r="I17" s="28">
        <v>18</v>
      </c>
      <c r="J17" s="28" t="s">
        <v>58</v>
      </c>
      <c r="K17" s="28">
        <v>17.867000000000001</v>
      </c>
      <c r="L17" s="27">
        <v>149.4</v>
      </c>
      <c r="M17" s="27">
        <v>147.083</v>
      </c>
      <c r="N17" s="73">
        <f t="shared" si="4"/>
        <v>-2.3170000000000073</v>
      </c>
      <c r="O17" s="100">
        <f t="shared" si="3"/>
        <v>-1.5508701472556896</v>
      </c>
      <c r="P17" s="99">
        <f t="shared" si="2"/>
        <v>1.5508701472556896</v>
      </c>
      <c r="Q17" s="30"/>
      <c r="R17" s="31"/>
      <c r="S17" s="31"/>
      <c r="T17" s="30"/>
      <c r="U17" s="28"/>
      <c r="V17" s="28"/>
      <c r="W17" s="29"/>
      <c r="X17" s="129" t="s">
        <v>80</v>
      </c>
      <c r="Y17" s="32" t="s">
        <v>9</v>
      </c>
      <c r="Z17" s="36"/>
      <c r="AA17" s="34"/>
    </row>
    <row r="18" spans="1:27" x14ac:dyDescent="0.25">
      <c r="A18" s="27" t="s">
        <v>17</v>
      </c>
      <c r="B18" s="28">
        <v>8</v>
      </c>
      <c r="C18" s="28">
        <v>2</v>
      </c>
      <c r="D18" s="28">
        <v>8</v>
      </c>
      <c r="E18" s="28">
        <v>13</v>
      </c>
      <c r="F18" s="28">
        <v>53</v>
      </c>
      <c r="G18" s="28">
        <v>66</v>
      </c>
      <c r="H18" s="28" t="s">
        <v>53</v>
      </c>
      <c r="I18" s="28">
        <v>18</v>
      </c>
      <c r="J18" s="28" t="s">
        <v>58</v>
      </c>
      <c r="K18" s="28">
        <v>17.683</v>
      </c>
      <c r="L18" s="27">
        <v>154</v>
      </c>
      <c r="M18" s="27">
        <v>148.833</v>
      </c>
      <c r="N18" s="73">
        <f t="shared" si="4"/>
        <v>-5.1670000000000016</v>
      </c>
      <c r="O18" s="100">
        <f t="shared" si="3"/>
        <v>-3.3551948051948055</v>
      </c>
      <c r="P18" s="99">
        <f t="shared" si="2"/>
        <v>3.3551948051948055</v>
      </c>
      <c r="Q18" s="30"/>
      <c r="R18" s="31"/>
      <c r="S18" s="31"/>
      <c r="T18" s="30"/>
      <c r="U18" s="28"/>
      <c r="V18" s="28"/>
      <c r="W18" s="29"/>
      <c r="X18" s="129" t="s">
        <v>80</v>
      </c>
      <c r="Y18" s="32"/>
      <c r="Z18" s="36"/>
      <c r="AA18" s="34"/>
    </row>
    <row r="19" spans="1:27" x14ac:dyDescent="0.25">
      <c r="A19" s="27" t="s">
        <v>17</v>
      </c>
      <c r="B19" s="28">
        <v>9</v>
      </c>
      <c r="C19" s="28">
        <v>2</v>
      </c>
      <c r="D19" s="28">
        <v>8</v>
      </c>
      <c r="E19" s="28">
        <v>14</v>
      </c>
      <c r="F19" s="64">
        <v>57</v>
      </c>
      <c r="G19" s="28">
        <v>71</v>
      </c>
      <c r="H19" s="74" t="s">
        <v>49</v>
      </c>
      <c r="I19" s="28">
        <v>20</v>
      </c>
      <c r="J19" s="28" t="s">
        <v>58</v>
      </c>
      <c r="K19" s="28">
        <v>16.672999999999998</v>
      </c>
      <c r="L19" s="27">
        <v>151.6</v>
      </c>
      <c r="M19" s="27">
        <v>161.14599999999999</v>
      </c>
      <c r="N19" s="73">
        <f t="shared" si="4"/>
        <v>9.5459999999999923</v>
      </c>
      <c r="O19" s="100">
        <f t="shared" si="3"/>
        <v>6.2968337730870738</v>
      </c>
      <c r="P19" s="99">
        <f t="shared" si="2"/>
        <v>6.2968337730870738</v>
      </c>
      <c r="Q19" s="30"/>
      <c r="R19" s="31"/>
      <c r="S19" s="31"/>
      <c r="T19" s="30"/>
      <c r="U19" s="28"/>
      <c r="V19" s="28"/>
      <c r="W19" s="29"/>
      <c r="X19" s="129" t="s">
        <v>80</v>
      </c>
      <c r="Y19" s="32"/>
      <c r="Z19" s="36"/>
      <c r="AA19" s="34"/>
    </row>
    <row r="20" spans="1:27" x14ac:dyDescent="0.25">
      <c r="A20" s="27" t="s">
        <v>17</v>
      </c>
      <c r="B20" s="28">
        <v>10</v>
      </c>
      <c r="C20" s="28">
        <v>2</v>
      </c>
      <c r="D20" s="28">
        <v>8</v>
      </c>
      <c r="E20" s="28">
        <v>12</v>
      </c>
      <c r="F20" s="28">
        <v>55</v>
      </c>
      <c r="G20" s="28">
        <v>67</v>
      </c>
      <c r="H20" s="28" t="s">
        <v>62</v>
      </c>
      <c r="I20" s="28">
        <v>18</v>
      </c>
      <c r="J20" s="28" t="s">
        <v>63</v>
      </c>
      <c r="K20" s="28">
        <v>17.082999999999998</v>
      </c>
      <c r="L20" s="27">
        <v>151.19999999999999</v>
      </c>
      <c r="M20" s="27">
        <v>146.733</v>
      </c>
      <c r="N20" s="73">
        <f t="shared" si="4"/>
        <v>-4.4669999999999845</v>
      </c>
      <c r="O20" s="100">
        <f t="shared" si="3"/>
        <v>-2.9543650793650733</v>
      </c>
      <c r="P20" s="99">
        <f t="shared" si="2"/>
        <v>2.9543650793650733</v>
      </c>
      <c r="Q20" s="30"/>
      <c r="R20" s="31"/>
      <c r="S20" s="31"/>
      <c r="T20" s="30"/>
      <c r="U20" s="28"/>
      <c r="V20" s="28"/>
      <c r="W20" s="29"/>
      <c r="X20" s="129" t="s">
        <v>80</v>
      </c>
      <c r="Y20" s="32" t="s">
        <v>9</v>
      </c>
      <c r="Z20" s="36"/>
      <c r="AA20" s="34"/>
    </row>
    <row r="21" spans="1:27" x14ac:dyDescent="0.25">
      <c r="A21" s="27" t="s">
        <v>17</v>
      </c>
      <c r="B21" s="27">
        <v>12</v>
      </c>
      <c r="C21" s="27">
        <v>2</v>
      </c>
      <c r="D21" s="28">
        <v>8</v>
      </c>
      <c r="E21" s="27">
        <v>14</v>
      </c>
      <c r="F21" s="27">
        <v>53</v>
      </c>
      <c r="G21" s="27">
        <v>66</v>
      </c>
      <c r="H21" s="28" t="s">
        <v>54</v>
      </c>
      <c r="I21" s="28">
        <v>18</v>
      </c>
      <c r="J21" s="134" t="s">
        <v>61</v>
      </c>
      <c r="K21" s="27">
        <v>18.12</v>
      </c>
      <c r="L21" s="27">
        <v>139.4</v>
      </c>
      <c r="M21" s="27">
        <v>141.15</v>
      </c>
      <c r="N21" s="71">
        <f t="shared" si="4"/>
        <v>1.75</v>
      </c>
      <c r="O21" s="100">
        <f t="shared" si="3"/>
        <v>1.2553802008608228</v>
      </c>
      <c r="P21" s="99">
        <f t="shared" si="2"/>
        <v>1.2553802008608228</v>
      </c>
      <c r="Q21" s="30"/>
      <c r="R21" s="30"/>
      <c r="S21" s="30"/>
      <c r="T21" s="30"/>
      <c r="U21" s="27"/>
      <c r="V21" s="38"/>
      <c r="W21" s="37"/>
      <c r="X21" s="129" t="s">
        <v>80</v>
      </c>
      <c r="Y21" s="32" t="s">
        <v>9</v>
      </c>
      <c r="Z21" s="39"/>
      <c r="AA21" s="34"/>
    </row>
    <row r="22" spans="1:27" x14ac:dyDescent="0.25">
      <c r="A22" s="6" t="s">
        <v>17</v>
      </c>
      <c r="B22" s="5">
        <v>13</v>
      </c>
      <c r="C22" s="6">
        <v>2</v>
      </c>
      <c r="D22" s="27">
        <v>8</v>
      </c>
      <c r="E22" s="5">
        <v>16</v>
      </c>
      <c r="F22" s="5">
        <v>58</v>
      </c>
      <c r="G22" s="5">
        <v>73</v>
      </c>
      <c r="H22" s="5" t="s">
        <v>46</v>
      </c>
      <c r="I22" s="5">
        <v>18</v>
      </c>
      <c r="J22" s="5" t="s">
        <v>58</v>
      </c>
      <c r="K22" s="28">
        <v>19.704000000000001</v>
      </c>
      <c r="L22" s="27">
        <v>150.19999999999999</v>
      </c>
      <c r="M22" s="27">
        <v>157.46700000000001</v>
      </c>
      <c r="N22" s="73">
        <f t="shared" si="4"/>
        <v>7.2670000000000243</v>
      </c>
      <c r="O22" s="100">
        <f t="shared" si="3"/>
        <v>4.8382157123834979</v>
      </c>
      <c r="P22" s="99">
        <f t="shared" si="2"/>
        <v>4.8382157123834979</v>
      </c>
      <c r="Q22" s="30"/>
      <c r="R22" s="5"/>
      <c r="S22" s="5"/>
      <c r="T22" s="5"/>
      <c r="U22" s="5"/>
      <c r="V22" s="2"/>
      <c r="W22" s="23"/>
      <c r="X22" s="129" t="s">
        <v>80</v>
      </c>
      <c r="Y22" s="13" t="s">
        <v>9</v>
      </c>
      <c r="Z22" s="19"/>
      <c r="AA22" s="6"/>
    </row>
    <row r="23" spans="1:27" x14ac:dyDescent="0.25">
      <c r="A23" s="27" t="s">
        <v>17</v>
      </c>
      <c r="B23" s="28">
        <v>15</v>
      </c>
      <c r="C23" s="28">
        <v>2</v>
      </c>
      <c r="D23" s="28">
        <v>8</v>
      </c>
      <c r="E23" s="28">
        <v>14</v>
      </c>
      <c r="F23" s="28">
        <v>58</v>
      </c>
      <c r="G23" s="28">
        <v>73</v>
      </c>
      <c r="H23" s="28" t="s">
        <v>64</v>
      </c>
      <c r="I23" s="28">
        <v>19</v>
      </c>
      <c r="J23" s="28" t="s">
        <v>58</v>
      </c>
      <c r="K23" s="28">
        <v>18</v>
      </c>
      <c r="L23" s="27">
        <v>150.5</v>
      </c>
      <c r="M23" s="27">
        <v>153.69999999999999</v>
      </c>
      <c r="N23" s="73">
        <f t="shared" si="4"/>
        <v>3.1999999999999886</v>
      </c>
      <c r="O23" s="100">
        <f t="shared" si="3"/>
        <v>2.126245847176067</v>
      </c>
      <c r="P23" s="99">
        <f t="shared" si="2"/>
        <v>2.126245847176067</v>
      </c>
      <c r="Q23" s="30"/>
      <c r="R23" s="28"/>
      <c r="S23" s="28"/>
      <c r="T23" s="28"/>
      <c r="U23" s="28"/>
      <c r="V23" s="32"/>
      <c r="W23" s="29"/>
      <c r="X23" s="129" t="s">
        <v>80</v>
      </c>
      <c r="Y23" s="32" t="s">
        <v>9</v>
      </c>
      <c r="Z23" s="36"/>
      <c r="AA23" s="27"/>
    </row>
    <row r="24" spans="1:27" x14ac:dyDescent="0.25">
      <c r="A24" s="27" t="s">
        <v>17</v>
      </c>
      <c r="B24" s="28">
        <v>17</v>
      </c>
      <c r="C24" s="28">
        <v>2</v>
      </c>
      <c r="D24" s="28">
        <v>8</v>
      </c>
      <c r="E24" s="28">
        <v>13</v>
      </c>
      <c r="F24" s="28">
        <v>54</v>
      </c>
      <c r="G24" s="28">
        <v>67</v>
      </c>
      <c r="H24" s="28" t="s">
        <v>62</v>
      </c>
      <c r="I24" s="28">
        <v>18</v>
      </c>
      <c r="J24" s="28" t="s">
        <v>58</v>
      </c>
      <c r="K24" s="28">
        <v>18.533000000000001</v>
      </c>
      <c r="L24" s="27">
        <v>149.4</v>
      </c>
      <c r="M24" s="27">
        <v>145.083</v>
      </c>
      <c r="N24" s="73">
        <f t="shared" si="4"/>
        <v>-4.3170000000000073</v>
      </c>
      <c r="O24" s="100">
        <f t="shared" si="3"/>
        <v>-2.8895582329317326</v>
      </c>
      <c r="P24" s="99">
        <f t="shared" si="2"/>
        <v>2.8895582329317326</v>
      </c>
      <c r="Q24" s="30"/>
      <c r="R24" s="28"/>
      <c r="S24" s="28"/>
      <c r="T24" s="28"/>
      <c r="U24" s="28"/>
      <c r="V24" s="32"/>
      <c r="W24" s="29"/>
      <c r="X24" s="129" t="s">
        <v>80</v>
      </c>
      <c r="Y24" s="32" t="s">
        <v>9</v>
      </c>
      <c r="Z24" s="36"/>
      <c r="AA24" s="27"/>
    </row>
    <row r="25" spans="1:27" x14ac:dyDescent="0.25">
      <c r="A25" s="27" t="s">
        <v>17</v>
      </c>
      <c r="B25" s="28">
        <v>18</v>
      </c>
      <c r="C25" s="28">
        <v>2</v>
      </c>
      <c r="D25" s="28">
        <v>8</v>
      </c>
      <c r="E25" s="28">
        <v>13</v>
      </c>
      <c r="F25" s="28">
        <v>55</v>
      </c>
      <c r="G25" s="28">
        <v>68</v>
      </c>
      <c r="H25" s="28" t="s">
        <v>44</v>
      </c>
      <c r="I25" s="28">
        <v>18</v>
      </c>
      <c r="J25" s="28" t="s">
        <v>60</v>
      </c>
      <c r="K25" s="28">
        <v>17.5</v>
      </c>
      <c r="L25" s="27">
        <v>149.80000000000001</v>
      </c>
      <c r="M25" s="27">
        <v>145.43299999999999</v>
      </c>
      <c r="N25" s="73">
        <f t="shared" si="4"/>
        <v>-4.3670000000000186</v>
      </c>
      <c r="O25" s="100">
        <f t="shared" si="3"/>
        <v>-2.9152202937249738</v>
      </c>
      <c r="P25" s="99">
        <f t="shared" si="2"/>
        <v>2.9152202937249738</v>
      </c>
      <c r="Q25" s="30"/>
      <c r="R25" s="28"/>
      <c r="S25" s="28"/>
      <c r="T25" s="28"/>
      <c r="U25" s="28"/>
      <c r="V25" s="32"/>
      <c r="W25" s="29"/>
      <c r="X25" s="129" t="s">
        <v>80</v>
      </c>
      <c r="Y25" s="32" t="s">
        <v>9</v>
      </c>
      <c r="Z25" s="36"/>
      <c r="AA25" s="27"/>
    </row>
    <row r="26" spans="1:27" x14ac:dyDescent="0.25">
      <c r="A26" s="27" t="s">
        <v>17</v>
      </c>
      <c r="B26" s="28">
        <v>19</v>
      </c>
      <c r="C26" s="28">
        <v>2</v>
      </c>
      <c r="D26" s="28">
        <v>8</v>
      </c>
      <c r="E26" s="28">
        <v>15</v>
      </c>
      <c r="F26" s="28">
        <v>52</v>
      </c>
      <c r="G26" s="28">
        <v>68</v>
      </c>
      <c r="H26" s="28" t="s">
        <v>65</v>
      </c>
      <c r="I26" s="28">
        <v>18</v>
      </c>
      <c r="J26" s="28" t="s">
        <v>58</v>
      </c>
      <c r="K26" s="28">
        <v>18.7</v>
      </c>
      <c r="L26" s="27">
        <v>147.1</v>
      </c>
      <c r="M26" s="27">
        <v>149.9</v>
      </c>
      <c r="N26" s="73">
        <f t="shared" si="4"/>
        <v>2.8000000000000114</v>
      </c>
      <c r="O26" s="100">
        <f t="shared" si="3"/>
        <v>1.9034670292318312</v>
      </c>
      <c r="P26" s="99">
        <f t="shared" si="2"/>
        <v>1.9034670292318312</v>
      </c>
      <c r="Q26" s="30"/>
      <c r="R26" s="28"/>
      <c r="S26" s="28"/>
      <c r="T26" s="28"/>
      <c r="U26" s="28"/>
      <c r="V26" s="32"/>
      <c r="W26" s="29"/>
      <c r="X26" s="129" t="s">
        <v>80</v>
      </c>
      <c r="Y26" s="32" t="s">
        <v>9</v>
      </c>
      <c r="Z26" s="36"/>
      <c r="AA26" s="27"/>
    </row>
    <row r="27" spans="1:27" x14ac:dyDescent="0.25">
      <c r="A27" s="27" t="s">
        <v>17</v>
      </c>
      <c r="B27" s="27">
        <v>20</v>
      </c>
      <c r="C27" s="27">
        <v>2</v>
      </c>
      <c r="D27" s="28">
        <v>8</v>
      </c>
      <c r="E27" s="5">
        <v>13</v>
      </c>
      <c r="F27" s="5">
        <v>57</v>
      </c>
      <c r="G27" s="5">
        <v>71</v>
      </c>
      <c r="H27" s="5" t="s">
        <v>56</v>
      </c>
      <c r="I27" s="5">
        <v>17</v>
      </c>
      <c r="J27" s="5" t="s">
        <v>58</v>
      </c>
      <c r="K27" s="28">
        <v>16.654</v>
      </c>
      <c r="L27" s="27">
        <v>149.4</v>
      </c>
      <c r="M27" s="27">
        <v>139.95500000000001</v>
      </c>
      <c r="N27" s="73">
        <f t="shared" si="4"/>
        <v>-9.4449999999999932</v>
      </c>
      <c r="O27" s="100">
        <f t="shared" si="3"/>
        <v>-6.3219544846050857</v>
      </c>
      <c r="P27" s="99">
        <f t="shared" si="2"/>
        <v>6.3219544846050857</v>
      </c>
      <c r="Q27" s="30"/>
      <c r="R27" s="5"/>
      <c r="S27" s="5"/>
      <c r="T27" s="5"/>
      <c r="U27" s="5"/>
      <c r="V27" s="2"/>
      <c r="W27" s="23"/>
      <c r="X27" s="129" t="s">
        <v>80</v>
      </c>
      <c r="Y27" s="32" t="s">
        <v>9</v>
      </c>
      <c r="Z27" s="19"/>
      <c r="AA27" s="6"/>
    </row>
    <row r="28" spans="1:27" x14ac:dyDescent="0.25">
      <c r="A28" s="27" t="s">
        <v>17</v>
      </c>
      <c r="B28" s="28">
        <v>21</v>
      </c>
      <c r="C28" s="28">
        <v>2</v>
      </c>
      <c r="D28" s="28">
        <v>8</v>
      </c>
      <c r="E28" s="28">
        <v>13</v>
      </c>
      <c r="F28" s="28">
        <v>56</v>
      </c>
      <c r="G28" s="28">
        <v>71</v>
      </c>
      <c r="H28" s="28" t="s">
        <v>64</v>
      </c>
      <c r="I28" s="28">
        <v>18</v>
      </c>
      <c r="J28" s="28" t="s">
        <v>58</v>
      </c>
      <c r="K28" s="28">
        <v>15.483000000000001</v>
      </c>
      <c r="L28" s="27">
        <v>151.304</v>
      </c>
      <c r="M28" s="27">
        <v>155.19999999999999</v>
      </c>
      <c r="N28" s="73">
        <f t="shared" si="4"/>
        <v>3.8959999999999866</v>
      </c>
      <c r="O28" s="100">
        <f t="shared" si="3"/>
        <v>2.5749484481573326</v>
      </c>
      <c r="P28" s="99">
        <f t="shared" si="2"/>
        <v>2.5749484481573326</v>
      </c>
      <c r="Q28" s="30"/>
      <c r="R28" s="28"/>
      <c r="S28" s="28"/>
      <c r="T28" s="28"/>
      <c r="U28" s="28"/>
      <c r="V28" s="32"/>
      <c r="W28" s="29"/>
      <c r="X28" s="129" t="s">
        <v>80</v>
      </c>
      <c r="Y28" s="38" t="s">
        <v>9</v>
      </c>
      <c r="Z28" s="36"/>
      <c r="AA28" s="27"/>
    </row>
    <row r="29" spans="1:27" x14ac:dyDescent="0.25">
      <c r="A29" s="27" t="s">
        <v>17</v>
      </c>
      <c r="B29" s="5">
        <v>22</v>
      </c>
      <c r="C29" s="28">
        <v>2</v>
      </c>
      <c r="D29" s="28">
        <v>8</v>
      </c>
      <c r="E29" s="5">
        <v>15</v>
      </c>
      <c r="F29" s="5">
        <v>56</v>
      </c>
      <c r="G29" s="5">
        <v>71</v>
      </c>
      <c r="H29" s="5">
        <v>18</v>
      </c>
      <c r="I29" s="5">
        <v>18</v>
      </c>
      <c r="J29" s="28" t="s">
        <v>57</v>
      </c>
      <c r="K29" s="28">
        <v>17.329999999999998</v>
      </c>
      <c r="L29" s="27">
        <v>145</v>
      </c>
      <c r="M29" s="27">
        <v>144.798</v>
      </c>
      <c r="N29" s="73">
        <f t="shared" si="4"/>
        <v>-0.20199999999999818</v>
      </c>
      <c r="O29" s="100">
        <f t="shared" si="3"/>
        <v>-0.1393103448275812</v>
      </c>
      <c r="P29" s="99">
        <f t="shared" si="2"/>
        <v>0.1393103448275812</v>
      </c>
      <c r="Q29" s="30"/>
      <c r="R29" s="5"/>
      <c r="S29" s="5"/>
      <c r="T29" s="5"/>
      <c r="U29" s="5"/>
      <c r="V29" s="2"/>
      <c r="W29" s="23"/>
      <c r="X29" s="129" t="s">
        <v>80</v>
      </c>
      <c r="Y29" s="2" t="s">
        <v>9</v>
      </c>
      <c r="Z29" s="19"/>
      <c r="AA29" s="6"/>
    </row>
    <row r="30" spans="1:27" x14ac:dyDescent="0.25">
      <c r="A30" s="27" t="s">
        <v>17</v>
      </c>
      <c r="B30" s="5">
        <v>23</v>
      </c>
      <c r="C30" s="27">
        <v>2</v>
      </c>
      <c r="D30" s="28">
        <v>8</v>
      </c>
      <c r="E30" s="5">
        <v>14</v>
      </c>
      <c r="F30" s="5">
        <v>56</v>
      </c>
      <c r="G30" s="5">
        <v>71</v>
      </c>
      <c r="H30" s="5" t="s">
        <v>46</v>
      </c>
      <c r="I30" s="5">
        <v>18</v>
      </c>
      <c r="J30" s="5" t="s">
        <v>61</v>
      </c>
      <c r="K30" s="28">
        <v>18.998000000000001</v>
      </c>
      <c r="L30" s="27">
        <v>149.19999999999999</v>
      </c>
      <c r="M30" s="27">
        <v>146.68299999999999</v>
      </c>
      <c r="N30" s="73">
        <f t="shared" si="4"/>
        <v>-2.5169999999999959</v>
      </c>
      <c r="O30" s="100">
        <f t="shared" si="3"/>
        <v>-1.6869973190348553</v>
      </c>
      <c r="P30" s="99">
        <f t="shared" si="2"/>
        <v>1.6869973190348553</v>
      </c>
      <c r="Q30" s="30"/>
      <c r="R30" s="5"/>
      <c r="S30" s="5"/>
      <c r="T30" s="5"/>
      <c r="U30" s="5"/>
      <c r="V30" s="2"/>
      <c r="W30" s="23"/>
      <c r="X30" s="129" t="s">
        <v>80</v>
      </c>
      <c r="Y30" s="2" t="s">
        <v>9</v>
      </c>
      <c r="Z30" s="19"/>
      <c r="AA30" s="6"/>
    </row>
    <row r="31" spans="1:27" x14ac:dyDescent="0.25">
      <c r="A31" s="27" t="s">
        <v>17</v>
      </c>
      <c r="B31" s="27">
        <v>24</v>
      </c>
      <c r="C31" s="27">
        <v>2</v>
      </c>
      <c r="D31" s="28">
        <v>8</v>
      </c>
      <c r="E31" s="5">
        <v>14</v>
      </c>
      <c r="F31" s="5">
        <v>54</v>
      </c>
      <c r="G31" s="5">
        <v>68</v>
      </c>
      <c r="H31" s="28" t="s">
        <v>46</v>
      </c>
      <c r="I31" s="28">
        <v>19</v>
      </c>
      <c r="J31" s="5" t="s">
        <v>60</v>
      </c>
      <c r="K31" s="28">
        <v>17.858000000000001</v>
      </c>
      <c r="L31" s="27">
        <v>146.80000000000001</v>
      </c>
      <c r="M31" s="27">
        <v>147.458</v>
      </c>
      <c r="N31" s="73">
        <f t="shared" si="4"/>
        <v>0.65799999999998704</v>
      </c>
      <c r="O31" s="100">
        <f t="shared" si="3"/>
        <v>0.44822888283377882</v>
      </c>
      <c r="P31" s="99">
        <f t="shared" si="2"/>
        <v>0.44822888283377882</v>
      </c>
      <c r="Q31" s="30"/>
      <c r="R31" s="5"/>
      <c r="S31" s="5"/>
      <c r="T31" s="5"/>
      <c r="U31" s="5"/>
      <c r="V31" s="2"/>
      <c r="W31" s="23"/>
      <c r="X31" s="129" t="s">
        <v>80</v>
      </c>
      <c r="Y31" s="32" t="s">
        <v>9</v>
      </c>
      <c r="Z31" s="19"/>
      <c r="AA31" s="6"/>
    </row>
    <row r="32" spans="1:27" x14ac:dyDescent="0.25">
      <c r="A32" s="3" t="s">
        <v>23</v>
      </c>
      <c r="B32" s="3">
        <v>2</v>
      </c>
      <c r="C32" s="3">
        <v>2</v>
      </c>
      <c r="D32" s="30">
        <v>8</v>
      </c>
      <c r="E32" s="3">
        <v>13</v>
      </c>
      <c r="F32" s="3">
        <v>59</v>
      </c>
      <c r="G32" s="3">
        <v>72</v>
      </c>
      <c r="H32" s="3" t="s">
        <v>70</v>
      </c>
      <c r="I32" s="3">
        <v>18</v>
      </c>
      <c r="J32" s="3" t="s">
        <v>58</v>
      </c>
      <c r="K32" s="123">
        <v>20.082999999999998</v>
      </c>
      <c r="L32" s="123">
        <v>163.16999999999999</v>
      </c>
      <c r="M32" s="123">
        <v>156.38300000000001</v>
      </c>
      <c r="N32" s="73">
        <f t="shared" si="4"/>
        <v>-6.7869999999999777</v>
      </c>
      <c r="O32" s="94">
        <f>((M32/L32)-1)*100</f>
        <v>-4.1594655880370031</v>
      </c>
      <c r="P32" s="99">
        <f t="shared" si="2"/>
        <v>4.1594655880370031</v>
      </c>
      <c r="Q32" s="28"/>
      <c r="R32" s="3"/>
      <c r="S32" s="3"/>
      <c r="T32" s="3"/>
      <c r="U32" s="3"/>
      <c r="V32" s="82"/>
      <c r="W32" s="3" t="s">
        <v>80</v>
      </c>
      <c r="X32" s="83" t="s">
        <v>9</v>
      </c>
      <c r="Y32" s="84"/>
      <c r="Z32" s="85"/>
    </row>
    <row r="33" spans="1:27" x14ac:dyDescent="0.25">
      <c r="A33" s="6" t="s">
        <v>23</v>
      </c>
      <c r="B33" s="3">
        <v>3</v>
      </c>
      <c r="C33" s="3">
        <v>2</v>
      </c>
      <c r="D33" s="28">
        <v>8</v>
      </c>
      <c r="E33" s="3">
        <v>14</v>
      </c>
      <c r="F33" s="3">
        <v>61</v>
      </c>
      <c r="G33" s="3">
        <v>74</v>
      </c>
      <c r="H33" s="3" t="s">
        <v>45</v>
      </c>
      <c r="I33" s="6">
        <v>18</v>
      </c>
      <c r="J33" s="3" t="s">
        <v>58</v>
      </c>
      <c r="K33" s="123">
        <v>18.483000000000001</v>
      </c>
      <c r="L33" s="123">
        <v>165</v>
      </c>
      <c r="M33" s="123">
        <v>159.9</v>
      </c>
      <c r="N33" s="73">
        <f t="shared" si="4"/>
        <v>-5.0999999999999943</v>
      </c>
      <c r="O33" s="94">
        <f t="shared" ref="O33:O53" si="5">((M33/L33)-1)*100</f>
        <v>-3.0909090909090886</v>
      </c>
      <c r="P33" s="99">
        <f t="shared" si="2"/>
        <v>3.0909090909090886</v>
      </c>
      <c r="Q33" s="28"/>
      <c r="R33" s="3"/>
      <c r="S33" s="3"/>
      <c r="T33" s="3"/>
      <c r="U33" s="3"/>
      <c r="V33" s="23"/>
      <c r="W33" s="3" t="s">
        <v>80</v>
      </c>
      <c r="X33" s="2" t="s">
        <v>9</v>
      </c>
      <c r="Y33" s="17"/>
      <c r="Z33" s="21"/>
    </row>
    <row r="34" spans="1:27" x14ac:dyDescent="0.25">
      <c r="A34" s="6" t="s">
        <v>23</v>
      </c>
      <c r="B34" s="28">
        <v>5</v>
      </c>
      <c r="C34" s="28">
        <v>2</v>
      </c>
      <c r="D34" s="28">
        <v>8</v>
      </c>
      <c r="E34" s="28">
        <v>12</v>
      </c>
      <c r="F34" s="28">
        <v>62</v>
      </c>
      <c r="G34" s="28">
        <v>73</v>
      </c>
      <c r="H34" s="28" t="s">
        <v>49</v>
      </c>
      <c r="I34" s="27">
        <v>18</v>
      </c>
      <c r="J34" s="28" t="s">
        <v>58</v>
      </c>
      <c r="K34" s="27">
        <v>20.082999999999998</v>
      </c>
      <c r="L34" s="27">
        <v>164.2</v>
      </c>
      <c r="M34" s="27">
        <v>159.333</v>
      </c>
      <c r="N34" s="73">
        <f t="shared" si="4"/>
        <v>-4.8669999999999902</v>
      </c>
      <c r="O34" s="94">
        <f t="shared" si="5"/>
        <v>-2.9640682095006032</v>
      </c>
      <c r="P34" s="99">
        <f t="shared" si="2"/>
        <v>2.9640682095006032</v>
      </c>
      <c r="Q34" s="31"/>
      <c r="R34" s="31"/>
      <c r="S34" s="30"/>
      <c r="T34" s="28"/>
      <c r="U34" s="28"/>
      <c r="V34" s="29"/>
      <c r="W34" s="3" t="s">
        <v>80</v>
      </c>
      <c r="X34" s="32" t="s">
        <v>9</v>
      </c>
      <c r="Y34" s="33"/>
      <c r="Z34" s="34"/>
    </row>
    <row r="35" spans="1:27" x14ac:dyDescent="0.25">
      <c r="A35" s="6" t="s">
        <v>23</v>
      </c>
      <c r="B35" s="28">
        <v>6</v>
      </c>
      <c r="C35" s="28">
        <v>2</v>
      </c>
      <c r="D35" s="28">
        <v>8</v>
      </c>
      <c r="E35" s="28">
        <v>12</v>
      </c>
      <c r="F35" s="28">
        <v>58</v>
      </c>
      <c r="G35" s="28">
        <v>70</v>
      </c>
      <c r="H35" s="28" t="s">
        <v>45</v>
      </c>
      <c r="I35" s="27">
        <v>18</v>
      </c>
      <c r="J35" s="28" t="s">
        <v>58</v>
      </c>
      <c r="K35" s="27">
        <v>19.257999999999999</v>
      </c>
      <c r="L35" s="27">
        <v>163.80000000000001</v>
      </c>
      <c r="M35" s="27">
        <v>155.9</v>
      </c>
      <c r="N35" s="73">
        <f t="shared" si="4"/>
        <v>-7.9000000000000057</v>
      </c>
      <c r="O35" s="94">
        <f t="shared" si="5"/>
        <v>-4.822954822954828</v>
      </c>
      <c r="P35" s="99">
        <f t="shared" si="2"/>
        <v>4.822954822954828</v>
      </c>
      <c r="Q35" s="31"/>
      <c r="R35" s="31"/>
      <c r="S35" s="30"/>
      <c r="T35" s="28"/>
      <c r="U35" s="28"/>
      <c r="V35" s="29"/>
      <c r="W35" s="3" t="s">
        <v>80</v>
      </c>
      <c r="X35" s="32" t="s">
        <v>9</v>
      </c>
      <c r="Y35" s="36"/>
      <c r="Z35" s="34"/>
    </row>
    <row r="36" spans="1:27" x14ac:dyDescent="0.25">
      <c r="A36" s="6" t="s">
        <v>23</v>
      </c>
      <c r="B36" s="28">
        <v>7</v>
      </c>
      <c r="C36" s="28">
        <v>2</v>
      </c>
      <c r="D36" s="28">
        <v>8</v>
      </c>
      <c r="E36" s="28">
        <v>15</v>
      </c>
      <c r="F36" s="28">
        <v>63</v>
      </c>
      <c r="G36" s="28">
        <v>78</v>
      </c>
      <c r="H36" s="28" t="s">
        <v>54</v>
      </c>
      <c r="I36" s="27">
        <v>18</v>
      </c>
      <c r="J36" s="28" t="s">
        <v>58</v>
      </c>
      <c r="K36" s="27">
        <v>16.8</v>
      </c>
      <c r="L36" s="27">
        <v>173.4</v>
      </c>
      <c r="M36" s="27">
        <v>162.85</v>
      </c>
      <c r="N36" s="73">
        <f t="shared" si="4"/>
        <v>-10.550000000000011</v>
      </c>
      <c r="O36" s="94">
        <f t="shared" si="5"/>
        <v>-6.0841983852364496</v>
      </c>
      <c r="P36" s="99">
        <f t="shared" si="2"/>
        <v>6.0841983852364496</v>
      </c>
      <c r="Q36" s="31"/>
      <c r="R36" s="31"/>
      <c r="S36" s="30"/>
      <c r="T36" s="28"/>
      <c r="U36" s="28"/>
      <c r="V36" s="29"/>
      <c r="W36" s="3" t="s">
        <v>80</v>
      </c>
      <c r="X36" s="32" t="s">
        <v>9</v>
      </c>
      <c r="Y36" s="36"/>
      <c r="Z36" s="34"/>
    </row>
    <row r="37" spans="1:27" ht="55.2" x14ac:dyDescent="0.25">
      <c r="A37" s="6" t="s">
        <v>23</v>
      </c>
      <c r="B37" s="28">
        <v>8</v>
      </c>
      <c r="C37" s="28">
        <v>2</v>
      </c>
      <c r="D37" s="28">
        <v>8</v>
      </c>
      <c r="E37" s="28">
        <v>13</v>
      </c>
      <c r="F37" s="28">
        <v>60</v>
      </c>
      <c r="G37" s="28">
        <v>74</v>
      </c>
      <c r="H37" s="28" t="s">
        <v>44</v>
      </c>
      <c r="I37" s="6">
        <v>18</v>
      </c>
      <c r="J37" s="28" t="s">
        <v>63</v>
      </c>
      <c r="K37" s="27">
        <v>19.957999999999998</v>
      </c>
      <c r="L37" s="27">
        <v>160.15</v>
      </c>
      <c r="M37" s="27">
        <v>154.53299999999999</v>
      </c>
      <c r="N37" s="73">
        <f t="shared" si="4"/>
        <v>-5.6170000000000186</v>
      </c>
      <c r="O37" s="94">
        <f t="shared" si="5"/>
        <v>-3.5073368716828091</v>
      </c>
      <c r="P37" s="99">
        <f t="shared" si="2"/>
        <v>3.5073368716828091</v>
      </c>
      <c r="Q37" s="31"/>
      <c r="R37" s="31"/>
      <c r="S37" s="30"/>
      <c r="T37" s="28"/>
      <c r="U37" s="28"/>
      <c r="V37" s="29"/>
      <c r="W37" s="3" t="s">
        <v>80</v>
      </c>
      <c r="X37" s="32" t="s">
        <v>9</v>
      </c>
      <c r="Y37" s="36"/>
      <c r="Z37" s="34"/>
      <c r="AA37" s="14" t="s">
        <v>25</v>
      </c>
    </row>
    <row r="38" spans="1:27" x14ac:dyDescent="0.25">
      <c r="A38" s="6" t="s">
        <v>23</v>
      </c>
      <c r="B38" s="28">
        <v>9</v>
      </c>
      <c r="C38" s="28">
        <v>2</v>
      </c>
      <c r="D38" s="28">
        <v>8</v>
      </c>
      <c r="E38" s="28">
        <v>15</v>
      </c>
      <c r="F38" s="28">
        <v>65</v>
      </c>
      <c r="G38" s="28">
        <v>79</v>
      </c>
      <c r="H38" s="28" t="s">
        <v>71</v>
      </c>
      <c r="I38" s="6">
        <v>18</v>
      </c>
      <c r="J38" s="28" t="s">
        <v>58</v>
      </c>
      <c r="K38" s="27">
        <v>19</v>
      </c>
      <c r="L38" s="27">
        <v>166</v>
      </c>
      <c r="M38" s="124">
        <v>163</v>
      </c>
      <c r="N38" s="73">
        <f t="shared" si="4"/>
        <v>-3</v>
      </c>
      <c r="O38" s="94">
        <f t="shared" si="5"/>
        <v>-1.8072289156626509</v>
      </c>
      <c r="P38" s="99">
        <f t="shared" si="2"/>
        <v>1.8072289156626509</v>
      </c>
      <c r="Q38" s="31"/>
      <c r="R38" s="31"/>
      <c r="S38" s="30"/>
      <c r="T38" s="28"/>
      <c r="U38" s="28"/>
      <c r="V38" s="29"/>
      <c r="W38" s="3" t="s">
        <v>80</v>
      </c>
      <c r="X38" s="32" t="s">
        <v>9</v>
      </c>
      <c r="Y38" s="36"/>
      <c r="Z38" s="34"/>
    </row>
    <row r="39" spans="1:27" x14ac:dyDescent="0.25">
      <c r="A39" s="6" t="s">
        <v>23</v>
      </c>
      <c r="B39" s="28">
        <v>10</v>
      </c>
      <c r="C39" s="28">
        <v>2</v>
      </c>
      <c r="D39" s="28">
        <v>8</v>
      </c>
      <c r="E39" s="28">
        <v>15</v>
      </c>
      <c r="F39" s="28">
        <v>60</v>
      </c>
      <c r="G39" s="28">
        <v>75</v>
      </c>
      <c r="H39" s="28" t="s">
        <v>47</v>
      </c>
      <c r="I39" s="6">
        <v>18.5</v>
      </c>
      <c r="J39" s="28" t="s">
        <v>63</v>
      </c>
      <c r="K39" s="27">
        <v>16.329999999999998</v>
      </c>
      <c r="L39" s="27">
        <v>165.95</v>
      </c>
      <c r="M39" s="27">
        <v>163.31700000000001</v>
      </c>
      <c r="N39" s="73">
        <f t="shared" si="4"/>
        <v>-2.6329999999999814</v>
      </c>
      <c r="O39" s="94">
        <f t="shared" si="5"/>
        <v>-1.5866224766495796</v>
      </c>
      <c r="P39" s="99">
        <f t="shared" si="2"/>
        <v>1.5866224766495796</v>
      </c>
      <c r="Q39" s="31"/>
      <c r="R39" s="31"/>
      <c r="S39" s="30"/>
      <c r="T39" s="28"/>
      <c r="U39" s="28"/>
      <c r="V39" s="29"/>
      <c r="W39" s="3" t="s">
        <v>80</v>
      </c>
      <c r="X39" s="32" t="s">
        <v>9</v>
      </c>
      <c r="Y39" s="36"/>
      <c r="Z39" s="34"/>
    </row>
    <row r="40" spans="1:27" x14ac:dyDescent="0.25">
      <c r="A40" s="6" t="s">
        <v>23</v>
      </c>
      <c r="B40" s="28">
        <v>11</v>
      </c>
      <c r="C40" s="28">
        <v>2</v>
      </c>
      <c r="D40" s="28">
        <v>8</v>
      </c>
      <c r="E40" s="28">
        <v>14</v>
      </c>
      <c r="F40" s="28">
        <v>64</v>
      </c>
      <c r="G40" s="28">
        <v>79</v>
      </c>
      <c r="H40" s="28" t="s">
        <v>54</v>
      </c>
      <c r="I40" s="6">
        <v>18</v>
      </c>
      <c r="J40" s="28" t="s">
        <v>58</v>
      </c>
      <c r="K40" s="27">
        <v>16.899999999999999</v>
      </c>
      <c r="L40" s="27">
        <v>167</v>
      </c>
      <c r="M40" s="27">
        <v>160.1</v>
      </c>
      <c r="N40" s="73">
        <f t="shared" si="4"/>
        <v>-6.9000000000000057</v>
      </c>
      <c r="O40" s="94">
        <f t="shared" si="5"/>
        <v>-4.1317365269461064</v>
      </c>
      <c r="P40" s="99">
        <f t="shared" si="2"/>
        <v>4.1317365269461064</v>
      </c>
      <c r="Q40" s="31"/>
      <c r="R40" s="31"/>
      <c r="S40" s="30"/>
      <c r="T40" s="28"/>
      <c r="U40" s="28"/>
      <c r="V40" s="29"/>
      <c r="W40" s="3" t="s">
        <v>80</v>
      </c>
      <c r="X40" s="32" t="s">
        <v>9</v>
      </c>
      <c r="Y40" s="36"/>
      <c r="Z40" s="34"/>
    </row>
    <row r="41" spans="1:27" x14ac:dyDescent="0.25">
      <c r="A41" s="6" t="s">
        <v>23</v>
      </c>
      <c r="B41" s="27">
        <v>12</v>
      </c>
      <c r="C41" s="27">
        <v>1</v>
      </c>
      <c r="D41" s="28">
        <v>8</v>
      </c>
      <c r="E41" s="27">
        <v>15</v>
      </c>
      <c r="F41" s="27">
        <v>66</v>
      </c>
      <c r="G41" s="27">
        <v>81</v>
      </c>
      <c r="H41" s="27" t="s">
        <v>45</v>
      </c>
      <c r="I41" s="6">
        <v>18</v>
      </c>
      <c r="J41" s="27" t="s">
        <v>58</v>
      </c>
      <c r="K41" s="27">
        <v>12.708</v>
      </c>
      <c r="L41" s="27">
        <v>171</v>
      </c>
      <c r="M41" s="27">
        <v>167.733</v>
      </c>
      <c r="N41" s="73">
        <f t="shared" si="4"/>
        <v>-3.2669999999999959</v>
      </c>
      <c r="O41" s="94">
        <f t="shared" si="5"/>
        <v>-1.9105263157894736</v>
      </c>
      <c r="P41" s="99">
        <f t="shared" si="2"/>
        <v>1.9105263157894736</v>
      </c>
      <c r="Q41" s="30"/>
      <c r="R41" s="30"/>
      <c r="S41" s="30"/>
      <c r="T41" s="27"/>
      <c r="U41" s="38"/>
      <c r="V41" s="37"/>
      <c r="W41" s="3" t="s">
        <v>80</v>
      </c>
      <c r="X41" s="32" t="s">
        <v>9</v>
      </c>
      <c r="Y41" s="39"/>
      <c r="Z41" s="34"/>
    </row>
    <row r="42" spans="1:27" x14ac:dyDescent="0.25">
      <c r="A42" s="6" t="s">
        <v>23</v>
      </c>
      <c r="B42" s="5">
        <v>13</v>
      </c>
      <c r="C42" s="6">
        <v>2</v>
      </c>
      <c r="D42" s="27">
        <v>8</v>
      </c>
      <c r="E42" s="5">
        <v>14</v>
      </c>
      <c r="F42" s="5">
        <v>58</v>
      </c>
      <c r="G42" s="5">
        <v>72</v>
      </c>
      <c r="H42" s="5" t="s">
        <v>44</v>
      </c>
      <c r="I42" s="6">
        <v>17</v>
      </c>
      <c r="J42" s="5" t="s">
        <v>58</v>
      </c>
      <c r="K42" s="27">
        <v>15.208</v>
      </c>
      <c r="L42" s="27">
        <v>168.2</v>
      </c>
      <c r="M42" s="27">
        <v>147.30000000000001</v>
      </c>
      <c r="N42" s="73">
        <f t="shared" si="4"/>
        <v>-20.899999999999977</v>
      </c>
      <c r="O42" s="94">
        <f t="shared" si="5"/>
        <v>-12.425683709869196</v>
      </c>
      <c r="P42" s="99">
        <f t="shared" si="2"/>
        <v>12.425683709869196</v>
      </c>
      <c r="Q42" s="5"/>
      <c r="R42" s="5"/>
      <c r="S42" s="5"/>
      <c r="T42" s="5"/>
      <c r="U42" s="2"/>
      <c r="V42" s="23"/>
      <c r="W42" s="3" t="s">
        <v>80</v>
      </c>
      <c r="X42" s="13" t="s">
        <v>9</v>
      </c>
      <c r="Y42" s="19"/>
      <c r="Z42" s="6"/>
    </row>
    <row r="43" spans="1:27" x14ac:dyDescent="0.25">
      <c r="A43" s="6" t="s">
        <v>23</v>
      </c>
      <c r="B43" s="5">
        <v>14</v>
      </c>
      <c r="C43" s="3">
        <v>2</v>
      </c>
      <c r="D43" s="28">
        <v>8</v>
      </c>
      <c r="E43" s="5">
        <v>13</v>
      </c>
      <c r="F43" s="5">
        <v>58</v>
      </c>
      <c r="G43" s="5">
        <v>71</v>
      </c>
      <c r="H43" s="5" t="s">
        <v>49</v>
      </c>
      <c r="I43" s="6">
        <v>18</v>
      </c>
      <c r="J43" s="5" t="s">
        <v>58</v>
      </c>
      <c r="K43" s="27">
        <v>18.183</v>
      </c>
      <c r="L43" s="27">
        <v>161.19999999999999</v>
      </c>
      <c r="M43" s="27">
        <v>156.69999999999999</v>
      </c>
      <c r="N43" s="73">
        <f t="shared" si="4"/>
        <v>-4.5</v>
      </c>
      <c r="O43" s="94">
        <f t="shared" si="5"/>
        <v>-2.791563275434239</v>
      </c>
      <c r="P43" s="99">
        <f t="shared" si="2"/>
        <v>2.791563275434239</v>
      </c>
      <c r="Q43" s="5"/>
      <c r="R43" s="5"/>
      <c r="S43" s="5"/>
      <c r="T43" s="5"/>
      <c r="U43" s="2"/>
      <c r="V43" s="23"/>
      <c r="W43" s="3" t="s">
        <v>80</v>
      </c>
      <c r="X43" s="2" t="s">
        <v>9</v>
      </c>
      <c r="Y43" s="19"/>
      <c r="Z43" s="6"/>
    </row>
    <row r="44" spans="1:27" x14ac:dyDescent="0.25">
      <c r="A44" s="6" t="s">
        <v>23</v>
      </c>
      <c r="B44" s="5">
        <v>15</v>
      </c>
      <c r="C44" s="5">
        <v>2</v>
      </c>
      <c r="D44" s="28">
        <v>8</v>
      </c>
      <c r="E44" s="5">
        <v>14</v>
      </c>
      <c r="F44" s="5">
        <v>58</v>
      </c>
      <c r="G44" s="5">
        <v>72</v>
      </c>
      <c r="H44" s="5" t="s">
        <v>62</v>
      </c>
      <c r="I44" s="6">
        <v>18</v>
      </c>
      <c r="J44" s="5" t="s">
        <v>61</v>
      </c>
      <c r="K44" s="27">
        <v>18.358000000000001</v>
      </c>
      <c r="L44" s="27">
        <v>163.80000000000001</v>
      </c>
      <c r="M44" s="27">
        <v>155.11699999999999</v>
      </c>
      <c r="N44" s="73">
        <f t="shared" si="4"/>
        <v>-8.6830000000000211</v>
      </c>
      <c r="O44" s="94">
        <f t="shared" si="5"/>
        <v>-5.3009768009768088</v>
      </c>
      <c r="P44" s="99">
        <f t="shared" si="2"/>
        <v>5.3009768009768088</v>
      </c>
      <c r="Q44" s="5"/>
      <c r="R44" s="5"/>
      <c r="S44" s="5"/>
      <c r="T44" s="5"/>
      <c r="U44" s="2"/>
      <c r="V44" s="23"/>
      <c r="W44" s="3" t="s">
        <v>80</v>
      </c>
      <c r="X44" s="2" t="s">
        <v>9</v>
      </c>
      <c r="Y44" s="19"/>
      <c r="Z44" s="6"/>
    </row>
    <row r="45" spans="1:27" x14ac:dyDescent="0.25">
      <c r="A45" s="6" t="s">
        <v>23</v>
      </c>
      <c r="B45" s="27">
        <v>16</v>
      </c>
      <c r="C45" s="28">
        <v>2</v>
      </c>
      <c r="D45" s="28">
        <v>8</v>
      </c>
      <c r="E45" s="5">
        <v>14</v>
      </c>
      <c r="F45" s="5">
        <v>63</v>
      </c>
      <c r="G45" s="5">
        <v>77</v>
      </c>
      <c r="H45" s="5" t="s">
        <v>66</v>
      </c>
      <c r="I45" s="6">
        <v>19</v>
      </c>
      <c r="J45" s="5" t="s">
        <v>61</v>
      </c>
      <c r="K45" s="27">
        <v>19.016999999999999</v>
      </c>
      <c r="L45" s="27">
        <v>174.2</v>
      </c>
      <c r="M45" s="27">
        <v>173.71700000000001</v>
      </c>
      <c r="N45" s="73">
        <f t="shared" si="4"/>
        <v>-0.48299999999997567</v>
      </c>
      <c r="O45" s="94">
        <f t="shared" si="5"/>
        <v>-0.27726750861077898</v>
      </c>
      <c r="P45" s="99">
        <f t="shared" si="2"/>
        <v>0.27726750861077898</v>
      </c>
      <c r="Q45" s="5"/>
      <c r="R45" s="5"/>
      <c r="S45" s="5"/>
      <c r="T45" s="5"/>
      <c r="U45" s="2"/>
      <c r="V45" s="23"/>
      <c r="W45" s="3" t="s">
        <v>80</v>
      </c>
      <c r="X45" s="32" t="s">
        <v>9</v>
      </c>
      <c r="Y45" s="19"/>
      <c r="Z45" s="6"/>
    </row>
    <row r="46" spans="1:27" x14ac:dyDescent="0.25">
      <c r="A46" s="6" t="s">
        <v>23</v>
      </c>
      <c r="B46" s="5">
        <v>17</v>
      </c>
      <c r="C46" s="28">
        <v>2</v>
      </c>
      <c r="D46" s="28">
        <v>8</v>
      </c>
      <c r="E46" s="5">
        <v>15</v>
      </c>
      <c r="F46" s="5">
        <v>63</v>
      </c>
      <c r="G46" s="5">
        <v>79</v>
      </c>
      <c r="H46" s="5" t="s">
        <v>52</v>
      </c>
      <c r="I46" s="6">
        <v>19</v>
      </c>
      <c r="J46" s="5" t="s">
        <v>63</v>
      </c>
      <c r="K46" s="27">
        <v>14.233000000000001</v>
      </c>
      <c r="L46" s="27">
        <v>169.8</v>
      </c>
      <c r="M46" s="27">
        <v>175.583</v>
      </c>
      <c r="N46" s="73">
        <f t="shared" si="4"/>
        <v>5.782999999999987</v>
      </c>
      <c r="O46" s="94">
        <f t="shared" si="5"/>
        <v>3.4057714958774854</v>
      </c>
      <c r="P46" s="99">
        <f t="shared" si="2"/>
        <v>3.4057714958774854</v>
      </c>
      <c r="Q46" s="5"/>
      <c r="R46" s="5"/>
      <c r="S46" s="5"/>
      <c r="T46" s="5"/>
      <c r="U46" s="2"/>
      <c r="V46" s="23"/>
      <c r="W46" s="3" t="s">
        <v>80</v>
      </c>
      <c r="X46" s="32" t="s">
        <v>9</v>
      </c>
      <c r="Y46" s="19"/>
      <c r="Z46" s="6"/>
    </row>
    <row r="47" spans="1:27" x14ac:dyDescent="0.25">
      <c r="A47" s="6" t="s">
        <v>23</v>
      </c>
      <c r="B47" s="5">
        <v>18</v>
      </c>
      <c r="C47" s="28">
        <v>2</v>
      </c>
      <c r="D47" s="28">
        <v>8</v>
      </c>
      <c r="E47" s="5">
        <v>15</v>
      </c>
      <c r="F47" s="5">
        <v>58</v>
      </c>
      <c r="G47" s="5">
        <v>76</v>
      </c>
      <c r="H47" s="5" t="s">
        <v>49</v>
      </c>
      <c r="I47" s="6">
        <v>19</v>
      </c>
      <c r="J47" s="5" t="s">
        <v>61</v>
      </c>
      <c r="K47" s="27">
        <v>17.308</v>
      </c>
      <c r="L47" s="27">
        <v>161.55000000000001</v>
      </c>
      <c r="M47" s="27">
        <v>167.53299999999999</v>
      </c>
      <c r="N47" s="73">
        <f t="shared" si="4"/>
        <v>5.9829999999999757</v>
      </c>
      <c r="O47" s="94">
        <f t="shared" si="5"/>
        <v>3.70349736923552</v>
      </c>
      <c r="P47" s="99">
        <f t="shared" si="2"/>
        <v>3.70349736923552</v>
      </c>
      <c r="Q47" s="5"/>
      <c r="R47" s="5"/>
      <c r="S47" s="5"/>
      <c r="T47" s="5"/>
      <c r="U47" s="2"/>
      <c r="V47" s="23"/>
      <c r="W47" s="3" t="s">
        <v>80</v>
      </c>
      <c r="X47" s="32" t="s">
        <v>9</v>
      </c>
      <c r="Y47" s="19"/>
      <c r="Z47" s="6"/>
    </row>
    <row r="48" spans="1:27" x14ac:dyDescent="0.25">
      <c r="A48" s="6" t="s">
        <v>23</v>
      </c>
      <c r="B48" s="5">
        <v>19</v>
      </c>
      <c r="C48" s="28">
        <v>2</v>
      </c>
      <c r="D48" s="28">
        <v>8</v>
      </c>
      <c r="E48" s="5">
        <v>16</v>
      </c>
      <c r="F48" s="5">
        <v>57</v>
      </c>
      <c r="G48" s="5">
        <v>74</v>
      </c>
      <c r="H48" s="5" t="s">
        <v>62</v>
      </c>
      <c r="I48" s="6">
        <v>18</v>
      </c>
      <c r="J48" s="5" t="s">
        <v>63</v>
      </c>
      <c r="K48" s="27">
        <v>21.332999999999998</v>
      </c>
      <c r="L48" s="27">
        <v>166.85</v>
      </c>
      <c r="M48" s="27">
        <v>155.80000000000001</v>
      </c>
      <c r="N48" s="73">
        <f t="shared" si="4"/>
        <v>-11.049999999999983</v>
      </c>
      <c r="O48" s="94">
        <f t="shared" si="5"/>
        <v>-6.6227150134851591</v>
      </c>
      <c r="P48" s="99">
        <f t="shared" si="2"/>
        <v>6.6227150134851591</v>
      </c>
      <c r="Q48" s="5"/>
      <c r="R48" s="5"/>
      <c r="S48" s="5"/>
      <c r="T48" s="5"/>
      <c r="U48" s="2"/>
      <c r="V48" s="23"/>
      <c r="W48" s="3" t="s">
        <v>80</v>
      </c>
      <c r="X48" s="32" t="s">
        <v>9</v>
      </c>
      <c r="Y48" s="19"/>
      <c r="Z48" s="6"/>
    </row>
    <row r="49" spans="1:28" x14ac:dyDescent="0.25">
      <c r="A49" s="6" t="s">
        <v>23</v>
      </c>
      <c r="B49" s="27">
        <v>20</v>
      </c>
      <c r="C49" s="27">
        <v>2</v>
      </c>
      <c r="D49" s="28">
        <v>8</v>
      </c>
      <c r="E49" s="5">
        <v>15</v>
      </c>
      <c r="F49" s="5">
        <v>56</v>
      </c>
      <c r="G49" s="5">
        <v>71</v>
      </c>
      <c r="H49" s="5" t="s">
        <v>46</v>
      </c>
      <c r="I49" s="6">
        <v>18</v>
      </c>
      <c r="J49" s="5" t="s">
        <v>58</v>
      </c>
      <c r="K49" s="27">
        <v>20.658000000000001</v>
      </c>
      <c r="L49" s="27">
        <v>164.4</v>
      </c>
      <c r="M49" s="27">
        <v>155.38300000000001</v>
      </c>
      <c r="N49" s="73">
        <f t="shared" si="4"/>
        <v>-9.0169999999999959</v>
      </c>
      <c r="O49" s="94">
        <f t="shared" si="5"/>
        <v>-5.4847931873479254</v>
      </c>
      <c r="P49" s="99">
        <f t="shared" si="2"/>
        <v>5.4847931873479254</v>
      </c>
      <c r="Q49" s="5"/>
      <c r="R49" s="5"/>
      <c r="S49" s="5"/>
      <c r="T49" s="5"/>
      <c r="U49" s="2"/>
      <c r="V49" s="23"/>
      <c r="W49" s="3" t="s">
        <v>80</v>
      </c>
      <c r="X49" s="32" t="s">
        <v>9</v>
      </c>
      <c r="Y49" s="19"/>
      <c r="Z49" s="6"/>
    </row>
    <row r="50" spans="1:28" x14ac:dyDescent="0.25">
      <c r="A50" s="6" t="s">
        <v>23</v>
      </c>
      <c r="B50" s="5">
        <v>21</v>
      </c>
      <c r="C50" s="28">
        <v>2</v>
      </c>
      <c r="D50" s="28">
        <v>8</v>
      </c>
      <c r="E50" s="5">
        <v>17</v>
      </c>
      <c r="F50" s="5">
        <v>65</v>
      </c>
      <c r="G50" s="5">
        <v>83</v>
      </c>
      <c r="H50" s="5" t="s">
        <v>72</v>
      </c>
      <c r="I50" s="6">
        <v>17</v>
      </c>
      <c r="J50" s="5" t="s">
        <v>63</v>
      </c>
      <c r="K50" s="27">
        <v>13.118</v>
      </c>
      <c r="L50" s="27">
        <v>169</v>
      </c>
      <c r="M50" s="27">
        <v>159.18299999999999</v>
      </c>
      <c r="N50" s="73">
        <f t="shared" si="4"/>
        <v>-9.8170000000000073</v>
      </c>
      <c r="O50" s="94">
        <f t="shared" si="5"/>
        <v>-5.8088757396449697</v>
      </c>
      <c r="P50" s="99">
        <f t="shared" si="2"/>
        <v>5.8088757396449697</v>
      </c>
      <c r="Q50" s="5"/>
      <c r="R50" s="5"/>
      <c r="S50" s="5"/>
      <c r="T50" s="5"/>
      <c r="U50" s="2"/>
      <c r="V50" s="23"/>
      <c r="W50" s="3" t="s">
        <v>80</v>
      </c>
      <c r="X50" s="13" t="s">
        <v>9</v>
      </c>
      <c r="Y50" s="19"/>
      <c r="Z50" s="6"/>
    </row>
    <row r="51" spans="1:28" x14ac:dyDescent="0.25">
      <c r="A51" s="6" t="s">
        <v>23</v>
      </c>
      <c r="B51" s="5">
        <v>22</v>
      </c>
      <c r="C51" s="28">
        <v>2</v>
      </c>
      <c r="D51" s="28">
        <v>8</v>
      </c>
      <c r="E51" s="5">
        <v>12</v>
      </c>
      <c r="F51" s="5">
        <v>59</v>
      </c>
      <c r="G51" s="5">
        <v>71</v>
      </c>
      <c r="H51" s="5" t="s">
        <v>64</v>
      </c>
      <c r="I51" s="6">
        <v>18.5</v>
      </c>
      <c r="J51" s="5" t="s">
        <v>63</v>
      </c>
      <c r="K51" s="27">
        <v>17.058</v>
      </c>
      <c r="L51" s="27">
        <v>160.6</v>
      </c>
      <c r="M51" s="27">
        <v>151.583</v>
      </c>
      <c r="N51" s="73">
        <f t="shared" si="4"/>
        <v>-9.0169999999999959</v>
      </c>
      <c r="O51" s="94">
        <f t="shared" si="5"/>
        <v>-5.6145703611456987</v>
      </c>
      <c r="P51" s="99">
        <f t="shared" si="2"/>
        <v>5.6145703611456987</v>
      </c>
      <c r="Q51" s="5"/>
      <c r="R51" s="5"/>
      <c r="S51" s="5"/>
      <c r="T51" s="5"/>
      <c r="U51" s="2"/>
      <c r="V51" s="23"/>
      <c r="W51" s="3" t="s">
        <v>80</v>
      </c>
      <c r="X51" s="2" t="s">
        <v>9</v>
      </c>
      <c r="Y51" s="19"/>
      <c r="Z51" s="6"/>
    </row>
    <row r="52" spans="1:28" x14ac:dyDescent="0.25">
      <c r="A52" s="6" t="s">
        <v>23</v>
      </c>
      <c r="B52" s="5">
        <v>23</v>
      </c>
      <c r="C52" s="27">
        <v>2</v>
      </c>
      <c r="D52" s="28">
        <v>8</v>
      </c>
      <c r="E52" s="5">
        <v>15</v>
      </c>
      <c r="F52" s="5">
        <v>56</v>
      </c>
      <c r="G52" s="5">
        <v>71</v>
      </c>
      <c r="H52" s="5" t="s">
        <v>54</v>
      </c>
      <c r="I52" s="6">
        <v>17</v>
      </c>
      <c r="J52" s="5" t="s">
        <v>58</v>
      </c>
      <c r="K52" s="27">
        <v>17.457999999999998</v>
      </c>
      <c r="L52" s="27">
        <v>163.4</v>
      </c>
      <c r="M52" s="27">
        <v>142.38300000000001</v>
      </c>
      <c r="N52" s="73">
        <f t="shared" si="4"/>
        <v>-21.016999999999996</v>
      </c>
      <c r="O52" s="94">
        <f t="shared" si="5"/>
        <v>-12.862301101591189</v>
      </c>
      <c r="P52" s="99">
        <f t="shared" si="2"/>
        <v>12.862301101591189</v>
      </c>
      <c r="Q52" s="5"/>
      <c r="R52" s="5"/>
      <c r="S52" s="5"/>
      <c r="T52" s="5"/>
      <c r="U52" s="2"/>
      <c r="V52" s="23"/>
      <c r="W52" s="3" t="s">
        <v>80</v>
      </c>
      <c r="X52" s="2" t="s">
        <v>9</v>
      </c>
      <c r="Y52" s="19"/>
      <c r="Z52" s="6"/>
    </row>
    <row r="53" spans="1:28" x14ac:dyDescent="0.25">
      <c r="A53" s="6" t="s">
        <v>23</v>
      </c>
      <c r="B53" s="27">
        <v>24</v>
      </c>
      <c r="C53" s="27">
        <v>2</v>
      </c>
      <c r="D53" s="28">
        <v>8</v>
      </c>
      <c r="E53" s="5">
        <v>12</v>
      </c>
      <c r="F53" s="5">
        <v>53</v>
      </c>
      <c r="G53" s="5">
        <v>66</v>
      </c>
      <c r="H53" s="5" t="s">
        <v>49</v>
      </c>
      <c r="I53" s="6">
        <v>20</v>
      </c>
      <c r="J53" s="5" t="s">
        <v>58</v>
      </c>
      <c r="K53" s="27">
        <v>20.983000000000001</v>
      </c>
      <c r="L53" s="27">
        <v>162.6</v>
      </c>
      <c r="M53" s="27">
        <v>162.583</v>
      </c>
      <c r="N53" s="73">
        <f t="shared" si="4"/>
        <v>-1.6999999999995907E-2</v>
      </c>
      <c r="O53" s="94">
        <f t="shared" si="5"/>
        <v>-1.0455104551043704E-2</v>
      </c>
      <c r="P53" s="99">
        <f t="shared" si="2"/>
        <v>1.0455104551043704E-2</v>
      </c>
      <c r="Q53" s="5"/>
      <c r="R53" s="5"/>
      <c r="S53" s="5"/>
      <c r="T53" s="5"/>
      <c r="U53" s="2"/>
      <c r="V53" s="23"/>
      <c r="W53" s="3" t="s">
        <v>80</v>
      </c>
      <c r="X53" s="32" t="s">
        <v>9</v>
      </c>
      <c r="Y53" s="19"/>
      <c r="Z53" s="6"/>
    </row>
    <row r="54" spans="1:28" ht="69" x14ac:dyDescent="0.25">
      <c r="A54" s="77" t="s">
        <v>24</v>
      </c>
      <c r="B54" s="68">
        <v>1</v>
      </c>
      <c r="C54" s="6">
        <v>2</v>
      </c>
      <c r="D54" s="27">
        <v>8</v>
      </c>
      <c r="E54" s="88">
        <v>14</v>
      </c>
      <c r="F54" s="88">
        <v>64</v>
      </c>
      <c r="G54" s="88">
        <v>77</v>
      </c>
      <c r="H54" s="112">
        <v>18</v>
      </c>
      <c r="I54" s="88">
        <v>18</v>
      </c>
      <c r="J54" s="112" t="s">
        <v>58</v>
      </c>
      <c r="K54" s="91">
        <v>17.774999999999999</v>
      </c>
      <c r="L54" s="127">
        <v>152</v>
      </c>
      <c r="M54" s="91">
        <v>162.57499999999999</v>
      </c>
      <c r="N54" s="94">
        <f>M54-L54</f>
        <v>10.574999999999989</v>
      </c>
      <c r="O54" s="94">
        <f>((M54/L54)-1)*100</f>
        <v>6.9572368421052522</v>
      </c>
      <c r="P54" s="99">
        <f>ABS(O54)</f>
        <v>6.9572368421052522</v>
      </c>
      <c r="Q54" s="95" t="s">
        <v>34</v>
      </c>
      <c r="R54" s="95"/>
      <c r="S54" s="20"/>
      <c r="T54" s="20"/>
      <c r="U54" s="20"/>
      <c r="V54" s="79"/>
      <c r="W54" s="20"/>
      <c r="X54" s="80"/>
      <c r="Y54" s="126" t="s">
        <v>80</v>
      </c>
      <c r="Z54" s="20"/>
      <c r="AA54" s="81"/>
      <c r="AB54" s="20"/>
    </row>
    <row r="55" spans="1:28" ht="69" x14ac:dyDescent="0.25">
      <c r="A55" s="77" t="s">
        <v>24</v>
      </c>
      <c r="B55" s="68">
        <v>3</v>
      </c>
      <c r="C55" s="6">
        <v>1</v>
      </c>
      <c r="D55" s="27">
        <v>8</v>
      </c>
      <c r="E55" s="88">
        <v>14</v>
      </c>
      <c r="F55" s="88">
        <v>65</v>
      </c>
      <c r="G55" s="88">
        <v>78</v>
      </c>
      <c r="H55" s="112" t="s">
        <v>73</v>
      </c>
      <c r="I55" s="88">
        <v>17</v>
      </c>
      <c r="J55" s="112" t="s">
        <v>58</v>
      </c>
      <c r="K55" s="91">
        <v>15.1</v>
      </c>
      <c r="L55" s="127">
        <v>156.19999999999999</v>
      </c>
      <c r="M55" s="91">
        <v>156.77500000000001</v>
      </c>
      <c r="N55" s="94">
        <f t="shared" ref="N55:N65" si="6">M55-L55</f>
        <v>0.57500000000001705</v>
      </c>
      <c r="O55" s="94">
        <f t="shared" ref="O55:O73" si="7">((M55/L55)-1)*100</f>
        <v>0.36811779769527764</v>
      </c>
      <c r="P55" s="99">
        <f t="shared" ref="P55:P73" si="8">ABS(O55)</f>
        <v>0.36811779769527764</v>
      </c>
      <c r="Q55" s="95" t="s">
        <v>34</v>
      </c>
      <c r="R55" s="95"/>
      <c r="S55" s="20"/>
      <c r="T55" s="20"/>
      <c r="U55" s="20"/>
      <c r="V55" s="79"/>
      <c r="W55" s="20"/>
      <c r="X55" s="80"/>
      <c r="Y55" s="126" t="s">
        <v>80</v>
      </c>
      <c r="Z55" s="20"/>
      <c r="AA55" s="81"/>
      <c r="AB55" s="20"/>
    </row>
    <row r="56" spans="1:28" ht="69" x14ac:dyDescent="0.25">
      <c r="A56" s="77" t="s">
        <v>24</v>
      </c>
      <c r="B56" s="68">
        <v>4</v>
      </c>
      <c r="C56" s="6">
        <v>2</v>
      </c>
      <c r="D56" s="27">
        <v>8</v>
      </c>
      <c r="E56" s="91">
        <v>19</v>
      </c>
      <c r="F56" s="91">
        <v>73</v>
      </c>
      <c r="G56" s="91">
        <v>92</v>
      </c>
      <c r="H56" s="91">
        <v>18</v>
      </c>
      <c r="I56" s="91">
        <v>18</v>
      </c>
      <c r="J56" s="112" t="s">
        <v>57</v>
      </c>
      <c r="K56" s="91">
        <v>17.5</v>
      </c>
      <c r="L56" s="127">
        <v>161.80000000000001</v>
      </c>
      <c r="M56" s="91">
        <v>169.97499999999999</v>
      </c>
      <c r="N56" s="94">
        <f t="shared" si="6"/>
        <v>8.1749999999999829</v>
      </c>
      <c r="O56" s="94">
        <f t="shared" si="7"/>
        <v>5.0525339925834301</v>
      </c>
      <c r="P56" s="99">
        <f t="shared" si="8"/>
        <v>5.0525339925834301</v>
      </c>
      <c r="Q56" s="95" t="s">
        <v>34</v>
      </c>
      <c r="R56" s="95"/>
      <c r="S56" s="20"/>
      <c r="T56" s="20"/>
      <c r="U56" s="20"/>
      <c r="V56" s="79"/>
      <c r="W56" s="20"/>
      <c r="X56" s="80"/>
      <c r="Y56" s="126" t="s">
        <v>80</v>
      </c>
      <c r="Z56" s="20"/>
      <c r="AA56" s="81"/>
      <c r="AB56" s="20"/>
    </row>
    <row r="57" spans="1:28" ht="69" x14ac:dyDescent="0.25">
      <c r="A57" s="77" t="s">
        <v>24</v>
      </c>
      <c r="B57" s="68">
        <v>5</v>
      </c>
      <c r="C57" s="6">
        <v>2</v>
      </c>
      <c r="D57" s="27">
        <v>8</v>
      </c>
      <c r="E57" s="88">
        <v>14</v>
      </c>
      <c r="F57" s="88">
        <v>65</v>
      </c>
      <c r="G57" s="88">
        <v>78</v>
      </c>
      <c r="H57" s="112" t="s">
        <v>54</v>
      </c>
      <c r="I57" s="88">
        <v>17</v>
      </c>
      <c r="J57" s="112" t="s">
        <v>63</v>
      </c>
      <c r="K57" s="91">
        <v>17.8</v>
      </c>
      <c r="L57" s="127">
        <v>160.47499999999999</v>
      </c>
      <c r="M57" s="91">
        <v>159.57499999999999</v>
      </c>
      <c r="N57" s="94">
        <f t="shared" si="6"/>
        <v>-0.90000000000000568</v>
      </c>
      <c r="O57" s="94">
        <f t="shared" si="7"/>
        <v>-0.560835021031314</v>
      </c>
      <c r="P57" s="99">
        <f t="shared" si="8"/>
        <v>0.560835021031314</v>
      </c>
      <c r="Q57" s="95" t="s">
        <v>34</v>
      </c>
      <c r="R57" s="95"/>
      <c r="S57" s="20"/>
      <c r="T57" s="20"/>
      <c r="U57" s="20"/>
      <c r="V57" s="79"/>
      <c r="W57" s="20"/>
      <c r="X57" s="80"/>
      <c r="Y57" s="126" t="s">
        <v>80</v>
      </c>
      <c r="Z57" s="20"/>
      <c r="AA57" s="81"/>
      <c r="AB57" s="20"/>
    </row>
    <row r="58" spans="1:28" ht="69" x14ac:dyDescent="0.25">
      <c r="A58" s="77" t="s">
        <v>24</v>
      </c>
      <c r="B58" s="68">
        <v>6</v>
      </c>
      <c r="C58" s="6">
        <v>2</v>
      </c>
      <c r="D58" s="27">
        <v>8</v>
      </c>
      <c r="E58" s="88">
        <v>14</v>
      </c>
      <c r="F58" s="88">
        <v>59</v>
      </c>
      <c r="G58" s="88">
        <v>72</v>
      </c>
      <c r="H58" s="112" t="s">
        <v>74</v>
      </c>
      <c r="I58" s="88">
        <v>17</v>
      </c>
      <c r="J58" s="112" t="s">
        <v>63</v>
      </c>
      <c r="K58" s="91">
        <v>18.399999999999999</v>
      </c>
      <c r="L58" s="127">
        <v>157.4</v>
      </c>
      <c r="M58" s="91">
        <v>159.17500000000001</v>
      </c>
      <c r="N58" s="94">
        <f t="shared" si="6"/>
        <v>1.7750000000000057</v>
      </c>
      <c r="O58" s="94">
        <f t="shared" si="7"/>
        <v>1.1277001270648013</v>
      </c>
      <c r="P58" s="99">
        <f t="shared" si="8"/>
        <v>1.1277001270648013</v>
      </c>
      <c r="Q58" s="95" t="s">
        <v>34</v>
      </c>
      <c r="R58" s="95"/>
      <c r="S58" s="20"/>
      <c r="T58" s="20"/>
      <c r="U58" s="20"/>
      <c r="V58" s="79"/>
      <c r="W58" s="20"/>
      <c r="X58" s="80"/>
      <c r="Y58" s="126" t="s">
        <v>80</v>
      </c>
      <c r="Z58" s="20"/>
      <c r="AA58" s="81"/>
      <c r="AB58" s="20"/>
    </row>
    <row r="59" spans="1:28" ht="69" x14ac:dyDescent="0.25">
      <c r="A59" s="77" t="s">
        <v>24</v>
      </c>
      <c r="B59" s="68">
        <v>7</v>
      </c>
      <c r="C59" s="6">
        <v>2</v>
      </c>
      <c r="D59" s="27">
        <v>8</v>
      </c>
      <c r="E59" s="88">
        <v>14</v>
      </c>
      <c r="F59" s="88">
        <v>57</v>
      </c>
      <c r="G59" s="88">
        <v>70</v>
      </c>
      <c r="H59" s="112" t="s">
        <v>75</v>
      </c>
      <c r="I59" s="88">
        <v>18</v>
      </c>
      <c r="J59" s="112" t="s">
        <v>58</v>
      </c>
      <c r="K59" s="91">
        <v>19.425000000000001</v>
      </c>
      <c r="L59" s="127">
        <v>151</v>
      </c>
      <c r="M59" s="91">
        <v>150.72499999999999</v>
      </c>
      <c r="N59" s="94">
        <f t="shared" si="6"/>
        <v>-0.27500000000000568</v>
      </c>
      <c r="O59" s="94">
        <f t="shared" si="7"/>
        <v>-0.18211920529801473</v>
      </c>
      <c r="P59" s="99">
        <f t="shared" si="8"/>
        <v>0.18211920529801473</v>
      </c>
      <c r="Q59" s="95" t="s">
        <v>34</v>
      </c>
      <c r="R59" s="95"/>
      <c r="S59" s="20"/>
      <c r="T59" s="20"/>
      <c r="U59" s="20"/>
      <c r="V59" s="79"/>
      <c r="W59" s="20"/>
      <c r="X59" s="80"/>
      <c r="Y59" s="126" t="s">
        <v>80</v>
      </c>
      <c r="Z59" s="20"/>
      <c r="AA59" s="81"/>
      <c r="AB59" s="20"/>
    </row>
    <row r="60" spans="1:28" ht="69" x14ac:dyDescent="0.25">
      <c r="A60" s="77" t="s">
        <v>24</v>
      </c>
      <c r="B60" s="68">
        <v>8</v>
      </c>
      <c r="C60" s="6">
        <v>2</v>
      </c>
      <c r="D60" s="27">
        <v>8</v>
      </c>
      <c r="E60" s="88">
        <v>15</v>
      </c>
      <c r="F60" s="88">
        <v>57</v>
      </c>
      <c r="G60" s="88">
        <v>71</v>
      </c>
      <c r="H60" s="112" t="s">
        <v>46</v>
      </c>
      <c r="I60" s="88">
        <v>18</v>
      </c>
      <c r="J60" s="112" t="s">
        <v>58</v>
      </c>
      <c r="K60" s="91">
        <v>18.824999999999999</v>
      </c>
      <c r="L60" s="127">
        <v>154</v>
      </c>
      <c r="M60" s="91">
        <v>152.97499999999999</v>
      </c>
      <c r="N60" s="94">
        <f t="shared" si="6"/>
        <v>-1.0250000000000057</v>
      </c>
      <c r="O60" s="94">
        <f t="shared" si="7"/>
        <v>-0.66558441558441928</v>
      </c>
      <c r="P60" s="99">
        <f t="shared" si="8"/>
        <v>0.66558441558441928</v>
      </c>
      <c r="Q60" s="95" t="s">
        <v>34</v>
      </c>
      <c r="R60" s="95"/>
      <c r="S60" s="20"/>
      <c r="T60" s="20"/>
      <c r="U60" s="20"/>
      <c r="V60" s="79"/>
      <c r="W60" s="20"/>
      <c r="X60" s="80"/>
      <c r="Y60" s="126" t="s">
        <v>80</v>
      </c>
      <c r="Z60" s="20"/>
      <c r="AA60" s="81"/>
      <c r="AB60" s="20"/>
    </row>
    <row r="61" spans="1:28" x14ac:dyDescent="0.25">
      <c r="A61" s="77" t="s">
        <v>24</v>
      </c>
      <c r="B61" s="68">
        <v>9</v>
      </c>
      <c r="C61" s="6">
        <v>2</v>
      </c>
      <c r="D61" s="27">
        <v>8</v>
      </c>
      <c r="E61" s="88">
        <v>14</v>
      </c>
      <c r="F61" s="88">
        <v>56</v>
      </c>
      <c r="G61" s="88">
        <v>69</v>
      </c>
      <c r="H61" s="112" t="s">
        <v>62</v>
      </c>
      <c r="I61" s="88">
        <v>18</v>
      </c>
      <c r="J61" s="112" t="s">
        <v>58</v>
      </c>
      <c r="K61" s="91">
        <v>18.05</v>
      </c>
      <c r="L61" s="127">
        <v>151.4</v>
      </c>
      <c r="M61" s="91">
        <v>148.19999999999999</v>
      </c>
      <c r="N61" s="94">
        <f t="shared" si="6"/>
        <v>-3.2000000000000171</v>
      </c>
      <c r="O61" s="94">
        <f t="shared" si="7"/>
        <v>-2.1136063408190298</v>
      </c>
      <c r="P61" s="99">
        <f t="shared" si="8"/>
        <v>2.1136063408190298</v>
      </c>
      <c r="Q61" s="95"/>
      <c r="R61" s="95"/>
      <c r="S61" s="20"/>
      <c r="T61" s="20"/>
      <c r="U61" s="20"/>
      <c r="V61" s="79"/>
      <c r="W61" s="20"/>
      <c r="X61" s="80"/>
      <c r="Y61" s="126" t="s">
        <v>80</v>
      </c>
      <c r="Z61" s="20"/>
      <c r="AA61" s="81"/>
      <c r="AB61" s="20"/>
    </row>
    <row r="62" spans="1:28" ht="27.6" x14ac:dyDescent="0.25">
      <c r="A62" s="77" t="s">
        <v>24</v>
      </c>
      <c r="B62" s="68">
        <v>10</v>
      </c>
      <c r="C62" s="6">
        <v>2</v>
      </c>
      <c r="D62" s="27">
        <v>8</v>
      </c>
      <c r="E62" s="88">
        <v>15</v>
      </c>
      <c r="F62" s="88">
        <v>60</v>
      </c>
      <c r="G62" s="88">
        <v>74</v>
      </c>
      <c r="H62" s="112" t="s">
        <v>49</v>
      </c>
      <c r="I62" s="88">
        <v>18</v>
      </c>
      <c r="J62" s="112" t="s">
        <v>76</v>
      </c>
      <c r="K62" s="91">
        <v>19.774999999999999</v>
      </c>
      <c r="L62" s="127">
        <v>158.80000000000001</v>
      </c>
      <c r="M62" s="91">
        <v>154.375</v>
      </c>
      <c r="N62" s="94">
        <f t="shared" si="6"/>
        <v>-4.4250000000000114</v>
      </c>
      <c r="O62" s="94">
        <f t="shared" si="7"/>
        <v>-2.7865239294710409</v>
      </c>
      <c r="P62" s="99">
        <f t="shared" si="8"/>
        <v>2.7865239294710409</v>
      </c>
      <c r="Q62" s="95"/>
      <c r="R62" s="95"/>
      <c r="S62" s="20"/>
      <c r="T62" s="20"/>
      <c r="U62" s="20"/>
      <c r="V62" s="79"/>
      <c r="W62" s="20"/>
      <c r="X62" s="80"/>
      <c r="Y62" s="126" t="s">
        <v>80</v>
      </c>
      <c r="Z62" s="20"/>
      <c r="AA62" s="81"/>
      <c r="AB62" s="20"/>
    </row>
    <row r="63" spans="1:28" x14ac:dyDescent="0.25">
      <c r="A63" s="77" t="s">
        <v>24</v>
      </c>
      <c r="B63" s="68">
        <v>11</v>
      </c>
      <c r="C63" s="6">
        <v>2</v>
      </c>
      <c r="D63" s="27">
        <v>8</v>
      </c>
      <c r="E63" s="88">
        <v>14</v>
      </c>
      <c r="F63" s="88">
        <v>61</v>
      </c>
      <c r="G63" s="88">
        <v>74</v>
      </c>
      <c r="H63" s="112" t="s">
        <v>54</v>
      </c>
      <c r="I63" s="88">
        <v>18</v>
      </c>
      <c r="J63" s="112" t="s">
        <v>58</v>
      </c>
      <c r="K63" s="91">
        <v>19.125</v>
      </c>
      <c r="L63" s="127">
        <v>153.6</v>
      </c>
      <c r="M63" s="91">
        <v>154.97499999999999</v>
      </c>
      <c r="N63" s="94">
        <f t="shared" si="6"/>
        <v>1.375</v>
      </c>
      <c r="O63" s="94">
        <f t="shared" si="7"/>
        <v>0.89518229166667407</v>
      </c>
      <c r="P63" s="99">
        <f t="shared" si="8"/>
        <v>0.89518229166667407</v>
      </c>
      <c r="Q63" s="95"/>
      <c r="R63" s="95"/>
      <c r="S63" s="20"/>
      <c r="T63" s="20"/>
      <c r="U63" s="20"/>
      <c r="V63" s="79"/>
      <c r="W63" s="20"/>
      <c r="X63" s="80"/>
      <c r="Y63" s="126" t="s">
        <v>80</v>
      </c>
      <c r="Z63" s="20"/>
      <c r="AA63" s="81"/>
      <c r="AB63" s="20"/>
    </row>
    <row r="64" spans="1:28" x14ac:dyDescent="0.25">
      <c r="A64" s="77" t="s">
        <v>24</v>
      </c>
      <c r="B64" s="68">
        <v>12</v>
      </c>
      <c r="C64" s="6">
        <v>2</v>
      </c>
      <c r="D64" s="27">
        <v>8</v>
      </c>
      <c r="E64" s="88">
        <v>14</v>
      </c>
      <c r="F64" s="88">
        <v>58</v>
      </c>
      <c r="G64" s="88">
        <v>72</v>
      </c>
      <c r="H64" s="112" t="s">
        <v>49</v>
      </c>
      <c r="I64" s="88">
        <v>18</v>
      </c>
      <c r="J64" s="112" t="s">
        <v>61</v>
      </c>
      <c r="K64" s="91">
        <v>19.925000000000001</v>
      </c>
      <c r="L64" s="127">
        <v>162.4</v>
      </c>
      <c r="M64" s="91">
        <v>156.02500000000001</v>
      </c>
      <c r="N64" s="94">
        <f t="shared" si="6"/>
        <v>-6.375</v>
      </c>
      <c r="O64" s="94">
        <f t="shared" si="7"/>
        <v>-3.9254926108374333</v>
      </c>
      <c r="P64" s="99">
        <f t="shared" si="8"/>
        <v>3.9254926108374333</v>
      </c>
      <c r="Q64" s="95"/>
      <c r="R64" s="95"/>
      <c r="S64" s="20"/>
      <c r="T64" s="20"/>
      <c r="U64" s="20"/>
      <c r="V64" s="79"/>
      <c r="W64" s="20"/>
      <c r="X64" s="80"/>
      <c r="Y64" s="126" t="s">
        <v>80</v>
      </c>
      <c r="Z64" s="20"/>
      <c r="AA64" s="81"/>
      <c r="AB64" s="20"/>
    </row>
    <row r="65" spans="1:28" x14ac:dyDescent="0.25">
      <c r="A65" s="77" t="s">
        <v>24</v>
      </c>
      <c r="B65" s="68">
        <v>13</v>
      </c>
      <c r="C65" s="6">
        <v>2</v>
      </c>
      <c r="D65" s="27">
        <v>8</v>
      </c>
      <c r="E65" s="88">
        <v>13</v>
      </c>
      <c r="F65" s="88">
        <v>59</v>
      </c>
      <c r="G65" s="88">
        <v>71</v>
      </c>
      <c r="H65" s="112" t="s">
        <v>54</v>
      </c>
      <c r="I65" s="88">
        <v>17</v>
      </c>
      <c r="J65" s="134" t="s">
        <v>63</v>
      </c>
      <c r="K65" s="91">
        <v>17.167000000000002</v>
      </c>
      <c r="L65" s="127">
        <v>153</v>
      </c>
      <c r="M65" s="91">
        <v>142.958</v>
      </c>
      <c r="N65" s="94">
        <f t="shared" si="6"/>
        <v>-10.042000000000002</v>
      </c>
      <c r="O65" s="94">
        <f t="shared" si="7"/>
        <v>-6.5633986928104626</v>
      </c>
      <c r="P65" s="99">
        <f t="shared" si="8"/>
        <v>6.5633986928104626</v>
      </c>
      <c r="Q65" s="95"/>
      <c r="R65" s="95"/>
      <c r="S65" s="20"/>
      <c r="T65" s="20"/>
      <c r="U65" s="20"/>
      <c r="V65" s="79"/>
      <c r="W65" s="20"/>
      <c r="X65" s="80"/>
      <c r="Y65" s="126" t="s">
        <v>80</v>
      </c>
      <c r="Z65" s="20"/>
      <c r="AA65" s="81"/>
      <c r="AB65" s="20"/>
    </row>
    <row r="66" spans="1:28" x14ac:dyDescent="0.25">
      <c r="A66" s="6" t="s">
        <v>24</v>
      </c>
      <c r="B66" s="6">
        <v>14</v>
      </c>
      <c r="C66" s="6">
        <v>2</v>
      </c>
      <c r="D66" s="27">
        <v>8</v>
      </c>
      <c r="E66" s="6">
        <v>13</v>
      </c>
      <c r="F66" s="6">
        <v>62</v>
      </c>
      <c r="G66" s="6">
        <v>75</v>
      </c>
      <c r="H66" s="6" t="s">
        <v>46</v>
      </c>
      <c r="I66" s="6">
        <v>18</v>
      </c>
      <c r="J66" s="27" t="s">
        <v>58</v>
      </c>
      <c r="K66" s="6">
        <v>20.324999999999999</v>
      </c>
      <c r="L66" s="15">
        <v>155.6</v>
      </c>
      <c r="M66" s="15">
        <v>158.17500000000001</v>
      </c>
      <c r="N66" s="71">
        <f>M66-L66</f>
        <v>2.5750000000000171</v>
      </c>
      <c r="O66" s="94">
        <f t="shared" si="7"/>
        <v>1.6548843187660811</v>
      </c>
      <c r="P66" s="99">
        <f t="shared" si="8"/>
        <v>1.6548843187660811</v>
      </c>
      <c r="Q66" s="96"/>
      <c r="R66" s="109"/>
      <c r="S66" s="3"/>
      <c r="T66" s="3"/>
      <c r="U66" s="3"/>
      <c r="V66" s="6"/>
      <c r="W66" s="6"/>
      <c r="X66" s="24"/>
      <c r="Y66" s="126" t="s">
        <v>80</v>
      </c>
      <c r="Z66" s="13" t="s">
        <v>9</v>
      </c>
      <c r="AA66" s="22"/>
      <c r="AB66" s="21"/>
    </row>
    <row r="67" spans="1:28" x14ac:dyDescent="0.25">
      <c r="A67" s="6" t="s">
        <v>24</v>
      </c>
      <c r="B67" s="3">
        <v>15</v>
      </c>
      <c r="C67" s="3">
        <v>2</v>
      </c>
      <c r="D67" s="28">
        <v>8</v>
      </c>
      <c r="E67" s="3">
        <v>14</v>
      </c>
      <c r="F67" s="3">
        <v>61</v>
      </c>
      <c r="G67" s="3">
        <v>75</v>
      </c>
      <c r="H67" s="3" t="s">
        <v>44</v>
      </c>
      <c r="I67" s="3">
        <v>18</v>
      </c>
      <c r="J67" s="3" t="s">
        <v>63</v>
      </c>
      <c r="K67" s="3">
        <v>18.725000000000001</v>
      </c>
      <c r="L67" s="4">
        <v>157.4</v>
      </c>
      <c r="M67" s="4">
        <v>156.82499999999999</v>
      </c>
      <c r="N67" s="72">
        <f>M67-L67</f>
        <v>-0.57500000000001705</v>
      </c>
      <c r="O67" s="94">
        <f t="shared" si="7"/>
        <v>-0.36531130876747975</v>
      </c>
      <c r="P67" s="99">
        <f t="shared" si="8"/>
        <v>0.36531130876747975</v>
      </c>
      <c r="Q67" s="97"/>
      <c r="R67" s="109"/>
      <c r="S67" s="3"/>
      <c r="T67" s="3"/>
      <c r="U67" s="3"/>
      <c r="V67" s="3"/>
      <c r="W67" s="3"/>
      <c r="X67" s="23"/>
      <c r="Y67" s="126" t="s">
        <v>80</v>
      </c>
      <c r="Z67" s="2" t="s">
        <v>9</v>
      </c>
      <c r="AA67" s="17"/>
      <c r="AB67" s="21"/>
    </row>
    <row r="68" spans="1:28" x14ac:dyDescent="0.25">
      <c r="A68" s="6" t="s">
        <v>24</v>
      </c>
      <c r="B68" s="6">
        <v>16</v>
      </c>
      <c r="C68" s="5">
        <v>1</v>
      </c>
      <c r="D68" s="28">
        <v>8</v>
      </c>
      <c r="E68" s="5">
        <v>14</v>
      </c>
      <c r="F68" s="5">
        <v>59</v>
      </c>
      <c r="G68" s="5">
        <v>73</v>
      </c>
      <c r="H68" s="121" t="s">
        <v>46</v>
      </c>
      <c r="I68" s="121">
        <v>18</v>
      </c>
      <c r="J68" s="3" t="s">
        <v>58</v>
      </c>
      <c r="K68" s="5">
        <v>18.850000000000001</v>
      </c>
      <c r="L68" s="6">
        <v>158.6</v>
      </c>
      <c r="M68" s="6">
        <v>160.94999999999999</v>
      </c>
      <c r="N68" s="73">
        <f>M68-L68</f>
        <v>2.3499999999999943</v>
      </c>
      <c r="O68" s="94">
        <f t="shared" si="7"/>
        <v>1.4817150063051621</v>
      </c>
      <c r="P68" s="99">
        <f t="shared" si="8"/>
        <v>1.4817150063051621</v>
      </c>
      <c r="Q68" s="97"/>
      <c r="R68" s="109"/>
      <c r="S68" s="3"/>
      <c r="T68" s="3"/>
      <c r="U68" s="3"/>
      <c r="V68" s="3"/>
      <c r="W68" s="5"/>
      <c r="X68" s="23"/>
      <c r="Y68" s="126" t="s">
        <v>80</v>
      </c>
      <c r="Z68" s="2" t="s">
        <v>9</v>
      </c>
      <c r="AA68" s="18"/>
      <c r="AB68" s="21"/>
    </row>
    <row r="69" spans="1:28" x14ac:dyDescent="0.25">
      <c r="A69" s="6" t="s">
        <v>24</v>
      </c>
      <c r="B69" s="3">
        <v>17</v>
      </c>
      <c r="C69" s="28">
        <v>2</v>
      </c>
      <c r="D69" s="28">
        <v>8</v>
      </c>
      <c r="E69" s="28">
        <v>14</v>
      </c>
      <c r="F69" s="28">
        <v>58</v>
      </c>
      <c r="G69" s="28">
        <v>73</v>
      </c>
      <c r="H69" s="122" t="s">
        <v>44</v>
      </c>
      <c r="I69" s="122">
        <v>18</v>
      </c>
      <c r="J69" s="3" t="s">
        <v>63</v>
      </c>
      <c r="K69" s="28">
        <v>16.8</v>
      </c>
      <c r="L69" s="27">
        <v>156.19999999999999</v>
      </c>
      <c r="M69" s="27">
        <v>154.97200000000001</v>
      </c>
      <c r="N69" s="73">
        <f>M69-L69</f>
        <v>-1.2279999999999802</v>
      </c>
      <c r="O69" s="94">
        <f t="shared" si="7"/>
        <v>-0.78617157490395995</v>
      </c>
      <c r="P69" s="99">
        <f t="shared" si="8"/>
        <v>0.78617157490395995</v>
      </c>
      <c r="Q69" s="97"/>
      <c r="R69" s="109"/>
      <c r="S69" s="31"/>
      <c r="T69" s="31"/>
      <c r="U69" s="30"/>
      <c r="V69" s="28"/>
      <c r="W69" s="28"/>
      <c r="X69" s="29"/>
      <c r="Y69" s="126" t="s">
        <v>80</v>
      </c>
      <c r="Z69" s="32" t="s">
        <v>9</v>
      </c>
      <c r="AA69" s="33"/>
      <c r="AB69" s="34"/>
    </row>
    <row r="70" spans="1:28" x14ac:dyDescent="0.25">
      <c r="A70" s="6" t="s">
        <v>24</v>
      </c>
      <c r="B70" s="6">
        <v>18</v>
      </c>
      <c r="C70" s="28">
        <v>2</v>
      </c>
      <c r="D70" s="28">
        <v>8</v>
      </c>
      <c r="E70" s="28">
        <v>13</v>
      </c>
      <c r="F70" s="28">
        <v>57</v>
      </c>
      <c r="G70" s="28">
        <v>70</v>
      </c>
      <c r="H70" s="122" t="s">
        <v>49</v>
      </c>
      <c r="I70" s="122">
        <v>18</v>
      </c>
      <c r="J70" s="3" t="s">
        <v>58</v>
      </c>
      <c r="K70" s="28">
        <v>15.6</v>
      </c>
      <c r="L70" s="27">
        <v>158</v>
      </c>
      <c r="M70" s="27">
        <v>150.4</v>
      </c>
      <c r="N70" s="73">
        <f t="shared" ref="N70:N73" si="9">M70-L70</f>
        <v>-7.5999999999999943</v>
      </c>
      <c r="O70" s="94">
        <f t="shared" si="7"/>
        <v>-4.8101265822784729</v>
      </c>
      <c r="P70" s="99">
        <f t="shared" si="8"/>
        <v>4.8101265822784729</v>
      </c>
      <c r="Q70" s="97"/>
      <c r="R70" s="109"/>
      <c r="S70" s="31"/>
      <c r="T70" s="31"/>
      <c r="U70" s="30"/>
      <c r="V70" s="28"/>
      <c r="W70" s="28"/>
      <c r="X70" s="29"/>
      <c r="Y70" s="126" t="s">
        <v>80</v>
      </c>
      <c r="Z70" s="32" t="s">
        <v>9</v>
      </c>
      <c r="AA70" s="36"/>
      <c r="AB70" s="34"/>
    </row>
    <row r="71" spans="1:28" x14ac:dyDescent="0.25">
      <c r="A71" s="6" t="s">
        <v>24</v>
      </c>
      <c r="B71" s="3">
        <v>19</v>
      </c>
      <c r="C71" s="28">
        <v>2</v>
      </c>
      <c r="D71" s="28">
        <v>8</v>
      </c>
      <c r="E71" s="28">
        <v>11</v>
      </c>
      <c r="F71" s="28">
        <v>57</v>
      </c>
      <c r="G71" s="28">
        <v>65</v>
      </c>
      <c r="H71" s="122" t="s">
        <v>49</v>
      </c>
      <c r="I71" s="122">
        <v>18</v>
      </c>
      <c r="J71" s="3" t="s">
        <v>61</v>
      </c>
      <c r="K71" s="28">
        <v>22.187999999999999</v>
      </c>
      <c r="L71" s="27">
        <v>153.19999999999999</v>
      </c>
      <c r="M71" s="27">
        <v>149.02500000000001</v>
      </c>
      <c r="N71" s="73">
        <f t="shared" si="9"/>
        <v>-4.1749999999999829</v>
      </c>
      <c r="O71" s="94">
        <f t="shared" si="7"/>
        <v>-2.725195822454296</v>
      </c>
      <c r="P71" s="99">
        <f t="shared" si="8"/>
        <v>2.725195822454296</v>
      </c>
      <c r="Q71" s="97"/>
      <c r="R71" s="109"/>
      <c r="S71" s="31"/>
      <c r="T71" s="31"/>
      <c r="U71" s="30"/>
      <c r="V71" s="28"/>
      <c r="W71" s="28"/>
      <c r="X71" s="29"/>
      <c r="Y71" s="126" t="s">
        <v>80</v>
      </c>
      <c r="Z71" s="32" t="s">
        <v>9</v>
      </c>
      <c r="AA71" s="36"/>
      <c r="AB71" s="34"/>
    </row>
    <row r="72" spans="1:28" x14ac:dyDescent="0.25">
      <c r="A72" s="6" t="s">
        <v>24</v>
      </c>
      <c r="B72" s="6">
        <v>20</v>
      </c>
      <c r="C72" s="28">
        <v>1</v>
      </c>
      <c r="D72" s="28">
        <v>8</v>
      </c>
      <c r="E72" s="28">
        <v>13</v>
      </c>
      <c r="F72" s="28">
        <v>52</v>
      </c>
      <c r="G72" s="28">
        <v>66</v>
      </c>
      <c r="H72" s="122">
        <v>19</v>
      </c>
      <c r="I72" s="122">
        <v>19</v>
      </c>
      <c r="J72" s="3" t="s">
        <v>58</v>
      </c>
      <c r="K72" s="28">
        <v>19.600000000000001</v>
      </c>
      <c r="L72" s="27">
        <v>148.6</v>
      </c>
      <c r="M72" s="27">
        <v>152.63</v>
      </c>
      <c r="N72" s="73">
        <f t="shared" si="9"/>
        <v>4.0300000000000011</v>
      </c>
      <c r="O72" s="94">
        <f t="shared" si="7"/>
        <v>2.7119784656796764</v>
      </c>
      <c r="P72" s="99">
        <f t="shared" si="8"/>
        <v>2.7119784656796764</v>
      </c>
      <c r="Q72" s="97"/>
      <c r="R72" s="109"/>
      <c r="S72" s="31"/>
      <c r="T72" s="31"/>
      <c r="U72" s="30"/>
      <c r="V72" s="28"/>
      <c r="W72" s="28"/>
      <c r="X72" s="29"/>
      <c r="Y72" s="126" t="s">
        <v>80</v>
      </c>
      <c r="Z72" s="32" t="s">
        <v>9</v>
      </c>
      <c r="AA72" s="36"/>
      <c r="AB72" s="34"/>
    </row>
    <row r="73" spans="1:28" x14ac:dyDescent="0.25">
      <c r="A73" s="6" t="s">
        <v>24</v>
      </c>
      <c r="B73" s="3">
        <v>21</v>
      </c>
      <c r="C73" s="27">
        <v>2</v>
      </c>
      <c r="D73" s="28">
        <v>8</v>
      </c>
      <c r="E73" s="27">
        <v>13</v>
      </c>
      <c r="F73" s="27">
        <v>58</v>
      </c>
      <c r="G73" s="27">
        <v>72</v>
      </c>
      <c r="H73" s="30" t="s">
        <v>49</v>
      </c>
      <c r="I73" s="30">
        <v>19</v>
      </c>
      <c r="J73" s="3" t="s">
        <v>63</v>
      </c>
      <c r="K73" s="27">
        <v>18.850000000000001</v>
      </c>
      <c r="L73" s="27">
        <v>160.80000000000001</v>
      </c>
      <c r="M73" s="27">
        <v>161.4</v>
      </c>
      <c r="N73" s="71">
        <f t="shared" si="9"/>
        <v>0.59999999999999432</v>
      </c>
      <c r="O73" s="94">
        <f t="shared" si="7"/>
        <v>0.37313432835821558</v>
      </c>
      <c r="P73" s="99">
        <f t="shared" si="8"/>
        <v>0.37313432835821558</v>
      </c>
      <c r="Q73" s="97"/>
      <c r="R73" s="109"/>
      <c r="S73" s="30"/>
      <c r="T73" s="30"/>
      <c r="U73" s="30"/>
      <c r="V73" s="27"/>
      <c r="W73" s="38"/>
      <c r="X73" s="37"/>
      <c r="Y73" s="126" t="s">
        <v>80</v>
      </c>
      <c r="Z73" s="32" t="s">
        <v>9</v>
      </c>
      <c r="AA73" s="39"/>
      <c r="AB73" s="34"/>
    </row>
    <row r="74" spans="1:28" x14ac:dyDescent="0.25">
      <c r="N74" s="99">
        <f t="shared" ref="N74:O74" si="10">AVERAGE(N2:N73)</f>
        <v>-2.6513333333333349</v>
      </c>
      <c r="O74" s="99">
        <f t="shared" si="10"/>
        <v>-1.6474599852743932</v>
      </c>
      <c r="P74" s="99">
        <f>AVERAGE(P2:P73)</f>
        <v>3.1064593559774529</v>
      </c>
    </row>
    <row r="75" spans="1:28" x14ac:dyDescent="0.25">
      <c r="N75" s="133">
        <f t="shared" ref="N75:O75" si="11">STDEV(N2:N73)</f>
        <v>5.8731789026501806</v>
      </c>
      <c r="O75" s="133">
        <f t="shared" si="11"/>
        <v>3.6894956104288101</v>
      </c>
      <c r="P75" s="133">
        <f>STDEV(P2:P73)</f>
        <v>2.5649021189155148</v>
      </c>
    </row>
    <row r="76" spans="1:28" x14ac:dyDescent="0.25">
      <c r="N76">
        <f t="shared" ref="N76:O76" si="12">MAX(N2:N73)</f>
        <v>10.574999999999989</v>
      </c>
      <c r="O76">
        <f t="shared" si="12"/>
        <v>6.9572368421052522</v>
      </c>
      <c r="P76">
        <f>MAX(P2:P73)</f>
        <v>12.862301101591189</v>
      </c>
    </row>
    <row r="77" spans="1:28" x14ac:dyDescent="0.25">
      <c r="N77">
        <f t="shared" ref="N77:O77" si="13">MIN(N2:N73)</f>
        <v>-21.016999999999996</v>
      </c>
      <c r="O77">
        <f t="shared" si="13"/>
        <v>-12.862301101591189</v>
      </c>
      <c r="P77">
        <f>MIN(P2:P73)</f>
        <v>1.0455104551043704E-2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D5DA-B7CA-44CC-A972-8A387818F75F}">
  <dimension ref="A1:AB16"/>
  <sheetViews>
    <sheetView topLeftCell="O1" workbookViewId="0">
      <pane ySplit="1" topLeftCell="A7" activePane="bottomLeft" state="frozen"/>
      <selection pane="bottomLeft" sqref="A1:AB12"/>
    </sheetView>
  </sheetViews>
  <sheetFormatPr defaultRowHeight="13.8" x14ac:dyDescent="0.25"/>
  <sheetData>
    <row r="1" spans="1:28" ht="138" x14ac:dyDescent="0.25">
      <c r="A1" s="8" t="s">
        <v>18</v>
      </c>
      <c r="B1" s="9" t="s">
        <v>2</v>
      </c>
      <c r="C1" s="9" t="s">
        <v>4</v>
      </c>
      <c r="D1" s="10" t="s">
        <v>3</v>
      </c>
      <c r="E1" s="10" t="s">
        <v>11</v>
      </c>
      <c r="F1" s="10" t="s">
        <v>19</v>
      </c>
      <c r="G1" s="10" t="s">
        <v>5</v>
      </c>
      <c r="H1" s="10" t="s">
        <v>42</v>
      </c>
      <c r="I1" s="10" t="s">
        <v>43</v>
      </c>
      <c r="J1" s="10" t="s">
        <v>59</v>
      </c>
      <c r="K1" s="46" t="s">
        <v>29</v>
      </c>
      <c r="L1" s="46" t="s">
        <v>20</v>
      </c>
      <c r="M1" s="46" t="s">
        <v>21</v>
      </c>
      <c r="N1" s="26" t="s">
        <v>0</v>
      </c>
      <c r="O1" s="26" t="s">
        <v>27</v>
      </c>
      <c r="P1" s="99" t="s">
        <v>83</v>
      </c>
      <c r="Q1" s="90" t="s">
        <v>31</v>
      </c>
      <c r="R1" s="90" t="s">
        <v>35</v>
      </c>
      <c r="S1" s="78" t="s">
        <v>14</v>
      </c>
      <c r="T1" s="78" t="s">
        <v>15</v>
      </c>
      <c r="U1" s="65" t="s">
        <v>16</v>
      </c>
      <c r="V1" s="11" t="s">
        <v>7</v>
      </c>
      <c r="W1" s="10" t="s">
        <v>8</v>
      </c>
      <c r="X1" s="1" t="s">
        <v>13</v>
      </c>
      <c r="Y1" s="10" t="s">
        <v>6</v>
      </c>
      <c r="Z1" s="10" t="s">
        <v>10</v>
      </c>
      <c r="AA1" s="12" t="s">
        <v>12</v>
      </c>
      <c r="AB1" s="20" t="s">
        <v>1</v>
      </c>
    </row>
    <row r="2" spans="1:28" ht="27.6" x14ac:dyDescent="0.25">
      <c r="A2" s="6" t="s">
        <v>22</v>
      </c>
      <c r="B2" s="68">
        <v>1</v>
      </c>
      <c r="C2" s="28">
        <v>2</v>
      </c>
      <c r="D2" s="28">
        <v>8</v>
      </c>
      <c r="E2" s="88">
        <v>11</v>
      </c>
      <c r="F2" s="88">
        <v>49</v>
      </c>
      <c r="G2" s="88">
        <v>59</v>
      </c>
      <c r="H2" s="111" t="s">
        <v>44</v>
      </c>
      <c r="I2" s="88">
        <v>18</v>
      </c>
      <c r="J2" s="114" t="s">
        <v>60</v>
      </c>
      <c r="K2" s="91">
        <v>19.55</v>
      </c>
      <c r="L2" s="127">
        <v>134.88300000000001</v>
      </c>
      <c r="M2" s="126">
        <v>134.28299999999999</v>
      </c>
      <c r="N2" s="94">
        <f>M2-L2</f>
        <v>-0.60000000000002274</v>
      </c>
      <c r="O2" s="94">
        <f>((M2/L2)-1)*100</f>
        <v>-0.44482996374637374</v>
      </c>
      <c r="P2" s="99">
        <f>ABS(O2)</f>
        <v>0.44482996374637374</v>
      </c>
      <c r="Q2" s="101"/>
      <c r="R2" s="20"/>
      <c r="S2" s="20"/>
      <c r="T2" s="20"/>
      <c r="U2" s="79"/>
      <c r="V2" s="20"/>
      <c r="W2" s="80"/>
      <c r="X2" s="30" t="s">
        <v>80</v>
      </c>
      <c r="Y2" s="20"/>
      <c r="Z2" s="81"/>
      <c r="AA2" s="20"/>
      <c r="AB2" s="1"/>
    </row>
    <row r="3" spans="1:28" ht="81.599999999999994" x14ac:dyDescent="0.25">
      <c r="A3" s="6" t="s">
        <v>22</v>
      </c>
      <c r="B3" s="68">
        <v>2</v>
      </c>
      <c r="C3" s="28">
        <v>2</v>
      </c>
      <c r="D3" s="28">
        <v>8</v>
      </c>
      <c r="E3" s="88">
        <v>12</v>
      </c>
      <c r="F3" s="88">
        <v>48</v>
      </c>
      <c r="G3" s="88">
        <v>59</v>
      </c>
      <c r="H3" s="111" t="s">
        <v>45</v>
      </c>
      <c r="I3" s="88">
        <v>18</v>
      </c>
      <c r="J3" s="115" t="s">
        <v>58</v>
      </c>
      <c r="K3" s="91">
        <v>18.5</v>
      </c>
      <c r="L3" s="127">
        <v>135.80000000000001</v>
      </c>
      <c r="M3" s="126">
        <v>135.28299999999999</v>
      </c>
      <c r="N3" s="94">
        <f t="shared" ref="N3:N12" si="0">M3-L3</f>
        <v>-0.51700000000002433</v>
      </c>
      <c r="O3" s="94">
        <f t="shared" ref="O3:O12" si="1">((M3/L3)-1)*100</f>
        <v>-0.38070692194405176</v>
      </c>
      <c r="P3" s="99">
        <f t="shared" ref="P3:P12" si="2">ABS(O3)</f>
        <v>0.38070692194405176</v>
      </c>
      <c r="Q3" s="92" t="s">
        <v>30</v>
      </c>
      <c r="R3" s="20"/>
      <c r="S3" s="20"/>
      <c r="T3" s="20"/>
      <c r="U3" s="79"/>
      <c r="V3" s="20"/>
      <c r="W3" s="80"/>
      <c r="X3" s="30" t="s">
        <v>80</v>
      </c>
      <c r="Y3" s="20"/>
      <c r="Z3" s="81"/>
      <c r="AA3" s="20"/>
      <c r="AB3" s="1"/>
    </row>
    <row r="4" spans="1:28" ht="81.599999999999994" x14ac:dyDescent="0.25">
      <c r="A4" s="6" t="s">
        <v>22</v>
      </c>
      <c r="B4" s="68">
        <v>3</v>
      </c>
      <c r="C4" s="28">
        <v>2</v>
      </c>
      <c r="D4" s="28">
        <v>8</v>
      </c>
      <c r="E4" s="88">
        <v>11</v>
      </c>
      <c r="F4" s="88">
        <v>49</v>
      </c>
      <c r="G4" s="88">
        <v>59</v>
      </c>
      <c r="H4" s="88">
        <v>18</v>
      </c>
      <c r="I4" s="88">
        <v>18</v>
      </c>
      <c r="J4" s="113" t="s">
        <v>57</v>
      </c>
      <c r="K4" s="91">
        <v>19.649999999999999</v>
      </c>
      <c r="L4" s="127">
        <v>132.19999999999999</v>
      </c>
      <c r="M4" s="126">
        <v>129.75</v>
      </c>
      <c r="N4" s="94">
        <f t="shared" si="0"/>
        <v>-2.4499999999999886</v>
      </c>
      <c r="O4" s="94">
        <f t="shared" si="1"/>
        <v>-1.8532526475037781</v>
      </c>
      <c r="P4" s="99">
        <f t="shared" si="2"/>
        <v>1.8532526475037781</v>
      </c>
      <c r="Q4" s="92" t="s">
        <v>30</v>
      </c>
      <c r="R4" s="20"/>
      <c r="S4" s="20"/>
      <c r="T4" s="20"/>
      <c r="U4" s="79"/>
      <c r="V4" s="20"/>
      <c r="W4" s="80"/>
      <c r="X4" s="30" t="s">
        <v>80</v>
      </c>
      <c r="Y4" s="20"/>
      <c r="Z4" s="81"/>
      <c r="AA4" s="20"/>
      <c r="AB4" s="1"/>
    </row>
    <row r="5" spans="1:28" ht="27.6" x14ac:dyDescent="0.25">
      <c r="A5" s="6" t="s">
        <v>22</v>
      </c>
      <c r="B5" s="68">
        <v>4</v>
      </c>
      <c r="C5" s="28">
        <v>2</v>
      </c>
      <c r="D5" s="28">
        <v>8</v>
      </c>
      <c r="E5" s="88">
        <v>12</v>
      </c>
      <c r="F5" s="88">
        <v>51</v>
      </c>
      <c r="G5" s="88">
        <v>62</v>
      </c>
      <c r="H5" s="126" t="s">
        <v>54</v>
      </c>
      <c r="I5" s="88">
        <v>18</v>
      </c>
      <c r="J5" s="113" t="s">
        <v>60</v>
      </c>
      <c r="K5" s="91">
        <v>17.809000000000001</v>
      </c>
      <c r="L5" s="127">
        <v>143.1</v>
      </c>
      <c r="M5" s="126">
        <v>140.70099999999999</v>
      </c>
      <c r="N5" s="94">
        <f t="shared" si="0"/>
        <v>-2.3990000000000009</v>
      </c>
      <c r="O5" s="94">
        <f t="shared" si="1"/>
        <v>-1.676450034940602</v>
      </c>
      <c r="P5" s="99">
        <f t="shared" si="2"/>
        <v>1.676450034940602</v>
      </c>
      <c r="Q5" s="81"/>
      <c r="R5" s="20"/>
      <c r="S5" s="20"/>
      <c r="T5" s="20"/>
      <c r="U5" s="79"/>
      <c r="V5" s="20"/>
      <c r="W5" s="80"/>
      <c r="X5" s="30" t="s">
        <v>80</v>
      </c>
      <c r="Y5" s="20"/>
      <c r="Z5" s="81"/>
      <c r="AA5" s="20"/>
      <c r="AB5" s="1"/>
    </row>
    <row r="6" spans="1:28" ht="27.6" x14ac:dyDescent="0.25">
      <c r="A6" s="27" t="s">
        <v>22</v>
      </c>
      <c r="B6" s="69">
        <v>6</v>
      </c>
      <c r="C6" s="28">
        <v>2</v>
      </c>
      <c r="D6" s="28">
        <v>8</v>
      </c>
      <c r="E6" s="91">
        <v>11</v>
      </c>
      <c r="F6" s="91">
        <v>50</v>
      </c>
      <c r="G6" s="91">
        <v>60</v>
      </c>
      <c r="H6" s="113" t="s">
        <v>68</v>
      </c>
      <c r="I6" s="91">
        <v>19</v>
      </c>
      <c r="J6" s="113" t="s">
        <v>58</v>
      </c>
      <c r="K6" s="91">
        <v>19.567</v>
      </c>
      <c r="L6" s="127">
        <v>135.4</v>
      </c>
      <c r="M6" s="127">
        <v>138.25</v>
      </c>
      <c r="N6" s="94">
        <f t="shared" si="0"/>
        <v>2.8499999999999943</v>
      </c>
      <c r="O6" s="94">
        <f t="shared" si="1"/>
        <v>2.1048744460856694</v>
      </c>
      <c r="P6" s="99">
        <f t="shared" si="2"/>
        <v>2.1048744460856694</v>
      </c>
      <c r="Q6" s="81"/>
      <c r="R6" s="101"/>
      <c r="S6" s="81"/>
      <c r="T6" s="81"/>
      <c r="U6" s="86"/>
      <c r="V6" s="81"/>
      <c r="W6" s="87"/>
      <c r="X6" s="30" t="s">
        <v>80</v>
      </c>
      <c r="Y6" s="81"/>
      <c r="Z6" s="81"/>
      <c r="AA6" s="81"/>
      <c r="AB6" s="117"/>
    </row>
    <row r="7" spans="1:28" x14ac:dyDescent="0.25">
      <c r="A7" s="27" t="s">
        <v>22</v>
      </c>
      <c r="B7" s="28">
        <v>17</v>
      </c>
      <c r="C7" s="28">
        <v>2</v>
      </c>
      <c r="D7" s="28">
        <v>8</v>
      </c>
      <c r="E7" s="28">
        <v>13</v>
      </c>
      <c r="F7" s="28">
        <v>48</v>
      </c>
      <c r="G7" s="28">
        <v>60</v>
      </c>
      <c r="H7" s="28" t="s">
        <v>50</v>
      </c>
      <c r="I7" s="91">
        <v>20</v>
      </c>
      <c r="J7" s="32" t="s">
        <v>58</v>
      </c>
      <c r="K7" s="27">
        <v>22.45</v>
      </c>
      <c r="L7" s="27">
        <v>146.80000000000001</v>
      </c>
      <c r="M7" s="130">
        <v>150.86699999999999</v>
      </c>
      <c r="N7" s="94">
        <f t="shared" si="0"/>
        <v>4.0669999999999789</v>
      </c>
      <c r="O7" s="94">
        <f t="shared" si="1"/>
        <v>2.7704359673024426</v>
      </c>
      <c r="P7" s="99">
        <f t="shared" si="2"/>
        <v>2.7704359673024426</v>
      </c>
      <c r="Q7" s="32"/>
      <c r="R7" s="103"/>
      <c r="S7" s="30"/>
      <c r="T7" s="30"/>
      <c r="U7" s="30"/>
      <c r="V7" s="30"/>
      <c r="W7" s="29"/>
      <c r="X7" s="30" t="s">
        <v>80</v>
      </c>
      <c r="Y7" s="32" t="s">
        <v>9</v>
      </c>
      <c r="Z7" s="18"/>
      <c r="AA7" s="34"/>
      <c r="AB7" s="35"/>
    </row>
    <row r="8" spans="1:28" x14ac:dyDescent="0.25">
      <c r="A8" s="27" t="s">
        <v>22</v>
      </c>
      <c r="B8" s="28">
        <v>19</v>
      </c>
      <c r="C8" s="28">
        <v>2</v>
      </c>
      <c r="D8" s="28">
        <v>8</v>
      </c>
      <c r="E8" s="28">
        <v>13</v>
      </c>
      <c r="F8" s="28">
        <v>49</v>
      </c>
      <c r="G8" s="28">
        <v>62</v>
      </c>
      <c r="H8" s="28" t="s">
        <v>44</v>
      </c>
      <c r="I8" s="91">
        <v>18</v>
      </c>
      <c r="J8" s="32" t="s">
        <v>60</v>
      </c>
      <c r="K8" s="27">
        <v>19.766999999999999</v>
      </c>
      <c r="L8" s="27">
        <v>138.53</v>
      </c>
      <c r="M8" s="130">
        <v>129.36699999999999</v>
      </c>
      <c r="N8" s="94">
        <f t="shared" si="0"/>
        <v>-9.1630000000000109</v>
      </c>
      <c r="O8" s="94">
        <f t="shared" si="1"/>
        <v>-6.6144517433047056</v>
      </c>
      <c r="P8" s="99">
        <f t="shared" si="2"/>
        <v>6.6144517433047056</v>
      </c>
      <c r="Q8" s="32"/>
      <c r="R8" s="103"/>
      <c r="S8" s="31"/>
      <c r="T8" s="30"/>
      <c r="U8" s="28"/>
      <c r="V8" s="28"/>
      <c r="W8" s="29"/>
      <c r="X8" s="30" t="s">
        <v>80</v>
      </c>
      <c r="Y8" s="32" t="s">
        <v>9</v>
      </c>
      <c r="Z8" s="33"/>
      <c r="AA8" s="34"/>
      <c r="AB8" s="35"/>
    </row>
    <row r="9" spans="1:28" x14ac:dyDescent="0.25">
      <c r="A9" s="27" t="s">
        <v>22</v>
      </c>
      <c r="B9" s="28">
        <v>21</v>
      </c>
      <c r="C9" s="28">
        <v>2</v>
      </c>
      <c r="D9" s="28">
        <v>8</v>
      </c>
      <c r="E9" s="28">
        <v>12</v>
      </c>
      <c r="F9" s="28">
        <v>47</v>
      </c>
      <c r="G9" s="28">
        <v>58</v>
      </c>
      <c r="H9" s="28" t="s">
        <v>46</v>
      </c>
      <c r="I9" s="91">
        <v>18</v>
      </c>
      <c r="J9" s="32" t="s">
        <v>58</v>
      </c>
      <c r="K9" s="27">
        <v>16.850000000000001</v>
      </c>
      <c r="L9" s="27">
        <v>141.80000000000001</v>
      </c>
      <c r="M9" s="130">
        <v>139</v>
      </c>
      <c r="N9" s="94">
        <f t="shared" si="0"/>
        <v>-2.8000000000000114</v>
      </c>
      <c r="O9" s="94">
        <f t="shared" si="1"/>
        <v>-1.9746121297602337</v>
      </c>
      <c r="P9" s="99">
        <f t="shared" si="2"/>
        <v>1.9746121297602337</v>
      </c>
      <c r="Q9" s="32"/>
      <c r="R9" s="103"/>
      <c r="S9" s="31"/>
      <c r="T9" s="30"/>
      <c r="U9" s="28"/>
      <c r="V9" s="28"/>
      <c r="W9" s="29"/>
      <c r="X9" s="30" t="s">
        <v>80</v>
      </c>
      <c r="Y9" s="32" t="s">
        <v>9</v>
      </c>
      <c r="Z9" s="36"/>
      <c r="AA9" s="34"/>
      <c r="AB9" s="35"/>
    </row>
    <row r="10" spans="1:28" x14ac:dyDescent="0.25">
      <c r="A10" s="27" t="s">
        <v>22</v>
      </c>
      <c r="B10" s="28">
        <v>22</v>
      </c>
      <c r="C10" s="28">
        <v>2</v>
      </c>
      <c r="D10" s="28">
        <v>8</v>
      </c>
      <c r="E10" s="28">
        <v>12</v>
      </c>
      <c r="F10" s="28">
        <v>46</v>
      </c>
      <c r="G10" s="28">
        <v>57</v>
      </c>
      <c r="H10" s="28" t="s">
        <v>46</v>
      </c>
      <c r="I10" s="91">
        <v>18</v>
      </c>
      <c r="J10" s="32" t="s">
        <v>58</v>
      </c>
      <c r="K10" s="27">
        <v>19.649999999999999</v>
      </c>
      <c r="L10" s="27">
        <v>137.93299999999999</v>
      </c>
      <c r="M10" s="130">
        <v>130.21700000000001</v>
      </c>
      <c r="N10" s="94">
        <f t="shared" si="0"/>
        <v>-7.7159999999999798</v>
      </c>
      <c r="O10" s="94">
        <f t="shared" si="1"/>
        <v>-5.5940202852109211</v>
      </c>
      <c r="P10" s="99">
        <f t="shared" si="2"/>
        <v>5.5940202852109211</v>
      </c>
      <c r="Q10" s="32"/>
      <c r="R10" s="103"/>
      <c r="S10" s="31"/>
      <c r="T10" s="30"/>
      <c r="U10" s="28"/>
      <c r="V10" s="28"/>
      <c r="W10" s="29"/>
      <c r="X10" s="30" t="s">
        <v>80</v>
      </c>
      <c r="Y10" s="32" t="s">
        <v>9</v>
      </c>
      <c r="Z10" s="36"/>
      <c r="AA10" s="34"/>
      <c r="AB10" s="35"/>
    </row>
    <row r="11" spans="1:28" x14ac:dyDescent="0.25">
      <c r="A11" s="6" t="s">
        <v>22</v>
      </c>
      <c r="B11" s="5">
        <v>23</v>
      </c>
      <c r="C11" s="27">
        <v>2</v>
      </c>
      <c r="D11" s="28">
        <v>8</v>
      </c>
      <c r="E11" s="5">
        <v>12</v>
      </c>
      <c r="F11" s="5">
        <v>49</v>
      </c>
      <c r="G11" s="5">
        <v>61</v>
      </c>
      <c r="H11" s="28" t="s">
        <v>51</v>
      </c>
      <c r="I11" s="88">
        <v>20</v>
      </c>
      <c r="J11" s="32" t="s">
        <v>60</v>
      </c>
      <c r="K11" s="27">
        <v>18.016999999999999</v>
      </c>
      <c r="L11" s="27">
        <v>138.88300000000001</v>
      </c>
      <c r="M11" s="130">
        <v>139.1</v>
      </c>
      <c r="N11" s="94">
        <f t="shared" si="0"/>
        <v>0.21699999999998454</v>
      </c>
      <c r="O11" s="94">
        <f t="shared" si="1"/>
        <v>0.15624662485689278</v>
      </c>
      <c r="P11" s="99">
        <f t="shared" si="2"/>
        <v>0.15624662485689278</v>
      </c>
      <c r="Q11" s="32"/>
      <c r="R11" s="103"/>
      <c r="S11" s="30"/>
      <c r="T11" s="30"/>
      <c r="U11" s="27"/>
      <c r="V11" s="38"/>
      <c r="W11" s="37"/>
      <c r="X11" s="30" t="s">
        <v>80</v>
      </c>
      <c r="Y11" s="32" t="s">
        <v>9</v>
      </c>
      <c r="Z11" s="39"/>
      <c r="AA11" s="34"/>
    </row>
    <row r="12" spans="1:28" x14ac:dyDescent="0.25">
      <c r="A12" s="6" t="s">
        <v>22</v>
      </c>
      <c r="B12" s="27">
        <v>24</v>
      </c>
      <c r="C12" s="27">
        <v>2</v>
      </c>
      <c r="D12" s="28">
        <v>8</v>
      </c>
      <c r="E12" s="5">
        <v>11</v>
      </c>
      <c r="F12" s="5">
        <v>45</v>
      </c>
      <c r="G12" s="5">
        <v>56</v>
      </c>
      <c r="H12" s="28" t="s">
        <v>52</v>
      </c>
      <c r="I12" s="88">
        <v>20</v>
      </c>
      <c r="J12" s="32" t="s">
        <v>60</v>
      </c>
      <c r="K12" s="27">
        <v>16.05</v>
      </c>
      <c r="L12" s="27">
        <v>141.80000000000001</v>
      </c>
      <c r="M12" s="130">
        <v>142.25</v>
      </c>
      <c r="N12" s="94">
        <f t="shared" si="0"/>
        <v>0.44999999999998863</v>
      </c>
      <c r="O12" s="94">
        <f t="shared" si="1"/>
        <v>0.31734837799717308</v>
      </c>
      <c r="P12" s="99">
        <f t="shared" si="2"/>
        <v>0.31734837799717308</v>
      </c>
      <c r="Q12" s="104"/>
      <c r="R12" s="5"/>
      <c r="S12" s="5"/>
      <c r="T12" s="5"/>
      <c r="U12" s="5"/>
      <c r="V12" s="2"/>
      <c r="W12" s="23"/>
      <c r="X12" s="30" t="s">
        <v>80</v>
      </c>
      <c r="Y12" s="13" t="s">
        <v>9</v>
      </c>
      <c r="Z12" s="19"/>
      <c r="AA12" s="6"/>
    </row>
    <row r="13" spans="1:28" x14ac:dyDescent="0.25">
      <c r="N13" s="99">
        <f t="shared" ref="N13:O13" si="3">AVERAGE(N2:N12)</f>
        <v>-1.6419090909090992</v>
      </c>
      <c r="O13" s="99">
        <f t="shared" si="3"/>
        <v>-1.1990380281971353</v>
      </c>
      <c r="P13" s="99">
        <f>AVERAGE(P2:P12)</f>
        <v>2.1715662856957132</v>
      </c>
    </row>
    <row r="14" spans="1:28" x14ac:dyDescent="0.25">
      <c r="N14" s="133">
        <f t="shared" ref="N14:O14" si="4">STDEV(N2:N12)</f>
        <v>3.9872330369454247</v>
      </c>
      <c r="O14" s="133">
        <f t="shared" si="4"/>
        <v>2.8626437115167067</v>
      </c>
      <c r="P14" s="133">
        <f>STDEV(P2:P12)</f>
        <v>2.1421765298331517</v>
      </c>
    </row>
    <row r="15" spans="1:28" x14ac:dyDescent="0.25">
      <c r="N15">
        <f t="shared" ref="N15:O15" si="5">MAX(N2:N12)</f>
        <v>4.0669999999999789</v>
      </c>
      <c r="O15">
        <f t="shared" si="5"/>
        <v>2.7704359673024426</v>
      </c>
      <c r="P15">
        <f>MAX(P2:P12)</f>
        <v>6.6144517433047056</v>
      </c>
    </row>
    <row r="16" spans="1:28" x14ac:dyDescent="0.25">
      <c r="N16">
        <f t="shared" ref="N16:O16" si="6">MIN(N2:N12)</f>
        <v>-9.1630000000000109</v>
      </c>
      <c r="O16">
        <f t="shared" si="6"/>
        <v>-6.6144517433047056</v>
      </c>
      <c r="P16">
        <f>MIN(P2:P12)</f>
        <v>0.15624662485689278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7"/>
  <sheetViews>
    <sheetView topLeftCell="G1" zoomScale="85" zoomScaleNormal="85" workbookViewId="0">
      <pane ySplit="1" topLeftCell="A2" activePane="bottomLeft" state="frozen"/>
      <selection pane="bottomLeft" activeCell="P10" sqref="P10"/>
    </sheetView>
  </sheetViews>
  <sheetFormatPr defaultRowHeight="13.8" x14ac:dyDescent="0.25"/>
  <cols>
    <col min="1" max="1" width="17" customWidth="1"/>
    <col min="2" max="2" width="11" customWidth="1"/>
    <col min="3" max="3" width="16.296875" customWidth="1"/>
    <col min="4" max="6" width="14.69921875" customWidth="1"/>
    <col min="7" max="10" width="15.5" customWidth="1"/>
    <col min="11" max="11" width="13.19921875" customWidth="1"/>
    <col min="12" max="12" width="16.69921875" style="7" customWidth="1"/>
    <col min="13" max="13" width="23.5" style="7" customWidth="1"/>
    <col min="14" max="16" width="23.5" style="74" customWidth="1"/>
    <col min="17" max="17" width="12.796875" customWidth="1"/>
    <col min="18" max="19" width="12.5" customWidth="1"/>
    <col min="20" max="20" width="5.19921875" customWidth="1"/>
    <col min="21" max="21" width="9" customWidth="1"/>
    <col min="22" max="22" width="6.296875" style="25" customWidth="1"/>
    <col min="23" max="23" width="15.296875" customWidth="1"/>
    <col min="24" max="24" width="17.5" customWidth="1"/>
    <col min="25" max="25" width="12.19921875" style="14" customWidth="1"/>
    <col min="26" max="26" width="14.5" style="49" customWidth="1"/>
    <col min="27" max="27" width="24.296875" customWidth="1"/>
  </cols>
  <sheetData>
    <row r="1" spans="1:27" s="1" customFormat="1" ht="99" customHeight="1" x14ac:dyDescent="0.25">
      <c r="A1" s="8" t="s">
        <v>18</v>
      </c>
      <c r="B1" s="20" t="s">
        <v>2</v>
      </c>
      <c r="C1" s="131" t="s">
        <v>4</v>
      </c>
      <c r="D1" s="10" t="s">
        <v>3</v>
      </c>
      <c r="E1" s="10" t="s">
        <v>11</v>
      </c>
      <c r="F1" s="10" t="s">
        <v>19</v>
      </c>
      <c r="G1" s="10" t="s">
        <v>5</v>
      </c>
      <c r="H1" s="10" t="s">
        <v>42</v>
      </c>
      <c r="I1" s="10" t="s">
        <v>43</v>
      </c>
      <c r="J1" s="10" t="s">
        <v>59</v>
      </c>
      <c r="K1" s="46" t="s">
        <v>29</v>
      </c>
      <c r="L1" s="46" t="s">
        <v>20</v>
      </c>
      <c r="M1" s="46" t="s">
        <v>21</v>
      </c>
      <c r="N1" s="26" t="s">
        <v>0</v>
      </c>
      <c r="O1" s="26" t="s">
        <v>27</v>
      </c>
      <c r="P1" s="99" t="s">
        <v>83</v>
      </c>
      <c r="Q1" s="106" t="s">
        <v>39</v>
      </c>
      <c r="R1" s="20" t="s">
        <v>14</v>
      </c>
      <c r="S1" s="20" t="s">
        <v>15</v>
      </c>
      <c r="T1" s="48" t="s">
        <v>16</v>
      </c>
      <c r="U1" s="11" t="s">
        <v>7</v>
      </c>
      <c r="V1" s="10" t="s">
        <v>8</v>
      </c>
      <c r="W1" s="1" t="s">
        <v>13</v>
      </c>
      <c r="X1" s="47" t="s">
        <v>6</v>
      </c>
      <c r="Y1" s="10" t="s">
        <v>10</v>
      </c>
      <c r="Z1" s="12" t="s">
        <v>12</v>
      </c>
      <c r="AA1" s="20" t="s">
        <v>1</v>
      </c>
    </row>
    <row r="2" spans="1:27" s="1" customFormat="1" ht="26.25" customHeight="1" x14ac:dyDescent="0.25">
      <c r="A2" s="6" t="s">
        <v>17</v>
      </c>
      <c r="B2" s="76">
        <v>1</v>
      </c>
      <c r="C2" s="6">
        <v>2</v>
      </c>
      <c r="D2" s="27">
        <v>8</v>
      </c>
      <c r="E2" s="68">
        <v>14</v>
      </c>
      <c r="F2" s="68">
        <v>50</v>
      </c>
      <c r="G2" s="68">
        <v>63</v>
      </c>
      <c r="H2" s="126" t="s">
        <v>77</v>
      </c>
      <c r="I2" s="68">
        <v>18</v>
      </c>
      <c r="J2" s="112" t="s">
        <v>58</v>
      </c>
      <c r="K2" s="69">
        <v>23.533000000000001</v>
      </c>
      <c r="L2" s="127">
        <v>151.25399999999999</v>
      </c>
      <c r="M2" s="69">
        <v>147.80000000000001</v>
      </c>
      <c r="N2" s="70">
        <f>M2-L2</f>
        <v>-3.4539999999999793</v>
      </c>
      <c r="O2" s="70">
        <f>((M2/L2)-1)*100</f>
        <v>-2.2835759715445381</v>
      </c>
      <c r="P2" s="136">
        <f>ABS(O2)</f>
        <v>2.2835759715445381</v>
      </c>
      <c r="Q2" s="102" t="s">
        <v>36</v>
      </c>
      <c r="R2" s="48"/>
      <c r="S2" s="48"/>
      <c r="T2" s="48"/>
      <c r="U2" s="66"/>
      <c r="V2" s="65"/>
      <c r="X2" s="129" t="s">
        <v>80</v>
      </c>
      <c r="Y2" s="65"/>
      <c r="Z2" s="67"/>
      <c r="AA2" s="20"/>
    </row>
    <row r="3" spans="1:27" s="16" customFormat="1" ht="25.5" customHeight="1" x14ac:dyDescent="0.25">
      <c r="A3" s="6" t="s">
        <v>17</v>
      </c>
      <c r="B3" s="6">
        <v>2</v>
      </c>
      <c r="C3" s="6">
        <v>2</v>
      </c>
      <c r="D3" s="27">
        <v>8</v>
      </c>
      <c r="E3" s="6">
        <v>14</v>
      </c>
      <c r="F3" s="6">
        <v>60</v>
      </c>
      <c r="G3" s="6">
        <v>74</v>
      </c>
      <c r="H3" s="126" t="s">
        <v>66</v>
      </c>
      <c r="I3" s="6">
        <v>18</v>
      </c>
      <c r="J3" s="112" t="s">
        <v>60</v>
      </c>
      <c r="K3" s="27">
        <v>20.672999999999998</v>
      </c>
      <c r="L3" s="125">
        <v>159</v>
      </c>
      <c r="M3" s="125">
        <v>154.00399999999999</v>
      </c>
      <c r="N3" s="71">
        <f>M3-L3</f>
        <v>-4.9960000000000093</v>
      </c>
      <c r="O3" s="100">
        <f>((M3/L3)-1)*100</f>
        <v>-3.1421383647798784</v>
      </c>
      <c r="P3" s="99">
        <f t="shared" ref="P3:P25" si="0">ABS(O3)</f>
        <v>3.1421383647798784</v>
      </c>
      <c r="Q3" s="30"/>
      <c r="R3" s="3"/>
      <c r="S3" s="3"/>
      <c r="T3" s="3"/>
      <c r="U3" s="6"/>
      <c r="V3" s="6"/>
      <c r="W3" s="24"/>
      <c r="X3" s="129" t="s">
        <v>80</v>
      </c>
      <c r="Y3" s="13" t="s">
        <v>9</v>
      </c>
      <c r="Z3" s="22"/>
      <c r="AA3" s="21"/>
    </row>
    <row r="4" spans="1:27" x14ac:dyDescent="0.25">
      <c r="A4" s="6" t="s">
        <v>17</v>
      </c>
      <c r="B4" s="3">
        <v>3</v>
      </c>
      <c r="C4" s="3">
        <v>2</v>
      </c>
      <c r="D4" s="28">
        <v>8</v>
      </c>
      <c r="E4" s="3">
        <v>10</v>
      </c>
      <c r="F4" s="3">
        <v>45</v>
      </c>
      <c r="G4" s="3">
        <v>55</v>
      </c>
      <c r="H4" s="6" t="s">
        <v>66</v>
      </c>
      <c r="I4" s="6">
        <v>19</v>
      </c>
      <c r="J4" s="28" t="s">
        <v>58</v>
      </c>
      <c r="K4" s="30">
        <v>19.648</v>
      </c>
      <c r="L4" s="123">
        <v>133</v>
      </c>
      <c r="M4" s="123">
        <v>126.098</v>
      </c>
      <c r="N4" s="72">
        <f>M4-L4</f>
        <v>-6.902000000000001</v>
      </c>
      <c r="O4" s="100">
        <f t="shared" ref="O4:O25" si="1">((M4/L4)-1)*100</f>
        <v>-5.1894736842105216</v>
      </c>
      <c r="P4" s="99">
        <f t="shared" si="0"/>
        <v>5.1894736842105216</v>
      </c>
      <c r="Q4" s="30" t="s">
        <v>37</v>
      </c>
      <c r="R4" s="3"/>
      <c r="S4" s="3"/>
      <c r="T4" s="3"/>
      <c r="U4" s="3"/>
      <c r="V4" s="3"/>
      <c r="W4" s="23"/>
      <c r="X4" s="129" t="s">
        <v>80</v>
      </c>
      <c r="Y4" s="2" t="s">
        <v>9</v>
      </c>
      <c r="Z4" s="17"/>
      <c r="AA4" s="21"/>
    </row>
    <row r="5" spans="1:27" x14ac:dyDescent="0.25">
      <c r="A5" s="6" t="s">
        <v>17</v>
      </c>
      <c r="B5" s="5">
        <v>4</v>
      </c>
      <c r="C5" s="5">
        <v>2</v>
      </c>
      <c r="D5" s="28">
        <v>8</v>
      </c>
      <c r="E5" s="5">
        <v>14</v>
      </c>
      <c r="F5" s="5">
        <v>59</v>
      </c>
      <c r="G5" s="5">
        <v>74</v>
      </c>
      <c r="H5" s="28" t="s">
        <v>62</v>
      </c>
      <c r="I5" s="28">
        <v>17.5</v>
      </c>
      <c r="J5" s="28" t="s">
        <v>63</v>
      </c>
      <c r="K5" s="28">
        <v>17.297999999999998</v>
      </c>
      <c r="L5" s="27">
        <v>154.19999999999999</v>
      </c>
      <c r="M5" s="27">
        <v>147.898</v>
      </c>
      <c r="N5" s="73">
        <f>M5-L5</f>
        <v>-6.3019999999999925</v>
      </c>
      <c r="O5" s="100">
        <f t="shared" si="1"/>
        <v>-4.086900129701676</v>
      </c>
      <c r="P5" s="99">
        <f t="shared" si="0"/>
        <v>4.086900129701676</v>
      </c>
      <c r="Q5" s="30"/>
      <c r="R5" s="3"/>
      <c r="S5" s="3"/>
      <c r="T5" s="3"/>
      <c r="U5" s="3"/>
      <c r="V5" s="5"/>
      <c r="W5" s="23"/>
      <c r="X5" s="129" t="s">
        <v>80</v>
      </c>
      <c r="Y5" s="2" t="s">
        <v>9</v>
      </c>
      <c r="Z5" s="18"/>
      <c r="AA5" s="21"/>
    </row>
    <row r="6" spans="1:27" s="35" customFormat="1" x14ac:dyDescent="0.25">
      <c r="A6" s="27" t="s">
        <v>17</v>
      </c>
      <c r="B6" s="28">
        <v>5</v>
      </c>
      <c r="C6" s="28">
        <v>2</v>
      </c>
      <c r="D6" s="28">
        <v>8</v>
      </c>
      <c r="E6" s="28">
        <v>13</v>
      </c>
      <c r="F6" s="28">
        <v>58</v>
      </c>
      <c r="G6" s="28">
        <v>70</v>
      </c>
      <c r="H6" s="28" t="s">
        <v>44</v>
      </c>
      <c r="I6" s="28">
        <v>17</v>
      </c>
      <c r="J6" s="28" t="s">
        <v>63</v>
      </c>
      <c r="K6" s="28">
        <v>20.132999999999999</v>
      </c>
      <c r="L6" s="27">
        <v>156.4</v>
      </c>
      <c r="M6" s="27">
        <v>153.833</v>
      </c>
      <c r="N6" s="73">
        <f>M6-L6</f>
        <v>-2.5670000000000073</v>
      </c>
      <c r="O6" s="100">
        <f t="shared" si="1"/>
        <v>-1.6413043478260891</v>
      </c>
      <c r="P6" s="136">
        <f t="shared" si="0"/>
        <v>1.6413043478260891</v>
      </c>
      <c r="Q6" s="30"/>
      <c r="R6" s="31"/>
      <c r="S6" s="31"/>
      <c r="T6" s="30"/>
      <c r="U6" s="28"/>
      <c r="V6" s="28"/>
      <c r="W6" s="29"/>
      <c r="X6" s="129" t="s">
        <v>80</v>
      </c>
      <c r="Y6" s="32" t="s">
        <v>9</v>
      </c>
      <c r="Z6" s="33"/>
      <c r="AA6" s="34"/>
    </row>
    <row r="7" spans="1:27" s="35" customFormat="1" x14ac:dyDescent="0.25">
      <c r="A7" s="27" t="s">
        <v>17</v>
      </c>
      <c r="B7" s="28">
        <v>6</v>
      </c>
      <c r="C7" s="28">
        <v>2</v>
      </c>
      <c r="D7" s="28">
        <v>8</v>
      </c>
      <c r="E7" s="28">
        <v>12</v>
      </c>
      <c r="F7" s="28">
        <v>57</v>
      </c>
      <c r="G7" s="28">
        <v>68</v>
      </c>
      <c r="H7" s="28" t="s">
        <v>66</v>
      </c>
      <c r="I7" s="28">
        <v>17.5</v>
      </c>
      <c r="J7" s="28" t="s">
        <v>63</v>
      </c>
      <c r="K7" s="28">
        <v>18.433</v>
      </c>
      <c r="L7" s="27">
        <v>157.47499999999999</v>
      </c>
      <c r="M7" s="27">
        <v>149.333</v>
      </c>
      <c r="N7" s="73">
        <f t="shared" ref="N7:N25" si="2">M7-L7</f>
        <v>-8.1419999999999959</v>
      </c>
      <c r="O7" s="100">
        <f t="shared" si="1"/>
        <v>-5.1703444991268448</v>
      </c>
      <c r="P7" s="99">
        <f t="shared" si="0"/>
        <v>5.1703444991268448</v>
      </c>
      <c r="Q7" s="30"/>
      <c r="R7" s="31"/>
      <c r="S7" s="31"/>
      <c r="T7" s="30"/>
      <c r="U7" s="28"/>
      <c r="V7" s="28"/>
      <c r="W7" s="29"/>
      <c r="X7" s="129" t="s">
        <v>80</v>
      </c>
      <c r="Y7" s="32" t="s">
        <v>9</v>
      </c>
      <c r="Z7" s="36"/>
      <c r="AA7" s="34"/>
    </row>
    <row r="8" spans="1:27" s="35" customFormat="1" x14ac:dyDescent="0.25">
      <c r="A8" s="27" t="s">
        <v>17</v>
      </c>
      <c r="B8" s="28">
        <v>7</v>
      </c>
      <c r="C8" s="28">
        <v>2</v>
      </c>
      <c r="D8" s="28">
        <v>8</v>
      </c>
      <c r="E8" s="28">
        <v>14</v>
      </c>
      <c r="F8" s="28">
        <v>58</v>
      </c>
      <c r="G8" s="28">
        <v>73</v>
      </c>
      <c r="H8" s="28" t="s">
        <v>78</v>
      </c>
      <c r="I8" s="28">
        <v>18</v>
      </c>
      <c r="J8" s="28" t="s">
        <v>58</v>
      </c>
      <c r="K8" s="28">
        <v>17.867000000000001</v>
      </c>
      <c r="L8" s="27">
        <v>149.4</v>
      </c>
      <c r="M8" s="27">
        <v>147.083</v>
      </c>
      <c r="N8" s="73">
        <f t="shared" si="2"/>
        <v>-2.3170000000000073</v>
      </c>
      <c r="O8" s="100">
        <f t="shared" si="1"/>
        <v>-1.5508701472556896</v>
      </c>
      <c r="P8" s="136">
        <f t="shared" si="0"/>
        <v>1.5508701472556896</v>
      </c>
      <c r="Q8" s="30"/>
      <c r="R8" s="31"/>
      <c r="S8" s="31"/>
      <c r="T8" s="30"/>
      <c r="U8" s="28"/>
      <c r="V8" s="28"/>
      <c r="W8" s="29"/>
      <c r="X8" s="129" t="s">
        <v>80</v>
      </c>
      <c r="Y8" s="32" t="s">
        <v>9</v>
      </c>
      <c r="Z8" s="36"/>
      <c r="AA8" s="34"/>
    </row>
    <row r="9" spans="1:27" s="35" customFormat="1" x14ac:dyDescent="0.25">
      <c r="A9" s="27" t="s">
        <v>17</v>
      </c>
      <c r="B9" s="28">
        <v>8</v>
      </c>
      <c r="C9" s="28">
        <v>2</v>
      </c>
      <c r="D9" s="28">
        <v>8</v>
      </c>
      <c r="E9" s="28">
        <v>13</v>
      </c>
      <c r="F9" s="28">
        <v>53</v>
      </c>
      <c r="G9" s="28">
        <v>66</v>
      </c>
      <c r="H9" s="28" t="s">
        <v>53</v>
      </c>
      <c r="I9" s="28">
        <v>18</v>
      </c>
      <c r="J9" s="28" t="s">
        <v>58</v>
      </c>
      <c r="K9" s="28">
        <v>17.683</v>
      </c>
      <c r="L9" s="27">
        <v>154</v>
      </c>
      <c r="M9" s="27">
        <v>148.833</v>
      </c>
      <c r="N9" s="73">
        <f t="shared" si="2"/>
        <v>-5.1670000000000016</v>
      </c>
      <c r="O9" s="100">
        <f t="shared" si="1"/>
        <v>-3.3551948051948055</v>
      </c>
      <c r="P9" s="99">
        <f t="shared" si="0"/>
        <v>3.3551948051948055</v>
      </c>
      <c r="Q9" s="30"/>
      <c r="R9" s="31"/>
      <c r="S9" s="31"/>
      <c r="T9" s="30"/>
      <c r="U9" s="28"/>
      <c r="V9" s="28"/>
      <c r="W9" s="29"/>
      <c r="X9" s="129" t="s">
        <v>80</v>
      </c>
      <c r="Y9" s="32"/>
      <c r="Z9" s="36"/>
      <c r="AA9" s="34"/>
    </row>
    <row r="10" spans="1:27" s="35" customFormat="1" x14ac:dyDescent="0.25">
      <c r="A10" s="27" t="s">
        <v>17</v>
      </c>
      <c r="B10" s="28">
        <v>9</v>
      </c>
      <c r="C10" s="28">
        <v>2</v>
      </c>
      <c r="D10" s="28">
        <v>8</v>
      </c>
      <c r="E10" s="28">
        <v>14</v>
      </c>
      <c r="F10" s="64">
        <v>57</v>
      </c>
      <c r="G10" s="28">
        <v>71</v>
      </c>
      <c r="H10" s="74" t="s">
        <v>49</v>
      </c>
      <c r="I10" s="28">
        <v>20</v>
      </c>
      <c r="J10" s="28" t="s">
        <v>58</v>
      </c>
      <c r="K10" s="28">
        <v>16.672999999999998</v>
      </c>
      <c r="L10" s="27">
        <v>151.6</v>
      </c>
      <c r="M10" s="27">
        <v>161.14599999999999</v>
      </c>
      <c r="N10" s="73">
        <f t="shared" si="2"/>
        <v>9.5459999999999923</v>
      </c>
      <c r="O10" s="100">
        <f t="shared" si="1"/>
        <v>6.2968337730870738</v>
      </c>
      <c r="P10" s="99">
        <f t="shared" si="0"/>
        <v>6.2968337730870738</v>
      </c>
      <c r="Q10" s="30"/>
      <c r="R10" s="31"/>
      <c r="S10" s="31"/>
      <c r="T10" s="30"/>
      <c r="U10" s="28"/>
      <c r="V10" s="28"/>
      <c r="W10" s="29"/>
      <c r="X10" s="129" t="s">
        <v>80</v>
      </c>
      <c r="Y10" s="32"/>
      <c r="Z10" s="36"/>
      <c r="AA10" s="34"/>
    </row>
    <row r="11" spans="1:27" s="35" customFormat="1" x14ac:dyDescent="0.25">
      <c r="A11" s="27" t="s">
        <v>17</v>
      </c>
      <c r="B11" s="28">
        <v>10</v>
      </c>
      <c r="C11" s="28">
        <v>2</v>
      </c>
      <c r="D11" s="28">
        <v>8</v>
      </c>
      <c r="E11" s="28">
        <v>12</v>
      </c>
      <c r="F11" s="28">
        <v>55</v>
      </c>
      <c r="G11" s="28">
        <v>67</v>
      </c>
      <c r="H11" s="28" t="s">
        <v>62</v>
      </c>
      <c r="I11" s="28">
        <v>18</v>
      </c>
      <c r="J11" s="28" t="s">
        <v>63</v>
      </c>
      <c r="K11" s="28">
        <v>17.082999999999998</v>
      </c>
      <c r="L11" s="27">
        <v>151.19999999999999</v>
      </c>
      <c r="M11" s="27">
        <v>146.733</v>
      </c>
      <c r="N11" s="73">
        <f t="shared" si="2"/>
        <v>-4.4669999999999845</v>
      </c>
      <c r="O11" s="100">
        <f t="shared" si="1"/>
        <v>-2.9543650793650733</v>
      </c>
      <c r="P11" s="136">
        <f t="shared" si="0"/>
        <v>2.9543650793650733</v>
      </c>
      <c r="Q11" s="30"/>
      <c r="R11" s="31"/>
      <c r="S11" s="31"/>
      <c r="T11" s="30"/>
      <c r="U11" s="28"/>
      <c r="V11" s="28"/>
      <c r="W11" s="29"/>
      <c r="X11" s="129" t="s">
        <v>80</v>
      </c>
      <c r="Y11" s="32" t="s">
        <v>9</v>
      </c>
      <c r="Z11" s="36"/>
      <c r="AA11" s="34"/>
    </row>
    <row r="12" spans="1:27" s="35" customFormat="1" x14ac:dyDescent="0.25">
      <c r="A12" s="27" t="s">
        <v>23</v>
      </c>
      <c r="B12" s="28">
        <v>11</v>
      </c>
      <c r="C12" s="28">
        <v>2</v>
      </c>
      <c r="D12" s="28">
        <v>8</v>
      </c>
      <c r="E12" s="28">
        <v>6</v>
      </c>
      <c r="F12" s="28">
        <v>26</v>
      </c>
      <c r="G12" s="28">
        <v>31</v>
      </c>
      <c r="H12" s="28" t="s">
        <v>51</v>
      </c>
      <c r="I12" s="28">
        <v>18</v>
      </c>
      <c r="J12" s="28" t="s">
        <v>58</v>
      </c>
      <c r="K12" s="28">
        <v>14.2</v>
      </c>
      <c r="L12" s="27">
        <v>67.8</v>
      </c>
      <c r="M12" s="27">
        <v>70.504000000000005</v>
      </c>
      <c r="N12" s="73">
        <f t="shared" si="2"/>
        <v>2.7040000000000077</v>
      </c>
      <c r="O12" s="100">
        <f t="shared" si="1"/>
        <v>3.9882005899705142</v>
      </c>
      <c r="P12" s="99">
        <f t="shared" si="0"/>
        <v>3.9882005899705142</v>
      </c>
      <c r="Q12" s="30" t="s">
        <v>40</v>
      </c>
      <c r="R12" s="31"/>
      <c r="S12" s="31"/>
      <c r="T12" s="30"/>
      <c r="U12" s="28"/>
      <c r="V12" s="28"/>
      <c r="W12" s="29"/>
      <c r="X12" s="129" t="s">
        <v>80</v>
      </c>
      <c r="Y12" s="32"/>
      <c r="Z12" s="36"/>
      <c r="AA12" s="34"/>
    </row>
    <row r="13" spans="1:27" s="40" customFormat="1" x14ac:dyDescent="0.25">
      <c r="A13" s="27" t="s">
        <v>17</v>
      </c>
      <c r="B13" s="27">
        <v>12</v>
      </c>
      <c r="C13" s="27">
        <v>2</v>
      </c>
      <c r="D13" s="28">
        <v>8</v>
      </c>
      <c r="E13" s="27">
        <v>14</v>
      </c>
      <c r="F13" s="27">
        <v>53</v>
      </c>
      <c r="G13" s="27">
        <v>66</v>
      </c>
      <c r="H13" s="28" t="s">
        <v>54</v>
      </c>
      <c r="I13" s="28">
        <v>18</v>
      </c>
      <c r="J13" s="134" t="s">
        <v>61</v>
      </c>
      <c r="K13" s="27">
        <v>18.12</v>
      </c>
      <c r="L13" s="27">
        <v>139.4</v>
      </c>
      <c r="M13" s="27">
        <v>141.15</v>
      </c>
      <c r="N13" s="71">
        <f t="shared" si="2"/>
        <v>1.75</v>
      </c>
      <c r="O13" s="100">
        <f t="shared" si="1"/>
        <v>1.2553802008608228</v>
      </c>
      <c r="P13" s="136">
        <f t="shared" si="0"/>
        <v>1.2553802008608228</v>
      </c>
      <c r="Q13" s="30"/>
      <c r="R13" s="30"/>
      <c r="S13" s="30"/>
      <c r="T13" s="30"/>
      <c r="U13" s="27"/>
      <c r="V13" s="38"/>
      <c r="W13" s="37"/>
      <c r="X13" s="129" t="s">
        <v>80</v>
      </c>
      <c r="Y13" s="32" t="s">
        <v>9</v>
      </c>
      <c r="Z13" s="39"/>
      <c r="AA13" s="34"/>
    </row>
    <row r="14" spans="1:27" x14ac:dyDescent="0.25">
      <c r="A14" s="6" t="s">
        <v>17</v>
      </c>
      <c r="B14" s="5">
        <v>13</v>
      </c>
      <c r="C14" s="6">
        <v>2</v>
      </c>
      <c r="D14" s="27">
        <v>8</v>
      </c>
      <c r="E14" s="5">
        <v>16</v>
      </c>
      <c r="F14" s="5">
        <v>58</v>
      </c>
      <c r="G14" s="5">
        <v>73</v>
      </c>
      <c r="H14" s="5" t="s">
        <v>46</v>
      </c>
      <c r="I14" s="5">
        <v>18</v>
      </c>
      <c r="J14" s="5" t="s">
        <v>58</v>
      </c>
      <c r="K14" s="28">
        <v>19.704000000000001</v>
      </c>
      <c r="L14" s="27">
        <v>150.19999999999999</v>
      </c>
      <c r="M14" s="27">
        <v>157.46700000000001</v>
      </c>
      <c r="N14" s="73">
        <f t="shared" si="2"/>
        <v>7.2670000000000243</v>
      </c>
      <c r="O14" s="100">
        <f t="shared" si="1"/>
        <v>4.8382157123834979</v>
      </c>
      <c r="P14" s="99">
        <f t="shared" si="0"/>
        <v>4.8382157123834979</v>
      </c>
      <c r="Q14" s="30"/>
      <c r="R14" s="5"/>
      <c r="S14" s="5"/>
      <c r="T14" s="5"/>
      <c r="U14" s="5"/>
      <c r="V14" s="2"/>
      <c r="W14" s="23"/>
      <c r="X14" s="129" t="s">
        <v>80</v>
      </c>
      <c r="Y14" s="13" t="s">
        <v>9</v>
      </c>
      <c r="Z14" s="19"/>
      <c r="AA14" s="6"/>
    </row>
    <row r="15" spans="1:27" s="35" customFormat="1" x14ac:dyDescent="0.25">
      <c r="A15" s="27" t="s">
        <v>17</v>
      </c>
      <c r="B15" s="28">
        <v>14</v>
      </c>
      <c r="C15" s="30">
        <v>2</v>
      </c>
      <c r="D15" s="28">
        <v>8</v>
      </c>
      <c r="E15" s="28">
        <v>13</v>
      </c>
      <c r="F15" s="28">
        <v>54</v>
      </c>
      <c r="G15" s="28">
        <v>68</v>
      </c>
      <c r="H15" s="28" t="s">
        <v>45</v>
      </c>
      <c r="I15" s="28">
        <v>18</v>
      </c>
      <c r="J15" s="28" t="s">
        <v>58</v>
      </c>
      <c r="K15" s="28">
        <v>16.899999999999999</v>
      </c>
      <c r="L15" s="27">
        <v>149.19999999999999</v>
      </c>
      <c r="M15" s="27">
        <v>140.1</v>
      </c>
      <c r="N15" s="73">
        <f t="shared" si="2"/>
        <v>-9.0999999999999943</v>
      </c>
      <c r="O15" s="100">
        <f t="shared" si="1"/>
        <v>-6.0991957104557626</v>
      </c>
      <c r="P15" s="99">
        <f t="shared" si="0"/>
        <v>6.0991957104557626</v>
      </c>
      <c r="Q15" s="102" t="s">
        <v>36</v>
      </c>
      <c r="R15" s="28"/>
      <c r="S15" s="28"/>
      <c r="T15" s="28"/>
      <c r="U15" s="28"/>
      <c r="V15" s="32"/>
      <c r="W15" s="29"/>
      <c r="X15" s="129" t="s">
        <v>80</v>
      </c>
      <c r="Y15" s="32" t="s">
        <v>9</v>
      </c>
      <c r="Z15" s="36"/>
      <c r="AA15" s="27"/>
    </row>
    <row r="16" spans="1:27" s="35" customFormat="1" x14ac:dyDescent="0.25">
      <c r="A16" s="27" t="s">
        <v>17</v>
      </c>
      <c r="B16" s="28">
        <v>15</v>
      </c>
      <c r="C16" s="28">
        <v>2</v>
      </c>
      <c r="D16" s="28">
        <v>8</v>
      </c>
      <c r="E16" s="28">
        <v>14</v>
      </c>
      <c r="F16" s="28">
        <v>58</v>
      </c>
      <c r="G16" s="28">
        <v>73</v>
      </c>
      <c r="H16" s="28" t="s">
        <v>64</v>
      </c>
      <c r="I16" s="28">
        <v>19</v>
      </c>
      <c r="J16" s="28" t="s">
        <v>58</v>
      </c>
      <c r="K16" s="28">
        <v>18</v>
      </c>
      <c r="L16" s="27">
        <v>150.5</v>
      </c>
      <c r="M16" s="27">
        <v>153.69999999999999</v>
      </c>
      <c r="N16" s="73">
        <f t="shared" si="2"/>
        <v>3.1999999999999886</v>
      </c>
      <c r="O16" s="100">
        <f t="shared" si="1"/>
        <v>2.126245847176067</v>
      </c>
      <c r="P16" s="136">
        <f t="shared" si="0"/>
        <v>2.126245847176067</v>
      </c>
      <c r="Q16" s="30"/>
      <c r="R16" s="28"/>
      <c r="S16" s="28"/>
      <c r="T16" s="28"/>
      <c r="U16" s="28"/>
      <c r="V16" s="32"/>
      <c r="W16" s="29"/>
      <c r="X16" s="129" t="s">
        <v>80</v>
      </c>
      <c r="Y16" s="32" t="s">
        <v>9</v>
      </c>
      <c r="Z16" s="36"/>
      <c r="AA16" s="27"/>
    </row>
    <row r="17" spans="1:30" x14ac:dyDescent="0.25">
      <c r="A17" s="27" t="s">
        <v>17</v>
      </c>
      <c r="B17" s="27">
        <v>16</v>
      </c>
      <c r="C17" s="28">
        <v>2</v>
      </c>
      <c r="D17" s="28">
        <v>8</v>
      </c>
      <c r="E17" s="5">
        <v>12</v>
      </c>
      <c r="F17" s="5">
        <v>52</v>
      </c>
      <c r="G17" s="5">
        <v>65</v>
      </c>
      <c r="H17" s="5" t="s">
        <v>55</v>
      </c>
      <c r="I17" s="5">
        <v>19</v>
      </c>
      <c r="J17" s="5" t="s">
        <v>58</v>
      </c>
      <c r="K17" s="28">
        <v>19.254000000000001</v>
      </c>
      <c r="L17" s="27">
        <v>152.304</v>
      </c>
      <c r="M17" s="27">
        <v>148.71700000000001</v>
      </c>
      <c r="N17" s="73">
        <f t="shared" si="2"/>
        <v>-3.5869999999999891</v>
      </c>
      <c r="O17" s="100">
        <f t="shared" si="1"/>
        <v>-2.355158104842936</v>
      </c>
      <c r="P17" s="136">
        <f t="shared" si="0"/>
        <v>2.355158104842936</v>
      </c>
      <c r="Q17" s="102" t="s">
        <v>36</v>
      </c>
      <c r="R17" s="5"/>
      <c r="S17" s="5"/>
      <c r="T17" s="5"/>
      <c r="U17" s="5"/>
      <c r="V17" s="2"/>
      <c r="W17" s="23"/>
      <c r="X17" s="129" t="s">
        <v>80</v>
      </c>
      <c r="Y17" s="32" t="s">
        <v>9</v>
      </c>
      <c r="Z17" s="19"/>
      <c r="AA17" s="6"/>
    </row>
    <row r="18" spans="1:30" s="35" customFormat="1" x14ac:dyDescent="0.25">
      <c r="A18" s="27" t="s">
        <v>17</v>
      </c>
      <c r="B18" s="28">
        <v>17</v>
      </c>
      <c r="C18" s="28">
        <v>2</v>
      </c>
      <c r="D18" s="28">
        <v>8</v>
      </c>
      <c r="E18" s="28">
        <v>13</v>
      </c>
      <c r="F18" s="28">
        <v>54</v>
      </c>
      <c r="G18" s="28">
        <v>67</v>
      </c>
      <c r="H18" s="28" t="s">
        <v>62</v>
      </c>
      <c r="I18" s="28">
        <v>18</v>
      </c>
      <c r="J18" s="28" t="s">
        <v>58</v>
      </c>
      <c r="K18" s="28">
        <v>18.533000000000001</v>
      </c>
      <c r="L18" s="27">
        <v>149.4</v>
      </c>
      <c r="M18" s="27">
        <v>145.083</v>
      </c>
      <c r="N18" s="73">
        <f t="shared" si="2"/>
        <v>-4.3170000000000073</v>
      </c>
      <c r="O18" s="100">
        <f t="shared" si="1"/>
        <v>-2.8895582329317326</v>
      </c>
      <c r="P18" s="136">
        <f t="shared" si="0"/>
        <v>2.8895582329317326</v>
      </c>
      <c r="Q18" s="30"/>
      <c r="R18" s="28"/>
      <c r="S18" s="28"/>
      <c r="T18" s="28"/>
      <c r="U18" s="28"/>
      <c r="V18" s="32"/>
      <c r="W18" s="29"/>
      <c r="X18" s="129" t="s">
        <v>80</v>
      </c>
      <c r="Y18" s="32" t="s">
        <v>9</v>
      </c>
      <c r="Z18" s="36"/>
      <c r="AA18" s="27"/>
    </row>
    <row r="19" spans="1:30" s="35" customFormat="1" x14ac:dyDescent="0.25">
      <c r="A19" s="27" t="s">
        <v>17</v>
      </c>
      <c r="B19" s="28">
        <v>18</v>
      </c>
      <c r="C19" s="28">
        <v>2</v>
      </c>
      <c r="D19" s="28">
        <v>8</v>
      </c>
      <c r="E19" s="28">
        <v>13</v>
      </c>
      <c r="F19" s="28">
        <v>55</v>
      </c>
      <c r="G19" s="28">
        <v>68</v>
      </c>
      <c r="H19" s="28" t="s">
        <v>44</v>
      </c>
      <c r="I19" s="28">
        <v>18</v>
      </c>
      <c r="J19" s="28" t="s">
        <v>60</v>
      </c>
      <c r="K19" s="28">
        <v>17.5</v>
      </c>
      <c r="L19" s="27">
        <v>149.80000000000001</v>
      </c>
      <c r="M19" s="27">
        <v>145.43299999999999</v>
      </c>
      <c r="N19" s="73">
        <f t="shared" si="2"/>
        <v>-4.3670000000000186</v>
      </c>
      <c r="O19" s="100">
        <f t="shared" si="1"/>
        <v>-2.9152202937249738</v>
      </c>
      <c r="P19" s="136">
        <f t="shared" si="0"/>
        <v>2.9152202937249738</v>
      </c>
      <c r="Q19" s="30"/>
      <c r="R19" s="28"/>
      <c r="S19" s="28"/>
      <c r="T19" s="28"/>
      <c r="U19" s="28"/>
      <c r="V19" s="32"/>
      <c r="W19" s="29"/>
      <c r="X19" s="129" t="s">
        <v>80</v>
      </c>
      <c r="Y19" s="32" t="s">
        <v>9</v>
      </c>
      <c r="Z19" s="36"/>
      <c r="AA19" s="27"/>
    </row>
    <row r="20" spans="1:30" s="35" customFormat="1" x14ac:dyDescent="0.25">
      <c r="A20" s="27" t="s">
        <v>17</v>
      </c>
      <c r="B20" s="28">
        <v>19</v>
      </c>
      <c r="C20" s="28">
        <v>2</v>
      </c>
      <c r="D20" s="28">
        <v>8</v>
      </c>
      <c r="E20" s="28">
        <v>15</v>
      </c>
      <c r="F20" s="28">
        <v>52</v>
      </c>
      <c r="G20" s="28">
        <v>68</v>
      </c>
      <c r="H20" s="28" t="s">
        <v>65</v>
      </c>
      <c r="I20" s="28">
        <v>18</v>
      </c>
      <c r="J20" s="28" t="s">
        <v>58</v>
      </c>
      <c r="K20" s="28">
        <v>18.7</v>
      </c>
      <c r="L20" s="27">
        <v>147.1</v>
      </c>
      <c r="M20" s="27">
        <v>149.9</v>
      </c>
      <c r="N20" s="73">
        <f t="shared" si="2"/>
        <v>2.8000000000000114</v>
      </c>
      <c r="O20" s="100">
        <f t="shared" si="1"/>
        <v>1.9034670292318312</v>
      </c>
      <c r="P20" s="136">
        <f t="shared" si="0"/>
        <v>1.9034670292318312</v>
      </c>
      <c r="Q20" s="30"/>
      <c r="R20" s="28"/>
      <c r="S20" s="28"/>
      <c r="T20" s="28"/>
      <c r="U20" s="28"/>
      <c r="V20" s="32"/>
      <c r="W20" s="29"/>
      <c r="X20" s="129" t="s">
        <v>80</v>
      </c>
      <c r="Y20" s="32" t="s">
        <v>9</v>
      </c>
      <c r="Z20" s="36"/>
      <c r="AA20" s="27"/>
    </row>
    <row r="21" spans="1:30" x14ac:dyDescent="0.25">
      <c r="A21" s="27" t="s">
        <v>17</v>
      </c>
      <c r="B21" s="27">
        <v>20</v>
      </c>
      <c r="C21" s="27">
        <v>2</v>
      </c>
      <c r="D21" s="28">
        <v>8</v>
      </c>
      <c r="E21" s="5">
        <v>13</v>
      </c>
      <c r="F21" s="5">
        <v>57</v>
      </c>
      <c r="G21" s="5">
        <v>71</v>
      </c>
      <c r="H21" s="5" t="s">
        <v>56</v>
      </c>
      <c r="I21" s="5">
        <v>17</v>
      </c>
      <c r="J21" s="5" t="s">
        <v>58</v>
      </c>
      <c r="K21" s="28">
        <v>16.654</v>
      </c>
      <c r="L21" s="27">
        <v>149.4</v>
      </c>
      <c r="M21" s="27">
        <v>139.95500000000001</v>
      </c>
      <c r="N21" s="73">
        <f t="shared" si="2"/>
        <v>-9.4449999999999932</v>
      </c>
      <c r="O21" s="100">
        <f t="shared" si="1"/>
        <v>-6.3219544846050857</v>
      </c>
      <c r="P21" s="99">
        <f t="shared" si="0"/>
        <v>6.3219544846050857</v>
      </c>
      <c r="Q21" s="30"/>
      <c r="R21" s="5"/>
      <c r="S21" s="5"/>
      <c r="T21" s="5"/>
      <c r="U21" s="5"/>
      <c r="V21" s="2"/>
      <c r="W21" s="23"/>
      <c r="X21" s="129" t="s">
        <v>80</v>
      </c>
      <c r="Y21" s="32" t="s">
        <v>9</v>
      </c>
      <c r="Z21" s="19"/>
      <c r="AA21" s="6"/>
    </row>
    <row r="22" spans="1:30" s="35" customFormat="1" x14ac:dyDescent="0.25">
      <c r="A22" s="27" t="s">
        <v>17</v>
      </c>
      <c r="B22" s="28">
        <v>21</v>
      </c>
      <c r="C22" s="28">
        <v>2</v>
      </c>
      <c r="D22" s="28">
        <v>8</v>
      </c>
      <c r="E22" s="28">
        <v>13</v>
      </c>
      <c r="F22" s="28">
        <v>56</v>
      </c>
      <c r="G22" s="28">
        <v>71</v>
      </c>
      <c r="H22" s="28" t="s">
        <v>64</v>
      </c>
      <c r="I22" s="28">
        <v>18</v>
      </c>
      <c r="J22" s="28" t="s">
        <v>58</v>
      </c>
      <c r="K22" s="28">
        <v>15.483000000000001</v>
      </c>
      <c r="L22" s="27">
        <v>151.304</v>
      </c>
      <c r="M22" s="27">
        <v>155.19999999999999</v>
      </c>
      <c r="N22" s="73">
        <f t="shared" si="2"/>
        <v>3.8959999999999866</v>
      </c>
      <c r="O22" s="100">
        <f t="shared" si="1"/>
        <v>2.5749484481573326</v>
      </c>
      <c r="P22" s="136">
        <f t="shared" si="0"/>
        <v>2.5749484481573326</v>
      </c>
      <c r="Q22" s="30"/>
      <c r="R22" s="28"/>
      <c r="S22" s="28"/>
      <c r="T22" s="28"/>
      <c r="U22" s="28"/>
      <c r="V22" s="32"/>
      <c r="W22" s="29"/>
      <c r="X22" s="129" t="s">
        <v>80</v>
      </c>
      <c r="Y22" s="38" t="s">
        <v>9</v>
      </c>
      <c r="Z22" s="36"/>
      <c r="AA22" s="27"/>
    </row>
    <row r="23" spans="1:30" x14ac:dyDescent="0.25">
      <c r="A23" s="27" t="s">
        <v>17</v>
      </c>
      <c r="B23" s="5">
        <v>22</v>
      </c>
      <c r="C23" s="28">
        <v>2</v>
      </c>
      <c r="D23" s="28">
        <v>8</v>
      </c>
      <c r="E23" s="5">
        <v>15</v>
      </c>
      <c r="F23" s="5">
        <v>56</v>
      </c>
      <c r="G23" s="5">
        <v>71</v>
      </c>
      <c r="H23" s="5">
        <v>18</v>
      </c>
      <c r="I23" s="5">
        <v>18</v>
      </c>
      <c r="J23" s="28" t="s">
        <v>57</v>
      </c>
      <c r="K23" s="28">
        <v>17.329999999999998</v>
      </c>
      <c r="L23" s="27">
        <v>145</v>
      </c>
      <c r="M23" s="27">
        <v>144.798</v>
      </c>
      <c r="N23" s="73">
        <f t="shared" si="2"/>
        <v>-0.20199999999999818</v>
      </c>
      <c r="O23" s="100">
        <f t="shared" si="1"/>
        <v>-0.1393103448275812</v>
      </c>
      <c r="P23" s="136">
        <f t="shared" si="0"/>
        <v>0.1393103448275812</v>
      </c>
      <c r="Q23" s="30"/>
      <c r="R23" s="5"/>
      <c r="S23" s="5"/>
      <c r="T23" s="5"/>
      <c r="U23" s="5"/>
      <c r="V23" s="2"/>
      <c r="W23" s="23"/>
      <c r="X23" s="129" t="s">
        <v>80</v>
      </c>
      <c r="Y23" s="2" t="s">
        <v>9</v>
      </c>
      <c r="Z23" s="19"/>
      <c r="AA23" s="6"/>
    </row>
    <row r="24" spans="1:30" x14ac:dyDescent="0.25">
      <c r="A24" s="27" t="s">
        <v>17</v>
      </c>
      <c r="B24" s="5">
        <v>23</v>
      </c>
      <c r="C24" s="27">
        <v>2</v>
      </c>
      <c r="D24" s="28">
        <v>8</v>
      </c>
      <c r="E24" s="5">
        <v>14</v>
      </c>
      <c r="F24" s="5">
        <v>56</v>
      </c>
      <c r="G24" s="5">
        <v>71</v>
      </c>
      <c r="H24" s="5" t="s">
        <v>46</v>
      </c>
      <c r="I24" s="5">
        <v>18</v>
      </c>
      <c r="J24" s="5" t="s">
        <v>61</v>
      </c>
      <c r="K24" s="28">
        <v>18.998000000000001</v>
      </c>
      <c r="L24" s="27">
        <v>149.19999999999999</v>
      </c>
      <c r="M24" s="27">
        <v>146.68299999999999</v>
      </c>
      <c r="N24" s="73">
        <f t="shared" si="2"/>
        <v>-2.5169999999999959</v>
      </c>
      <c r="O24" s="100">
        <f t="shared" si="1"/>
        <v>-1.6869973190348553</v>
      </c>
      <c r="P24" s="136">
        <f t="shared" si="0"/>
        <v>1.6869973190348553</v>
      </c>
      <c r="Q24" s="30"/>
      <c r="R24" s="5"/>
      <c r="S24" s="5"/>
      <c r="T24" s="5"/>
      <c r="U24" s="5"/>
      <c r="V24" s="2"/>
      <c r="W24" s="23"/>
      <c r="X24" s="129" t="s">
        <v>80</v>
      </c>
      <c r="Y24" s="2" t="s">
        <v>9</v>
      </c>
      <c r="Z24" s="19"/>
      <c r="AA24" s="6"/>
    </row>
    <row r="25" spans="1:30" x14ac:dyDescent="0.25">
      <c r="A25" s="27" t="s">
        <v>17</v>
      </c>
      <c r="B25" s="27">
        <v>24</v>
      </c>
      <c r="C25" s="27">
        <v>2</v>
      </c>
      <c r="D25" s="28">
        <v>8</v>
      </c>
      <c r="E25" s="5">
        <v>14</v>
      </c>
      <c r="F25" s="5">
        <v>54</v>
      </c>
      <c r="G25" s="5">
        <v>68</v>
      </c>
      <c r="H25" s="28" t="s">
        <v>46</v>
      </c>
      <c r="I25" s="28">
        <v>19</v>
      </c>
      <c r="J25" s="5" t="s">
        <v>60</v>
      </c>
      <c r="K25" s="28">
        <v>17.858000000000001</v>
      </c>
      <c r="L25" s="27">
        <v>146.80000000000001</v>
      </c>
      <c r="M25" s="27">
        <v>147.458</v>
      </c>
      <c r="N25" s="73">
        <f t="shared" si="2"/>
        <v>0.65799999999998704</v>
      </c>
      <c r="O25" s="100">
        <f t="shared" si="1"/>
        <v>0.44822888283377882</v>
      </c>
      <c r="P25" s="136">
        <f t="shared" si="0"/>
        <v>0.44822888283377882</v>
      </c>
      <c r="Q25" s="30"/>
      <c r="R25" s="5"/>
      <c r="S25" s="5"/>
      <c r="T25" s="5"/>
      <c r="U25" s="5"/>
      <c r="V25" s="2"/>
      <c r="W25" s="23"/>
      <c r="X25" s="129" t="s">
        <v>80</v>
      </c>
      <c r="Y25" s="32" t="s">
        <v>9</v>
      </c>
      <c r="Z25" s="19"/>
      <c r="AA25" s="6"/>
    </row>
    <row r="26" spans="1:30" s="35" customFormat="1" x14ac:dyDescent="0.25">
      <c r="A26" s="54"/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4"/>
      <c r="M26" s="54"/>
      <c r="N26" s="43">
        <f t="shared" ref="N26:O26" si="3">AVERAGE(N2:N25)</f>
        <v>-1.9178333333333324</v>
      </c>
      <c r="O26" s="43">
        <f t="shared" si="3"/>
        <v>-1.1812517098219637</v>
      </c>
      <c r="P26" s="43">
        <f>AVERAGE(P2:P25)</f>
        <v>3.1338784167970393</v>
      </c>
      <c r="Q26" s="55"/>
      <c r="R26" s="56"/>
      <c r="S26" s="56"/>
      <c r="T26" s="56"/>
      <c r="U26" s="56"/>
      <c r="V26" s="56"/>
      <c r="W26" s="57"/>
      <c r="X26" s="56"/>
      <c r="Y26" s="56"/>
      <c r="Z26" s="58"/>
      <c r="AA26" s="54"/>
    </row>
    <row r="27" spans="1:30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49"/>
      <c r="M27" s="49"/>
      <c r="N27" s="132">
        <f t="shared" ref="N27:O27" si="4">STDEV(N2:N25)</f>
        <v>5.0123334552548133</v>
      </c>
      <c r="O27" s="132">
        <f t="shared" si="4"/>
        <v>3.4577750491735548</v>
      </c>
      <c r="P27" s="132">
        <f>STDEV(P2:P25)</f>
        <v>1.7787718134858375</v>
      </c>
      <c r="Q27" s="50"/>
      <c r="R27" s="50"/>
      <c r="S27" s="50"/>
      <c r="T27" s="50"/>
      <c r="U27" s="50"/>
      <c r="V27" s="75"/>
      <c r="W27" s="50"/>
      <c r="X27" s="50"/>
      <c r="Y27" s="53"/>
      <c r="AA27" s="50"/>
      <c r="AB27" s="50"/>
      <c r="AC27" s="50"/>
      <c r="AD27" s="50"/>
    </row>
    <row r="28" spans="1:30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49"/>
      <c r="M28" s="49"/>
      <c r="N28">
        <f t="shared" ref="N28:O28" si="5">MAX(N2:N25)</f>
        <v>9.5459999999999923</v>
      </c>
      <c r="O28">
        <f t="shared" si="5"/>
        <v>6.2968337730870738</v>
      </c>
      <c r="P28">
        <f>MAX(P2:P25)</f>
        <v>6.3219544846050857</v>
      </c>
      <c r="Q28" s="50"/>
      <c r="R28" s="50"/>
      <c r="S28" s="50"/>
      <c r="T28" s="50"/>
      <c r="U28" s="50"/>
      <c r="V28" s="51"/>
      <c r="W28" s="50"/>
      <c r="X28" s="50"/>
      <c r="Y28" s="53"/>
      <c r="AA28" s="50"/>
      <c r="AB28" s="50"/>
      <c r="AC28" s="50"/>
      <c r="AD28" s="50"/>
    </row>
    <row r="29" spans="1:30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49"/>
      <c r="M29" s="49"/>
      <c r="N29">
        <f t="shared" ref="N29:O29" si="6">MIN(N2:N2)</f>
        <v>-3.4539999999999793</v>
      </c>
      <c r="O29">
        <f t="shared" si="6"/>
        <v>-2.2835759715445381</v>
      </c>
      <c r="P29">
        <f>MIN(P2:P2)</f>
        <v>2.2835759715445381</v>
      </c>
      <c r="Q29" s="50"/>
      <c r="R29" s="50"/>
      <c r="S29" s="50"/>
      <c r="T29" s="50"/>
      <c r="U29" s="50"/>
      <c r="V29" s="51"/>
      <c r="W29" s="50"/>
      <c r="X29" s="50"/>
      <c r="Y29" s="53"/>
      <c r="AA29" s="50"/>
      <c r="AB29" s="50"/>
      <c r="AC29" s="50"/>
      <c r="AD29" s="50"/>
    </row>
    <row r="30" spans="1:30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49"/>
      <c r="M30" s="49"/>
      <c r="N30" s="59"/>
      <c r="O30" s="59"/>
      <c r="P30" s="59"/>
      <c r="Q30" s="50"/>
      <c r="R30" s="50"/>
      <c r="S30" s="50"/>
      <c r="T30" s="50"/>
      <c r="U30" s="50"/>
      <c r="V30" s="51"/>
      <c r="W30" s="50"/>
      <c r="X30" s="50"/>
      <c r="Y30" s="53"/>
      <c r="AA30" s="50"/>
      <c r="AB30" s="50"/>
      <c r="AC30" s="50"/>
      <c r="AD30" s="50"/>
    </row>
    <row r="31" spans="1:30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49"/>
      <c r="M31" s="49"/>
      <c r="N31" s="59"/>
      <c r="O31" s="59"/>
      <c r="P31" s="59"/>
      <c r="Q31" s="50"/>
      <c r="R31" s="50"/>
      <c r="S31" s="50"/>
      <c r="T31" s="50"/>
      <c r="U31" s="50"/>
      <c r="V31" s="51"/>
      <c r="W31" s="50"/>
      <c r="X31" s="50"/>
      <c r="Y31" s="53"/>
      <c r="AA31" s="50"/>
      <c r="AB31" s="50"/>
      <c r="AC31" s="50"/>
      <c r="AD31" s="50"/>
    </row>
    <row r="32" spans="1:30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49"/>
      <c r="M32" s="49"/>
      <c r="N32" s="59"/>
      <c r="O32" s="59"/>
      <c r="P32" s="59"/>
      <c r="Q32" s="50"/>
      <c r="R32" s="50"/>
      <c r="S32" s="50"/>
      <c r="T32" s="50"/>
      <c r="U32" s="50"/>
      <c r="V32" s="51"/>
      <c r="W32" s="50"/>
      <c r="X32" s="50"/>
      <c r="Y32" s="53"/>
      <c r="AA32" s="50"/>
      <c r="AB32" s="50"/>
      <c r="AC32" s="50"/>
      <c r="AD32" s="50"/>
    </row>
    <row r="33" spans="1:30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49"/>
      <c r="M33" s="49"/>
      <c r="N33" s="59"/>
      <c r="O33" s="59"/>
      <c r="P33" s="59"/>
      <c r="Q33" s="50"/>
      <c r="R33" s="50"/>
      <c r="S33" s="50"/>
      <c r="T33" s="50"/>
      <c r="U33" s="50"/>
      <c r="V33" s="51"/>
      <c r="W33" s="50"/>
      <c r="X33" s="50"/>
      <c r="Y33" s="53"/>
      <c r="AA33" s="50"/>
      <c r="AB33" s="50"/>
      <c r="AC33" s="50"/>
      <c r="AD33" s="50"/>
    </row>
    <row r="34" spans="1:30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49"/>
      <c r="M34" s="49"/>
      <c r="N34" s="59"/>
      <c r="O34" s="59"/>
      <c r="P34" s="59"/>
      <c r="Q34" s="50"/>
      <c r="R34" s="50"/>
      <c r="S34" s="50"/>
      <c r="T34" s="50"/>
      <c r="U34" s="50"/>
      <c r="V34" s="51"/>
      <c r="W34" s="50"/>
      <c r="X34" s="50"/>
      <c r="Y34" s="53"/>
      <c r="AA34" s="50"/>
      <c r="AB34" s="50"/>
      <c r="AC34" s="50"/>
      <c r="AD34" s="50"/>
    </row>
    <row r="35" spans="1:30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49"/>
      <c r="M35" s="49"/>
      <c r="N35" s="59"/>
      <c r="O35" s="59"/>
      <c r="P35" s="59"/>
      <c r="Q35" s="50"/>
      <c r="R35" s="50"/>
      <c r="S35" s="50"/>
      <c r="T35" s="50"/>
      <c r="U35" s="50"/>
      <c r="V35" s="51"/>
      <c r="W35" s="50"/>
      <c r="X35" s="50"/>
      <c r="Y35" s="53"/>
      <c r="AA35" s="50"/>
      <c r="AB35" s="50"/>
      <c r="AC35" s="50"/>
      <c r="AD35" s="50"/>
    </row>
    <row r="36" spans="1:30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49"/>
      <c r="M36" s="49"/>
      <c r="N36" s="59"/>
      <c r="O36" s="59"/>
      <c r="P36" s="59"/>
      <c r="Q36" s="50"/>
      <c r="R36" s="50"/>
      <c r="S36" s="50"/>
      <c r="T36" s="50"/>
      <c r="U36" s="50"/>
      <c r="V36" s="51"/>
      <c r="W36" s="50"/>
      <c r="X36" s="50"/>
      <c r="Y36" s="53"/>
      <c r="AA36" s="50"/>
      <c r="AB36" s="50"/>
      <c r="AC36" s="50"/>
      <c r="AD36" s="50"/>
    </row>
    <row r="37" spans="1:30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49"/>
      <c r="M37" s="49"/>
      <c r="N37" s="59"/>
      <c r="O37" s="59"/>
      <c r="P37" s="59"/>
      <c r="Q37" s="50"/>
      <c r="R37" s="50"/>
      <c r="S37" s="50"/>
      <c r="T37" s="50"/>
      <c r="U37" s="50"/>
      <c r="V37" s="51"/>
      <c r="W37" s="50"/>
      <c r="X37" s="50"/>
      <c r="Y37" s="53"/>
      <c r="AA37" s="50"/>
      <c r="AB37" s="50"/>
      <c r="AC37" s="50"/>
      <c r="AD37" s="50"/>
    </row>
    <row r="38" spans="1:30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49"/>
      <c r="M38" s="49"/>
      <c r="N38" s="59"/>
      <c r="O38" s="59"/>
      <c r="P38" s="59"/>
      <c r="Q38" s="50"/>
      <c r="R38" s="50"/>
      <c r="S38" s="50"/>
      <c r="T38" s="50"/>
      <c r="U38" s="50"/>
      <c r="V38" s="51"/>
      <c r="W38" s="50"/>
      <c r="X38" s="50"/>
      <c r="Y38" s="53"/>
      <c r="AA38" s="50"/>
      <c r="AB38" s="50"/>
      <c r="AC38" s="50"/>
      <c r="AD38" s="50"/>
    </row>
    <row r="39" spans="1:30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49"/>
      <c r="M39" s="49"/>
      <c r="N39" s="59"/>
      <c r="O39" s="59"/>
      <c r="P39" s="59"/>
      <c r="Q39" s="50"/>
      <c r="R39" s="50"/>
      <c r="S39" s="50"/>
      <c r="T39" s="50"/>
      <c r="U39" s="50"/>
      <c r="V39" s="51"/>
      <c r="W39" s="50"/>
      <c r="X39" s="50"/>
      <c r="Y39" s="53"/>
      <c r="AA39" s="50"/>
      <c r="AB39" s="50"/>
      <c r="AC39" s="50"/>
      <c r="AD39" s="50"/>
    </row>
    <row r="40" spans="1:30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49"/>
      <c r="M40" s="49"/>
      <c r="N40" s="59"/>
      <c r="O40" s="59"/>
      <c r="P40" s="59"/>
      <c r="Q40" s="50"/>
      <c r="R40" s="50"/>
      <c r="S40" s="50"/>
      <c r="T40" s="50"/>
      <c r="U40" s="50"/>
      <c r="V40" s="51"/>
      <c r="W40" s="50"/>
      <c r="X40" s="50"/>
      <c r="Y40" s="53"/>
      <c r="AA40" s="50"/>
      <c r="AB40" s="50"/>
      <c r="AC40" s="50"/>
      <c r="AD40" s="50"/>
    </row>
    <row r="41" spans="1:30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49"/>
      <c r="M41" s="49"/>
      <c r="N41" s="59"/>
      <c r="O41" s="59"/>
      <c r="P41" s="59"/>
      <c r="Q41" s="50"/>
      <c r="R41" s="50"/>
      <c r="S41" s="50"/>
      <c r="T41" s="50"/>
      <c r="U41" s="50"/>
      <c r="V41" s="51"/>
      <c r="W41" s="50"/>
      <c r="X41" s="50"/>
      <c r="Y41" s="53"/>
      <c r="AA41" s="50"/>
      <c r="AB41" s="50"/>
      <c r="AC41" s="50"/>
      <c r="AD41" s="50"/>
    </row>
    <row r="42" spans="1:30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49"/>
      <c r="M42" s="49"/>
      <c r="N42" s="59"/>
      <c r="O42" s="59"/>
      <c r="P42" s="59"/>
      <c r="Q42" s="50"/>
      <c r="R42" s="50"/>
      <c r="S42" s="50"/>
      <c r="T42" s="50"/>
      <c r="U42" s="50"/>
      <c r="V42" s="51"/>
      <c r="W42" s="50"/>
      <c r="X42" s="50"/>
      <c r="Y42" s="53"/>
      <c r="AA42" s="50"/>
      <c r="AB42" s="50"/>
      <c r="AC42" s="50"/>
      <c r="AD42" s="50"/>
    </row>
    <row r="43" spans="1:30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49"/>
      <c r="M43" s="49"/>
      <c r="N43" s="59"/>
      <c r="O43" s="59"/>
      <c r="P43" s="59"/>
      <c r="Q43" s="50"/>
      <c r="R43" s="50"/>
      <c r="S43" s="50"/>
      <c r="T43" s="50"/>
      <c r="U43" s="50"/>
      <c r="V43" s="51"/>
      <c r="W43" s="50"/>
      <c r="X43" s="50"/>
      <c r="Y43" s="53"/>
      <c r="AA43" s="50"/>
      <c r="AB43" s="50"/>
      <c r="AC43" s="50"/>
      <c r="AD43" s="50"/>
    </row>
    <row r="44" spans="1:30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49"/>
      <c r="M44" s="49"/>
      <c r="N44" s="59"/>
      <c r="O44" s="59"/>
      <c r="P44" s="59"/>
      <c r="Q44" s="50"/>
      <c r="R44" s="50"/>
      <c r="S44" s="50"/>
      <c r="T44" s="50"/>
      <c r="U44" s="50"/>
      <c r="V44" s="51"/>
      <c r="W44" s="50"/>
      <c r="X44" s="50"/>
      <c r="Y44" s="53"/>
      <c r="AA44" s="50"/>
      <c r="AB44" s="50"/>
      <c r="AC44" s="50"/>
      <c r="AD44" s="50"/>
    </row>
    <row r="45" spans="1:30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49"/>
      <c r="M45" s="49"/>
      <c r="N45" s="59"/>
      <c r="O45" s="59"/>
      <c r="P45" s="59"/>
      <c r="Q45" s="50"/>
      <c r="R45" s="50"/>
      <c r="S45" s="50"/>
      <c r="T45" s="50"/>
      <c r="U45" s="50"/>
      <c r="V45" s="51"/>
      <c r="W45" s="50"/>
      <c r="X45" s="50"/>
      <c r="Y45" s="53"/>
      <c r="AA45" s="50"/>
      <c r="AB45" s="50"/>
      <c r="AC45" s="50"/>
      <c r="AD45" s="50"/>
    </row>
    <row r="46" spans="1:30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49"/>
      <c r="M46" s="49"/>
      <c r="N46" s="59"/>
      <c r="O46" s="59"/>
      <c r="P46" s="59"/>
      <c r="Q46" s="50"/>
      <c r="R46" s="50"/>
      <c r="S46" s="50"/>
      <c r="T46" s="50"/>
      <c r="U46" s="50"/>
      <c r="V46" s="51"/>
      <c r="W46" s="50"/>
      <c r="X46" s="50"/>
      <c r="Y46" s="53"/>
      <c r="AA46" s="50"/>
      <c r="AB46" s="50"/>
      <c r="AC46" s="50"/>
      <c r="AD46" s="50"/>
    </row>
    <row r="47" spans="1:30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49"/>
      <c r="M47" s="49"/>
      <c r="N47" s="59"/>
      <c r="O47" s="59"/>
      <c r="P47" s="59"/>
      <c r="Q47" s="50"/>
      <c r="R47" s="50"/>
      <c r="S47" s="50"/>
      <c r="T47" s="50"/>
      <c r="U47" s="50"/>
      <c r="V47" s="51"/>
      <c r="W47" s="50"/>
      <c r="X47" s="50"/>
      <c r="Y47" s="53"/>
      <c r="AA47" s="50"/>
      <c r="AB47" s="50"/>
      <c r="AC47" s="50"/>
      <c r="AD47" s="50"/>
    </row>
    <row r="48" spans="1:30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49"/>
      <c r="M48" s="49"/>
      <c r="N48" s="59"/>
      <c r="O48" s="59"/>
      <c r="P48" s="59"/>
      <c r="Q48" s="50"/>
      <c r="R48" s="50"/>
      <c r="S48" s="50"/>
      <c r="T48" s="50"/>
      <c r="U48" s="50"/>
      <c r="V48" s="51"/>
      <c r="W48" s="50"/>
      <c r="X48" s="50"/>
      <c r="Y48" s="53"/>
      <c r="AA48" s="50"/>
      <c r="AB48" s="50"/>
      <c r="AC48" s="50"/>
      <c r="AD48" s="50"/>
    </row>
    <row r="49" spans="1:30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49"/>
      <c r="M49" s="49"/>
      <c r="N49" s="59"/>
      <c r="O49" s="59"/>
      <c r="P49" s="59"/>
      <c r="Q49" s="50"/>
      <c r="R49" s="50"/>
      <c r="S49" s="50"/>
      <c r="T49" s="50"/>
      <c r="U49" s="50"/>
      <c r="V49" s="51"/>
      <c r="W49" s="50"/>
      <c r="X49" s="50"/>
      <c r="Y49" s="53"/>
      <c r="AA49" s="50"/>
      <c r="AB49" s="50"/>
      <c r="AC49" s="50"/>
      <c r="AD49" s="50"/>
    </row>
    <row r="50" spans="1:30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49"/>
      <c r="M50" s="49"/>
      <c r="N50" s="59"/>
      <c r="O50" s="59"/>
      <c r="P50" s="59"/>
      <c r="Q50" s="50"/>
      <c r="R50" s="50"/>
      <c r="S50" s="50"/>
      <c r="T50" s="50"/>
      <c r="U50" s="50"/>
      <c r="V50" s="51"/>
      <c r="W50" s="50"/>
      <c r="X50" s="50"/>
      <c r="Y50" s="53"/>
      <c r="AA50" s="50"/>
      <c r="AB50" s="50"/>
      <c r="AC50" s="50"/>
      <c r="AD50" s="50"/>
    </row>
    <row r="51" spans="1:30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49"/>
      <c r="M51" s="49"/>
      <c r="N51" s="59"/>
      <c r="O51" s="59"/>
      <c r="P51" s="59"/>
      <c r="Q51" s="50"/>
      <c r="R51" s="50"/>
      <c r="S51" s="50"/>
      <c r="T51" s="50"/>
      <c r="U51" s="50"/>
      <c r="V51" s="51"/>
      <c r="W51" s="50"/>
      <c r="X51" s="50"/>
      <c r="Y51" s="53"/>
      <c r="AA51" s="50"/>
      <c r="AB51" s="50"/>
      <c r="AC51" s="50"/>
      <c r="AD51" s="50"/>
    </row>
    <row r="52" spans="1:30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49"/>
      <c r="M52" s="49"/>
      <c r="N52" s="59"/>
      <c r="O52" s="59"/>
      <c r="P52" s="59"/>
      <c r="Q52" s="50"/>
      <c r="R52" s="50"/>
      <c r="S52" s="50"/>
      <c r="T52" s="50"/>
      <c r="U52" s="50"/>
      <c r="V52" s="51"/>
      <c r="W52" s="50"/>
      <c r="X52" s="50"/>
      <c r="Y52" s="53"/>
      <c r="AA52" s="50"/>
      <c r="AB52" s="50"/>
      <c r="AC52" s="50"/>
      <c r="AD52" s="50"/>
    </row>
    <row r="53" spans="1:30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49"/>
      <c r="M53" s="49"/>
      <c r="N53" s="59"/>
      <c r="O53" s="59"/>
      <c r="P53" s="59"/>
      <c r="Q53" s="50"/>
      <c r="R53" s="50"/>
      <c r="S53" s="50"/>
      <c r="T53" s="50"/>
      <c r="U53" s="50"/>
      <c r="V53" s="51"/>
      <c r="W53" s="50"/>
      <c r="X53" s="50"/>
      <c r="Y53" s="53"/>
      <c r="AA53" s="50"/>
      <c r="AB53" s="50"/>
      <c r="AC53" s="50"/>
      <c r="AD53" s="50"/>
    </row>
    <row r="54" spans="1:30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49"/>
      <c r="M54" s="49"/>
      <c r="N54" s="59"/>
      <c r="O54" s="59"/>
      <c r="P54" s="59"/>
      <c r="Q54" s="50"/>
      <c r="R54" s="50"/>
      <c r="S54" s="50"/>
      <c r="T54" s="50"/>
      <c r="U54" s="50"/>
      <c r="V54" s="51"/>
      <c r="W54" s="50"/>
      <c r="X54" s="50"/>
      <c r="Y54" s="53"/>
      <c r="AA54" s="50"/>
      <c r="AB54" s="50"/>
      <c r="AC54" s="50"/>
      <c r="AD54" s="50"/>
    </row>
    <row r="55" spans="1:30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49"/>
      <c r="M55" s="49"/>
      <c r="N55" s="59"/>
      <c r="O55" s="59"/>
      <c r="P55" s="59"/>
      <c r="Q55" s="50"/>
      <c r="R55" s="50"/>
      <c r="S55" s="50"/>
      <c r="T55" s="50"/>
      <c r="U55" s="50"/>
      <c r="V55" s="51"/>
      <c r="W55" s="50"/>
      <c r="X55" s="50"/>
      <c r="Y55" s="53"/>
      <c r="AA55" s="50"/>
      <c r="AB55" s="50"/>
      <c r="AC55" s="50"/>
      <c r="AD55" s="50"/>
    </row>
    <row r="56" spans="1:30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49"/>
      <c r="M56" s="49"/>
      <c r="N56" s="59"/>
      <c r="O56" s="59"/>
      <c r="P56" s="59"/>
      <c r="Q56" s="50"/>
      <c r="R56" s="50"/>
      <c r="S56" s="50"/>
      <c r="T56" s="50"/>
      <c r="U56" s="50"/>
      <c r="V56" s="51"/>
      <c r="W56" s="50"/>
      <c r="X56" s="50"/>
      <c r="Y56" s="53"/>
      <c r="AA56" s="50"/>
      <c r="AB56" s="50"/>
      <c r="AC56" s="50"/>
      <c r="AD56" s="50"/>
    </row>
    <row r="57" spans="1:30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49"/>
      <c r="M57" s="49"/>
      <c r="N57" s="59"/>
      <c r="O57" s="59"/>
      <c r="P57" s="59"/>
      <c r="Q57" s="50"/>
      <c r="R57" s="50"/>
      <c r="S57" s="50"/>
      <c r="T57" s="50"/>
      <c r="U57" s="50"/>
      <c r="V57" s="51"/>
      <c r="W57" s="50"/>
      <c r="X57" s="50"/>
      <c r="Y57" s="53"/>
      <c r="AA57" s="50"/>
      <c r="AB57" s="50"/>
      <c r="AC57" s="50"/>
      <c r="AD57" s="50"/>
    </row>
    <row r="58" spans="1:30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49"/>
      <c r="M58" s="49"/>
      <c r="N58" s="59"/>
      <c r="O58" s="59"/>
      <c r="P58" s="59"/>
      <c r="Q58" s="50"/>
      <c r="R58" s="50"/>
      <c r="S58" s="50"/>
      <c r="T58" s="50"/>
      <c r="U58" s="50"/>
      <c r="V58" s="51"/>
      <c r="W58" s="50"/>
      <c r="X58" s="50"/>
      <c r="Y58" s="53"/>
      <c r="AA58" s="50"/>
      <c r="AB58" s="50"/>
      <c r="AC58" s="50"/>
      <c r="AD58" s="50"/>
    </row>
    <row r="59" spans="1:30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49"/>
      <c r="M59" s="49"/>
      <c r="N59" s="59"/>
      <c r="O59" s="59"/>
      <c r="P59" s="59"/>
      <c r="Q59" s="50"/>
      <c r="R59" s="50"/>
      <c r="S59" s="50"/>
      <c r="T59" s="50"/>
      <c r="U59" s="50"/>
      <c r="V59" s="51"/>
      <c r="W59" s="50"/>
      <c r="X59" s="50"/>
      <c r="Y59" s="53"/>
      <c r="AA59" s="50"/>
      <c r="AB59" s="50"/>
      <c r="AC59" s="50"/>
      <c r="AD59" s="50"/>
    </row>
    <row r="60" spans="1:30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49"/>
      <c r="M60" s="49"/>
      <c r="N60" s="59"/>
      <c r="O60" s="59"/>
      <c r="P60" s="59"/>
      <c r="Q60" s="50"/>
      <c r="R60" s="50"/>
      <c r="S60" s="50"/>
      <c r="T60" s="50"/>
      <c r="U60" s="50"/>
      <c r="V60" s="51"/>
      <c r="W60" s="50"/>
      <c r="X60" s="50"/>
      <c r="Y60" s="53"/>
      <c r="AA60" s="50"/>
      <c r="AB60" s="50"/>
      <c r="AC60" s="50"/>
      <c r="AD60" s="50"/>
    </row>
    <row r="61" spans="1:30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49"/>
      <c r="M61" s="49"/>
      <c r="N61" s="59"/>
      <c r="O61" s="59"/>
      <c r="P61" s="59"/>
      <c r="Q61" s="50"/>
      <c r="R61" s="50"/>
      <c r="S61" s="50"/>
      <c r="T61" s="50"/>
      <c r="U61" s="50"/>
      <c r="V61" s="51"/>
      <c r="W61" s="50"/>
      <c r="X61" s="50"/>
      <c r="Y61" s="53"/>
      <c r="AA61" s="50"/>
      <c r="AB61" s="50"/>
      <c r="AC61" s="50"/>
      <c r="AD61" s="50"/>
    </row>
    <row r="62" spans="1:30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49"/>
      <c r="M62" s="49"/>
      <c r="N62" s="59"/>
      <c r="O62" s="59"/>
      <c r="P62" s="59"/>
      <c r="Q62" s="50"/>
      <c r="R62" s="50"/>
      <c r="S62" s="50"/>
      <c r="T62" s="50"/>
      <c r="U62" s="50"/>
      <c r="V62" s="51"/>
      <c r="W62" s="50"/>
      <c r="X62" s="50"/>
      <c r="Y62" s="53"/>
      <c r="AA62" s="50"/>
      <c r="AB62" s="50"/>
      <c r="AC62" s="50"/>
      <c r="AD62" s="50"/>
    </row>
    <row r="63" spans="1:30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49"/>
      <c r="M63" s="49"/>
      <c r="N63" s="59"/>
      <c r="O63" s="59"/>
      <c r="P63" s="59"/>
      <c r="Q63" s="50"/>
      <c r="R63" s="50"/>
      <c r="S63" s="50"/>
      <c r="T63" s="50"/>
      <c r="U63" s="50"/>
      <c r="V63" s="51"/>
      <c r="W63" s="50"/>
      <c r="X63" s="50"/>
      <c r="Y63" s="53"/>
      <c r="AA63" s="50"/>
      <c r="AB63" s="50"/>
      <c r="AC63" s="50"/>
      <c r="AD63" s="50"/>
    </row>
    <row r="64" spans="1:30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49"/>
      <c r="M64" s="49"/>
      <c r="N64" s="59"/>
      <c r="O64" s="59"/>
      <c r="P64" s="59"/>
      <c r="Q64" s="50"/>
      <c r="R64" s="50"/>
      <c r="S64" s="50"/>
      <c r="T64" s="50"/>
      <c r="U64" s="50"/>
      <c r="V64" s="51"/>
      <c r="W64" s="50"/>
      <c r="X64" s="50"/>
      <c r="Y64" s="53"/>
      <c r="AA64" s="50"/>
      <c r="AB64" s="50"/>
      <c r="AC64" s="50"/>
      <c r="AD64" s="50"/>
    </row>
    <row r="65" spans="1:30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49"/>
      <c r="M65" s="49"/>
      <c r="N65" s="59"/>
      <c r="O65" s="59"/>
      <c r="P65" s="59"/>
      <c r="Q65" s="50"/>
      <c r="R65" s="50"/>
      <c r="S65" s="50"/>
      <c r="T65" s="50"/>
      <c r="U65" s="50"/>
      <c r="V65" s="51"/>
      <c r="W65" s="50"/>
      <c r="X65" s="50"/>
      <c r="Y65" s="53"/>
      <c r="AA65" s="50"/>
      <c r="AB65" s="50"/>
      <c r="AC65" s="50"/>
      <c r="AD65" s="50"/>
    </row>
    <row r="66" spans="1:30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49"/>
      <c r="M66" s="49"/>
      <c r="N66" s="59"/>
      <c r="O66" s="59"/>
      <c r="P66" s="59"/>
      <c r="Q66" s="50"/>
      <c r="R66" s="50"/>
      <c r="S66" s="50"/>
      <c r="T66" s="50"/>
      <c r="U66" s="50"/>
      <c r="V66" s="51"/>
      <c r="W66" s="50"/>
      <c r="X66" s="50"/>
      <c r="Y66" s="53"/>
      <c r="AA66" s="50"/>
      <c r="AB66" s="50"/>
      <c r="AC66" s="50"/>
      <c r="AD66" s="50"/>
    </row>
    <row r="67" spans="1:30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49"/>
      <c r="M67" s="49"/>
      <c r="N67" s="59"/>
      <c r="O67" s="59"/>
      <c r="P67" s="59"/>
      <c r="Q67" s="50"/>
      <c r="R67" s="50"/>
      <c r="S67" s="50"/>
      <c r="T67" s="50"/>
      <c r="U67" s="50"/>
      <c r="V67" s="51"/>
      <c r="W67" s="50"/>
      <c r="X67" s="50"/>
      <c r="Y67" s="53"/>
      <c r="AA67" s="50"/>
      <c r="AB67" s="50"/>
      <c r="AC67" s="50"/>
      <c r="AD67" s="50"/>
    </row>
    <row r="68" spans="1:30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49"/>
      <c r="M68" s="49"/>
      <c r="N68" s="59"/>
      <c r="O68" s="59"/>
      <c r="P68" s="59"/>
      <c r="Q68" s="50"/>
      <c r="R68" s="50"/>
      <c r="S68" s="50"/>
      <c r="T68" s="50"/>
      <c r="U68" s="50"/>
      <c r="V68" s="51"/>
      <c r="W68" s="50"/>
      <c r="X68" s="50"/>
      <c r="Y68" s="53"/>
      <c r="AA68" s="50"/>
      <c r="AB68" s="50"/>
      <c r="AC68" s="50"/>
      <c r="AD68" s="50"/>
    </row>
    <row r="69" spans="1:30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49"/>
      <c r="M69" s="49"/>
      <c r="N69" s="59"/>
      <c r="O69" s="59"/>
      <c r="P69" s="59"/>
      <c r="Q69" s="50"/>
      <c r="R69" s="50"/>
      <c r="S69" s="50"/>
      <c r="T69" s="50"/>
      <c r="U69" s="50"/>
      <c r="V69" s="51"/>
      <c r="W69" s="50"/>
      <c r="X69" s="50"/>
      <c r="Y69" s="53"/>
      <c r="AA69" s="50"/>
      <c r="AB69" s="50"/>
      <c r="AC69" s="50"/>
      <c r="AD69" s="50"/>
    </row>
    <row r="70" spans="1:30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49"/>
      <c r="M70" s="49"/>
      <c r="N70" s="59"/>
      <c r="O70" s="59"/>
      <c r="P70" s="59"/>
      <c r="Q70" s="50"/>
      <c r="R70" s="50"/>
      <c r="S70" s="50"/>
      <c r="T70" s="50"/>
      <c r="U70" s="50"/>
      <c r="V70" s="51"/>
      <c r="W70" s="50"/>
      <c r="X70" s="50"/>
      <c r="Y70" s="53"/>
      <c r="AA70" s="50"/>
      <c r="AB70" s="50"/>
      <c r="AC70" s="50"/>
      <c r="AD70" s="50"/>
    </row>
    <row r="71" spans="1:30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49"/>
      <c r="M71" s="49"/>
      <c r="N71" s="59"/>
      <c r="O71" s="59"/>
      <c r="P71" s="59"/>
      <c r="Q71" s="50"/>
      <c r="R71" s="50"/>
      <c r="S71" s="50"/>
      <c r="T71" s="50"/>
      <c r="U71" s="50"/>
      <c r="V71" s="51"/>
      <c r="W71" s="50"/>
      <c r="X71" s="50"/>
      <c r="Y71" s="53"/>
      <c r="AA71" s="50"/>
      <c r="AB71" s="50"/>
      <c r="AC71" s="50"/>
      <c r="AD71" s="50"/>
    </row>
    <row r="72" spans="1:30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49"/>
      <c r="M72" s="49"/>
      <c r="N72" s="59"/>
      <c r="O72" s="59"/>
      <c r="P72" s="59"/>
      <c r="Q72" s="50"/>
      <c r="R72" s="50"/>
      <c r="S72" s="50"/>
      <c r="T72" s="50"/>
      <c r="U72" s="50"/>
      <c r="V72" s="51"/>
      <c r="W72" s="50"/>
      <c r="X72" s="50"/>
      <c r="Y72" s="53"/>
      <c r="AA72" s="50"/>
      <c r="AB72" s="50"/>
      <c r="AC72" s="50"/>
      <c r="AD72" s="50"/>
    </row>
    <row r="73" spans="1:30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49"/>
      <c r="M73" s="49"/>
      <c r="N73" s="59"/>
      <c r="O73" s="59"/>
      <c r="P73" s="59"/>
      <c r="Q73" s="50"/>
      <c r="R73" s="50"/>
      <c r="S73" s="50"/>
      <c r="T73" s="50"/>
      <c r="U73" s="50"/>
      <c r="V73" s="51"/>
      <c r="W73" s="50"/>
      <c r="X73" s="50"/>
      <c r="Y73" s="53"/>
      <c r="AA73" s="50"/>
      <c r="AB73" s="50"/>
      <c r="AC73" s="50"/>
      <c r="AD73" s="50"/>
    </row>
    <row r="74" spans="1:30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49"/>
      <c r="M74" s="49"/>
      <c r="N74" s="59"/>
      <c r="O74" s="59"/>
      <c r="P74" s="59"/>
      <c r="Q74" s="50"/>
      <c r="R74" s="50"/>
      <c r="S74" s="50"/>
      <c r="T74" s="50"/>
      <c r="U74" s="50"/>
      <c r="V74" s="51"/>
      <c r="W74" s="50"/>
      <c r="X74" s="50"/>
      <c r="Y74" s="53"/>
      <c r="AA74" s="50"/>
      <c r="AB74" s="50"/>
      <c r="AC74" s="50"/>
      <c r="AD74" s="50"/>
    </row>
    <row r="75" spans="1:30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49"/>
      <c r="M75" s="49"/>
      <c r="N75" s="59"/>
      <c r="O75" s="59"/>
      <c r="P75" s="59"/>
      <c r="Q75" s="50"/>
      <c r="R75" s="50"/>
      <c r="S75" s="50"/>
      <c r="T75" s="50"/>
      <c r="U75" s="50"/>
      <c r="V75" s="51"/>
      <c r="W75" s="50"/>
      <c r="X75" s="50"/>
      <c r="Y75" s="53"/>
      <c r="AA75" s="50"/>
      <c r="AB75" s="50"/>
      <c r="AC75" s="50"/>
      <c r="AD75" s="50"/>
    </row>
    <row r="76" spans="1:30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49"/>
      <c r="M76" s="49"/>
      <c r="N76" s="59"/>
      <c r="O76" s="59"/>
      <c r="P76" s="59"/>
      <c r="Q76" s="50"/>
      <c r="R76" s="50"/>
      <c r="S76" s="50"/>
      <c r="T76" s="50"/>
      <c r="U76" s="50"/>
      <c r="V76" s="51"/>
      <c r="W76" s="50"/>
      <c r="X76" s="50"/>
      <c r="Y76" s="53"/>
      <c r="AA76" s="50"/>
      <c r="AB76" s="50"/>
      <c r="AC76" s="50"/>
      <c r="AD76" s="50"/>
    </row>
    <row r="77" spans="1:30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49"/>
      <c r="M77" s="49"/>
      <c r="N77" s="59"/>
      <c r="O77" s="59"/>
      <c r="P77" s="59"/>
      <c r="Q77" s="50"/>
      <c r="R77" s="50"/>
      <c r="S77" s="50"/>
      <c r="T77" s="50"/>
      <c r="U77" s="50"/>
      <c r="V77" s="51"/>
      <c r="W77" s="50"/>
      <c r="X77" s="50"/>
      <c r="Y77" s="53"/>
      <c r="AA77" s="50"/>
      <c r="AB77" s="50"/>
      <c r="AC77" s="50"/>
      <c r="AD77" s="50"/>
    </row>
    <row r="78" spans="1:30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49"/>
      <c r="M78" s="49"/>
      <c r="N78" s="59"/>
      <c r="O78" s="59"/>
      <c r="P78" s="59"/>
      <c r="Q78" s="50"/>
      <c r="R78" s="50"/>
      <c r="S78" s="50"/>
      <c r="T78" s="50"/>
      <c r="U78" s="50"/>
      <c r="V78" s="51"/>
      <c r="W78" s="50"/>
      <c r="X78" s="50"/>
      <c r="Y78" s="53"/>
      <c r="AA78" s="50"/>
      <c r="AB78" s="50"/>
      <c r="AC78" s="50"/>
      <c r="AD78" s="50"/>
    </row>
    <row r="79" spans="1:30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49"/>
      <c r="M79" s="49"/>
      <c r="N79" s="59"/>
      <c r="O79" s="59"/>
      <c r="P79" s="59"/>
      <c r="Q79" s="50"/>
      <c r="R79" s="50"/>
      <c r="S79" s="50"/>
      <c r="T79" s="50"/>
      <c r="U79" s="50"/>
      <c r="V79" s="51"/>
      <c r="W79" s="50"/>
      <c r="X79" s="50"/>
      <c r="Y79" s="53"/>
      <c r="AA79" s="50"/>
      <c r="AB79" s="50"/>
      <c r="AC79" s="50"/>
      <c r="AD79" s="50"/>
    </row>
    <row r="80" spans="1:30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49"/>
      <c r="M80" s="49"/>
      <c r="N80" s="59"/>
      <c r="O80" s="59"/>
      <c r="P80" s="59"/>
      <c r="Q80" s="50"/>
      <c r="R80" s="50"/>
      <c r="S80" s="50"/>
      <c r="T80" s="50"/>
      <c r="U80" s="50"/>
      <c r="V80" s="51"/>
      <c r="W80" s="50"/>
      <c r="X80" s="50"/>
      <c r="Y80" s="53"/>
      <c r="AA80" s="50"/>
      <c r="AB80" s="50"/>
      <c r="AC80" s="50"/>
      <c r="AD80" s="50"/>
    </row>
    <row r="81" spans="1:30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49"/>
      <c r="M81" s="49"/>
      <c r="N81" s="59"/>
      <c r="O81" s="59"/>
      <c r="P81" s="59"/>
      <c r="Q81" s="50"/>
      <c r="R81" s="50"/>
      <c r="S81" s="50"/>
      <c r="T81" s="50"/>
      <c r="U81" s="50"/>
      <c r="V81" s="51"/>
      <c r="W81" s="50"/>
      <c r="X81" s="50"/>
      <c r="Y81" s="53"/>
      <c r="AA81" s="50"/>
      <c r="AB81" s="50"/>
      <c r="AC81" s="50"/>
      <c r="AD81" s="50"/>
    </row>
    <row r="82" spans="1:30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49"/>
      <c r="M82" s="49"/>
      <c r="N82" s="59"/>
      <c r="O82" s="59"/>
      <c r="P82" s="59"/>
      <c r="Q82" s="50"/>
      <c r="R82" s="50"/>
      <c r="S82" s="50"/>
      <c r="T82" s="50"/>
      <c r="U82" s="50"/>
      <c r="V82" s="51"/>
      <c r="W82" s="50"/>
      <c r="X82" s="50"/>
      <c r="Y82" s="53"/>
      <c r="AA82" s="50"/>
      <c r="AB82" s="50"/>
      <c r="AC82" s="50"/>
      <c r="AD82" s="50"/>
    </row>
    <row r="83" spans="1:30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49"/>
      <c r="M83" s="49"/>
      <c r="N83" s="59"/>
      <c r="O83" s="59"/>
      <c r="P83" s="59"/>
      <c r="Q83" s="50"/>
      <c r="R83" s="50"/>
      <c r="S83" s="50"/>
      <c r="T83" s="50"/>
      <c r="U83" s="50"/>
      <c r="V83" s="51"/>
      <c r="W83" s="50"/>
      <c r="X83" s="50"/>
      <c r="Y83" s="53"/>
      <c r="AA83" s="50"/>
      <c r="AB83" s="50"/>
      <c r="AC83" s="50"/>
      <c r="AD83" s="50"/>
    </row>
    <row r="84" spans="1:30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49"/>
      <c r="M84" s="49"/>
      <c r="N84" s="59"/>
      <c r="O84" s="59"/>
      <c r="P84" s="59"/>
      <c r="Q84" s="50"/>
      <c r="R84" s="50"/>
      <c r="S84" s="50"/>
      <c r="T84" s="50"/>
      <c r="U84" s="50"/>
      <c r="V84" s="51"/>
      <c r="W84" s="50"/>
      <c r="X84" s="50"/>
      <c r="Y84" s="53"/>
      <c r="AA84" s="50"/>
      <c r="AB84" s="50"/>
      <c r="AC84" s="50"/>
      <c r="AD84" s="50"/>
    </row>
    <row r="85" spans="1:30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49"/>
      <c r="M85" s="49"/>
      <c r="N85" s="59"/>
      <c r="O85" s="59"/>
      <c r="P85" s="59"/>
      <c r="Q85" s="50"/>
      <c r="R85" s="50"/>
      <c r="S85" s="50"/>
      <c r="T85" s="50"/>
      <c r="U85" s="50"/>
      <c r="V85" s="51"/>
      <c r="W85" s="50"/>
      <c r="X85" s="50"/>
      <c r="Y85" s="53"/>
      <c r="AA85" s="50"/>
      <c r="AB85" s="50"/>
      <c r="AC85" s="50"/>
      <c r="AD85" s="50"/>
    </row>
    <row r="86" spans="1:30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49"/>
      <c r="M86" s="49"/>
      <c r="N86" s="59"/>
      <c r="O86" s="59"/>
      <c r="P86" s="59"/>
      <c r="Q86" s="50"/>
      <c r="R86" s="50"/>
      <c r="S86" s="50"/>
      <c r="T86" s="50"/>
      <c r="U86" s="50"/>
      <c r="V86" s="51"/>
      <c r="W86" s="50"/>
      <c r="X86" s="50"/>
      <c r="Y86" s="53"/>
      <c r="AA86" s="50"/>
      <c r="AB86" s="50"/>
      <c r="AC86" s="50"/>
      <c r="AD86" s="50"/>
    </row>
    <row r="87" spans="1:30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49"/>
      <c r="M87" s="49"/>
      <c r="N87" s="59"/>
      <c r="O87" s="59"/>
      <c r="P87" s="59"/>
      <c r="Q87" s="50"/>
      <c r="R87" s="50"/>
      <c r="S87" s="50"/>
      <c r="T87" s="50"/>
      <c r="U87" s="50"/>
      <c r="V87" s="51"/>
      <c r="W87" s="50"/>
      <c r="X87" s="50"/>
      <c r="Y87" s="53"/>
      <c r="AA87" s="50"/>
      <c r="AB87" s="50"/>
      <c r="AC87" s="50"/>
      <c r="AD87" s="50"/>
    </row>
    <row r="88" spans="1:30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49"/>
      <c r="M88" s="49"/>
      <c r="N88" s="59"/>
      <c r="O88" s="59"/>
      <c r="P88" s="59"/>
      <c r="Q88" s="50"/>
      <c r="R88" s="50"/>
      <c r="S88" s="50"/>
      <c r="T88" s="50"/>
      <c r="U88" s="50"/>
      <c r="V88" s="51"/>
      <c r="W88" s="50"/>
      <c r="X88" s="50"/>
      <c r="Y88" s="53"/>
      <c r="AA88" s="50"/>
      <c r="AB88" s="50"/>
      <c r="AC88" s="50"/>
      <c r="AD88" s="50"/>
    </row>
    <row r="89" spans="1:30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49"/>
      <c r="M89" s="49"/>
      <c r="N89" s="59"/>
      <c r="O89" s="59"/>
      <c r="P89" s="59"/>
      <c r="Q89" s="50"/>
      <c r="R89" s="50"/>
      <c r="S89" s="50"/>
      <c r="T89" s="50"/>
      <c r="U89" s="50"/>
      <c r="V89" s="51"/>
      <c r="W89" s="50"/>
      <c r="X89" s="50"/>
      <c r="Y89" s="53"/>
      <c r="AA89" s="50"/>
      <c r="AB89" s="50"/>
      <c r="AC89" s="50"/>
      <c r="AD89" s="50"/>
    </row>
    <row r="90" spans="1:30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49"/>
      <c r="M90" s="49"/>
      <c r="N90" s="59"/>
      <c r="O90" s="59"/>
      <c r="P90" s="59"/>
      <c r="Q90" s="50"/>
      <c r="R90" s="50"/>
      <c r="S90" s="50"/>
      <c r="T90" s="50"/>
      <c r="U90" s="50"/>
      <c r="V90" s="51"/>
      <c r="W90" s="50"/>
      <c r="X90" s="50"/>
      <c r="Y90" s="53"/>
      <c r="AA90" s="50"/>
      <c r="AB90" s="50"/>
      <c r="AC90" s="50"/>
      <c r="AD90" s="50"/>
    </row>
    <row r="91" spans="1:30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49"/>
      <c r="M91" s="49"/>
      <c r="N91" s="59"/>
      <c r="O91" s="59"/>
      <c r="P91" s="59"/>
      <c r="Q91" s="50"/>
      <c r="R91" s="50"/>
      <c r="S91" s="50"/>
      <c r="T91" s="50"/>
      <c r="U91" s="50"/>
      <c r="V91" s="51"/>
      <c r="W91" s="50"/>
      <c r="X91" s="50"/>
      <c r="Y91" s="53"/>
      <c r="AA91" s="50"/>
      <c r="AB91" s="50"/>
      <c r="AC91" s="50"/>
      <c r="AD91" s="50"/>
    </row>
    <row r="92" spans="1:30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49"/>
      <c r="M92" s="49"/>
      <c r="N92" s="59"/>
      <c r="O92" s="59"/>
      <c r="P92" s="59"/>
      <c r="Q92" s="50"/>
      <c r="R92" s="50"/>
      <c r="S92" s="50"/>
      <c r="T92" s="50"/>
      <c r="U92" s="50"/>
      <c r="V92" s="51"/>
      <c r="W92" s="50"/>
      <c r="X92" s="50"/>
      <c r="Y92" s="53"/>
      <c r="AA92" s="50"/>
      <c r="AB92" s="50"/>
      <c r="AC92" s="50"/>
      <c r="AD92" s="50"/>
    </row>
    <row r="93" spans="1:30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49"/>
      <c r="M93" s="49"/>
      <c r="N93" s="59"/>
      <c r="O93" s="59"/>
      <c r="P93" s="59"/>
      <c r="Q93" s="50"/>
      <c r="R93" s="50"/>
      <c r="S93" s="50"/>
      <c r="T93" s="50"/>
      <c r="U93" s="50"/>
      <c r="V93" s="51"/>
      <c r="W93" s="50"/>
      <c r="X93" s="50"/>
      <c r="Y93" s="53"/>
      <c r="AA93" s="50"/>
      <c r="AB93" s="50"/>
      <c r="AC93" s="50"/>
      <c r="AD93" s="50"/>
    </row>
    <row r="94" spans="1:30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49"/>
      <c r="M94" s="49"/>
      <c r="N94" s="59"/>
      <c r="O94" s="59"/>
      <c r="P94" s="59"/>
      <c r="Q94" s="50"/>
      <c r="R94" s="50"/>
      <c r="S94" s="50"/>
      <c r="T94" s="50"/>
      <c r="U94" s="50"/>
      <c r="V94" s="51"/>
      <c r="W94" s="50"/>
      <c r="X94" s="50"/>
      <c r="Y94" s="53"/>
      <c r="AA94" s="50"/>
      <c r="AB94" s="50"/>
      <c r="AC94" s="50"/>
      <c r="AD94" s="50"/>
    </row>
    <row r="95" spans="1:30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49"/>
      <c r="M95" s="49"/>
      <c r="N95" s="59"/>
      <c r="O95" s="59"/>
      <c r="P95" s="59"/>
      <c r="Q95" s="50"/>
      <c r="R95" s="50"/>
      <c r="S95" s="50"/>
      <c r="T95" s="50"/>
      <c r="U95" s="50"/>
      <c r="V95" s="51"/>
      <c r="W95" s="50"/>
      <c r="X95" s="50"/>
      <c r="Y95" s="53"/>
      <c r="AA95" s="50"/>
      <c r="AB95" s="50"/>
      <c r="AC95" s="50"/>
      <c r="AD95" s="50"/>
    </row>
    <row r="96" spans="1:30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49"/>
      <c r="M96" s="49"/>
      <c r="N96" s="59"/>
      <c r="O96" s="59"/>
      <c r="P96" s="59"/>
      <c r="Q96" s="50"/>
      <c r="R96" s="50"/>
      <c r="S96" s="50"/>
      <c r="T96" s="50"/>
      <c r="U96" s="50"/>
      <c r="V96" s="51"/>
      <c r="W96" s="50"/>
      <c r="X96" s="50"/>
      <c r="Y96" s="53"/>
      <c r="AA96" s="50"/>
      <c r="AB96" s="50"/>
      <c r="AC96" s="50"/>
      <c r="AD96" s="50"/>
    </row>
    <row r="97" spans="1:30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49"/>
      <c r="M97" s="49"/>
      <c r="N97" s="59"/>
      <c r="O97" s="59"/>
      <c r="P97" s="59"/>
      <c r="Q97" s="50"/>
      <c r="R97" s="50"/>
      <c r="S97" s="50"/>
      <c r="T97" s="50"/>
      <c r="U97" s="50"/>
      <c r="V97" s="51"/>
      <c r="W97" s="50"/>
      <c r="X97" s="50"/>
      <c r="Y97" s="53"/>
      <c r="AA97" s="50"/>
      <c r="AB97" s="50"/>
      <c r="AC97" s="50"/>
      <c r="AD97" s="50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BC54-C052-4148-88A4-9836E9D43CC1}">
  <dimension ref="A1:AA24"/>
  <sheetViews>
    <sheetView topLeftCell="K1" workbookViewId="0">
      <pane ySplit="1" topLeftCell="A14" activePane="bottomLeft" state="frozen"/>
      <selection pane="bottomLeft" activeCell="A2" sqref="A2:AA20"/>
    </sheetView>
  </sheetViews>
  <sheetFormatPr defaultRowHeight="13.8" x14ac:dyDescent="0.25"/>
  <sheetData>
    <row r="1" spans="1:27" ht="138" x14ac:dyDescent="0.25">
      <c r="A1" s="8" t="s">
        <v>18</v>
      </c>
      <c r="B1" s="20" t="s">
        <v>2</v>
      </c>
      <c r="C1" s="131" t="s">
        <v>4</v>
      </c>
      <c r="D1" s="10" t="s">
        <v>3</v>
      </c>
      <c r="E1" s="10" t="s">
        <v>11</v>
      </c>
      <c r="F1" s="10" t="s">
        <v>19</v>
      </c>
      <c r="G1" s="10" t="s">
        <v>5</v>
      </c>
      <c r="H1" s="10" t="s">
        <v>42</v>
      </c>
      <c r="I1" s="10" t="s">
        <v>43</v>
      </c>
      <c r="J1" s="10" t="s">
        <v>59</v>
      </c>
      <c r="K1" s="46" t="s">
        <v>29</v>
      </c>
      <c r="L1" s="46" t="s">
        <v>20</v>
      </c>
      <c r="M1" s="46" t="s">
        <v>21</v>
      </c>
      <c r="N1" s="26" t="s">
        <v>0</v>
      </c>
      <c r="O1" s="26" t="s">
        <v>27</v>
      </c>
      <c r="P1" s="99" t="s">
        <v>83</v>
      </c>
      <c r="Q1" s="106" t="s">
        <v>39</v>
      </c>
      <c r="R1" s="20" t="s">
        <v>14</v>
      </c>
      <c r="S1" s="20" t="s">
        <v>15</v>
      </c>
      <c r="T1" s="48" t="s">
        <v>16</v>
      </c>
      <c r="U1" s="11" t="s">
        <v>7</v>
      </c>
      <c r="V1" s="10" t="s">
        <v>8</v>
      </c>
      <c r="W1" s="1" t="s">
        <v>13</v>
      </c>
      <c r="X1" s="47" t="s">
        <v>6</v>
      </c>
      <c r="Y1" s="10" t="s">
        <v>10</v>
      </c>
      <c r="Z1" s="12" t="s">
        <v>12</v>
      </c>
      <c r="AA1" s="20" t="s">
        <v>1</v>
      </c>
    </row>
    <row r="2" spans="1:27" ht="27.6" x14ac:dyDescent="0.25">
      <c r="A2" s="6" t="s">
        <v>17</v>
      </c>
      <c r="B2" s="6">
        <v>2</v>
      </c>
      <c r="C2" s="6">
        <v>2</v>
      </c>
      <c r="D2" s="27">
        <v>8</v>
      </c>
      <c r="E2" s="6">
        <v>14</v>
      </c>
      <c r="F2" s="6">
        <v>60</v>
      </c>
      <c r="G2" s="6">
        <v>74</v>
      </c>
      <c r="H2" s="126" t="s">
        <v>66</v>
      </c>
      <c r="I2" s="6">
        <v>18</v>
      </c>
      <c r="J2" s="112" t="s">
        <v>60</v>
      </c>
      <c r="K2" s="27">
        <v>20.672999999999998</v>
      </c>
      <c r="L2" s="125">
        <v>159</v>
      </c>
      <c r="M2" s="125">
        <v>154.00399999999999</v>
      </c>
      <c r="N2" s="71">
        <f>M2-L2</f>
        <v>-4.9960000000000093</v>
      </c>
      <c r="O2" s="100">
        <f>((M2/L2)-1)*100</f>
        <v>-3.1421383647798784</v>
      </c>
      <c r="P2" s="99">
        <f t="shared" ref="P2:P20" si="0">ABS(O2)</f>
        <v>3.1421383647798784</v>
      </c>
      <c r="Q2" s="30"/>
      <c r="R2" s="3"/>
      <c r="S2" s="3"/>
      <c r="T2" s="3"/>
      <c r="U2" s="6"/>
      <c r="V2" s="6"/>
      <c r="W2" s="24"/>
      <c r="X2" s="129" t="s">
        <v>80</v>
      </c>
      <c r="Y2" s="13" t="s">
        <v>9</v>
      </c>
      <c r="Z2" s="22"/>
      <c r="AA2" s="21"/>
    </row>
    <row r="3" spans="1:27" x14ac:dyDescent="0.25">
      <c r="A3" s="6" t="s">
        <v>17</v>
      </c>
      <c r="B3" s="5">
        <v>4</v>
      </c>
      <c r="C3" s="5">
        <v>2</v>
      </c>
      <c r="D3" s="28">
        <v>8</v>
      </c>
      <c r="E3" s="5">
        <v>14</v>
      </c>
      <c r="F3" s="5">
        <v>59</v>
      </c>
      <c r="G3" s="5">
        <v>74</v>
      </c>
      <c r="H3" s="28" t="s">
        <v>62</v>
      </c>
      <c r="I3" s="28">
        <v>17.5</v>
      </c>
      <c r="J3" s="28" t="s">
        <v>63</v>
      </c>
      <c r="K3" s="28">
        <v>17.297999999999998</v>
      </c>
      <c r="L3" s="27">
        <v>154.19999999999999</v>
      </c>
      <c r="M3" s="27">
        <v>147.898</v>
      </c>
      <c r="N3" s="73">
        <f>M3-L3</f>
        <v>-6.3019999999999925</v>
      </c>
      <c r="O3" s="100">
        <f t="shared" ref="O3:O20" si="1">((M3/L3)-1)*100</f>
        <v>-4.086900129701676</v>
      </c>
      <c r="P3" s="99">
        <f t="shared" si="0"/>
        <v>4.086900129701676</v>
      </c>
      <c r="Q3" s="30"/>
      <c r="R3" s="3"/>
      <c r="S3" s="3"/>
      <c r="T3" s="3"/>
      <c r="U3" s="3"/>
      <c r="V3" s="5"/>
      <c r="W3" s="23"/>
      <c r="X3" s="129" t="s">
        <v>80</v>
      </c>
      <c r="Y3" s="2" t="s">
        <v>9</v>
      </c>
      <c r="Z3" s="18"/>
      <c r="AA3" s="21"/>
    </row>
    <row r="4" spans="1:27" x14ac:dyDescent="0.25">
      <c r="A4" s="27" t="s">
        <v>17</v>
      </c>
      <c r="B4" s="28">
        <v>5</v>
      </c>
      <c r="C4" s="28">
        <v>2</v>
      </c>
      <c r="D4" s="28">
        <v>8</v>
      </c>
      <c r="E4" s="28">
        <v>13</v>
      </c>
      <c r="F4" s="28">
        <v>58</v>
      </c>
      <c r="G4" s="28">
        <v>70</v>
      </c>
      <c r="H4" s="28" t="s">
        <v>44</v>
      </c>
      <c r="I4" s="28">
        <v>17</v>
      </c>
      <c r="J4" s="28" t="s">
        <v>63</v>
      </c>
      <c r="K4" s="28">
        <v>20.132999999999999</v>
      </c>
      <c r="L4" s="27">
        <v>156.4</v>
      </c>
      <c r="M4" s="27">
        <v>153.833</v>
      </c>
      <c r="N4" s="73">
        <f>M4-L4</f>
        <v>-2.5670000000000073</v>
      </c>
      <c r="O4" s="100">
        <f t="shared" si="1"/>
        <v>-1.6413043478260891</v>
      </c>
      <c r="P4" s="99">
        <f t="shared" si="0"/>
        <v>1.6413043478260891</v>
      </c>
      <c r="Q4" s="30"/>
      <c r="R4" s="31"/>
      <c r="S4" s="31"/>
      <c r="T4" s="30"/>
      <c r="U4" s="28"/>
      <c r="V4" s="28"/>
      <c r="W4" s="29"/>
      <c r="X4" s="129" t="s">
        <v>80</v>
      </c>
      <c r="Y4" s="32" t="s">
        <v>9</v>
      </c>
      <c r="Z4" s="33"/>
      <c r="AA4" s="34"/>
    </row>
    <row r="5" spans="1:27" x14ac:dyDescent="0.25">
      <c r="A5" s="27" t="s">
        <v>17</v>
      </c>
      <c r="B5" s="28">
        <v>6</v>
      </c>
      <c r="C5" s="28">
        <v>2</v>
      </c>
      <c r="D5" s="28">
        <v>8</v>
      </c>
      <c r="E5" s="28">
        <v>12</v>
      </c>
      <c r="F5" s="28">
        <v>57</v>
      </c>
      <c r="G5" s="28">
        <v>68</v>
      </c>
      <c r="H5" s="28" t="s">
        <v>66</v>
      </c>
      <c r="I5" s="28">
        <v>17.5</v>
      </c>
      <c r="J5" s="28" t="s">
        <v>63</v>
      </c>
      <c r="K5" s="28">
        <v>18.433</v>
      </c>
      <c r="L5" s="27">
        <v>157.47499999999999</v>
      </c>
      <c r="M5" s="27">
        <v>149.333</v>
      </c>
      <c r="N5" s="73">
        <f t="shared" ref="N5:N20" si="2">M5-L5</f>
        <v>-8.1419999999999959</v>
      </c>
      <c r="O5" s="100">
        <f t="shared" si="1"/>
        <v>-5.1703444991268448</v>
      </c>
      <c r="P5" s="99">
        <f t="shared" si="0"/>
        <v>5.1703444991268448</v>
      </c>
      <c r="Q5" s="30"/>
      <c r="R5" s="31"/>
      <c r="S5" s="31"/>
      <c r="T5" s="30"/>
      <c r="U5" s="28"/>
      <c r="V5" s="28"/>
      <c r="W5" s="29"/>
      <c r="X5" s="129" t="s">
        <v>80</v>
      </c>
      <c r="Y5" s="32" t="s">
        <v>9</v>
      </c>
      <c r="Z5" s="36"/>
      <c r="AA5" s="34"/>
    </row>
    <row r="6" spans="1:27" x14ac:dyDescent="0.25">
      <c r="A6" s="27" t="s">
        <v>17</v>
      </c>
      <c r="B6" s="28">
        <v>7</v>
      </c>
      <c r="C6" s="28">
        <v>2</v>
      </c>
      <c r="D6" s="28">
        <v>8</v>
      </c>
      <c r="E6" s="28">
        <v>14</v>
      </c>
      <c r="F6" s="28">
        <v>58</v>
      </c>
      <c r="G6" s="28">
        <v>73</v>
      </c>
      <c r="H6" s="28" t="s">
        <v>78</v>
      </c>
      <c r="I6" s="28">
        <v>18</v>
      </c>
      <c r="J6" s="28" t="s">
        <v>58</v>
      </c>
      <c r="K6" s="28">
        <v>17.867000000000001</v>
      </c>
      <c r="L6" s="27">
        <v>149.4</v>
      </c>
      <c r="M6" s="27">
        <v>147.083</v>
      </c>
      <c r="N6" s="73">
        <f t="shared" si="2"/>
        <v>-2.3170000000000073</v>
      </c>
      <c r="O6" s="100">
        <f t="shared" si="1"/>
        <v>-1.5508701472556896</v>
      </c>
      <c r="P6" s="99">
        <f t="shared" si="0"/>
        <v>1.5508701472556896</v>
      </c>
      <c r="Q6" s="30"/>
      <c r="R6" s="31"/>
      <c r="S6" s="31"/>
      <c r="T6" s="30"/>
      <c r="U6" s="28"/>
      <c r="V6" s="28"/>
      <c r="W6" s="29"/>
      <c r="X6" s="129" t="s">
        <v>80</v>
      </c>
      <c r="Y6" s="32" t="s">
        <v>9</v>
      </c>
      <c r="Z6" s="36"/>
      <c r="AA6" s="34"/>
    </row>
    <row r="7" spans="1:27" x14ac:dyDescent="0.25">
      <c r="A7" s="27" t="s">
        <v>17</v>
      </c>
      <c r="B7" s="28">
        <v>8</v>
      </c>
      <c r="C7" s="28">
        <v>2</v>
      </c>
      <c r="D7" s="28">
        <v>8</v>
      </c>
      <c r="E7" s="28">
        <v>13</v>
      </c>
      <c r="F7" s="28">
        <v>53</v>
      </c>
      <c r="G7" s="28">
        <v>66</v>
      </c>
      <c r="H7" s="28" t="s">
        <v>53</v>
      </c>
      <c r="I7" s="28">
        <v>18</v>
      </c>
      <c r="J7" s="28" t="s">
        <v>58</v>
      </c>
      <c r="K7" s="28">
        <v>17.683</v>
      </c>
      <c r="L7" s="27">
        <v>154</v>
      </c>
      <c r="M7" s="27">
        <v>148.833</v>
      </c>
      <c r="N7" s="73">
        <f t="shared" si="2"/>
        <v>-5.1670000000000016</v>
      </c>
      <c r="O7" s="100">
        <f t="shared" si="1"/>
        <v>-3.3551948051948055</v>
      </c>
      <c r="P7" s="99">
        <f t="shared" si="0"/>
        <v>3.3551948051948055</v>
      </c>
      <c r="Q7" s="30"/>
      <c r="R7" s="31"/>
      <c r="S7" s="31"/>
      <c r="T7" s="30"/>
      <c r="U7" s="28"/>
      <c r="V7" s="28"/>
      <c r="W7" s="29"/>
      <c r="X7" s="129" t="s">
        <v>80</v>
      </c>
      <c r="Y7" s="32"/>
      <c r="Z7" s="36"/>
      <c r="AA7" s="34"/>
    </row>
    <row r="8" spans="1:27" x14ac:dyDescent="0.25">
      <c r="A8" s="27" t="s">
        <v>17</v>
      </c>
      <c r="B8" s="28">
        <v>9</v>
      </c>
      <c r="C8" s="28">
        <v>2</v>
      </c>
      <c r="D8" s="28">
        <v>8</v>
      </c>
      <c r="E8" s="28">
        <v>14</v>
      </c>
      <c r="F8" s="64">
        <v>57</v>
      </c>
      <c r="G8" s="28">
        <v>71</v>
      </c>
      <c r="H8" s="74" t="s">
        <v>49</v>
      </c>
      <c r="I8" s="28">
        <v>20</v>
      </c>
      <c r="J8" s="28" t="s">
        <v>58</v>
      </c>
      <c r="K8" s="28">
        <v>16.672999999999998</v>
      </c>
      <c r="L8" s="27">
        <v>151.6</v>
      </c>
      <c r="M8" s="27">
        <v>161.14599999999999</v>
      </c>
      <c r="N8" s="73">
        <f t="shared" si="2"/>
        <v>9.5459999999999923</v>
      </c>
      <c r="O8" s="100">
        <f t="shared" si="1"/>
        <v>6.2968337730870738</v>
      </c>
      <c r="P8" s="99">
        <f t="shared" si="0"/>
        <v>6.2968337730870738</v>
      </c>
      <c r="Q8" s="30"/>
      <c r="R8" s="31"/>
      <c r="S8" s="31"/>
      <c r="T8" s="30"/>
      <c r="U8" s="28"/>
      <c r="V8" s="28"/>
      <c r="W8" s="29"/>
      <c r="X8" s="129" t="s">
        <v>80</v>
      </c>
      <c r="Y8" s="32"/>
      <c r="Z8" s="36"/>
      <c r="AA8" s="34"/>
    </row>
    <row r="9" spans="1:27" x14ac:dyDescent="0.25">
      <c r="A9" s="27" t="s">
        <v>17</v>
      </c>
      <c r="B9" s="28">
        <v>10</v>
      </c>
      <c r="C9" s="28">
        <v>2</v>
      </c>
      <c r="D9" s="28">
        <v>8</v>
      </c>
      <c r="E9" s="28">
        <v>12</v>
      </c>
      <c r="F9" s="28">
        <v>55</v>
      </c>
      <c r="G9" s="28">
        <v>67</v>
      </c>
      <c r="H9" s="28" t="s">
        <v>62</v>
      </c>
      <c r="I9" s="28">
        <v>18</v>
      </c>
      <c r="J9" s="28" t="s">
        <v>63</v>
      </c>
      <c r="K9" s="28">
        <v>17.082999999999998</v>
      </c>
      <c r="L9" s="27">
        <v>151.19999999999999</v>
      </c>
      <c r="M9" s="27">
        <v>146.733</v>
      </c>
      <c r="N9" s="73">
        <f t="shared" si="2"/>
        <v>-4.4669999999999845</v>
      </c>
      <c r="O9" s="100">
        <f t="shared" si="1"/>
        <v>-2.9543650793650733</v>
      </c>
      <c r="P9" s="99">
        <f t="shared" si="0"/>
        <v>2.9543650793650733</v>
      </c>
      <c r="Q9" s="30"/>
      <c r="R9" s="31"/>
      <c r="S9" s="31"/>
      <c r="T9" s="30"/>
      <c r="U9" s="28"/>
      <c r="V9" s="28"/>
      <c r="W9" s="29"/>
      <c r="X9" s="129" t="s">
        <v>80</v>
      </c>
      <c r="Y9" s="32" t="s">
        <v>9</v>
      </c>
      <c r="Z9" s="36"/>
      <c r="AA9" s="34"/>
    </row>
    <row r="10" spans="1:27" x14ac:dyDescent="0.25">
      <c r="A10" s="27" t="s">
        <v>17</v>
      </c>
      <c r="B10" s="27">
        <v>12</v>
      </c>
      <c r="C10" s="27">
        <v>2</v>
      </c>
      <c r="D10" s="28">
        <v>8</v>
      </c>
      <c r="E10" s="27">
        <v>14</v>
      </c>
      <c r="F10" s="27">
        <v>53</v>
      </c>
      <c r="G10" s="27">
        <v>66</v>
      </c>
      <c r="H10" s="28" t="s">
        <v>54</v>
      </c>
      <c r="I10" s="28">
        <v>18</v>
      </c>
      <c r="J10" s="134" t="s">
        <v>61</v>
      </c>
      <c r="K10" s="27">
        <v>18.12</v>
      </c>
      <c r="L10" s="27">
        <v>139.4</v>
      </c>
      <c r="M10" s="27">
        <v>141.15</v>
      </c>
      <c r="N10" s="71">
        <f t="shared" si="2"/>
        <v>1.75</v>
      </c>
      <c r="O10" s="100">
        <f t="shared" si="1"/>
        <v>1.2553802008608228</v>
      </c>
      <c r="P10" s="99">
        <f t="shared" si="0"/>
        <v>1.2553802008608228</v>
      </c>
      <c r="Q10" s="30"/>
      <c r="R10" s="30"/>
      <c r="S10" s="30"/>
      <c r="T10" s="30"/>
      <c r="U10" s="27"/>
      <c r="V10" s="38"/>
      <c r="W10" s="37"/>
      <c r="X10" s="129" t="s">
        <v>80</v>
      </c>
      <c r="Y10" s="32" t="s">
        <v>9</v>
      </c>
      <c r="Z10" s="39"/>
      <c r="AA10" s="34"/>
    </row>
    <row r="11" spans="1:27" x14ac:dyDescent="0.25">
      <c r="A11" s="6" t="s">
        <v>17</v>
      </c>
      <c r="B11" s="5">
        <v>13</v>
      </c>
      <c r="C11" s="6">
        <v>2</v>
      </c>
      <c r="D11" s="27">
        <v>8</v>
      </c>
      <c r="E11" s="5">
        <v>16</v>
      </c>
      <c r="F11" s="5">
        <v>58</v>
      </c>
      <c r="G11" s="5">
        <v>73</v>
      </c>
      <c r="H11" s="5" t="s">
        <v>46</v>
      </c>
      <c r="I11" s="5">
        <v>18</v>
      </c>
      <c r="J11" s="5" t="s">
        <v>58</v>
      </c>
      <c r="K11" s="28">
        <v>19.704000000000001</v>
      </c>
      <c r="L11" s="27">
        <v>150.19999999999999</v>
      </c>
      <c r="M11" s="27">
        <v>157.46700000000001</v>
      </c>
      <c r="N11" s="73">
        <f t="shared" si="2"/>
        <v>7.2670000000000243</v>
      </c>
      <c r="O11" s="100">
        <f t="shared" si="1"/>
        <v>4.8382157123834979</v>
      </c>
      <c r="P11" s="99">
        <f t="shared" si="0"/>
        <v>4.8382157123834979</v>
      </c>
      <c r="Q11" s="30"/>
      <c r="R11" s="5"/>
      <c r="S11" s="5"/>
      <c r="T11" s="5"/>
      <c r="U11" s="5"/>
      <c r="V11" s="2"/>
      <c r="W11" s="23"/>
      <c r="X11" s="129" t="s">
        <v>80</v>
      </c>
      <c r="Y11" s="13" t="s">
        <v>9</v>
      </c>
      <c r="Z11" s="19"/>
      <c r="AA11" s="6"/>
    </row>
    <row r="12" spans="1:27" x14ac:dyDescent="0.25">
      <c r="A12" s="27" t="s">
        <v>17</v>
      </c>
      <c r="B12" s="28">
        <v>15</v>
      </c>
      <c r="C12" s="28">
        <v>2</v>
      </c>
      <c r="D12" s="28">
        <v>8</v>
      </c>
      <c r="E12" s="28">
        <v>14</v>
      </c>
      <c r="F12" s="28">
        <v>58</v>
      </c>
      <c r="G12" s="28">
        <v>73</v>
      </c>
      <c r="H12" s="28" t="s">
        <v>64</v>
      </c>
      <c r="I12" s="28">
        <v>19</v>
      </c>
      <c r="J12" s="28" t="s">
        <v>58</v>
      </c>
      <c r="K12" s="28">
        <v>18</v>
      </c>
      <c r="L12" s="27">
        <v>150.5</v>
      </c>
      <c r="M12" s="27">
        <v>153.69999999999999</v>
      </c>
      <c r="N12" s="73">
        <f t="shared" si="2"/>
        <v>3.1999999999999886</v>
      </c>
      <c r="O12" s="100">
        <f t="shared" si="1"/>
        <v>2.126245847176067</v>
      </c>
      <c r="P12" s="99">
        <f t="shared" si="0"/>
        <v>2.126245847176067</v>
      </c>
      <c r="Q12" s="30"/>
      <c r="R12" s="28"/>
      <c r="S12" s="28"/>
      <c r="T12" s="28"/>
      <c r="U12" s="28"/>
      <c r="V12" s="32"/>
      <c r="W12" s="29"/>
      <c r="X12" s="129" t="s">
        <v>80</v>
      </c>
      <c r="Y12" s="32" t="s">
        <v>9</v>
      </c>
      <c r="Z12" s="36"/>
      <c r="AA12" s="27"/>
    </row>
    <row r="13" spans="1:27" x14ac:dyDescent="0.25">
      <c r="A13" s="27" t="s">
        <v>17</v>
      </c>
      <c r="B13" s="28">
        <v>17</v>
      </c>
      <c r="C13" s="28">
        <v>2</v>
      </c>
      <c r="D13" s="28">
        <v>8</v>
      </c>
      <c r="E13" s="28">
        <v>13</v>
      </c>
      <c r="F13" s="28">
        <v>54</v>
      </c>
      <c r="G13" s="28">
        <v>67</v>
      </c>
      <c r="H13" s="28" t="s">
        <v>62</v>
      </c>
      <c r="I13" s="28">
        <v>18</v>
      </c>
      <c r="J13" s="28" t="s">
        <v>58</v>
      </c>
      <c r="K13" s="28">
        <v>18.533000000000001</v>
      </c>
      <c r="L13" s="27">
        <v>149.4</v>
      </c>
      <c r="M13" s="27">
        <v>145.083</v>
      </c>
      <c r="N13" s="73">
        <f t="shared" si="2"/>
        <v>-4.3170000000000073</v>
      </c>
      <c r="O13" s="100">
        <f t="shared" si="1"/>
        <v>-2.8895582329317326</v>
      </c>
      <c r="P13" s="99">
        <f t="shared" si="0"/>
        <v>2.8895582329317326</v>
      </c>
      <c r="Q13" s="30"/>
      <c r="R13" s="28"/>
      <c r="S13" s="28"/>
      <c r="T13" s="28"/>
      <c r="U13" s="28"/>
      <c r="V13" s="32"/>
      <c r="W13" s="29"/>
      <c r="X13" s="129" t="s">
        <v>80</v>
      </c>
      <c r="Y13" s="32" t="s">
        <v>9</v>
      </c>
      <c r="Z13" s="36"/>
      <c r="AA13" s="27"/>
    </row>
    <row r="14" spans="1:27" x14ac:dyDescent="0.25">
      <c r="A14" s="27" t="s">
        <v>17</v>
      </c>
      <c r="B14" s="28">
        <v>18</v>
      </c>
      <c r="C14" s="28">
        <v>2</v>
      </c>
      <c r="D14" s="28">
        <v>8</v>
      </c>
      <c r="E14" s="28">
        <v>13</v>
      </c>
      <c r="F14" s="28">
        <v>55</v>
      </c>
      <c r="G14" s="28">
        <v>68</v>
      </c>
      <c r="H14" s="28" t="s">
        <v>44</v>
      </c>
      <c r="I14" s="28">
        <v>18</v>
      </c>
      <c r="J14" s="28" t="s">
        <v>60</v>
      </c>
      <c r="K14" s="28">
        <v>17.5</v>
      </c>
      <c r="L14" s="27">
        <v>149.80000000000001</v>
      </c>
      <c r="M14" s="27">
        <v>145.43299999999999</v>
      </c>
      <c r="N14" s="73">
        <f t="shared" si="2"/>
        <v>-4.3670000000000186</v>
      </c>
      <c r="O14" s="100">
        <f t="shared" si="1"/>
        <v>-2.9152202937249738</v>
      </c>
      <c r="P14" s="99">
        <f t="shared" si="0"/>
        <v>2.9152202937249738</v>
      </c>
      <c r="Q14" s="30"/>
      <c r="R14" s="28"/>
      <c r="S14" s="28"/>
      <c r="T14" s="28"/>
      <c r="U14" s="28"/>
      <c r="V14" s="32"/>
      <c r="W14" s="29"/>
      <c r="X14" s="129" t="s">
        <v>80</v>
      </c>
      <c r="Y14" s="32" t="s">
        <v>9</v>
      </c>
      <c r="Z14" s="36"/>
      <c r="AA14" s="27"/>
    </row>
    <row r="15" spans="1:27" x14ac:dyDescent="0.25">
      <c r="A15" s="27" t="s">
        <v>17</v>
      </c>
      <c r="B15" s="28">
        <v>19</v>
      </c>
      <c r="C15" s="28">
        <v>2</v>
      </c>
      <c r="D15" s="28">
        <v>8</v>
      </c>
      <c r="E15" s="28">
        <v>15</v>
      </c>
      <c r="F15" s="28">
        <v>52</v>
      </c>
      <c r="G15" s="28">
        <v>68</v>
      </c>
      <c r="H15" s="28" t="s">
        <v>65</v>
      </c>
      <c r="I15" s="28">
        <v>18</v>
      </c>
      <c r="J15" s="28" t="s">
        <v>58</v>
      </c>
      <c r="K15" s="28">
        <v>18.7</v>
      </c>
      <c r="L15" s="27">
        <v>147.1</v>
      </c>
      <c r="M15" s="27">
        <v>149.9</v>
      </c>
      <c r="N15" s="73">
        <f t="shared" si="2"/>
        <v>2.8000000000000114</v>
      </c>
      <c r="O15" s="100">
        <f t="shared" si="1"/>
        <v>1.9034670292318312</v>
      </c>
      <c r="P15" s="99">
        <f t="shared" si="0"/>
        <v>1.9034670292318312</v>
      </c>
      <c r="Q15" s="30"/>
      <c r="R15" s="28"/>
      <c r="S15" s="28"/>
      <c r="T15" s="28"/>
      <c r="U15" s="28"/>
      <c r="V15" s="32"/>
      <c r="W15" s="29"/>
      <c r="X15" s="129" t="s">
        <v>80</v>
      </c>
      <c r="Y15" s="32" t="s">
        <v>9</v>
      </c>
      <c r="Z15" s="36"/>
      <c r="AA15" s="27"/>
    </row>
    <row r="16" spans="1:27" x14ac:dyDescent="0.25">
      <c r="A16" s="27" t="s">
        <v>17</v>
      </c>
      <c r="B16" s="27">
        <v>20</v>
      </c>
      <c r="C16" s="27">
        <v>2</v>
      </c>
      <c r="D16" s="28">
        <v>8</v>
      </c>
      <c r="E16" s="5">
        <v>13</v>
      </c>
      <c r="F16" s="5">
        <v>57</v>
      </c>
      <c r="G16" s="5">
        <v>71</v>
      </c>
      <c r="H16" s="5" t="s">
        <v>56</v>
      </c>
      <c r="I16" s="5">
        <v>17</v>
      </c>
      <c r="J16" s="5" t="s">
        <v>58</v>
      </c>
      <c r="K16" s="28">
        <v>16.654</v>
      </c>
      <c r="L16" s="27">
        <v>149.4</v>
      </c>
      <c r="M16" s="27">
        <v>139.95500000000001</v>
      </c>
      <c r="N16" s="73">
        <f t="shared" si="2"/>
        <v>-9.4449999999999932</v>
      </c>
      <c r="O16" s="100">
        <f t="shared" si="1"/>
        <v>-6.3219544846050857</v>
      </c>
      <c r="P16" s="99">
        <f t="shared" si="0"/>
        <v>6.3219544846050857</v>
      </c>
      <c r="Q16" s="30"/>
      <c r="R16" s="5"/>
      <c r="S16" s="5"/>
      <c r="T16" s="5"/>
      <c r="U16" s="5"/>
      <c r="V16" s="2"/>
      <c r="W16" s="23"/>
      <c r="X16" s="129" t="s">
        <v>80</v>
      </c>
      <c r="Y16" s="32" t="s">
        <v>9</v>
      </c>
      <c r="Z16" s="19"/>
      <c r="AA16" s="6"/>
    </row>
    <row r="17" spans="1:27" x14ac:dyDescent="0.25">
      <c r="A17" s="27" t="s">
        <v>17</v>
      </c>
      <c r="B17" s="28">
        <v>21</v>
      </c>
      <c r="C17" s="28">
        <v>2</v>
      </c>
      <c r="D17" s="28">
        <v>8</v>
      </c>
      <c r="E17" s="28">
        <v>13</v>
      </c>
      <c r="F17" s="28">
        <v>56</v>
      </c>
      <c r="G17" s="28">
        <v>71</v>
      </c>
      <c r="H17" s="28" t="s">
        <v>64</v>
      </c>
      <c r="I17" s="28">
        <v>18</v>
      </c>
      <c r="J17" s="28" t="s">
        <v>58</v>
      </c>
      <c r="K17" s="28">
        <v>15.483000000000001</v>
      </c>
      <c r="L17" s="27">
        <v>151.304</v>
      </c>
      <c r="M17" s="27">
        <v>155.19999999999999</v>
      </c>
      <c r="N17" s="73">
        <f t="shared" si="2"/>
        <v>3.8959999999999866</v>
      </c>
      <c r="O17" s="100">
        <f t="shared" si="1"/>
        <v>2.5749484481573326</v>
      </c>
      <c r="P17" s="99">
        <f t="shared" si="0"/>
        <v>2.5749484481573326</v>
      </c>
      <c r="Q17" s="30"/>
      <c r="R17" s="28"/>
      <c r="S17" s="28"/>
      <c r="T17" s="28"/>
      <c r="U17" s="28"/>
      <c r="V17" s="32"/>
      <c r="W17" s="29"/>
      <c r="X17" s="129" t="s">
        <v>80</v>
      </c>
      <c r="Y17" s="38" t="s">
        <v>9</v>
      </c>
      <c r="Z17" s="36"/>
      <c r="AA17" s="27"/>
    </row>
    <row r="18" spans="1:27" x14ac:dyDescent="0.25">
      <c r="A18" s="27" t="s">
        <v>17</v>
      </c>
      <c r="B18" s="5">
        <v>22</v>
      </c>
      <c r="C18" s="28">
        <v>2</v>
      </c>
      <c r="D18" s="28">
        <v>8</v>
      </c>
      <c r="E18" s="5">
        <v>15</v>
      </c>
      <c r="F18" s="5">
        <v>56</v>
      </c>
      <c r="G18" s="5">
        <v>71</v>
      </c>
      <c r="H18" s="5">
        <v>18</v>
      </c>
      <c r="I18" s="5">
        <v>18</v>
      </c>
      <c r="J18" s="28" t="s">
        <v>57</v>
      </c>
      <c r="K18" s="28">
        <v>17.329999999999998</v>
      </c>
      <c r="L18" s="27">
        <v>145</v>
      </c>
      <c r="M18" s="27">
        <v>144.798</v>
      </c>
      <c r="N18" s="73">
        <f t="shared" si="2"/>
        <v>-0.20199999999999818</v>
      </c>
      <c r="O18" s="100">
        <f t="shared" si="1"/>
        <v>-0.1393103448275812</v>
      </c>
      <c r="P18" s="99">
        <f t="shared" si="0"/>
        <v>0.1393103448275812</v>
      </c>
      <c r="Q18" s="30"/>
      <c r="R18" s="5"/>
      <c r="S18" s="5"/>
      <c r="T18" s="5"/>
      <c r="U18" s="5"/>
      <c r="V18" s="2"/>
      <c r="W18" s="23"/>
      <c r="X18" s="129" t="s">
        <v>80</v>
      </c>
      <c r="Y18" s="2" t="s">
        <v>9</v>
      </c>
      <c r="Z18" s="19"/>
      <c r="AA18" s="6"/>
    </row>
    <row r="19" spans="1:27" x14ac:dyDescent="0.25">
      <c r="A19" s="27" t="s">
        <v>17</v>
      </c>
      <c r="B19" s="5">
        <v>23</v>
      </c>
      <c r="C19" s="27">
        <v>2</v>
      </c>
      <c r="D19" s="28">
        <v>8</v>
      </c>
      <c r="E19" s="5">
        <v>14</v>
      </c>
      <c r="F19" s="5">
        <v>56</v>
      </c>
      <c r="G19" s="5">
        <v>71</v>
      </c>
      <c r="H19" s="5" t="s">
        <v>46</v>
      </c>
      <c r="I19" s="5">
        <v>18</v>
      </c>
      <c r="J19" s="5" t="s">
        <v>61</v>
      </c>
      <c r="K19" s="28">
        <v>18.998000000000001</v>
      </c>
      <c r="L19" s="27">
        <v>149.19999999999999</v>
      </c>
      <c r="M19" s="27">
        <v>146.68299999999999</v>
      </c>
      <c r="N19" s="73">
        <f t="shared" si="2"/>
        <v>-2.5169999999999959</v>
      </c>
      <c r="O19" s="100">
        <f t="shared" si="1"/>
        <v>-1.6869973190348553</v>
      </c>
      <c r="P19" s="99">
        <f t="shared" si="0"/>
        <v>1.6869973190348553</v>
      </c>
      <c r="Q19" s="30"/>
      <c r="R19" s="5"/>
      <c r="S19" s="5"/>
      <c r="T19" s="5"/>
      <c r="U19" s="5"/>
      <c r="V19" s="2"/>
      <c r="W19" s="23"/>
      <c r="X19" s="129" t="s">
        <v>80</v>
      </c>
      <c r="Y19" s="2" t="s">
        <v>9</v>
      </c>
      <c r="Z19" s="19"/>
      <c r="AA19" s="6"/>
    </row>
    <row r="20" spans="1:27" x14ac:dyDescent="0.25">
      <c r="A20" s="27" t="s">
        <v>17</v>
      </c>
      <c r="B20" s="27">
        <v>24</v>
      </c>
      <c r="C20" s="27">
        <v>2</v>
      </c>
      <c r="D20" s="28">
        <v>8</v>
      </c>
      <c r="E20" s="5">
        <v>14</v>
      </c>
      <c r="F20" s="5">
        <v>54</v>
      </c>
      <c r="G20" s="5">
        <v>68</v>
      </c>
      <c r="H20" s="28" t="s">
        <v>46</v>
      </c>
      <c r="I20" s="28">
        <v>19</v>
      </c>
      <c r="J20" s="5" t="s">
        <v>60</v>
      </c>
      <c r="K20" s="28">
        <v>17.858000000000001</v>
      </c>
      <c r="L20" s="27">
        <v>146.80000000000001</v>
      </c>
      <c r="M20" s="27">
        <v>147.458</v>
      </c>
      <c r="N20" s="73">
        <f t="shared" si="2"/>
        <v>0.65799999999998704</v>
      </c>
      <c r="O20" s="100">
        <f t="shared" si="1"/>
        <v>0.44822888283377882</v>
      </c>
      <c r="P20" s="99">
        <f t="shared" si="0"/>
        <v>0.44822888283377882</v>
      </c>
      <c r="Q20" s="30"/>
      <c r="R20" s="5"/>
      <c r="S20" s="5"/>
      <c r="T20" s="5"/>
      <c r="U20" s="5"/>
      <c r="V20" s="2"/>
      <c r="W20" s="23"/>
      <c r="X20" s="129" t="s">
        <v>80</v>
      </c>
      <c r="Y20" s="32" t="s">
        <v>9</v>
      </c>
      <c r="Z20" s="19"/>
      <c r="AA20" s="6"/>
    </row>
    <row r="21" spans="1:27" x14ac:dyDescent="0.25">
      <c r="N21" s="99">
        <f t="shared" ref="N21:O21" si="3">AVERAGE(N2:N20)</f>
        <v>-1.3520526315789485</v>
      </c>
      <c r="O21" s="99">
        <f t="shared" si="3"/>
        <v>-0.86372832392862564</v>
      </c>
      <c r="P21" s="99">
        <f>AVERAGE(P2:P20)</f>
        <v>2.9103935759002466</v>
      </c>
    </row>
    <row r="22" spans="1:27" x14ac:dyDescent="0.25">
      <c r="N22" s="133">
        <f t="shared" ref="N22:O22" si="4">STDEV(N2:N20)</f>
        <v>5.1035142627810259</v>
      </c>
      <c r="O22" s="133">
        <f t="shared" si="4"/>
        <v>3.362445878153336</v>
      </c>
      <c r="P22" s="133">
        <f>STDEV(P2:P20)</f>
        <v>1.7755412675603066</v>
      </c>
    </row>
    <row r="23" spans="1:27" x14ac:dyDescent="0.25">
      <c r="N23">
        <f t="shared" ref="N23:O23" si="5">MAX(N2:N20)</f>
        <v>9.5459999999999923</v>
      </c>
      <c r="O23">
        <f t="shared" si="5"/>
        <v>6.2968337730870738</v>
      </c>
      <c r="P23">
        <f>MAX(P2:P20)</f>
        <v>6.3219544846050857</v>
      </c>
    </row>
    <row r="24" spans="1:27" x14ac:dyDescent="0.25">
      <c r="N24">
        <f t="shared" ref="N24:O24" si="6">MIN(N2:N20)</f>
        <v>-9.4449999999999932</v>
      </c>
      <c r="O24">
        <f t="shared" si="6"/>
        <v>-6.3219544846050857</v>
      </c>
      <c r="P24">
        <f>MIN(P2:P20)</f>
        <v>0.1393103448275812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9"/>
  <sheetViews>
    <sheetView zoomScale="78" zoomScaleNormal="78" workbookViewId="0">
      <pane ySplit="1" topLeftCell="A2" activePane="bottomLeft" state="frozen"/>
      <selection pane="bottomLeft" activeCell="P2" sqref="P2"/>
    </sheetView>
  </sheetViews>
  <sheetFormatPr defaultRowHeight="13.8" x14ac:dyDescent="0.25"/>
  <cols>
    <col min="2" max="2" width="10.296875" customWidth="1"/>
    <col min="9" max="9" width="11.69921875" customWidth="1"/>
    <col min="10" max="10" width="14.5" customWidth="1"/>
    <col min="13" max="13" width="15.5" customWidth="1"/>
    <col min="14" max="14" width="13.5" customWidth="1"/>
    <col min="15" max="15" width="14" customWidth="1"/>
    <col min="16" max="16" width="10.8984375" bestFit="1" customWidth="1"/>
    <col min="25" max="25" width="12" customWidth="1"/>
  </cols>
  <sheetData>
    <row r="1" spans="1:27" ht="110.4" x14ac:dyDescent="0.25">
      <c r="A1" s="8" t="s">
        <v>18</v>
      </c>
      <c r="B1" s="9" t="s">
        <v>2</v>
      </c>
      <c r="C1" s="9" t="s">
        <v>4</v>
      </c>
      <c r="D1" s="10" t="s">
        <v>3</v>
      </c>
      <c r="E1" s="10" t="s">
        <v>11</v>
      </c>
      <c r="F1" s="10" t="s">
        <v>19</v>
      </c>
      <c r="G1" s="10" t="s">
        <v>5</v>
      </c>
      <c r="H1" s="10" t="s">
        <v>42</v>
      </c>
      <c r="I1" s="10" t="s">
        <v>43</v>
      </c>
      <c r="J1" s="10" t="s">
        <v>59</v>
      </c>
      <c r="K1" s="46" t="s">
        <v>29</v>
      </c>
      <c r="L1" s="46" t="s">
        <v>20</v>
      </c>
      <c r="M1" s="46" t="s">
        <v>28</v>
      </c>
      <c r="N1" s="26" t="s">
        <v>26</v>
      </c>
      <c r="O1" s="107" t="s">
        <v>27</v>
      </c>
      <c r="P1" s="99" t="s">
        <v>83</v>
      </c>
      <c r="Q1" s="81" t="s">
        <v>41</v>
      </c>
      <c r="R1" s="78" t="s">
        <v>14</v>
      </c>
      <c r="S1" s="78" t="s">
        <v>15</v>
      </c>
      <c r="T1" s="65" t="s">
        <v>16</v>
      </c>
      <c r="U1" s="11" t="s">
        <v>7</v>
      </c>
      <c r="V1" s="10" t="s">
        <v>8</v>
      </c>
      <c r="W1" s="1" t="s">
        <v>13</v>
      </c>
      <c r="X1" s="10" t="s">
        <v>6</v>
      </c>
      <c r="Y1" s="10" t="s">
        <v>10</v>
      </c>
      <c r="Z1" s="12" t="s">
        <v>12</v>
      </c>
      <c r="AA1" s="78" t="s">
        <v>1</v>
      </c>
    </row>
    <row r="2" spans="1:27" x14ac:dyDescent="0.25">
      <c r="A2" s="6" t="s">
        <v>23</v>
      </c>
      <c r="B2" s="69">
        <v>1</v>
      </c>
      <c r="C2" s="6">
        <v>2</v>
      </c>
      <c r="D2" s="27">
        <v>8</v>
      </c>
      <c r="E2" s="69">
        <v>16</v>
      </c>
      <c r="F2" s="69">
        <v>57</v>
      </c>
      <c r="G2" s="69">
        <v>72</v>
      </c>
      <c r="H2" s="120" t="s">
        <v>69</v>
      </c>
      <c r="I2" s="69">
        <v>18.5</v>
      </c>
      <c r="J2" s="113" t="s">
        <v>63</v>
      </c>
      <c r="K2" s="69">
        <v>22.632999999999999</v>
      </c>
      <c r="L2" s="127">
        <v>170.2</v>
      </c>
      <c r="M2" s="69">
        <v>169.71700000000001</v>
      </c>
      <c r="N2" s="73">
        <f>M2-L2</f>
        <v>-0.48299999999997567</v>
      </c>
      <c r="O2" s="94">
        <f>((M2/L2)-1)*100</f>
        <v>-0.28378378378376423</v>
      </c>
      <c r="P2" s="136">
        <f>ABS(O2)</f>
        <v>0.28378378378376423</v>
      </c>
      <c r="Q2" s="101" t="s">
        <v>36</v>
      </c>
      <c r="R2" s="81"/>
      <c r="S2" s="81"/>
      <c r="T2" s="86"/>
      <c r="U2" s="81"/>
      <c r="V2" s="87"/>
      <c r="W2" s="81"/>
      <c r="X2" s="81"/>
      <c r="Y2" s="81"/>
      <c r="Z2" s="81"/>
    </row>
    <row r="3" spans="1:27" x14ac:dyDescent="0.25">
      <c r="A3" s="3" t="s">
        <v>23</v>
      </c>
      <c r="B3" s="3">
        <v>2</v>
      </c>
      <c r="C3" s="3">
        <v>2</v>
      </c>
      <c r="D3" s="30">
        <v>8</v>
      </c>
      <c r="E3" s="3">
        <v>13</v>
      </c>
      <c r="F3" s="3">
        <v>59</v>
      </c>
      <c r="G3" s="3">
        <v>72</v>
      </c>
      <c r="H3" s="3" t="s">
        <v>70</v>
      </c>
      <c r="I3" s="3">
        <v>18</v>
      </c>
      <c r="J3" s="3" t="s">
        <v>58</v>
      </c>
      <c r="K3" s="123">
        <v>20.082999999999998</v>
      </c>
      <c r="L3" s="123">
        <v>163.16999999999999</v>
      </c>
      <c r="M3" s="123">
        <v>156.38300000000001</v>
      </c>
      <c r="N3" s="73">
        <f t="shared" ref="N3:N25" si="0">M3-L3</f>
        <v>-6.7869999999999777</v>
      </c>
      <c r="O3" s="94">
        <f>((M3/L3)-1)*100</f>
        <v>-4.1594655880370031</v>
      </c>
      <c r="P3" s="99">
        <f t="shared" ref="P3:P25" si="1">ABS(O3)</f>
        <v>4.1594655880370031</v>
      </c>
      <c r="Q3" s="28"/>
      <c r="R3" s="3"/>
      <c r="S3" s="3"/>
      <c r="T3" s="3"/>
      <c r="U3" s="3"/>
      <c r="V3" s="82"/>
      <c r="W3" s="3" t="s">
        <v>80</v>
      </c>
      <c r="X3" s="83" t="s">
        <v>9</v>
      </c>
      <c r="Y3" s="84"/>
      <c r="Z3" s="85"/>
    </row>
    <row r="4" spans="1:27" x14ac:dyDescent="0.25">
      <c r="A4" s="6" t="s">
        <v>23</v>
      </c>
      <c r="B4" s="3">
        <v>3</v>
      </c>
      <c r="C4" s="3">
        <v>2</v>
      </c>
      <c r="D4" s="28">
        <v>8</v>
      </c>
      <c r="E4" s="3">
        <v>14</v>
      </c>
      <c r="F4" s="3">
        <v>61</v>
      </c>
      <c r="G4" s="3">
        <v>74</v>
      </c>
      <c r="H4" s="3" t="s">
        <v>45</v>
      </c>
      <c r="I4" s="6">
        <v>18</v>
      </c>
      <c r="J4" s="3" t="s">
        <v>58</v>
      </c>
      <c r="K4" s="123">
        <v>18.483000000000001</v>
      </c>
      <c r="L4" s="123">
        <v>165</v>
      </c>
      <c r="M4" s="123">
        <v>159.9</v>
      </c>
      <c r="N4" s="73">
        <f t="shared" si="0"/>
        <v>-5.0999999999999943</v>
      </c>
      <c r="O4" s="94">
        <f t="shared" ref="O4:O25" si="2">((M4/L4)-1)*100</f>
        <v>-3.0909090909090886</v>
      </c>
      <c r="P4" s="99">
        <f t="shared" si="1"/>
        <v>3.0909090909090886</v>
      </c>
      <c r="Q4" s="28"/>
      <c r="R4" s="3"/>
      <c r="S4" s="3"/>
      <c r="T4" s="3"/>
      <c r="U4" s="3"/>
      <c r="V4" s="23"/>
      <c r="W4" s="3" t="s">
        <v>80</v>
      </c>
      <c r="X4" s="2" t="s">
        <v>9</v>
      </c>
      <c r="Y4" s="17"/>
      <c r="Z4" s="21"/>
    </row>
    <row r="5" spans="1:27" x14ac:dyDescent="0.25">
      <c r="A5" s="6" t="s">
        <v>23</v>
      </c>
      <c r="B5" s="5">
        <v>4</v>
      </c>
      <c r="C5" s="5">
        <v>2</v>
      </c>
      <c r="D5" s="28">
        <v>8</v>
      </c>
      <c r="E5" s="5">
        <v>14</v>
      </c>
      <c r="F5" s="5">
        <v>62</v>
      </c>
      <c r="G5" s="5">
        <v>76</v>
      </c>
      <c r="H5" s="5" t="s">
        <v>54</v>
      </c>
      <c r="I5" s="6">
        <v>18</v>
      </c>
      <c r="J5" s="5" t="s">
        <v>58</v>
      </c>
      <c r="K5" s="27">
        <v>18.617000000000001</v>
      </c>
      <c r="L5" s="27">
        <v>172.6</v>
      </c>
      <c r="M5" s="27">
        <v>158.6</v>
      </c>
      <c r="N5" s="73">
        <f t="shared" si="0"/>
        <v>-14</v>
      </c>
      <c r="O5" s="94">
        <f t="shared" si="2"/>
        <v>-8.111239860950171</v>
      </c>
      <c r="P5" s="99">
        <f t="shared" si="1"/>
        <v>8.111239860950171</v>
      </c>
      <c r="Q5" s="28" t="s">
        <v>36</v>
      </c>
      <c r="R5" s="3"/>
      <c r="S5" s="3"/>
      <c r="T5" s="3"/>
      <c r="U5" s="5"/>
      <c r="V5" s="23"/>
      <c r="W5" s="3" t="s">
        <v>80</v>
      </c>
      <c r="X5" s="2" t="s">
        <v>9</v>
      </c>
      <c r="Y5" s="18"/>
      <c r="Z5" s="21"/>
    </row>
    <row r="6" spans="1:27" x14ac:dyDescent="0.25">
      <c r="A6" s="6" t="s">
        <v>23</v>
      </c>
      <c r="B6" s="28">
        <v>5</v>
      </c>
      <c r="C6" s="28">
        <v>2</v>
      </c>
      <c r="D6" s="28">
        <v>8</v>
      </c>
      <c r="E6" s="28">
        <v>12</v>
      </c>
      <c r="F6" s="28">
        <v>62</v>
      </c>
      <c r="G6" s="28">
        <v>73</v>
      </c>
      <c r="H6" s="28" t="s">
        <v>49</v>
      </c>
      <c r="I6" s="27">
        <v>18</v>
      </c>
      <c r="J6" s="28" t="s">
        <v>58</v>
      </c>
      <c r="K6" s="27">
        <v>20.082999999999998</v>
      </c>
      <c r="L6" s="27">
        <v>164.2</v>
      </c>
      <c r="M6" s="27">
        <v>159.333</v>
      </c>
      <c r="N6" s="73">
        <f t="shared" si="0"/>
        <v>-4.8669999999999902</v>
      </c>
      <c r="O6" s="94">
        <f t="shared" si="2"/>
        <v>-2.9640682095006032</v>
      </c>
      <c r="P6" s="136">
        <f t="shared" si="1"/>
        <v>2.9640682095006032</v>
      </c>
      <c r="Q6" s="31"/>
      <c r="R6" s="31"/>
      <c r="S6" s="30"/>
      <c r="T6" s="28"/>
      <c r="U6" s="28"/>
      <c r="V6" s="29"/>
      <c r="W6" s="3" t="s">
        <v>80</v>
      </c>
      <c r="X6" s="32" t="s">
        <v>9</v>
      </c>
      <c r="Y6" s="33"/>
      <c r="Z6" s="34"/>
    </row>
    <row r="7" spans="1:27" x14ac:dyDescent="0.25">
      <c r="A7" s="6" t="s">
        <v>23</v>
      </c>
      <c r="B7" s="28">
        <v>6</v>
      </c>
      <c r="C7" s="28">
        <v>2</v>
      </c>
      <c r="D7" s="28">
        <v>8</v>
      </c>
      <c r="E7" s="28">
        <v>12</v>
      </c>
      <c r="F7" s="28">
        <v>58</v>
      </c>
      <c r="G7" s="28">
        <v>70</v>
      </c>
      <c r="H7" s="28" t="s">
        <v>45</v>
      </c>
      <c r="I7" s="27">
        <v>18</v>
      </c>
      <c r="J7" s="28" t="s">
        <v>58</v>
      </c>
      <c r="K7" s="27">
        <v>19.257999999999999</v>
      </c>
      <c r="L7" s="27">
        <v>163.80000000000001</v>
      </c>
      <c r="M7" s="27">
        <v>155.9</v>
      </c>
      <c r="N7" s="73">
        <f t="shared" si="0"/>
        <v>-7.9000000000000057</v>
      </c>
      <c r="O7" s="94">
        <f t="shared" si="2"/>
        <v>-4.822954822954828</v>
      </c>
      <c r="P7" s="99">
        <f t="shared" si="1"/>
        <v>4.822954822954828</v>
      </c>
      <c r="Q7" s="31"/>
      <c r="R7" s="31"/>
      <c r="S7" s="30"/>
      <c r="T7" s="28"/>
      <c r="U7" s="28"/>
      <c r="V7" s="29"/>
      <c r="W7" s="3" t="s">
        <v>80</v>
      </c>
      <c r="X7" s="32" t="s">
        <v>9</v>
      </c>
      <c r="Y7" s="36"/>
      <c r="Z7" s="34"/>
    </row>
    <row r="8" spans="1:27" x14ac:dyDescent="0.25">
      <c r="A8" s="6" t="s">
        <v>23</v>
      </c>
      <c r="B8" s="28">
        <v>7</v>
      </c>
      <c r="C8" s="28">
        <v>2</v>
      </c>
      <c r="D8" s="28">
        <v>8</v>
      </c>
      <c r="E8" s="28">
        <v>15</v>
      </c>
      <c r="F8" s="28">
        <v>63</v>
      </c>
      <c r="G8" s="28">
        <v>78</v>
      </c>
      <c r="H8" s="28" t="s">
        <v>54</v>
      </c>
      <c r="I8" s="27">
        <v>18</v>
      </c>
      <c r="J8" s="28" t="s">
        <v>58</v>
      </c>
      <c r="K8" s="27">
        <v>16.8</v>
      </c>
      <c r="L8" s="27">
        <v>173.4</v>
      </c>
      <c r="M8" s="27">
        <v>162.85</v>
      </c>
      <c r="N8" s="73">
        <f t="shared" si="0"/>
        <v>-10.550000000000011</v>
      </c>
      <c r="O8" s="94">
        <f t="shared" si="2"/>
        <v>-6.0841983852364496</v>
      </c>
      <c r="P8" s="99">
        <f t="shared" si="1"/>
        <v>6.0841983852364496</v>
      </c>
      <c r="Q8" s="31"/>
      <c r="R8" s="31"/>
      <c r="S8" s="30"/>
      <c r="T8" s="28"/>
      <c r="U8" s="28"/>
      <c r="V8" s="29"/>
      <c r="W8" s="3" t="s">
        <v>80</v>
      </c>
      <c r="X8" s="32" t="s">
        <v>9</v>
      </c>
      <c r="Y8" s="36"/>
      <c r="Z8" s="34"/>
    </row>
    <row r="9" spans="1:27" ht="22.5" customHeight="1" x14ac:dyDescent="0.25">
      <c r="A9" s="6" t="s">
        <v>23</v>
      </c>
      <c r="B9" s="28">
        <v>8</v>
      </c>
      <c r="C9" s="28">
        <v>2</v>
      </c>
      <c r="D9" s="28">
        <v>8</v>
      </c>
      <c r="E9" s="28">
        <v>13</v>
      </c>
      <c r="F9" s="28">
        <v>60</v>
      </c>
      <c r="G9" s="28">
        <v>74</v>
      </c>
      <c r="H9" s="28" t="s">
        <v>44</v>
      </c>
      <c r="I9" s="6">
        <v>18</v>
      </c>
      <c r="J9" s="28" t="s">
        <v>63</v>
      </c>
      <c r="K9" s="27">
        <v>19.957999999999998</v>
      </c>
      <c r="L9" s="27">
        <v>160.15</v>
      </c>
      <c r="M9" s="27">
        <v>154.53299999999999</v>
      </c>
      <c r="N9" s="73">
        <f t="shared" si="0"/>
        <v>-5.6170000000000186</v>
      </c>
      <c r="O9" s="94">
        <f t="shared" si="2"/>
        <v>-3.5073368716828091</v>
      </c>
      <c r="P9" s="99">
        <f t="shared" si="1"/>
        <v>3.5073368716828091</v>
      </c>
      <c r="Q9" s="31"/>
      <c r="R9" s="31"/>
      <c r="S9" s="30"/>
      <c r="T9" s="28"/>
      <c r="U9" s="28"/>
      <c r="V9" s="29"/>
      <c r="W9" s="3" t="s">
        <v>80</v>
      </c>
      <c r="X9" s="32" t="s">
        <v>9</v>
      </c>
      <c r="Y9" s="36"/>
      <c r="Z9" s="34"/>
      <c r="AA9" s="14" t="s">
        <v>25</v>
      </c>
    </row>
    <row r="10" spans="1:27" x14ac:dyDescent="0.25">
      <c r="A10" s="6" t="s">
        <v>23</v>
      </c>
      <c r="B10" s="28">
        <v>9</v>
      </c>
      <c r="C10" s="28">
        <v>2</v>
      </c>
      <c r="D10" s="28">
        <v>8</v>
      </c>
      <c r="E10" s="28">
        <v>15</v>
      </c>
      <c r="F10" s="28">
        <v>65</v>
      </c>
      <c r="G10" s="28">
        <v>79</v>
      </c>
      <c r="H10" s="28" t="s">
        <v>71</v>
      </c>
      <c r="I10" s="6">
        <v>18</v>
      </c>
      <c r="J10" s="28" t="s">
        <v>58</v>
      </c>
      <c r="K10" s="27">
        <v>19</v>
      </c>
      <c r="L10" s="27">
        <v>166</v>
      </c>
      <c r="M10" s="124">
        <v>163</v>
      </c>
      <c r="N10" s="73">
        <f t="shared" si="0"/>
        <v>-3</v>
      </c>
      <c r="O10" s="94">
        <f t="shared" si="2"/>
        <v>-1.8072289156626509</v>
      </c>
      <c r="P10" s="136">
        <f t="shared" si="1"/>
        <v>1.8072289156626509</v>
      </c>
      <c r="Q10" s="31"/>
      <c r="R10" s="31"/>
      <c r="S10" s="30"/>
      <c r="T10" s="28"/>
      <c r="U10" s="28"/>
      <c r="V10" s="29"/>
      <c r="W10" s="3" t="s">
        <v>80</v>
      </c>
      <c r="X10" s="32" t="s">
        <v>9</v>
      </c>
      <c r="Y10" s="36"/>
      <c r="Z10" s="34"/>
    </row>
    <row r="11" spans="1:27" x14ac:dyDescent="0.25">
      <c r="A11" s="6" t="s">
        <v>23</v>
      </c>
      <c r="B11" s="28">
        <v>10</v>
      </c>
      <c r="C11" s="28">
        <v>2</v>
      </c>
      <c r="D11" s="28">
        <v>8</v>
      </c>
      <c r="E11" s="28">
        <v>15</v>
      </c>
      <c r="F11" s="28">
        <v>60</v>
      </c>
      <c r="G11" s="28">
        <v>75</v>
      </c>
      <c r="H11" s="28" t="s">
        <v>47</v>
      </c>
      <c r="I11" s="6">
        <v>18.5</v>
      </c>
      <c r="J11" s="28" t="s">
        <v>63</v>
      </c>
      <c r="K11" s="27">
        <v>16.329999999999998</v>
      </c>
      <c r="L11" s="27">
        <v>165.95</v>
      </c>
      <c r="M11" s="27">
        <v>163.31700000000001</v>
      </c>
      <c r="N11" s="73">
        <f t="shared" si="0"/>
        <v>-2.6329999999999814</v>
      </c>
      <c r="O11" s="94">
        <f t="shared" si="2"/>
        <v>-1.5866224766495796</v>
      </c>
      <c r="P11" s="136">
        <f t="shared" si="1"/>
        <v>1.5866224766495796</v>
      </c>
      <c r="Q11" s="31"/>
      <c r="R11" s="31"/>
      <c r="S11" s="30"/>
      <c r="T11" s="28"/>
      <c r="U11" s="28"/>
      <c r="V11" s="29"/>
      <c r="W11" s="3" t="s">
        <v>80</v>
      </c>
      <c r="X11" s="32" t="s">
        <v>9</v>
      </c>
      <c r="Y11" s="36"/>
      <c r="Z11" s="34"/>
    </row>
    <row r="12" spans="1:27" x14ac:dyDescent="0.25">
      <c r="A12" s="6" t="s">
        <v>23</v>
      </c>
      <c r="B12" s="28">
        <v>11</v>
      </c>
      <c r="C12" s="28">
        <v>2</v>
      </c>
      <c r="D12" s="28">
        <v>8</v>
      </c>
      <c r="E12" s="28">
        <v>14</v>
      </c>
      <c r="F12" s="28">
        <v>64</v>
      </c>
      <c r="G12" s="28">
        <v>79</v>
      </c>
      <c r="H12" s="28" t="s">
        <v>54</v>
      </c>
      <c r="I12" s="6">
        <v>18</v>
      </c>
      <c r="J12" s="28" t="s">
        <v>58</v>
      </c>
      <c r="K12" s="27">
        <v>16.899999999999999</v>
      </c>
      <c r="L12" s="27">
        <v>167</v>
      </c>
      <c r="M12" s="27">
        <v>160.1</v>
      </c>
      <c r="N12" s="73">
        <f t="shared" si="0"/>
        <v>-6.9000000000000057</v>
      </c>
      <c r="O12" s="94">
        <f t="shared" si="2"/>
        <v>-4.1317365269461064</v>
      </c>
      <c r="P12" s="99">
        <f t="shared" si="1"/>
        <v>4.1317365269461064</v>
      </c>
      <c r="Q12" s="31"/>
      <c r="R12" s="31"/>
      <c r="S12" s="30"/>
      <c r="T12" s="28"/>
      <c r="U12" s="28"/>
      <c r="V12" s="29"/>
      <c r="W12" s="3" t="s">
        <v>80</v>
      </c>
      <c r="X12" s="32" t="s">
        <v>9</v>
      </c>
      <c r="Y12" s="36"/>
      <c r="Z12" s="34"/>
    </row>
    <row r="13" spans="1:27" x14ac:dyDescent="0.25">
      <c r="A13" s="6" t="s">
        <v>23</v>
      </c>
      <c r="B13" s="27">
        <v>12</v>
      </c>
      <c r="C13" s="27">
        <v>1</v>
      </c>
      <c r="D13" s="28">
        <v>8</v>
      </c>
      <c r="E13" s="27">
        <v>15</v>
      </c>
      <c r="F13" s="27">
        <v>66</v>
      </c>
      <c r="G13" s="27">
        <v>81</v>
      </c>
      <c r="H13" s="27" t="s">
        <v>45</v>
      </c>
      <c r="I13" s="6">
        <v>18</v>
      </c>
      <c r="J13" s="27" t="s">
        <v>58</v>
      </c>
      <c r="K13" s="27">
        <v>12.708</v>
      </c>
      <c r="L13" s="27">
        <v>171</v>
      </c>
      <c r="M13" s="27">
        <v>167.733</v>
      </c>
      <c r="N13" s="73">
        <f t="shared" si="0"/>
        <v>-3.2669999999999959</v>
      </c>
      <c r="O13" s="94">
        <f t="shared" si="2"/>
        <v>-1.9105263157894736</v>
      </c>
      <c r="P13" s="136">
        <f t="shared" si="1"/>
        <v>1.9105263157894736</v>
      </c>
      <c r="Q13" s="30"/>
      <c r="R13" s="30"/>
      <c r="S13" s="30"/>
      <c r="T13" s="27"/>
      <c r="U13" s="38"/>
      <c r="V13" s="37"/>
      <c r="W13" s="3" t="s">
        <v>80</v>
      </c>
      <c r="X13" s="32" t="s">
        <v>9</v>
      </c>
      <c r="Y13" s="39"/>
      <c r="Z13" s="34"/>
    </row>
    <row r="14" spans="1:27" x14ac:dyDescent="0.25">
      <c r="A14" s="6" t="s">
        <v>23</v>
      </c>
      <c r="B14" s="5">
        <v>13</v>
      </c>
      <c r="C14" s="6">
        <v>2</v>
      </c>
      <c r="D14" s="27">
        <v>8</v>
      </c>
      <c r="E14" s="5">
        <v>14</v>
      </c>
      <c r="F14" s="5">
        <v>58</v>
      </c>
      <c r="G14" s="5">
        <v>72</v>
      </c>
      <c r="H14" s="5" t="s">
        <v>44</v>
      </c>
      <c r="I14" s="6">
        <v>17</v>
      </c>
      <c r="J14" s="5" t="s">
        <v>58</v>
      </c>
      <c r="K14" s="27">
        <v>15.208</v>
      </c>
      <c r="L14" s="27">
        <v>168.2</v>
      </c>
      <c r="M14" s="27">
        <v>147.30000000000001</v>
      </c>
      <c r="N14" s="73">
        <f t="shared" si="0"/>
        <v>-20.899999999999977</v>
      </c>
      <c r="O14" s="94">
        <f t="shared" si="2"/>
        <v>-12.425683709869196</v>
      </c>
      <c r="P14" s="135">
        <f t="shared" si="1"/>
        <v>12.425683709869196</v>
      </c>
      <c r="Q14" s="5"/>
      <c r="R14" s="5"/>
      <c r="S14" s="5"/>
      <c r="T14" s="5"/>
      <c r="U14" s="2"/>
      <c r="V14" s="23"/>
      <c r="W14" s="3" t="s">
        <v>80</v>
      </c>
      <c r="X14" s="13" t="s">
        <v>9</v>
      </c>
      <c r="Y14" s="19"/>
      <c r="Z14" s="6"/>
    </row>
    <row r="15" spans="1:27" x14ac:dyDescent="0.25">
      <c r="A15" s="6" t="s">
        <v>23</v>
      </c>
      <c r="B15" s="5">
        <v>14</v>
      </c>
      <c r="C15" s="3">
        <v>2</v>
      </c>
      <c r="D15" s="28">
        <v>8</v>
      </c>
      <c r="E15" s="5">
        <v>13</v>
      </c>
      <c r="F15" s="5">
        <v>58</v>
      </c>
      <c r="G15" s="5">
        <v>71</v>
      </c>
      <c r="H15" s="5" t="s">
        <v>49</v>
      </c>
      <c r="I15" s="6">
        <v>18</v>
      </c>
      <c r="J15" s="5" t="s">
        <v>58</v>
      </c>
      <c r="K15" s="27">
        <v>18.183</v>
      </c>
      <c r="L15" s="27">
        <v>161.19999999999999</v>
      </c>
      <c r="M15" s="27">
        <v>156.69999999999999</v>
      </c>
      <c r="N15" s="73">
        <f t="shared" si="0"/>
        <v>-4.5</v>
      </c>
      <c r="O15" s="94">
        <f t="shared" si="2"/>
        <v>-2.791563275434239</v>
      </c>
      <c r="P15" s="136">
        <f t="shared" si="1"/>
        <v>2.791563275434239</v>
      </c>
      <c r="Q15" s="5"/>
      <c r="R15" s="5"/>
      <c r="S15" s="5"/>
      <c r="T15" s="5"/>
      <c r="U15" s="2"/>
      <c r="V15" s="23"/>
      <c r="W15" s="3" t="s">
        <v>80</v>
      </c>
      <c r="X15" s="2" t="s">
        <v>9</v>
      </c>
      <c r="Y15" s="19"/>
      <c r="Z15" s="6"/>
    </row>
    <row r="16" spans="1:27" x14ac:dyDescent="0.25">
      <c r="A16" s="6" t="s">
        <v>23</v>
      </c>
      <c r="B16" s="5">
        <v>15</v>
      </c>
      <c r="C16" s="5">
        <v>2</v>
      </c>
      <c r="D16" s="28">
        <v>8</v>
      </c>
      <c r="E16" s="5">
        <v>14</v>
      </c>
      <c r="F16" s="5">
        <v>58</v>
      </c>
      <c r="G16" s="5">
        <v>72</v>
      </c>
      <c r="H16" s="5" t="s">
        <v>62</v>
      </c>
      <c r="I16" s="6">
        <v>18</v>
      </c>
      <c r="J16" s="5" t="s">
        <v>61</v>
      </c>
      <c r="K16" s="27">
        <v>18.358000000000001</v>
      </c>
      <c r="L16" s="27">
        <v>163.80000000000001</v>
      </c>
      <c r="M16" s="27">
        <v>155.11699999999999</v>
      </c>
      <c r="N16" s="73">
        <f t="shared" si="0"/>
        <v>-8.6830000000000211</v>
      </c>
      <c r="O16" s="94">
        <f t="shared" si="2"/>
        <v>-5.3009768009768088</v>
      </c>
      <c r="P16" s="99">
        <f t="shared" si="1"/>
        <v>5.3009768009768088</v>
      </c>
      <c r="Q16" s="5"/>
      <c r="R16" s="5"/>
      <c r="S16" s="5"/>
      <c r="T16" s="5"/>
      <c r="U16" s="2"/>
      <c r="V16" s="23"/>
      <c r="W16" s="3" t="s">
        <v>80</v>
      </c>
      <c r="X16" s="2" t="s">
        <v>9</v>
      </c>
      <c r="Y16" s="19"/>
      <c r="Z16" s="6"/>
    </row>
    <row r="17" spans="1:26" x14ac:dyDescent="0.25">
      <c r="A17" s="6" t="s">
        <v>23</v>
      </c>
      <c r="B17" s="27">
        <v>16</v>
      </c>
      <c r="C17" s="28">
        <v>2</v>
      </c>
      <c r="D17" s="28">
        <v>8</v>
      </c>
      <c r="E17" s="5">
        <v>14</v>
      </c>
      <c r="F17" s="5">
        <v>63</v>
      </c>
      <c r="G17" s="5">
        <v>77</v>
      </c>
      <c r="H17" s="5" t="s">
        <v>66</v>
      </c>
      <c r="I17" s="6">
        <v>19</v>
      </c>
      <c r="J17" s="5" t="s">
        <v>61</v>
      </c>
      <c r="K17" s="27">
        <v>19.016999999999999</v>
      </c>
      <c r="L17" s="27">
        <v>174.2</v>
      </c>
      <c r="M17" s="27">
        <v>173.71700000000001</v>
      </c>
      <c r="N17" s="73">
        <f t="shared" si="0"/>
        <v>-0.48299999999997567</v>
      </c>
      <c r="O17" s="94">
        <f t="shared" si="2"/>
        <v>-0.27726750861077898</v>
      </c>
      <c r="P17" s="136">
        <f t="shared" si="1"/>
        <v>0.27726750861077898</v>
      </c>
      <c r="Q17" s="5"/>
      <c r="R17" s="5"/>
      <c r="S17" s="5"/>
      <c r="T17" s="5"/>
      <c r="U17" s="2"/>
      <c r="V17" s="23"/>
      <c r="W17" s="3" t="s">
        <v>80</v>
      </c>
      <c r="X17" s="32" t="s">
        <v>9</v>
      </c>
      <c r="Y17" s="19"/>
      <c r="Z17" s="6"/>
    </row>
    <row r="18" spans="1:26" x14ac:dyDescent="0.25">
      <c r="A18" s="6" t="s">
        <v>23</v>
      </c>
      <c r="B18" s="5">
        <v>17</v>
      </c>
      <c r="C18" s="28">
        <v>2</v>
      </c>
      <c r="D18" s="28">
        <v>8</v>
      </c>
      <c r="E18" s="5">
        <v>15</v>
      </c>
      <c r="F18" s="5">
        <v>63</v>
      </c>
      <c r="G18" s="5">
        <v>79</v>
      </c>
      <c r="H18" s="5" t="s">
        <v>52</v>
      </c>
      <c r="I18" s="6">
        <v>19</v>
      </c>
      <c r="J18" s="5" t="s">
        <v>63</v>
      </c>
      <c r="K18" s="27">
        <v>14.233000000000001</v>
      </c>
      <c r="L18" s="27">
        <v>169.8</v>
      </c>
      <c r="M18" s="27">
        <v>175.583</v>
      </c>
      <c r="N18" s="73">
        <f t="shared" si="0"/>
        <v>5.782999999999987</v>
      </c>
      <c r="O18" s="94">
        <f t="shared" si="2"/>
        <v>3.4057714958774854</v>
      </c>
      <c r="P18" s="99">
        <f t="shared" si="1"/>
        <v>3.4057714958774854</v>
      </c>
      <c r="Q18" s="5"/>
      <c r="R18" s="5"/>
      <c r="S18" s="5"/>
      <c r="T18" s="5"/>
      <c r="U18" s="2"/>
      <c r="V18" s="23"/>
      <c r="W18" s="3" t="s">
        <v>80</v>
      </c>
      <c r="X18" s="32" t="s">
        <v>9</v>
      </c>
      <c r="Y18" s="19"/>
      <c r="Z18" s="6"/>
    </row>
    <row r="19" spans="1:26" x14ac:dyDescent="0.25">
      <c r="A19" s="6" t="s">
        <v>23</v>
      </c>
      <c r="B19" s="5">
        <v>18</v>
      </c>
      <c r="C19" s="28">
        <v>2</v>
      </c>
      <c r="D19" s="28">
        <v>8</v>
      </c>
      <c r="E19" s="5">
        <v>15</v>
      </c>
      <c r="F19" s="5">
        <v>58</v>
      </c>
      <c r="G19" s="5">
        <v>76</v>
      </c>
      <c r="H19" s="5" t="s">
        <v>49</v>
      </c>
      <c r="I19" s="6">
        <v>19</v>
      </c>
      <c r="J19" s="5" t="s">
        <v>61</v>
      </c>
      <c r="K19" s="27">
        <v>17.308</v>
      </c>
      <c r="L19" s="27">
        <v>161.55000000000001</v>
      </c>
      <c r="M19" s="27">
        <v>167.53299999999999</v>
      </c>
      <c r="N19" s="73">
        <f t="shared" si="0"/>
        <v>5.9829999999999757</v>
      </c>
      <c r="O19" s="94">
        <f t="shared" si="2"/>
        <v>3.70349736923552</v>
      </c>
      <c r="P19" s="99">
        <f t="shared" si="1"/>
        <v>3.70349736923552</v>
      </c>
      <c r="Q19" s="5"/>
      <c r="R19" s="5"/>
      <c r="S19" s="5"/>
      <c r="T19" s="5"/>
      <c r="U19" s="2"/>
      <c r="V19" s="23"/>
      <c r="W19" s="3" t="s">
        <v>80</v>
      </c>
      <c r="X19" s="32" t="s">
        <v>9</v>
      </c>
      <c r="Y19" s="19"/>
      <c r="Z19" s="6"/>
    </row>
    <row r="20" spans="1:26" x14ac:dyDescent="0.25">
      <c r="A20" s="6" t="s">
        <v>23</v>
      </c>
      <c r="B20" s="5">
        <v>19</v>
      </c>
      <c r="C20" s="28">
        <v>2</v>
      </c>
      <c r="D20" s="28">
        <v>8</v>
      </c>
      <c r="E20" s="5">
        <v>16</v>
      </c>
      <c r="F20" s="5">
        <v>57</v>
      </c>
      <c r="G20" s="5">
        <v>74</v>
      </c>
      <c r="H20" s="5" t="s">
        <v>62</v>
      </c>
      <c r="I20" s="6">
        <v>18</v>
      </c>
      <c r="J20" s="5" t="s">
        <v>63</v>
      </c>
      <c r="K20" s="27">
        <v>21.332999999999998</v>
      </c>
      <c r="L20" s="27">
        <v>166.85</v>
      </c>
      <c r="M20" s="27">
        <v>155.80000000000001</v>
      </c>
      <c r="N20" s="73">
        <f t="shared" si="0"/>
        <v>-11.049999999999983</v>
      </c>
      <c r="O20" s="94">
        <f t="shared" si="2"/>
        <v>-6.6227150134851591</v>
      </c>
      <c r="P20" s="99">
        <f t="shared" si="1"/>
        <v>6.6227150134851591</v>
      </c>
      <c r="Q20" s="5"/>
      <c r="R20" s="5"/>
      <c r="S20" s="5"/>
      <c r="T20" s="5"/>
      <c r="U20" s="2"/>
      <c r="V20" s="23"/>
      <c r="W20" s="3" t="s">
        <v>80</v>
      </c>
      <c r="X20" s="32" t="s">
        <v>9</v>
      </c>
      <c r="Y20" s="19"/>
      <c r="Z20" s="6"/>
    </row>
    <row r="21" spans="1:26" x14ac:dyDescent="0.25">
      <c r="A21" s="6" t="s">
        <v>23</v>
      </c>
      <c r="B21" s="27">
        <v>20</v>
      </c>
      <c r="C21" s="27">
        <v>2</v>
      </c>
      <c r="D21" s="28">
        <v>8</v>
      </c>
      <c r="E21" s="5">
        <v>15</v>
      </c>
      <c r="F21" s="5">
        <v>56</v>
      </c>
      <c r="G21" s="5">
        <v>71</v>
      </c>
      <c r="H21" s="5" t="s">
        <v>46</v>
      </c>
      <c r="I21" s="6">
        <v>18</v>
      </c>
      <c r="J21" s="5" t="s">
        <v>58</v>
      </c>
      <c r="K21" s="27">
        <v>20.658000000000001</v>
      </c>
      <c r="L21" s="27">
        <v>164.4</v>
      </c>
      <c r="M21" s="27">
        <v>155.38300000000001</v>
      </c>
      <c r="N21" s="73">
        <f t="shared" si="0"/>
        <v>-9.0169999999999959</v>
      </c>
      <c r="O21" s="94">
        <f t="shared" si="2"/>
        <v>-5.4847931873479254</v>
      </c>
      <c r="P21" s="99">
        <f t="shared" si="1"/>
        <v>5.4847931873479254</v>
      </c>
      <c r="Q21" s="5"/>
      <c r="R21" s="5"/>
      <c r="S21" s="5"/>
      <c r="T21" s="5"/>
      <c r="U21" s="2"/>
      <c r="V21" s="23"/>
      <c r="W21" s="3" t="s">
        <v>80</v>
      </c>
      <c r="X21" s="32" t="s">
        <v>9</v>
      </c>
      <c r="Y21" s="19"/>
      <c r="Z21" s="6"/>
    </row>
    <row r="22" spans="1:26" x14ac:dyDescent="0.25">
      <c r="A22" s="6" t="s">
        <v>23</v>
      </c>
      <c r="B22" s="5">
        <v>21</v>
      </c>
      <c r="C22" s="28">
        <v>2</v>
      </c>
      <c r="D22" s="28">
        <v>8</v>
      </c>
      <c r="E22" s="5">
        <v>17</v>
      </c>
      <c r="F22" s="5">
        <v>65</v>
      </c>
      <c r="G22" s="5">
        <v>83</v>
      </c>
      <c r="H22" s="5" t="s">
        <v>72</v>
      </c>
      <c r="I22" s="6">
        <v>17</v>
      </c>
      <c r="J22" s="5" t="s">
        <v>63</v>
      </c>
      <c r="K22" s="27">
        <v>13.118</v>
      </c>
      <c r="L22" s="27">
        <v>169</v>
      </c>
      <c r="M22" s="27">
        <v>159.18299999999999</v>
      </c>
      <c r="N22" s="73">
        <f t="shared" si="0"/>
        <v>-9.8170000000000073</v>
      </c>
      <c r="O22" s="94">
        <f t="shared" si="2"/>
        <v>-5.8088757396449697</v>
      </c>
      <c r="P22" s="99">
        <f t="shared" si="1"/>
        <v>5.8088757396449697</v>
      </c>
      <c r="Q22" s="5"/>
      <c r="R22" s="5"/>
      <c r="S22" s="5"/>
      <c r="T22" s="5"/>
      <c r="U22" s="2"/>
      <c r="V22" s="23"/>
      <c r="W22" s="3" t="s">
        <v>80</v>
      </c>
      <c r="X22" s="13" t="s">
        <v>9</v>
      </c>
      <c r="Y22" s="19"/>
      <c r="Z22" s="6"/>
    </row>
    <row r="23" spans="1:26" x14ac:dyDescent="0.25">
      <c r="A23" s="6" t="s">
        <v>23</v>
      </c>
      <c r="B23" s="5">
        <v>22</v>
      </c>
      <c r="C23" s="28">
        <v>2</v>
      </c>
      <c r="D23" s="28">
        <v>8</v>
      </c>
      <c r="E23" s="5">
        <v>12</v>
      </c>
      <c r="F23" s="5">
        <v>59</v>
      </c>
      <c r="G23" s="5">
        <v>71</v>
      </c>
      <c r="H23" s="5" t="s">
        <v>64</v>
      </c>
      <c r="I23" s="6">
        <v>18.5</v>
      </c>
      <c r="J23" s="5" t="s">
        <v>63</v>
      </c>
      <c r="K23" s="27">
        <v>17.058</v>
      </c>
      <c r="L23" s="27">
        <v>160.6</v>
      </c>
      <c r="M23" s="27">
        <v>151.583</v>
      </c>
      <c r="N23" s="73">
        <f t="shared" si="0"/>
        <v>-9.0169999999999959</v>
      </c>
      <c r="O23" s="94">
        <f t="shared" si="2"/>
        <v>-5.6145703611456987</v>
      </c>
      <c r="P23" s="99">
        <f t="shared" si="1"/>
        <v>5.6145703611456987</v>
      </c>
      <c r="Q23" s="5"/>
      <c r="R23" s="5"/>
      <c r="S23" s="5"/>
      <c r="T23" s="5"/>
      <c r="U23" s="2"/>
      <c r="V23" s="23"/>
      <c r="W23" s="3" t="s">
        <v>80</v>
      </c>
      <c r="X23" s="2" t="s">
        <v>9</v>
      </c>
      <c r="Y23" s="19"/>
      <c r="Z23" s="6"/>
    </row>
    <row r="24" spans="1:26" x14ac:dyDescent="0.25">
      <c r="A24" s="6" t="s">
        <v>23</v>
      </c>
      <c r="B24" s="5">
        <v>23</v>
      </c>
      <c r="C24" s="27">
        <v>2</v>
      </c>
      <c r="D24" s="28">
        <v>8</v>
      </c>
      <c r="E24" s="5">
        <v>15</v>
      </c>
      <c r="F24" s="5">
        <v>56</v>
      </c>
      <c r="G24" s="5">
        <v>71</v>
      </c>
      <c r="H24" s="5" t="s">
        <v>54</v>
      </c>
      <c r="I24" s="6">
        <v>17</v>
      </c>
      <c r="J24" s="5" t="s">
        <v>58</v>
      </c>
      <c r="K24" s="27">
        <v>17.457999999999998</v>
      </c>
      <c r="L24" s="27">
        <v>163.4</v>
      </c>
      <c r="M24" s="27">
        <v>142.38300000000001</v>
      </c>
      <c r="N24" s="73">
        <f t="shared" si="0"/>
        <v>-21.016999999999996</v>
      </c>
      <c r="O24" s="94">
        <f t="shared" si="2"/>
        <v>-12.862301101591189</v>
      </c>
      <c r="P24" s="135">
        <f t="shared" si="1"/>
        <v>12.862301101591189</v>
      </c>
      <c r="Q24" s="5"/>
      <c r="R24" s="5"/>
      <c r="S24" s="5"/>
      <c r="T24" s="5"/>
      <c r="U24" s="2"/>
      <c r="V24" s="23"/>
      <c r="W24" s="3" t="s">
        <v>80</v>
      </c>
      <c r="X24" s="2" t="s">
        <v>9</v>
      </c>
      <c r="Y24" s="19"/>
      <c r="Z24" s="6"/>
    </row>
    <row r="25" spans="1:26" x14ac:dyDescent="0.25">
      <c r="A25" s="6" t="s">
        <v>23</v>
      </c>
      <c r="B25" s="27">
        <v>24</v>
      </c>
      <c r="C25" s="27">
        <v>2</v>
      </c>
      <c r="D25" s="28">
        <v>8</v>
      </c>
      <c r="E25" s="5">
        <v>12</v>
      </c>
      <c r="F25" s="5">
        <v>53</v>
      </c>
      <c r="G25" s="5">
        <v>66</v>
      </c>
      <c r="H25" s="5" t="s">
        <v>49</v>
      </c>
      <c r="I25" s="6">
        <v>20</v>
      </c>
      <c r="J25" s="5" t="s">
        <v>58</v>
      </c>
      <c r="K25" s="27">
        <v>20.983000000000001</v>
      </c>
      <c r="L25" s="27">
        <v>162.6</v>
      </c>
      <c r="M25" s="27">
        <v>162.583</v>
      </c>
      <c r="N25" s="73">
        <f t="shared" si="0"/>
        <v>-1.6999999999995907E-2</v>
      </c>
      <c r="O25" s="94">
        <f t="shared" si="2"/>
        <v>-1.0455104551043704E-2</v>
      </c>
      <c r="P25" s="99">
        <f t="shared" si="1"/>
        <v>1.0455104551043704E-2</v>
      </c>
      <c r="Q25" s="5"/>
      <c r="R25" s="5"/>
      <c r="S25" s="5"/>
      <c r="T25" s="5"/>
      <c r="U25" s="2"/>
      <c r="V25" s="23"/>
      <c r="W25" s="3" t="s">
        <v>80</v>
      </c>
      <c r="X25" s="32" t="s">
        <v>9</v>
      </c>
      <c r="Y25" s="19"/>
      <c r="Z25" s="6"/>
    </row>
    <row r="26" spans="1:26" x14ac:dyDescent="0.25">
      <c r="A26" s="41"/>
      <c r="B26" s="42"/>
      <c r="C26" s="43"/>
      <c r="D26" s="43"/>
      <c r="E26" s="43"/>
      <c r="F26" s="43"/>
      <c r="G26" s="43"/>
      <c r="H26" s="43"/>
      <c r="I26" s="43"/>
      <c r="J26" s="43"/>
      <c r="K26" s="41"/>
      <c r="L26" s="41"/>
      <c r="M26" s="41"/>
      <c r="N26" s="43">
        <f t="shared" ref="N26:O26" si="3">AVERAGE(N2:N25)</f>
        <v>-6.4099583333333312</v>
      </c>
      <c r="O26" s="43">
        <f t="shared" si="3"/>
        <v>-3.8562501577352717</v>
      </c>
      <c r="P26" s="43">
        <f>AVERAGE(P2:P25)</f>
        <v>4.4486892298280223</v>
      </c>
      <c r="Q26" s="43"/>
      <c r="R26" s="43"/>
      <c r="S26" s="43"/>
      <c r="T26" s="43"/>
      <c r="U26" s="43"/>
      <c r="V26" s="44"/>
      <c r="W26" s="43"/>
      <c r="X26" s="43"/>
      <c r="Y26" s="45"/>
      <c r="Z26" s="41"/>
    </row>
    <row r="27" spans="1:26" x14ac:dyDescent="0.25">
      <c r="N27" s="132">
        <f t="shared" ref="N27:O27" si="4">STDEV(N2:N25)</f>
        <v>6.6270271220547476</v>
      </c>
      <c r="O27" s="132">
        <f t="shared" si="4"/>
        <v>3.9783841197983301</v>
      </c>
      <c r="P27" s="132">
        <f>STDEV(P2:P25)</f>
        <v>3.2700839683272616</v>
      </c>
    </row>
    <row r="28" spans="1:26" x14ac:dyDescent="0.25">
      <c r="N28">
        <f t="shared" ref="N28:O28" si="5">MAX(N2:N25)</f>
        <v>5.9829999999999757</v>
      </c>
      <c r="O28">
        <f t="shared" si="5"/>
        <v>3.70349736923552</v>
      </c>
      <c r="P28">
        <f>MAX(P2:P25)</f>
        <v>12.862301101591189</v>
      </c>
    </row>
    <row r="29" spans="1:26" x14ac:dyDescent="0.25">
      <c r="N29">
        <f t="shared" ref="N29:O29" si="6">MIN(N2:N2)</f>
        <v>-0.48299999999997567</v>
      </c>
      <c r="O29">
        <f t="shared" si="6"/>
        <v>-0.28378378378376423</v>
      </c>
      <c r="P29">
        <f>MIN(P2:P2)</f>
        <v>0.28378378378376423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02EE-B9FF-41F7-9F9C-C1FA6E7D77D0}">
  <dimension ref="A1:AA27"/>
  <sheetViews>
    <sheetView topLeftCell="L1" workbookViewId="0">
      <pane ySplit="1" topLeftCell="A18" activePane="bottomLeft" state="frozen"/>
      <selection pane="bottomLeft" activeCell="A2" sqref="A2:AA23"/>
    </sheetView>
  </sheetViews>
  <sheetFormatPr defaultRowHeight="13.8" x14ac:dyDescent="0.25"/>
  <cols>
    <col min="15" max="15" width="12" bestFit="1" customWidth="1"/>
  </cols>
  <sheetData>
    <row r="1" spans="1:27" ht="151.80000000000001" x14ac:dyDescent="0.25">
      <c r="A1" s="8" t="s">
        <v>18</v>
      </c>
      <c r="B1" s="9" t="s">
        <v>2</v>
      </c>
      <c r="C1" s="9" t="s">
        <v>4</v>
      </c>
      <c r="D1" s="10" t="s">
        <v>3</v>
      </c>
      <c r="E1" s="10" t="s">
        <v>11</v>
      </c>
      <c r="F1" s="10" t="s">
        <v>19</v>
      </c>
      <c r="G1" s="10" t="s">
        <v>5</v>
      </c>
      <c r="H1" s="10" t="s">
        <v>42</v>
      </c>
      <c r="I1" s="10" t="s">
        <v>43</v>
      </c>
      <c r="J1" s="10" t="s">
        <v>59</v>
      </c>
      <c r="K1" s="46" t="s">
        <v>29</v>
      </c>
      <c r="L1" s="46" t="s">
        <v>20</v>
      </c>
      <c r="M1" s="46" t="s">
        <v>28</v>
      </c>
      <c r="N1" s="26" t="s">
        <v>26</v>
      </c>
      <c r="O1" s="107" t="s">
        <v>27</v>
      </c>
      <c r="P1" s="99" t="s">
        <v>83</v>
      </c>
      <c r="Q1" s="81" t="s">
        <v>41</v>
      </c>
      <c r="R1" s="78" t="s">
        <v>14</v>
      </c>
      <c r="S1" s="78" t="s">
        <v>15</v>
      </c>
      <c r="T1" s="65" t="s">
        <v>16</v>
      </c>
      <c r="U1" s="11" t="s">
        <v>7</v>
      </c>
      <c r="V1" s="10" t="s">
        <v>8</v>
      </c>
      <c r="W1" s="1" t="s">
        <v>13</v>
      </c>
      <c r="X1" s="10" t="s">
        <v>6</v>
      </c>
      <c r="Y1" s="10" t="s">
        <v>10</v>
      </c>
      <c r="Z1" s="12" t="s">
        <v>12</v>
      </c>
      <c r="AA1" s="78" t="s">
        <v>1</v>
      </c>
    </row>
    <row r="2" spans="1:27" x14ac:dyDescent="0.25">
      <c r="A2" s="3" t="s">
        <v>23</v>
      </c>
      <c r="B2" s="3">
        <v>2</v>
      </c>
      <c r="C2" s="3">
        <v>2</v>
      </c>
      <c r="D2" s="30">
        <v>8</v>
      </c>
      <c r="E2" s="3">
        <v>13</v>
      </c>
      <c r="F2" s="3">
        <v>59</v>
      </c>
      <c r="G2" s="3">
        <v>72</v>
      </c>
      <c r="H2" s="3" t="s">
        <v>70</v>
      </c>
      <c r="I2" s="3">
        <v>18</v>
      </c>
      <c r="J2" s="3" t="s">
        <v>58</v>
      </c>
      <c r="K2" s="123">
        <v>20.082999999999998</v>
      </c>
      <c r="L2" s="123">
        <v>163.16999999999999</v>
      </c>
      <c r="M2" s="123">
        <v>156.38300000000001</v>
      </c>
      <c r="N2" s="73">
        <f t="shared" ref="N2:N23" si="0">M2-L2</f>
        <v>-6.7869999999999777</v>
      </c>
      <c r="O2" s="94">
        <f>((M2/L2)-1)*100</f>
        <v>-4.1594655880370031</v>
      </c>
      <c r="P2" s="99">
        <f t="shared" ref="P2:P23" si="1">ABS(O2)</f>
        <v>4.1594655880370031</v>
      </c>
      <c r="Q2" s="28"/>
      <c r="R2" s="3"/>
      <c r="S2" s="3"/>
      <c r="T2" s="3"/>
      <c r="U2" s="3"/>
      <c r="V2" s="82"/>
      <c r="W2" s="3" t="s">
        <v>80</v>
      </c>
      <c r="X2" s="83" t="s">
        <v>9</v>
      </c>
      <c r="Y2" s="84"/>
      <c r="Z2" s="85"/>
    </row>
    <row r="3" spans="1:27" x14ac:dyDescent="0.25">
      <c r="A3" s="6" t="s">
        <v>23</v>
      </c>
      <c r="B3" s="3">
        <v>3</v>
      </c>
      <c r="C3" s="3">
        <v>2</v>
      </c>
      <c r="D3" s="28">
        <v>8</v>
      </c>
      <c r="E3" s="3">
        <v>14</v>
      </c>
      <c r="F3" s="3">
        <v>61</v>
      </c>
      <c r="G3" s="3">
        <v>74</v>
      </c>
      <c r="H3" s="3" t="s">
        <v>45</v>
      </c>
      <c r="I3" s="6">
        <v>18</v>
      </c>
      <c r="J3" s="3" t="s">
        <v>58</v>
      </c>
      <c r="K3" s="123">
        <v>18.483000000000001</v>
      </c>
      <c r="L3" s="123">
        <v>165</v>
      </c>
      <c r="M3" s="123">
        <v>159.9</v>
      </c>
      <c r="N3" s="73">
        <f t="shared" si="0"/>
        <v>-5.0999999999999943</v>
      </c>
      <c r="O3" s="94">
        <f t="shared" ref="O3:O23" si="2">((M3/L3)-1)*100</f>
        <v>-3.0909090909090886</v>
      </c>
      <c r="P3" s="99">
        <f t="shared" si="1"/>
        <v>3.0909090909090886</v>
      </c>
      <c r="Q3" s="28"/>
      <c r="R3" s="3"/>
      <c r="S3" s="3"/>
      <c r="T3" s="3"/>
      <c r="U3" s="3"/>
      <c r="V3" s="23"/>
      <c r="W3" s="3" t="s">
        <v>80</v>
      </c>
      <c r="X3" s="2" t="s">
        <v>9</v>
      </c>
      <c r="Y3" s="17"/>
      <c r="Z3" s="21"/>
    </row>
    <row r="4" spans="1:27" x14ac:dyDescent="0.25">
      <c r="A4" s="6" t="s">
        <v>23</v>
      </c>
      <c r="B4" s="28">
        <v>5</v>
      </c>
      <c r="C4" s="28">
        <v>2</v>
      </c>
      <c r="D4" s="28">
        <v>8</v>
      </c>
      <c r="E4" s="28">
        <v>12</v>
      </c>
      <c r="F4" s="28">
        <v>62</v>
      </c>
      <c r="G4" s="28">
        <v>73</v>
      </c>
      <c r="H4" s="28" t="s">
        <v>49</v>
      </c>
      <c r="I4" s="27">
        <v>18</v>
      </c>
      <c r="J4" s="28" t="s">
        <v>58</v>
      </c>
      <c r="K4" s="27">
        <v>20.082999999999998</v>
      </c>
      <c r="L4" s="27">
        <v>164.2</v>
      </c>
      <c r="M4" s="27">
        <v>159.333</v>
      </c>
      <c r="N4" s="73">
        <f t="shared" si="0"/>
        <v>-4.8669999999999902</v>
      </c>
      <c r="O4" s="94">
        <f t="shared" si="2"/>
        <v>-2.9640682095006032</v>
      </c>
      <c r="P4" s="99">
        <f t="shared" si="1"/>
        <v>2.9640682095006032</v>
      </c>
      <c r="Q4" s="31"/>
      <c r="R4" s="31"/>
      <c r="S4" s="30"/>
      <c r="T4" s="28"/>
      <c r="U4" s="28"/>
      <c r="V4" s="29"/>
      <c r="W4" s="3" t="s">
        <v>80</v>
      </c>
      <c r="X4" s="32" t="s">
        <v>9</v>
      </c>
      <c r="Y4" s="33"/>
      <c r="Z4" s="34"/>
    </row>
    <row r="5" spans="1:27" x14ac:dyDescent="0.25">
      <c r="A5" s="6" t="s">
        <v>23</v>
      </c>
      <c r="B5" s="28">
        <v>6</v>
      </c>
      <c r="C5" s="28">
        <v>2</v>
      </c>
      <c r="D5" s="28">
        <v>8</v>
      </c>
      <c r="E5" s="28">
        <v>12</v>
      </c>
      <c r="F5" s="28">
        <v>58</v>
      </c>
      <c r="G5" s="28">
        <v>70</v>
      </c>
      <c r="H5" s="28" t="s">
        <v>45</v>
      </c>
      <c r="I5" s="27">
        <v>18</v>
      </c>
      <c r="J5" s="28" t="s">
        <v>58</v>
      </c>
      <c r="K5" s="27">
        <v>19.257999999999999</v>
      </c>
      <c r="L5" s="27">
        <v>163.80000000000001</v>
      </c>
      <c r="M5" s="27">
        <v>155.9</v>
      </c>
      <c r="N5" s="73">
        <f t="shared" si="0"/>
        <v>-7.9000000000000057</v>
      </c>
      <c r="O5" s="94">
        <f t="shared" si="2"/>
        <v>-4.822954822954828</v>
      </c>
      <c r="P5" s="99">
        <f t="shared" si="1"/>
        <v>4.822954822954828</v>
      </c>
      <c r="Q5" s="31"/>
      <c r="R5" s="31"/>
      <c r="S5" s="30"/>
      <c r="T5" s="28"/>
      <c r="U5" s="28"/>
      <c r="V5" s="29"/>
      <c r="W5" s="3" t="s">
        <v>80</v>
      </c>
      <c r="X5" s="32" t="s">
        <v>9</v>
      </c>
      <c r="Y5" s="36"/>
      <c r="Z5" s="34"/>
    </row>
    <row r="6" spans="1:27" x14ac:dyDescent="0.25">
      <c r="A6" s="6" t="s">
        <v>23</v>
      </c>
      <c r="B6" s="28">
        <v>7</v>
      </c>
      <c r="C6" s="28">
        <v>2</v>
      </c>
      <c r="D6" s="28">
        <v>8</v>
      </c>
      <c r="E6" s="28">
        <v>15</v>
      </c>
      <c r="F6" s="28">
        <v>63</v>
      </c>
      <c r="G6" s="28">
        <v>78</v>
      </c>
      <c r="H6" s="28" t="s">
        <v>54</v>
      </c>
      <c r="I6" s="27">
        <v>18</v>
      </c>
      <c r="J6" s="28" t="s">
        <v>58</v>
      </c>
      <c r="K6" s="27">
        <v>16.8</v>
      </c>
      <c r="L6" s="27">
        <v>173.4</v>
      </c>
      <c r="M6" s="27">
        <v>162.85</v>
      </c>
      <c r="N6" s="73">
        <f t="shared" si="0"/>
        <v>-10.550000000000011</v>
      </c>
      <c r="O6" s="94">
        <f t="shared" si="2"/>
        <v>-6.0841983852364496</v>
      </c>
      <c r="P6" s="99">
        <f t="shared" si="1"/>
        <v>6.0841983852364496</v>
      </c>
      <c r="Q6" s="31"/>
      <c r="R6" s="31"/>
      <c r="S6" s="30"/>
      <c r="T6" s="28"/>
      <c r="U6" s="28"/>
      <c r="V6" s="29"/>
      <c r="W6" s="3" t="s">
        <v>80</v>
      </c>
      <c r="X6" s="32" t="s">
        <v>9</v>
      </c>
      <c r="Y6" s="36"/>
      <c r="Z6" s="34"/>
    </row>
    <row r="7" spans="1:27" ht="55.2" x14ac:dyDescent="0.25">
      <c r="A7" s="6" t="s">
        <v>23</v>
      </c>
      <c r="B7" s="28">
        <v>8</v>
      </c>
      <c r="C7" s="28">
        <v>2</v>
      </c>
      <c r="D7" s="28">
        <v>8</v>
      </c>
      <c r="E7" s="28">
        <v>13</v>
      </c>
      <c r="F7" s="28">
        <v>60</v>
      </c>
      <c r="G7" s="28">
        <v>74</v>
      </c>
      <c r="H7" s="28" t="s">
        <v>44</v>
      </c>
      <c r="I7" s="6">
        <v>18</v>
      </c>
      <c r="J7" s="28" t="s">
        <v>63</v>
      </c>
      <c r="K7" s="27">
        <v>19.957999999999998</v>
      </c>
      <c r="L7" s="27">
        <v>160.15</v>
      </c>
      <c r="M7" s="27">
        <v>154.53299999999999</v>
      </c>
      <c r="N7" s="73">
        <f t="shared" si="0"/>
        <v>-5.6170000000000186</v>
      </c>
      <c r="O7" s="94">
        <f t="shared" si="2"/>
        <v>-3.5073368716828091</v>
      </c>
      <c r="P7" s="99">
        <f t="shared" si="1"/>
        <v>3.5073368716828091</v>
      </c>
      <c r="Q7" s="31"/>
      <c r="R7" s="31"/>
      <c r="S7" s="30"/>
      <c r="T7" s="28"/>
      <c r="U7" s="28"/>
      <c r="V7" s="29"/>
      <c r="W7" s="3" t="s">
        <v>80</v>
      </c>
      <c r="X7" s="32" t="s">
        <v>9</v>
      </c>
      <c r="Y7" s="36"/>
      <c r="Z7" s="34"/>
      <c r="AA7" s="14" t="s">
        <v>25</v>
      </c>
    </row>
    <row r="8" spans="1:27" x14ac:dyDescent="0.25">
      <c r="A8" s="6" t="s">
        <v>23</v>
      </c>
      <c r="B8" s="28">
        <v>9</v>
      </c>
      <c r="C8" s="28">
        <v>2</v>
      </c>
      <c r="D8" s="28">
        <v>8</v>
      </c>
      <c r="E8" s="28">
        <v>15</v>
      </c>
      <c r="F8" s="28">
        <v>65</v>
      </c>
      <c r="G8" s="28">
        <v>79</v>
      </c>
      <c r="H8" s="28" t="s">
        <v>71</v>
      </c>
      <c r="I8" s="6">
        <v>18</v>
      </c>
      <c r="J8" s="28" t="s">
        <v>58</v>
      </c>
      <c r="K8" s="27">
        <v>19</v>
      </c>
      <c r="L8" s="27">
        <v>166</v>
      </c>
      <c r="M8" s="124">
        <v>163</v>
      </c>
      <c r="N8" s="73">
        <f t="shared" si="0"/>
        <v>-3</v>
      </c>
      <c r="O8" s="94">
        <f t="shared" si="2"/>
        <v>-1.8072289156626509</v>
      </c>
      <c r="P8" s="99">
        <f t="shared" si="1"/>
        <v>1.8072289156626509</v>
      </c>
      <c r="Q8" s="31"/>
      <c r="R8" s="31"/>
      <c r="S8" s="30"/>
      <c r="T8" s="28"/>
      <c r="U8" s="28"/>
      <c r="V8" s="29"/>
      <c r="W8" s="3" t="s">
        <v>80</v>
      </c>
      <c r="X8" s="32" t="s">
        <v>9</v>
      </c>
      <c r="Y8" s="36"/>
      <c r="Z8" s="34"/>
    </row>
    <row r="9" spans="1:27" x14ac:dyDescent="0.25">
      <c r="A9" s="6" t="s">
        <v>23</v>
      </c>
      <c r="B9" s="28">
        <v>10</v>
      </c>
      <c r="C9" s="28">
        <v>2</v>
      </c>
      <c r="D9" s="28">
        <v>8</v>
      </c>
      <c r="E9" s="28">
        <v>15</v>
      </c>
      <c r="F9" s="28">
        <v>60</v>
      </c>
      <c r="G9" s="28">
        <v>75</v>
      </c>
      <c r="H9" s="28" t="s">
        <v>47</v>
      </c>
      <c r="I9" s="6">
        <v>18.5</v>
      </c>
      <c r="J9" s="28" t="s">
        <v>63</v>
      </c>
      <c r="K9" s="27">
        <v>16.329999999999998</v>
      </c>
      <c r="L9" s="27">
        <v>165.95</v>
      </c>
      <c r="M9" s="27">
        <v>163.31700000000001</v>
      </c>
      <c r="N9" s="73">
        <f t="shared" si="0"/>
        <v>-2.6329999999999814</v>
      </c>
      <c r="O9" s="94">
        <f t="shared" si="2"/>
        <v>-1.5866224766495796</v>
      </c>
      <c r="P9" s="99">
        <f t="shared" si="1"/>
        <v>1.5866224766495796</v>
      </c>
      <c r="Q9" s="31"/>
      <c r="R9" s="31"/>
      <c r="S9" s="30"/>
      <c r="T9" s="28"/>
      <c r="U9" s="28"/>
      <c r="V9" s="29"/>
      <c r="W9" s="3" t="s">
        <v>80</v>
      </c>
      <c r="X9" s="32" t="s">
        <v>9</v>
      </c>
      <c r="Y9" s="36"/>
      <c r="Z9" s="34"/>
    </row>
    <row r="10" spans="1:27" x14ac:dyDescent="0.25">
      <c r="A10" s="6" t="s">
        <v>23</v>
      </c>
      <c r="B10" s="28">
        <v>11</v>
      </c>
      <c r="C10" s="28">
        <v>2</v>
      </c>
      <c r="D10" s="28">
        <v>8</v>
      </c>
      <c r="E10" s="28">
        <v>14</v>
      </c>
      <c r="F10" s="28">
        <v>64</v>
      </c>
      <c r="G10" s="28">
        <v>79</v>
      </c>
      <c r="H10" s="28" t="s">
        <v>54</v>
      </c>
      <c r="I10" s="6">
        <v>18</v>
      </c>
      <c r="J10" s="28" t="s">
        <v>58</v>
      </c>
      <c r="K10" s="27">
        <v>16.899999999999999</v>
      </c>
      <c r="L10" s="27">
        <v>167</v>
      </c>
      <c r="M10" s="27">
        <v>160.1</v>
      </c>
      <c r="N10" s="73">
        <f t="shared" si="0"/>
        <v>-6.9000000000000057</v>
      </c>
      <c r="O10" s="94">
        <f t="shared" si="2"/>
        <v>-4.1317365269461064</v>
      </c>
      <c r="P10" s="99">
        <f t="shared" si="1"/>
        <v>4.1317365269461064</v>
      </c>
      <c r="Q10" s="31"/>
      <c r="R10" s="31"/>
      <c r="S10" s="30"/>
      <c r="T10" s="28"/>
      <c r="U10" s="28"/>
      <c r="V10" s="29"/>
      <c r="W10" s="3" t="s">
        <v>80</v>
      </c>
      <c r="X10" s="32" t="s">
        <v>9</v>
      </c>
      <c r="Y10" s="36"/>
      <c r="Z10" s="34"/>
    </row>
    <row r="11" spans="1:27" x14ac:dyDescent="0.25">
      <c r="A11" s="6" t="s">
        <v>23</v>
      </c>
      <c r="B11" s="27">
        <v>12</v>
      </c>
      <c r="C11" s="27">
        <v>1</v>
      </c>
      <c r="D11" s="28">
        <v>8</v>
      </c>
      <c r="E11" s="27">
        <v>15</v>
      </c>
      <c r="F11" s="27">
        <v>66</v>
      </c>
      <c r="G11" s="27">
        <v>81</v>
      </c>
      <c r="H11" s="27" t="s">
        <v>45</v>
      </c>
      <c r="I11" s="6">
        <v>18</v>
      </c>
      <c r="J11" s="27" t="s">
        <v>58</v>
      </c>
      <c r="K11" s="27">
        <v>12.708</v>
      </c>
      <c r="L11" s="27">
        <v>171</v>
      </c>
      <c r="M11" s="27">
        <v>167.733</v>
      </c>
      <c r="N11" s="73">
        <f t="shared" si="0"/>
        <v>-3.2669999999999959</v>
      </c>
      <c r="O11" s="94">
        <f t="shared" si="2"/>
        <v>-1.9105263157894736</v>
      </c>
      <c r="P11" s="99">
        <f t="shared" si="1"/>
        <v>1.9105263157894736</v>
      </c>
      <c r="Q11" s="30"/>
      <c r="R11" s="30"/>
      <c r="S11" s="30"/>
      <c r="T11" s="27"/>
      <c r="U11" s="38"/>
      <c r="V11" s="37"/>
      <c r="W11" s="3" t="s">
        <v>80</v>
      </c>
      <c r="X11" s="32" t="s">
        <v>9</v>
      </c>
      <c r="Y11" s="39"/>
      <c r="Z11" s="34"/>
    </row>
    <row r="12" spans="1:27" x14ac:dyDescent="0.25">
      <c r="A12" s="6" t="s">
        <v>23</v>
      </c>
      <c r="B12" s="5">
        <v>13</v>
      </c>
      <c r="C12" s="6">
        <v>2</v>
      </c>
      <c r="D12" s="27">
        <v>8</v>
      </c>
      <c r="E12" s="5">
        <v>14</v>
      </c>
      <c r="F12" s="5">
        <v>58</v>
      </c>
      <c r="G12" s="5">
        <v>72</v>
      </c>
      <c r="H12" s="5" t="s">
        <v>44</v>
      </c>
      <c r="I12" s="6">
        <v>17</v>
      </c>
      <c r="J12" s="5" t="s">
        <v>58</v>
      </c>
      <c r="K12" s="27">
        <v>15.208</v>
      </c>
      <c r="L12" s="27">
        <v>168.2</v>
      </c>
      <c r="M12" s="27">
        <v>147.30000000000001</v>
      </c>
      <c r="N12" s="73">
        <f t="shared" si="0"/>
        <v>-20.899999999999977</v>
      </c>
      <c r="O12" s="94">
        <f t="shared" si="2"/>
        <v>-12.425683709869196</v>
      </c>
      <c r="P12" s="99">
        <f t="shared" si="1"/>
        <v>12.425683709869196</v>
      </c>
      <c r="Q12" s="5"/>
      <c r="R12" s="5"/>
      <c r="S12" s="5"/>
      <c r="T12" s="5"/>
      <c r="U12" s="2"/>
      <c r="V12" s="23"/>
      <c r="W12" s="3" t="s">
        <v>80</v>
      </c>
      <c r="X12" s="13" t="s">
        <v>9</v>
      </c>
      <c r="Y12" s="19"/>
      <c r="Z12" s="6"/>
    </row>
    <row r="13" spans="1:27" x14ac:dyDescent="0.25">
      <c r="A13" s="6" t="s">
        <v>23</v>
      </c>
      <c r="B13" s="5">
        <v>14</v>
      </c>
      <c r="C13" s="3">
        <v>2</v>
      </c>
      <c r="D13" s="28">
        <v>8</v>
      </c>
      <c r="E13" s="5">
        <v>13</v>
      </c>
      <c r="F13" s="5">
        <v>58</v>
      </c>
      <c r="G13" s="5">
        <v>71</v>
      </c>
      <c r="H13" s="5" t="s">
        <v>49</v>
      </c>
      <c r="I13" s="6">
        <v>18</v>
      </c>
      <c r="J13" s="5" t="s">
        <v>58</v>
      </c>
      <c r="K13" s="27">
        <v>18.183</v>
      </c>
      <c r="L13" s="27">
        <v>161.19999999999999</v>
      </c>
      <c r="M13" s="27">
        <v>156.69999999999999</v>
      </c>
      <c r="N13" s="73">
        <f t="shared" si="0"/>
        <v>-4.5</v>
      </c>
      <c r="O13" s="94">
        <f t="shared" si="2"/>
        <v>-2.791563275434239</v>
      </c>
      <c r="P13" s="99">
        <f t="shared" si="1"/>
        <v>2.791563275434239</v>
      </c>
      <c r="Q13" s="5"/>
      <c r="R13" s="5"/>
      <c r="S13" s="5"/>
      <c r="T13" s="5"/>
      <c r="U13" s="2"/>
      <c r="V13" s="23"/>
      <c r="W13" s="3" t="s">
        <v>80</v>
      </c>
      <c r="X13" s="2" t="s">
        <v>9</v>
      </c>
      <c r="Y13" s="19"/>
      <c r="Z13" s="6"/>
    </row>
    <row r="14" spans="1:27" x14ac:dyDescent="0.25">
      <c r="A14" s="6" t="s">
        <v>23</v>
      </c>
      <c r="B14" s="5">
        <v>15</v>
      </c>
      <c r="C14" s="5">
        <v>2</v>
      </c>
      <c r="D14" s="28">
        <v>8</v>
      </c>
      <c r="E14" s="5">
        <v>14</v>
      </c>
      <c r="F14" s="5">
        <v>58</v>
      </c>
      <c r="G14" s="5">
        <v>72</v>
      </c>
      <c r="H14" s="5" t="s">
        <v>62</v>
      </c>
      <c r="I14" s="6">
        <v>18</v>
      </c>
      <c r="J14" s="5" t="s">
        <v>61</v>
      </c>
      <c r="K14" s="27">
        <v>18.358000000000001</v>
      </c>
      <c r="L14" s="27">
        <v>163.80000000000001</v>
      </c>
      <c r="M14" s="27">
        <v>155.11699999999999</v>
      </c>
      <c r="N14" s="73">
        <f t="shared" si="0"/>
        <v>-8.6830000000000211</v>
      </c>
      <c r="O14" s="94">
        <f t="shared" si="2"/>
        <v>-5.3009768009768088</v>
      </c>
      <c r="P14" s="99">
        <f t="shared" si="1"/>
        <v>5.3009768009768088</v>
      </c>
      <c r="Q14" s="5"/>
      <c r="R14" s="5"/>
      <c r="S14" s="5"/>
      <c r="T14" s="5"/>
      <c r="U14" s="2"/>
      <c r="V14" s="23"/>
      <c r="W14" s="3" t="s">
        <v>80</v>
      </c>
      <c r="X14" s="2" t="s">
        <v>9</v>
      </c>
      <c r="Y14" s="19"/>
      <c r="Z14" s="6"/>
    </row>
    <row r="15" spans="1:27" x14ac:dyDescent="0.25">
      <c r="A15" s="6" t="s">
        <v>23</v>
      </c>
      <c r="B15" s="27">
        <v>16</v>
      </c>
      <c r="C15" s="28">
        <v>2</v>
      </c>
      <c r="D15" s="28">
        <v>8</v>
      </c>
      <c r="E15" s="5">
        <v>14</v>
      </c>
      <c r="F15" s="5">
        <v>63</v>
      </c>
      <c r="G15" s="5">
        <v>77</v>
      </c>
      <c r="H15" s="5" t="s">
        <v>66</v>
      </c>
      <c r="I15" s="6">
        <v>19</v>
      </c>
      <c r="J15" s="5" t="s">
        <v>61</v>
      </c>
      <c r="K15" s="27">
        <v>19.016999999999999</v>
      </c>
      <c r="L15" s="27">
        <v>174.2</v>
      </c>
      <c r="M15" s="27">
        <v>173.71700000000001</v>
      </c>
      <c r="N15" s="73">
        <f t="shared" si="0"/>
        <v>-0.48299999999997567</v>
      </c>
      <c r="O15" s="94">
        <f t="shared" si="2"/>
        <v>-0.27726750861077898</v>
      </c>
      <c r="P15" s="99">
        <f t="shared" si="1"/>
        <v>0.27726750861077898</v>
      </c>
      <c r="Q15" s="5"/>
      <c r="R15" s="5"/>
      <c r="S15" s="5"/>
      <c r="T15" s="5"/>
      <c r="U15" s="2"/>
      <c r="V15" s="23"/>
      <c r="W15" s="3" t="s">
        <v>80</v>
      </c>
      <c r="X15" s="32" t="s">
        <v>9</v>
      </c>
      <c r="Y15" s="19"/>
      <c r="Z15" s="6"/>
    </row>
    <row r="16" spans="1:27" x14ac:dyDescent="0.25">
      <c r="A16" s="6" t="s">
        <v>23</v>
      </c>
      <c r="B16" s="5">
        <v>17</v>
      </c>
      <c r="C16" s="28">
        <v>2</v>
      </c>
      <c r="D16" s="28">
        <v>8</v>
      </c>
      <c r="E16" s="5">
        <v>15</v>
      </c>
      <c r="F16" s="5">
        <v>63</v>
      </c>
      <c r="G16" s="5">
        <v>79</v>
      </c>
      <c r="H16" s="5" t="s">
        <v>52</v>
      </c>
      <c r="I16" s="6">
        <v>19</v>
      </c>
      <c r="J16" s="5" t="s">
        <v>63</v>
      </c>
      <c r="K16" s="27">
        <v>14.233000000000001</v>
      </c>
      <c r="L16" s="27">
        <v>169.8</v>
      </c>
      <c r="M16" s="27">
        <v>175.583</v>
      </c>
      <c r="N16" s="73">
        <f t="shared" si="0"/>
        <v>5.782999999999987</v>
      </c>
      <c r="O16" s="94">
        <f t="shared" si="2"/>
        <v>3.4057714958774854</v>
      </c>
      <c r="P16" s="99">
        <f t="shared" si="1"/>
        <v>3.4057714958774854</v>
      </c>
      <c r="Q16" s="5"/>
      <c r="R16" s="5"/>
      <c r="S16" s="5"/>
      <c r="T16" s="5"/>
      <c r="U16" s="2"/>
      <c r="V16" s="23"/>
      <c r="W16" s="3" t="s">
        <v>80</v>
      </c>
      <c r="X16" s="32" t="s">
        <v>9</v>
      </c>
      <c r="Y16" s="19"/>
      <c r="Z16" s="6"/>
    </row>
    <row r="17" spans="1:26" x14ac:dyDescent="0.25">
      <c r="A17" s="6" t="s">
        <v>23</v>
      </c>
      <c r="B17" s="5">
        <v>18</v>
      </c>
      <c r="C17" s="28">
        <v>2</v>
      </c>
      <c r="D17" s="28">
        <v>8</v>
      </c>
      <c r="E17" s="5">
        <v>15</v>
      </c>
      <c r="F17" s="5">
        <v>58</v>
      </c>
      <c r="G17" s="5">
        <v>76</v>
      </c>
      <c r="H17" s="5" t="s">
        <v>49</v>
      </c>
      <c r="I17" s="6">
        <v>19</v>
      </c>
      <c r="J17" s="5" t="s">
        <v>61</v>
      </c>
      <c r="K17" s="27">
        <v>17.308</v>
      </c>
      <c r="L17" s="27">
        <v>161.55000000000001</v>
      </c>
      <c r="M17" s="27">
        <v>167.53299999999999</v>
      </c>
      <c r="N17" s="73">
        <f t="shared" si="0"/>
        <v>5.9829999999999757</v>
      </c>
      <c r="O17" s="94">
        <f t="shared" si="2"/>
        <v>3.70349736923552</v>
      </c>
      <c r="P17" s="99">
        <f t="shared" si="1"/>
        <v>3.70349736923552</v>
      </c>
      <c r="Q17" s="5"/>
      <c r="R17" s="5"/>
      <c r="S17" s="5"/>
      <c r="T17" s="5"/>
      <c r="U17" s="2"/>
      <c r="V17" s="23"/>
      <c r="W17" s="3" t="s">
        <v>80</v>
      </c>
      <c r="X17" s="32" t="s">
        <v>9</v>
      </c>
      <c r="Y17" s="19"/>
      <c r="Z17" s="6"/>
    </row>
    <row r="18" spans="1:26" x14ac:dyDescent="0.25">
      <c r="A18" s="6" t="s">
        <v>23</v>
      </c>
      <c r="B18" s="5">
        <v>19</v>
      </c>
      <c r="C18" s="28">
        <v>2</v>
      </c>
      <c r="D18" s="28">
        <v>8</v>
      </c>
      <c r="E18" s="5">
        <v>16</v>
      </c>
      <c r="F18" s="5">
        <v>57</v>
      </c>
      <c r="G18" s="5">
        <v>74</v>
      </c>
      <c r="H18" s="5" t="s">
        <v>62</v>
      </c>
      <c r="I18" s="6">
        <v>18</v>
      </c>
      <c r="J18" s="5" t="s">
        <v>63</v>
      </c>
      <c r="K18" s="27">
        <v>21.332999999999998</v>
      </c>
      <c r="L18" s="27">
        <v>166.85</v>
      </c>
      <c r="M18" s="27">
        <v>155.80000000000001</v>
      </c>
      <c r="N18" s="73">
        <f t="shared" si="0"/>
        <v>-11.049999999999983</v>
      </c>
      <c r="O18" s="94">
        <f t="shared" si="2"/>
        <v>-6.6227150134851591</v>
      </c>
      <c r="P18" s="99">
        <f t="shared" si="1"/>
        <v>6.6227150134851591</v>
      </c>
      <c r="Q18" s="5"/>
      <c r="R18" s="5"/>
      <c r="S18" s="5"/>
      <c r="T18" s="5"/>
      <c r="U18" s="2"/>
      <c r="V18" s="23"/>
      <c r="W18" s="3" t="s">
        <v>80</v>
      </c>
      <c r="X18" s="32" t="s">
        <v>9</v>
      </c>
      <c r="Y18" s="19"/>
      <c r="Z18" s="6"/>
    </row>
    <row r="19" spans="1:26" x14ac:dyDescent="0.25">
      <c r="A19" s="6" t="s">
        <v>23</v>
      </c>
      <c r="B19" s="27">
        <v>20</v>
      </c>
      <c r="C19" s="27">
        <v>2</v>
      </c>
      <c r="D19" s="28">
        <v>8</v>
      </c>
      <c r="E19" s="5">
        <v>15</v>
      </c>
      <c r="F19" s="5">
        <v>56</v>
      </c>
      <c r="G19" s="5">
        <v>71</v>
      </c>
      <c r="H19" s="5" t="s">
        <v>46</v>
      </c>
      <c r="I19" s="6">
        <v>18</v>
      </c>
      <c r="J19" s="5" t="s">
        <v>58</v>
      </c>
      <c r="K19" s="27">
        <v>20.658000000000001</v>
      </c>
      <c r="L19" s="27">
        <v>164.4</v>
      </c>
      <c r="M19" s="27">
        <v>155.38300000000001</v>
      </c>
      <c r="N19" s="73">
        <f t="shared" si="0"/>
        <v>-9.0169999999999959</v>
      </c>
      <c r="O19" s="94">
        <f t="shared" si="2"/>
        <v>-5.4847931873479254</v>
      </c>
      <c r="P19" s="99">
        <f t="shared" si="1"/>
        <v>5.4847931873479254</v>
      </c>
      <c r="Q19" s="5"/>
      <c r="R19" s="5"/>
      <c r="S19" s="5"/>
      <c r="T19" s="5"/>
      <c r="U19" s="2"/>
      <c r="V19" s="23"/>
      <c r="W19" s="3" t="s">
        <v>80</v>
      </c>
      <c r="X19" s="32" t="s">
        <v>9</v>
      </c>
      <c r="Y19" s="19"/>
      <c r="Z19" s="6"/>
    </row>
    <row r="20" spans="1:26" x14ac:dyDescent="0.25">
      <c r="A20" s="6" t="s">
        <v>23</v>
      </c>
      <c r="B20" s="5">
        <v>21</v>
      </c>
      <c r="C20" s="28">
        <v>2</v>
      </c>
      <c r="D20" s="28">
        <v>8</v>
      </c>
      <c r="E20" s="5">
        <v>17</v>
      </c>
      <c r="F20" s="5">
        <v>65</v>
      </c>
      <c r="G20" s="5">
        <v>83</v>
      </c>
      <c r="H20" s="5" t="s">
        <v>72</v>
      </c>
      <c r="I20" s="6">
        <v>17</v>
      </c>
      <c r="J20" s="5" t="s">
        <v>63</v>
      </c>
      <c r="K20" s="27">
        <v>13.118</v>
      </c>
      <c r="L20" s="27">
        <v>169</v>
      </c>
      <c r="M20" s="27">
        <v>159.18299999999999</v>
      </c>
      <c r="N20" s="73">
        <f t="shared" si="0"/>
        <v>-9.8170000000000073</v>
      </c>
      <c r="O20" s="94">
        <f t="shared" si="2"/>
        <v>-5.8088757396449697</v>
      </c>
      <c r="P20" s="99">
        <f t="shared" si="1"/>
        <v>5.8088757396449697</v>
      </c>
      <c r="Q20" s="5"/>
      <c r="R20" s="5"/>
      <c r="S20" s="5"/>
      <c r="T20" s="5"/>
      <c r="U20" s="2"/>
      <c r="V20" s="23"/>
      <c r="W20" s="3" t="s">
        <v>80</v>
      </c>
      <c r="X20" s="13" t="s">
        <v>9</v>
      </c>
      <c r="Y20" s="19"/>
      <c r="Z20" s="6"/>
    </row>
    <row r="21" spans="1:26" x14ac:dyDescent="0.25">
      <c r="A21" s="6" t="s">
        <v>23</v>
      </c>
      <c r="B21" s="5">
        <v>22</v>
      </c>
      <c r="C21" s="28">
        <v>2</v>
      </c>
      <c r="D21" s="28">
        <v>8</v>
      </c>
      <c r="E21" s="5">
        <v>12</v>
      </c>
      <c r="F21" s="5">
        <v>59</v>
      </c>
      <c r="G21" s="5">
        <v>71</v>
      </c>
      <c r="H21" s="5" t="s">
        <v>64</v>
      </c>
      <c r="I21" s="6">
        <v>18.5</v>
      </c>
      <c r="J21" s="5" t="s">
        <v>63</v>
      </c>
      <c r="K21" s="27">
        <v>17.058</v>
      </c>
      <c r="L21" s="27">
        <v>160.6</v>
      </c>
      <c r="M21" s="27">
        <v>151.583</v>
      </c>
      <c r="N21" s="73">
        <f t="shared" si="0"/>
        <v>-9.0169999999999959</v>
      </c>
      <c r="O21" s="94">
        <f t="shared" si="2"/>
        <v>-5.6145703611456987</v>
      </c>
      <c r="P21" s="99">
        <f t="shared" si="1"/>
        <v>5.6145703611456987</v>
      </c>
      <c r="Q21" s="5"/>
      <c r="R21" s="5"/>
      <c r="S21" s="5"/>
      <c r="T21" s="5"/>
      <c r="U21" s="2"/>
      <c r="V21" s="23"/>
      <c r="W21" s="3" t="s">
        <v>80</v>
      </c>
      <c r="X21" s="2" t="s">
        <v>9</v>
      </c>
      <c r="Y21" s="19"/>
      <c r="Z21" s="6"/>
    </row>
    <row r="22" spans="1:26" x14ac:dyDescent="0.25">
      <c r="A22" s="6" t="s">
        <v>23</v>
      </c>
      <c r="B22" s="5">
        <v>23</v>
      </c>
      <c r="C22" s="27">
        <v>2</v>
      </c>
      <c r="D22" s="28">
        <v>8</v>
      </c>
      <c r="E22" s="5">
        <v>15</v>
      </c>
      <c r="F22" s="5">
        <v>56</v>
      </c>
      <c r="G22" s="5">
        <v>71</v>
      </c>
      <c r="H22" s="5" t="s">
        <v>54</v>
      </c>
      <c r="I22" s="6">
        <v>17</v>
      </c>
      <c r="J22" s="5" t="s">
        <v>58</v>
      </c>
      <c r="K22" s="27">
        <v>17.457999999999998</v>
      </c>
      <c r="L22" s="27">
        <v>163.4</v>
      </c>
      <c r="M22" s="27">
        <v>142.38300000000001</v>
      </c>
      <c r="N22" s="73">
        <f t="shared" si="0"/>
        <v>-21.016999999999996</v>
      </c>
      <c r="O22" s="94">
        <f t="shared" si="2"/>
        <v>-12.862301101591189</v>
      </c>
      <c r="P22" s="99">
        <f t="shared" si="1"/>
        <v>12.862301101591189</v>
      </c>
      <c r="Q22" s="5"/>
      <c r="R22" s="5"/>
      <c r="S22" s="5"/>
      <c r="T22" s="5"/>
      <c r="U22" s="2"/>
      <c r="V22" s="23"/>
      <c r="W22" s="3" t="s">
        <v>80</v>
      </c>
      <c r="X22" s="2" t="s">
        <v>9</v>
      </c>
      <c r="Y22" s="19"/>
      <c r="Z22" s="6"/>
    </row>
    <row r="23" spans="1:26" x14ac:dyDescent="0.25">
      <c r="A23" s="6" t="s">
        <v>23</v>
      </c>
      <c r="B23" s="27">
        <v>24</v>
      </c>
      <c r="C23" s="27">
        <v>2</v>
      </c>
      <c r="D23" s="28">
        <v>8</v>
      </c>
      <c r="E23" s="5">
        <v>12</v>
      </c>
      <c r="F23" s="5">
        <v>53</v>
      </c>
      <c r="G23" s="5">
        <v>66</v>
      </c>
      <c r="H23" s="5" t="s">
        <v>49</v>
      </c>
      <c r="I23" s="6">
        <v>20</v>
      </c>
      <c r="J23" s="5" t="s">
        <v>58</v>
      </c>
      <c r="K23" s="27">
        <v>20.983000000000001</v>
      </c>
      <c r="L23" s="27">
        <v>162.6</v>
      </c>
      <c r="M23" s="27">
        <v>162.583</v>
      </c>
      <c r="N23" s="73">
        <f t="shared" si="0"/>
        <v>-1.6999999999995907E-2</v>
      </c>
      <c r="O23" s="94">
        <f t="shared" si="2"/>
        <v>-1.0455104551043704E-2</v>
      </c>
      <c r="P23" s="99">
        <f t="shared" si="1"/>
        <v>1.0455104551043704E-2</v>
      </c>
      <c r="Q23" s="5"/>
      <c r="R23" s="5"/>
      <c r="S23" s="5"/>
      <c r="T23" s="5"/>
      <c r="U23" s="2"/>
      <c r="V23" s="23"/>
      <c r="W23" s="3" t="s">
        <v>80</v>
      </c>
      <c r="X23" s="32" t="s">
        <v>9</v>
      </c>
      <c r="Y23" s="19"/>
      <c r="Z23" s="6"/>
    </row>
    <row r="24" spans="1:26" x14ac:dyDescent="0.25">
      <c r="N24" s="99">
        <f t="shared" ref="N24:O24" si="3">AVERAGE(N2:N23)</f>
        <v>-6.3343636363636344</v>
      </c>
      <c r="O24" s="99">
        <f t="shared" si="3"/>
        <v>-3.8252263700414817</v>
      </c>
      <c r="P24" s="99">
        <f>AVERAGE(P2:P23)</f>
        <v>4.4715235395972099</v>
      </c>
    </row>
    <row r="25" spans="1:26" x14ac:dyDescent="0.25">
      <c r="N25" s="133">
        <f t="shared" ref="N25:O25" si="4">(STDEV(N2:N23))</f>
        <v>6.6089367601428162</v>
      </c>
      <c r="O25" s="133">
        <f t="shared" si="4"/>
        <v>3.9829684842728081</v>
      </c>
      <c r="P25" s="133">
        <f>(STDEV(P2:P23))</f>
        <v>3.2010202633392044</v>
      </c>
    </row>
    <row r="26" spans="1:26" x14ac:dyDescent="0.25">
      <c r="N26">
        <f t="shared" ref="N26:O26" si="5">MAX(N2:N23)</f>
        <v>5.9829999999999757</v>
      </c>
      <c r="O26">
        <f t="shared" si="5"/>
        <v>3.70349736923552</v>
      </c>
      <c r="P26">
        <f>MAX(P2:P23)</f>
        <v>12.862301101591189</v>
      </c>
    </row>
    <row r="27" spans="1:26" x14ac:dyDescent="0.25">
      <c r="N27">
        <f t="shared" ref="N27:O27" si="6">MIN(N2:N23)</f>
        <v>-21.016999999999996</v>
      </c>
      <c r="O27">
        <f t="shared" si="6"/>
        <v>-12.862301101591189</v>
      </c>
      <c r="P27">
        <f>MIN(P2:P23)</f>
        <v>1.0455104551043704E-2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7"/>
  <sheetViews>
    <sheetView tabSelected="1" zoomScale="85" zoomScaleNormal="85" workbookViewId="0">
      <pane ySplit="1" topLeftCell="A6" activePane="bottomLeft" state="frozen"/>
      <selection pane="bottomLeft" activeCell="P24" sqref="P24"/>
    </sheetView>
  </sheetViews>
  <sheetFormatPr defaultRowHeight="13.8" x14ac:dyDescent="0.25"/>
  <cols>
    <col min="10" max="10" width="10.69921875" customWidth="1"/>
    <col min="11" max="11" width="12.69921875" customWidth="1"/>
    <col min="14" max="14" width="9" style="25"/>
    <col min="15" max="15" width="11.5" customWidth="1"/>
    <col min="16" max="17" width="14" style="99" customWidth="1"/>
  </cols>
  <sheetData>
    <row r="1" spans="1:28" ht="138" x14ac:dyDescent="0.25">
      <c r="A1" s="8" t="s">
        <v>18</v>
      </c>
      <c r="B1" s="9" t="s">
        <v>2</v>
      </c>
      <c r="C1" s="9" t="s">
        <v>4</v>
      </c>
      <c r="D1" s="10" t="s">
        <v>3</v>
      </c>
      <c r="E1" s="10" t="s">
        <v>11</v>
      </c>
      <c r="F1" s="10" t="s">
        <v>19</v>
      </c>
      <c r="G1" s="10" t="s">
        <v>5</v>
      </c>
      <c r="H1" s="10" t="s">
        <v>42</v>
      </c>
      <c r="I1" s="10" t="s">
        <v>43</v>
      </c>
      <c r="J1" s="10" t="s">
        <v>59</v>
      </c>
      <c r="K1" s="46" t="s">
        <v>29</v>
      </c>
      <c r="L1" s="46" t="s">
        <v>20</v>
      </c>
      <c r="M1" s="46" t="s">
        <v>21</v>
      </c>
      <c r="N1" s="26" t="s">
        <v>0</v>
      </c>
      <c r="O1" s="26" t="s">
        <v>27</v>
      </c>
      <c r="P1" s="99" t="s">
        <v>83</v>
      </c>
      <c r="Q1" s="90" t="s">
        <v>31</v>
      </c>
      <c r="R1" s="90" t="s">
        <v>41</v>
      </c>
      <c r="S1" s="78" t="s">
        <v>14</v>
      </c>
      <c r="T1" s="78" t="s">
        <v>15</v>
      </c>
      <c r="U1" s="65" t="s">
        <v>16</v>
      </c>
      <c r="V1" s="11" t="s">
        <v>7</v>
      </c>
      <c r="W1" s="10" t="s">
        <v>8</v>
      </c>
      <c r="X1" s="1" t="s">
        <v>13</v>
      </c>
      <c r="Y1" s="10" t="s">
        <v>6</v>
      </c>
      <c r="Z1" s="10" t="s">
        <v>10</v>
      </c>
      <c r="AA1" s="12" t="s">
        <v>12</v>
      </c>
      <c r="AB1" s="20" t="s">
        <v>1</v>
      </c>
    </row>
    <row r="2" spans="1:28" ht="41.4" x14ac:dyDescent="0.25">
      <c r="A2" s="77" t="s">
        <v>24</v>
      </c>
      <c r="B2" s="68">
        <v>1</v>
      </c>
      <c r="C2" s="6">
        <v>2</v>
      </c>
      <c r="D2" s="27">
        <v>8</v>
      </c>
      <c r="E2" s="88">
        <v>14</v>
      </c>
      <c r="F2" s="88">
        <v>64</v>
      </c>
      <c r="G2" s="88">
        <v>77</v>
      </c>
      <c r="H2" s="112">
        <v>18</v>
      </c>
      <c r="I2" s="88">
        <v>18</v>
      </c>
      <c r="J2" s="112" t="s">
        <v>58</v>
      </c>
      <c r="K2" s="91">
        <v>17.774999999999999</v>
      </c>
      <c r="L2" s="127">
        <v>152</v>
      </c>
      <c r="M2" s="91">
        <v>162.57499999999999</v>
      </c>
      <c r="N2" s="94">
        <f>M2-L2</f>
        <v>10.574999999999989</v>
      </c>
      <c r="O2" s="94">
        <f>((M2/L2)-1)*100</f>
        <v>6.9572368421052522</v>
      </c>
      <c r="P2" s="99">
        <f>ABS(O2)</f>
        <v>6.9572368421052522</v>
      </c>
      <c r="Q2" s="95" t="s">
        <v>34</v>
      </c>
      <c r="R2" s="95"/>
      <c r="S2" s="20"/>
      <c r="T2" s="20"/>
      <c r="U2" s="20"/>
      <c r="V2" s="79"/>
      <c r="W2" s="20"/>
      <c r="X2" s="80"/>
      <c r="Y2" s="126" t="s">
        <v>80</v>
      </c>
      <c r="Z2" s="20"/>
      <c r="AA2" s="81"/>
      <c r="AB2" s="20"/>
    </row>
    <row r="3" spans="1:28" ht="41.4" x14ac:dyDescent="0.25">
      <c r="A3" s="77" t="s">
        <v>24</v>
      </c>
      <c r="B3" s="68">
        <v>2</v>
      </c>
      <c r="C3" s="6">
        <v>2</v>
      </c>
      <c r="D3" s="27">
        <v>8</v>
      </c>
      <c r="E3" s="88">
        <v>17</v>
      </c>
      <c r="F3" s="88">
        <v>65</v>
      </c>
      <c r="G3" s="88">
        <v>81</v>
      </c>
      <c r="H3" s="126" t="s">
        <v>54</v>
      </c>
      <c r="I3" s="88">
        <v>18</v>
      </c>
      <c r="J3" s="112" t="s">
        <v>58</v>
      </c>
      <c r="K3" s="91">
        <v>18</v>
      </c>
      <c r="L3" s="127">
        <v>159</v>
      </c>
      <c r="M3" s="91">
        <v>172.97499999999999</v>
      </c>
      <c r="N3" s="94">
        <f t="shared" ref="N3:N14" si="0">M3-L3</f>
        <v>13.974999999999994</v>
      </c>
      <c r="O3" s="94">
        <f>((M3/L3)-1)*100</f>
        <v>8.7893081761006187</v>
      </c>
      <c r="P3" s="99">
        <f t="shared" ref="P3:P23" si="1">ABS(O3)</f>
        <v>8.7893081761006187</v>
      </c>
      <c r="Q3" s="95" t="s">
        <v>34</v>
      </c>
      <c r="R3" s="108" t="s">
        <v>36</v>
      </c>
      <c r="S3" s="20"/>
      <c r="T3" s="20"/>
      <c r="U3" s="20"/>
      <c r="V3" s="79"/>
      <c r="W3" s="20"/>
      <c r="X3" s="80"/>
      <c r="Y3" s="126" t="s">
        <v>80</v>
      </c>
      <c r="Z3" s="20"/>
      <c r="AA3" s="81"/>
      <c r="AB3" s="20"/>
    </row>
    <row r="4" spans="1:28" ht="41.4" x14ac:dyDescent="0.25">
      <c r="A4" s="77" t="s">
        <v>24</v>
      </c>
      <c r="B4" s="68">
        <v>3</v>
      </c>
      <c r="C4" s="6">
        <v>1</v>
      </c>
      <c r="D4" s="27">
        <v>8</v>
      </c>
      <c r="E4" s="88">
        <v>14</v>
      </c>
      <c r="F4" s="88">
        <v>65</v>
      </c>
      <c r="G4" s="88">
        <v>78</v>
      </c>
      <c r="H4" s="112" t="s">
        <v>73</v>
      </c>
      <c r="I4" s="88">
        <v>17</v>
      </c>
      <c r="J4" s="112" t="s">
        <v>58</v>
      </c>
      <c r="K4" s="91">
        <v>15.1</v>
      </c>
      <c r="L4" s="127">
        <v>156.19999999999999</v>
      </c>
      <c r="M4" s="91">
        <v>156.77500000000001</v>
      </c>
      <c r="N4" s="94">
        <f t="shared" si="0"/>
        <v>0.57500000000001705</v>
      </c>
      <c r="O4" s="94">
        <f t="shared" ref="O4:O23" si="2">((M4/L4)-1)*100</f>
        <v>0.36811779769527764</v>
      </c>
      <c r="P4" s="136">
        <f t="shared" si="1"/>
        <v>0.36811779769527764</v>
      </c>
      <c r="Q4" s="95" t="s">
        <v>34</v>
      </c>
      <c r="R4" s="95"/>
      <c r="S4" s="20"/>
      <c r="T4" s="20"/>
      <c r="U4" s="20"/>
      <c r="V4" s="79"/>
      <c r="W4" s="20"/>
      <c r="X4" s="80"/>
      <c r="Y4" s="126" t="s">
        <v>80</v>
      </c>
      <c r="Z4" s="20"/>
      <c r="AA4" s="81"/>
      <c r="AB4" s="20"/>
    </row>
    <row r="5" spans="1:28" ht="41.4" x14ac:dyDescent="0.25">
      <c r="A5" s="77" t="s">
        <v>24</v>
      </c>
      <c r="B5" s="68">
        <v>4</v>
      </c>
      <c r="C5" s="6">
        <v>2</v>
      </c>
      <c r="D5" s="27">
        <v>8</v>
      </c>
      <c r="E5" s="91">
        <v>19</v>
      </c>
      <c r="F5" s="91">
        <v>73</v>
      </c>
      <c r="G5" s="91">
        <v>92</v>
      </c>
      <c r="H5" s="91">
        <v>18</v>
      </c>
      <c r="I5" s="91">
        <v>18</v>
      </c>
      <c r="J5" s="112" t="s">
        <v>57</v>
      </c>
      <c r="K5" s="91">
        <v>17.5</v>
      </c>
      <c r="L5" s="127">
        <v>161.80000000000001</v>
      </c>
      <c r="M5" s="91">
        <v>169.97499999999999</v>
      </c>
      <c r="N5" s="94">
        <f t="shared" si="0"/>
        <v>8.1749999999999829</v>
      </c>
      <c r="O5" s="94">
        <f t="shared" si="2"/>
        <v>5.0525339925834301</v>
      </c>
      <c r="P5" s="99">
        <f t="shared" si="1"/>
        <v>5.0525339925834301</v>
      </c>
      <c r="Q5" s="95" t="s">
        <v>34</v>
      </c>
      <c r="R5" s="95"/>
      <c r="S5" s="20"/>
      <c r="T5" s="20"/>
      <c r="U5" s="20"/>
      <c r="V5" s="79"/>
      <c r="W5" s="20"/>
      <c r="X5" s="80"/>
      <c r="Y5" s="126" t="s">
        <v>80</v>
      </c>
      <c r="Z5" s="20"/>
      <c r="AA5" s="81"/>
      <c r="AB5" s="20"/>
    </row>
    <row r="6" spans="1:28" ht="41.4" x14ac:dyDescent="0.25">
      <c r="A6" s="77" t="s">
        <v>24</v>
      </c>
      <c r="B6" s="68">
        <v>5</v>
      </c>
      <c r="C6" s="6">
        <v>2</v>
      </c>
      <c r="D6" s="27">
        <v>8</v>
      </c>
      <c r="E6" s="88">
        <v>14</v>
      </c>
      <c r="F6" s="88">
        <v>65</v>
      </c>
      <c r="G6" s="88">
        <v>78</v>
      </c>
      <c r="H6" s="112" t="s">
        <v>54</v>
      </c>
      <c r="I6" s="88">
        <v>17</v>
      </c>
      <c r="J6" s="112" t="s">
        <v>63</v>
      </c>
      <c r="K6" s="91">
        <v>17.8</v>
      </c>
      <c r="L6" s="127">
        <v>160.47499999999999</v>
      </c>
      <c r="M6" s="91">
        <v>159.57499999999999</v>
      </c>
      <c r="N6" s="94">
        <f t="shared" si="0"/>
        <v>-0.90000000000000568</v>
      </c>
      <c r="O6" s="94">
        <f t="shared" si="2"/>
        <v>-0.560835021031314</v>
      </c>
      <c r="P6" s="136">
        <f t="shared" si="1"/>
        <v>0.560835021031314</v>
      </c>
      <c r="Q6" s="95" t="s">
        <v>34</v>
      </c>
      <c r="R6" s="95"/>
      <c r="S6" s="20"/>
      <c r="T6" s="20"/>
      <c r="U6" s="20"/>
      <c r="V6" s="79"/>
      <c r="W6" s="20"/>
      <c r="X6" s="80"/>
      <c r="Y6" s="126" t="s">
        <v>80</v>
      </c>
      <c r="Z6" s="20"/>
      <c r="AA6" s="81"/>
      <c r="AB6" s="20"/>
    </row>
    <row r="7" spans="1:28" ht="41.4" x14ac:dyDescent="0.25">
      <c r="A7" s="77" t="s">
        <v>24</v>
      </c>
      <c r="B7" s="68">
        <v>6</v>
      </c>
      <c r="C7" s="6">
        <v>2</v>
      </c>
      <c r="D7" s="27">
        <v>8</v>
      </c>
      <c r="E7" s="88">
        <v>14</v>
      </c>
      <c r="F7" s="88">
        <v>59</v>
      </c>
      <c r="G7" s="88">
        <v>72</v>
      </c>
      <c r="H7" s="112" t="s">
        <v>74</v>
      </c>
      <c r="I7" s="88">
        <v>17</v>
      </c>
      <c r="J7" s="112" t="s">
        <v>63</v>
      </c>
      <c r="K7" s="91">
        <v>18.399999999999999</v>
      </c>
      <c r="L7" s="127">
        <v>157.4</v>
      </c>
      <c r="M7" s="91">
        <v>159.17500000000001</v>
      </c>
      <c r="N7" s="94">
        <f t="shared" si="0"/>
        <v>1.7750000000000057</v>
      </c>
      <c r="O7" s="94">
        <f t="shared" si="2"/>
        <v>1.1277001270648013</v>
      </c>
      <c r="P7" s="136">
        <f t="shared" si="1"/>
        <v>1.1277001270648013</v>
      </c>
      <c r="Q7" s="95" t="s">
        <v>34</v>
      </c>
      <c r="R7" s="95"/>
      <c r="S7" s="20"/>
      <c r="T7" s="20"/>
      <c r="U7" s="20"/>
      <c r="V7" s="79"/>
      <c r="W7" s="20"/>
      <c r="X7" s="80"/>
      <c r="Y7" s="126" t="s">
        <v>80</v>
      </c>
      <c r="Z7" s="20"/>
      <c r="AA7" s="81"/>
      <c r="AB7" s="20"/>
    </row>
    <row r="8" spans="1:28" ht="41.4" x14ac:dyDescent="0.25">
      <c r="A8" s="77" t="s">
        <v>24</v>
      </c>
      <c r="B8" s="68">
        <v>7</v>
      </c>
      <c r="C8" s="6">
        <v>2</v>
      </c>
      <c r="D8" s="27">
        <v>8</v>
      </c>
      <c r="E8" s="88">
        <v>14</v>
      </c>
      <c r="F8" s="88">
        <v>57</v>
      </c>
      <c r="G8" s="88">
        <v>70</v>
      </c>
      <c r="H8" s="112" t="s">
        <v>75</v>
      </c>
      <c r="I8" s="88">
        <v>18</v>
      </c>
      <c r="J8" s="112" t="s">
        <v>58</v>
      </c>
      <c r="K8" s="91">
        <v>19.425000000000001</v>
      </c>
      <c r="L8" s="127">
        <v>151</v>
      </c>
      <c r="M8" s="91">
        <v>150.72499999999999</v>
      </c>
      <c r="N8" s="94">
        <f t="shared" si="0"/>
        <v>-0.27500000000000568</v>
      </c>
      <c r="O8" s="94">
        <f t="shared" si="2"/>
        <v>-0.18211920529801473</v>
      </c>
      <c r="P8" s="136">
        <f t="shared" si="1"/>
        <v>0.18211920529801473</v>
      </c>
      <c r="Q8" s="95" t="s">
        <v>34</v>
      </c>
      <c r="R8" s="95"/>
      <c r="S8" s="20"/>
      <c r="T8" s="20"/>
      <c r="U8" s="20"/>
      <c r="V8" s="79"/>
      <c r="W8" s="20"/>
      <c r="X8" s="80"/>
      <c r="Y8" s="126" t="s">
        <v>80</v>
      </c>
      <c r="Z8" s="20"/>
      <c r="AA8" s="81"/>
      <c r="AB8" s="20"/>
    </row>
    <row r="9" spans="1:28" ht="41.4" x14ac:dyDescent="0.25">
      <c r="A9" s="77" t="s">
        <v>24</v>
      </c>
      <c r="B9" s="68">
        <v>8</v>
      </c>
      <c r="C9" s="6">
        <v>2</v>
      </c>
      <c r="D9" s="27">
        <v>8</v>
      </c>
      <c r="E9" s="88">
        <v>15</v>
      </c>
      <c r="F9" s="88">
        <v>57</v>
      </c>
      <c r="G9" s="88">
        <v>71</v>
      </c>
      <c r="H9" s="112" t="s">
        <v>46</v>
      </c>
      <c r="I9" s="88">
        <v>18</v>
      </c>
      <c r="J9" s="112" t="s">
        <v>58</v>
      </c>
      <c r="K9" s="91">
        <v>18.824999999999999</v>
      </c>
      <c r="L9" s="127">
        <v>154</v>
      </c>
      <c r="M9" s="91">
        <v>152.97499999999999</v>
      </c>
      <c r="N9" s="94">
        <f t="shared" si="0"/>
        <v>-1.0250000000000057</v>
      </c>
      <c r="O9" s="94">
        <f t="shared" si="2"/>
        <v>-0.66558441558441928</v>
      </c>
      <c r="P9" s="136">
        <f t="shared" si="1"/>
        <v>0.66558441558441928</v>
      </c>
      <c r="Q9" s="95" t="s">
        <v>34</v>
      </c>
      <c r="R9" s="95"/>
      <c r="S9" s="20"/>
      <c r="T9" s="20"/>
      <c r="U9" s="20"/>
      <c r="V9" s="79"/>
      <c r="W9" s="20"/>
      <c r="X9" s="80"/>
      <c r="Y9" s="126" t="s">
        <v>80</v>
      </c>
      <c r="Z9" s="20"/>
      <c r="AA9" s="81"/>
      <c r="AB9" s="20"/>
    </row>
    <row r="10" spans="1:28" x14ac:dyDescent="0.25">
      <c r="A10" s="77" t="s">
        <v>24</v>
      </c>
      <c r="B10" s="68">
        <v>9</v>
      </c>
      <c r="C10" s="6">
        <v>2</v>
      </c>
      <c r="D10" s="27">
        <v>8</v>
      </c>
      <c r="E10" s="88">
        <v>14</v>
      </c>
      <c r="F10" s="88">
        <v>56</v>
      </c>
      <c r="G10" s="88">
        <v>69</v>
      </c>
      <c r="H10" s="112" t="s">
        <v>62</v>
      </c>
      <c r="I10" s="88">
        <v>18</v>
      </c>
      <c r="J10" s="112" t="s">
        <v>58</v>
      </c>
      <c r="K10" s="91">
        <v>18.05</v>
      </c>
      <c r="L10" s="127">
        <v>151.4</v>
      </c>
      <c r="M10" s="91">
        <v>148.19999999999999</v>
      </c>
      <c r="N10" s="94">
        <f t="shared" si="0"/>
        <v>-3.2000000000000171</v>
      </c>
      <c r="O10" s="94">
        <f t="shared" si="2"/>
        <v>-2.1136063408190298</v>
      </c>
      <c r="P10" s="136">
        <f t="shared" si="1"/>
        <v>2.1136063408190298</v>
      </c>
      <c r="Q10" s="95"/>
      <c r="R10" s="95"/>
      <c r="S10" s="20"/>
      <c r="T10" s="20"/>
      <c r="U10" s="20"/>
      <c r="V10" s="79"/>
      <c r="W10" s="20"/>
      <c r="X10" s="80"/>
      <c r="Y10" s="126" t="s">
        <v>80</v>
      </c>
      <c r="Z10" s="20"/>
      <c r="AA10" s="81"/>
      <c r="AB10" s="20"/>
    </row>
    <row r="11" spans="1:28" x14ac:dyDescent="0.25">
      <c r="A11" s="77" t="s">
        <v>24</v>
      </c>
      <c r="B11" s="68">
        <v>10</v>
      </c>
      <c r="C11" s="6">
        <v>2</v>
      </c>
      <c r="D11" s="27">
        <v>8</v>
      </c>
      <c r="E11" s="88">
        <v>15</v>
      </c>
      <c r="F11" s="88">
        <v>60</v>
      </c>
      <c r="G11" s="88">
        <v>74</v>
      </c>
      <c r="H11" s="112" t="s">
        <v>49</v>
      </c>
      <c r="I11" s="88">
        <v>18</v>
      </c>
      <c r="J11" s="112" t="s">
        <v>76</v>
      </c>
      <c r="K11" s="91">
        <v>19.774999999999999</v>
      </c>
      <c r="L11" s="127">
        <v>158.80000000000001</v>
      </c>
      <c r="M11" s="91">
        <v>154.375</v>
      </c>
      <c r="N11" s="94">
        <f t="shared" si="0"/>
        <v>-4.4250000000000114</v>
      </c>
      <c r="O11" s="94">
        <f t="shared" si="2"/>
        <v>-2.7865239294710409</v>
      </c>
      <c r="P11" s="136">
        <f t="shared" si="1"/>
        <v>2.7865239294710409</v>
      </c>
      <c r="Q11" s="95"/>
      <c r="R11" s="95"/>
      <c r="S11" s="20"/>
      <c r="T11" s="20"/>
      <c r="U11" s="20"/>
      <c r="V11" s="79"/>
      <c r="W11" s="20"/>
      <c r="X11" s="80"/>
      <c r="Y11" s="126" t="s">
        <v>80</v>
      </c>
      <c r="Z11" s="20"/>
      <c r="AA11" s="81"/>
      <c r="AB11" s="20"/>
    </row>
    <row r="12" spans="1:28" x14ac:dyDescent="0.25">
      <c r="A12" s="77" t="s">
        <v>24</v>
      </c>
      <c r="B12" s="68">
        <v>11</v>
      </c>
      <c r="C12" s="6">
        <v>2</v>
      </c>
      <c r="D12" s="27">
        <v>8</v>
      </c>
      <c r="E12" s="88">
        <v>14</v>
      </c>
      <c r="F12" s="88">
        <v>61</v>
      </c>
      <c r="G12" s="88">
        <v>74</v>
      </c>
      <c r="H12" s="112" t="s">
        <v>54</v>
      </c>
      <c r="I12" s="88">
        <v>18</v>
      </c>
      <c r="J12" s="112" t="s">
        <v>58</v>
      </c>
      <c r="K12" s="91">
        <v>19.125</v>
      </c>
      <c r="L12" s="127">
        <v>153.6</v>
      </c>
      <c r="M12" s="91">
        <v>154.97499999999999</v>
      </c>
      <c r="N12" s="94">
        <f t="shared" si="0"/>
        <v>1.375</v>
      </c>
      <c r="O12" s="94">
        <f t="shared" si="2"/>
        <v>0.89518229166667407</v>
      </c>
      <c r="P12" s="136">
        <f t="shared" si="1"/>
        <v>0.89518229166667407</v>
      </c>
      <c r="Q12" s="95"/>
      <c r="R12" s="95"/>
      <c r="S12" s="20"/>
      <c r="T12" s="20"/>
      <c r="U12" s="20"/>
      <c r="V12" s="79"/>
      <c r="W12" s="20"/>
      <c r="X12" s="80"/>
      <c r="Y12" s="126" t="s">
        <v>80</v>
      </c>
      <c r="Z12" s="20"/>
      <c r="AA12" s="81"/>
      <c r="AB12" s="20"/>
    </row>
    <row r="13" spans="1:28" x14ac:dyDescent="0.25">
      <c r="A13" s="77" t="s">
        <v>24</v>
      </c>
      <c r="B13" s="68">
        <v>12</v>
      </c>
      <c r="C13" s="6">
        <v>2</v>
      </c>
      <c r="D13" s="27">
        <v>8</v>
      </c>
      <c r="E13" s="88">
        <v>14</v>
      </c>
      <c r="F13" s="88">
        <v>58</v>
      </c>
      <c r="G13" s="88">
        <v>72</v>
      </c>
      <c r="H13" s="112" t="s">
        <v>49</v>
      </c>
      <c r="I13" s="88">
        <v>18</v>
      </c>
      <c r="J13" s="112" t="s">
        <v>61</v>
      </c>
      <c r="K13" s="91">
        <v>19.925000000000001</v>
      </c>
      <c r="L13" s="127">
        <v>162.4</v>
      </c>
      <c r="M13" s="91">
        <v>156.02500000000001</v>
      </c>
      <c r="N13" s="94">
        <f t="shared" si="0"/>
        <v>-6.375</v>
      </c>
      <c r="O13" s="94">
        <f t="shared" si="2"/>
        <v>-3.9254926108374333</v>
      </c>
      <c r="P13" s="99">
        <f t="shared" si="1"/>
        <v>3.9254926108374333</v>
      </c>
      <c r="Q13" s="95"/>
      <c r="R13" s="95"/>
      <c r="S13" s="20"/>
      <c r="T13" s="20"/>
      <c r="U13" s="20"/>
      <c r="V13" s="79"/>
      <c r="W13" s="20"/>
      <c r="X13" s="80"/>
      <c r="Y13" s="126" t="s">
        <v>80</v>
      </c>
      <c r="Z13" s="20"/>
      <c r="AA13" s="81"/>
      <c r="AB13" s="20"/>
    </row>
    <row r="14" spans="1:28" x14ac:dyDescent="0.25">
      <c r="A14" s="77" t="s">
        <v>24</v>
      </c>
      <c r="B14" s="68">
        <v>13</v>
      </c>
      <c r="C14" s="6">
        <v>2</v>
      </c>
      <c r="D14" s="27">
        <v>8</v>
      </c>
      <c r="E14" s="88">
        <v>13</v>
      </c>
      <c r="F14" s="88">
        <v>59</v>
      </c>
      <c r="G14" s="88">
        <v>71</v>
      </c>
      <c r="H14" s="112" t="s">
        <v>54</v>
      </c>
      <c r="I14" s="88">
        <v>17</v>
      </c>
      <c r="J14" s="134" t="s">
        <v>63</v>
      </c>
      <c r="K14" s="91">
        <v>17.167000000000002</v>
      </c>
      <c r="L14" s="127">
        <v>153</v>
      </c>
      <c r="M14" s="91">
        <v>142.958</v>
      </c>
      <c r="N14" s="94">
        <f t="shared" si="0"/>
        <v>-10.042000000000002</v>
      </c>
      <c r="O14" s="94">
        <f t="shared" si="2"/>
        <v>-6.5633986928104626</v>
      </c>
      <c r="P14" s="99">
        <f t="shared" si="1"/>
        <v>6.5633986928104626</v>
      </c>
      <c r="Q14" s="95"/>
      <c r="R14" s="95"/>
      <c r="S14" s="20"/>
      <c r="T14" s="20"/>
      <c r="U14" s="20"/>
      <c r="V14" s="79"/>
      <c r="W14" s="20"/>
      <c r="X14" s="80"/>
      <c r="Y14" s="126" t="s">
        <v>80</v>
      </c>
      <c r="Z14" s="20"/>
      <c r="AA14" s="81"/>
      <c r="AB14" s="20"/>
    </row>
    <row r="15" spans="1:28" x14ac:dyDescent="0.25">
      <c r="A15" s="6" t="s">
        <v>24</v>
      </c>
      <c r="B15" s="6">
        <v>14</v>
      </c>
      <c r="C15" s="6">
        <v>2</v>
      </c>
      <c r="D15" s="27">
        <v>8</v>
      </c>
      <c r="E15" s="6">
        <v>13</v>
      </c>
      <c r="F15" s="6">
        <v>62</v>
      </c>
      <c r="G15" s="6">
        <v>75</v>
      </c>
      <c r="H15" s="6" t="s">
        <v>46</v>
      </c>
      <c r="I15" s="6">
        <v>18</v>
      </c>
      <c r="J15" s="27" t="s">
        <v>58</v>
      </c>
      <c r="K15" s="6">
        <v>20.324999999999999</v>
      </c>
      <c r="L15" s="15">
        <v>155.6</v>
      </c>
      <c r="M15" s="15">
        <v>158.17500000000001</v>
      </c>
      <c r="N15" s="71">
        <f>M15-L15</f>
        <v>2.5750000000000171</v>
      </c>
      <c r="O15" s="94">
        <f t="shared" si="2"/>
        <v>1.6548843187660811</v>
      </c>
      <c r="P15" s="136">
        <f t="shared" si="1"/>
        <v>1.6548843187660811</v>
      </c>
      <c r="Q15" s="96"/>
      <c r="R15" s="109"/>
      <c r="S15" s="3"/>
      <c r="T15" s="3"/>
      <c r="U15" s="3"/>
      <c r="V15" s="6"/>
      <c r="W15" s="6"/>
      <c r="X15" s="24"/>
      <c r="Y15" s="126" t="s">
        <v>80</v>
      </c>
      <c r="Z15" s="13" t="s">
        <v>9</v>
      </c>
      <c r="AA15" s="22"/>
      <c r="AB15" s="21"/>
    </row>
    <row r="16" spans="1:28" x14ac:dyDescent="0.25">
      <c r="A16" s="6" t="s">
        <v>24</v>
      </c>
      <c r="B16" s="3">
        <v>15</v>
      </c>
      <c r="C16" s="3">
        <v>2</v>
      </c>
      <c r="D16" s="28">
        <v>8</v>
      </c>
      <c r="E16" s="3">
        <v>14</v>
      </c>
      <c r="F16" s="3">
        <v>61</v>
      </c>
      <c r="G16" s="3">
        <v>75</v>
      </c>
      <c r="H16" s="3" t="s">
        <v>44</v>
      </c>
      <c r="I16" s="3">
        <v>18</v>
      </c>
      <c r="J16" s="3" t="s">
        <v>63</v>
      </c>
      <c r="K16" s="3">
        <v>18.725000000000001</v>
      </c>
      <c r="L16" s="4">
        <v>157.4</v>
      </c>
      <c r="M16" s="4">
        <v>156.82499999999999</v>
      </c>
      <c r="N16" s="72">
        <f>M16-L16</f>
        <v>-0.57500000000001705</v>
      </c>
      <c r="O16" s="94">
        <f t="shared" si="2"/>
        <v>-0.36531130876747975</v>
      </c>
      <c r="P16" s="136">
        <f t="shared" si="1"/>
        <v>0.36531130876747975</v>
      </c>
      <c r="Q16" s="97"/>
      <c r="R16" s="109"/>
      <c r="S16" s="3"/>
      <c r="T16" s="3"/>
      <c r="U16" s="3"/>
      <c r="V16" s="3"/>
      <c r="W16" s="3"/>
      <c r="X16" s="23"/>
      <c r="Y16" s="126" t="s">
        <v>80</v>
      </c>
      <c r="Z16" s="2" t="s">
        <v>9</v>
      </c>
      <c r="AA16" s="17"/>
      <c r="AB16" s="21"/>
    </row>
    <row r="17" spans="1:28" x14ac:dyDescent="0.25">
      <c r="A17" s="6" t="s">
        <v>24</v>
      </c>
      <c r="B17" s="6">
        <v>16</v>
      </c>
      <c r="C17" s="5">
        <v>1</v>
      </c>
      <c r="D17" s="28">
        <v>8</v>
      </c>
      <c r="E17" s="5">
        <v>14</v>
      </c>
      <c r="F17" s="5">
        <v>59</v>
      </c>
      <c r="G17" s="5">
        <v>73</v>
      </c>
      <c r="H17" s="121" t="s">
        <v>46</v>
      </c>
      <c r="I17" s="121">
        <v>18</v>
      </c>
      <c r="J17" s="3" t="s">
        <v>58</v>
      </c>
      <c r="K17" s="5">
        <v>18.850000000000001</v>
      </c>
      <c r="L17" s="6">
        <v>158.6</v>
      </c>
      <c r="M17" s="6">
        <v>160.94999999999999</v>
      </c>
      <c r="N17" s="73">
        <f>M17-L17</f>
        <v>2.3499999999999943</v>
      </c>
      <c r="O17" s="94">
        <f t="shared" si="2"/>
        <v>1.4817150063051621</v>
      </c>
      <c r="P17" s="136">
        <f t="shared" si="1"/>
        <v>1.4817150063051621</v>
      </c>
      <c r="Q17" s="97"/>
      <c r="R17" s="109"/>
      <c r="S17" s="3"/>
      <c r="T17" s="3"/>
      <c r="U17" s="3"/>
      <c r="V17" s="3"/>
      <c r="W17" s="5"/>
      <c r="X17" s="23"/>
      <c r="Y17" s="126" t="s">
        <v>80</v>
      </c>
      <c r="Z17" s="2" t="s">
        <v>9</v>
      </c>
      <c r="AA17" s="18"/>
      <c r="AB17" s="21"/>
    </row>
    <row r="18" spans="1:28" x14ac:dyDescent="0.25">
      <c r="A18" s="6" t="s">
        <v>24</v>
      </c>
      <c r="B18" s="3">
        <v>17</v>
      </c>
      <c r="C18" s="28">
        <v>2</v>
      </c>
      <c r="D18" s="28">
        <v>8</v>
      </c>
      <c r="E18" s="28">
        <v>14</v>
      </c>
      <c r="F18" s="28">
        <v>58</v>
      </c>
      <c r="G18" s="28">
        <v>73</v>
      </c>
      <c r="H18" s="122" t="s">
        <v>44</v>
      </c>
      <c r="I18" s="122">
        <v>18</v>
      </c>
      <c r="J18" s="3" t="s">
        <v>63</v>
      </c>
      <c r="K18" s="28">
        <v>16.8</v>
      </c>
      <c r="L18" s="27">
        <v>156.19999999999999</v>
      </c>
      <c r="M18" s="27">
        <v>154.97200000000001</v>
      </c>
      <c r="N18" s="73">
        <f>M18-L18</f>
        <v>-1.2279999999999802</v>
      </c>
      <c r="O18" s="94">
        <f t="shared" si="2"/>
        <v>-0.78617157490395995</v>
      </c>
      <c r="P18" s="136">
        <f t="shared" si="1"/>
        <v>0.78617157490395995</v>
      </c>
      <c r="Q18" s="97"/>
      <c r="R18" s="109"/>
      <c r="S18" s="31"/>
      <c r="T18" s="31"/>
      <c r="U18" s="30"/>
      <c r="V18" s="28"/>
      <c r="W18" s="28"/>
      <c r="X18" s="29"/>
      <c r="Y18" s="126" t="s">
        <v>80</v>
      </c>
      <c r="Z18" s="32" t="s">
        <v>9</v>
      </c>
      <c r="AA18" s="33"/>
      <c r="AB18" s="34"/>
    </row>
    <row r="19" spans="1:28" x14ac:dyDescent="0.25">
      <c r="A19" s="6" t="s">
        <v>24</v>
      </c>
      <c r="B19" s="6">
        <v>18</v>
      </c>
      <c r="C19" s="28">
        <v>2</v>
      </c>
      <c r="D19" s="28">
        <v>8</v>
      </c>
      <c r="E19" s="28">
        <v>13</v>
      </c>
      <c r="F19" s="28">
        <v>57</v>
      </c>
      <c r="G19" s="28">
        <v>70</v>
      </c>
      <c r="H19" s="122" t="s">
        <v>49</v>
      </c>
      <c r="I19" s="122">
        <v>18</v>
      </c>
      <c r="J19" s="3" t="s">
        <v>58</v>
      </c>
      <c r="K19" s="28">
        <v>15.6</v>
      </c>
      <c r="L19" s="27">
        <v>158</v>
      </c>
      <c r="M19" s="27">
        <v>150.4</v>
      </c>
      <c r="N19" s="73">
        <f t="shared" ref="N19:N23" si="3">M19-L19</f>
        <v>-7.5999999999999943</v>
      </c>
      <c r="O19" s="94">
        <f t="shared" si="2"/>
        <v>-4.8101265822784729</v>
      </c>
      <c r="P19" s="99">
        <f t="shared" si="1"/>
        <v>4.8101265822784729</v>
      </c>
      <c r="Q19" s="97"/>
      <c r="R19" s="109"/>
      <c r="S19" s="31"/>
      <c r="T19" s="31"/>
      <c r="U19" s="30"/>
      <c r="V19" s="28"/>
      <c r="W19" s="28"/>
      <c r="X19" s="29"/>
      <c r="Y19" s="126" t="s">
        <v>80</v>
      </c>
      <c r="Z19" s="32" t="s">
        <v>9</v>
      </c>
      <c r="AA19" s="36"/>
      <c r="AB19" s="34"/>
    </row>
    <row r="20" spans="1:28" x14ac:dyDescent="0.25">
      <c r="A20" s="6" t="s">
        <v>24</v>
      </c>
      <c r="B20" s="3">
        <v>19</v>
      </c>
      <c r="C20" s="28">
        <v>2</v>
      </c>
      <c r="D20" s="28">
        <v>8</v>
      </c>
      <c r="E20" s="28">
        <v>11</v>
      </c>
      <c r="F20" s="28">
        <v>57</v>
      </c>
      <c r="G20" s="28">
        <v>65</v>
      </c>
      <c r="H20" s="122" t="s">
        <v>49</v>
      </c>
      <c r="I20" s="122">
        <v>18</v>
      </c>
      <c r="J20" s="3" t="s">
        <v>61</v>
      </c>
      <c r="K20" s="28">
        <v>22.187999999999999</v>
      </c>
      <c r="L20" s="27">
        <v>153.19999999999999</v>
      </c>
      <c r="M20" s="27">
        <v>149.02500000000001</v>
      </c>
      <c r="N20" s="73">
        <f t="shared" si="3"/>
        <v>-4.1749999999999829</v>
      </c>
      <c r="O20" s="94">
        <f t="shared" si="2"/>
        <v>-2.725195822454296</v>
      </c>
      <c r="P20" s="136">
        <f t="shared" si="1"/>
        <v>2.725195822454296</v>
      </c>
      <c r="Q20" s="97"/>
      <c r="R20" s="109"/>
      <c r="S20" s="31"/>
      <c r="T20" s="31"/>
      <c r="U20" s="30"/>
      <c r="V20" s="28"/>
      <c r="W20" s="28"/>
      <c r="X20" s="29"/>
      <c r="Y20" s="126" t="s">
        <v>80</v>
      </c>
      <c r="Z20" s="32" t="s">
        <v>9</v>
      </c>
      <c r="AA20" s="36"/>
      <c r="AB20" s="34"/>
    </row>
    <row r="21" spans="1:28" x14ac:dyDescent="0.25">
      <c r="A21" s="6" t="s">
        <v>24</v>
      </c>
      <c r="B21" s="6">
        <v>20</v>
      </c>
      <c r="C21" s="28">
        <v>1</v>
      </c>
      <c r="D21" s="28">
        <v>8</v>
      </c>
      <c r="E21" s="28">
        <v>13</v>
      </c>
      <c r="F21" s="28">
        <v>52</v>
      </c>
      <c r="G21" s="28">
        <v>66</v>
      </c>
      <c r="H21" s="122">
        <v>19</v>
      </c>
      <c r="I21" s="122">
        <v>19</v>
      </c>
      <c r="J21" s="3" t="s">
        <v>58</v>
      </c>
      <c r="K21" s="28">
        <v>19.600000000000001</v>
      </c>
      <c r="L21" s="27">
        <v>148.6</v>
      </c>
      <c r="M21" s="27">
        <v>152.63</v>
      </c>
      <c r="N21" s="73">
        <f t="shared" si="3"/>
        <v>4.0300000000000011</v>
      </c>
      <c r="O21" s="94">
        <f t="shared" si="2"/>
        <v>2.7119784656796764</v>
      </c>
      <c r="P21" s="136">
        <f t="shared" si="1"/>
        <v>2.7119784656796764</v>
      </c>
      <c r="Q21" s="97"/>
      <c r="R21" s="109"/>
      <c r="S21" s="31"/>
      <c r="T21" s="31"/>
      <c r="U21" s="30"/>
      <c r="V21" s="28"/>
      <c r="W21" s="28"/>
      <c r="X21" s="29"/>
      <c r="Y21" s="126" t="s">
        <v>80</v>
      </c>
      <c r="Z21" s="32" t="s">
        <v>9</v>
      </c>
      <c r="AA21" s="36"/>
      <c r="AB21" s="34"/>
    </row>
    <row r="22" spans="1:28" x14ac:dyDescent="0.25">
      <c r="A22" s="6" t="s">
        <v>24</v>
      </c>
      <c r="B22" s="3">
        <v>21</v>
      </c>
      <c r="C22" s="27">
        <v>2</v>
      </c>
      <c r="D22" s="28">
        <v>8</v>
      </c>
      <c r="E22" s="27">
        <v>13</v>
      </c>
      <c r="F22" s="27">
        <v>58</v>
      </c>
      <c r="G22" s="27">
        <v>72</v>
      </c>
      <c r="H22" s="30" t="s">
        <v>49</v>
      </c>
      <c r="I22" s="30">
        <v>19</v>
      </c>
      <c r="J22" s="3" t="s">
        <v>63</v>
      </c>
      <c r="K22" s="27">
        <v>18.850000000000001</v>
      </c>
      <c r="L22" s="27">
        <v>160.80000000000001</v>
      </c>
      <c r="M22" s="27">
        <v>161.4</v>
      </c>
      <c r="N22" s="71">
        <f t="shared" si="3"/>
        <v>0.59999999999999432</v>
      </c>
      <c r="O22" s="94">
        <f t="shared" si="2"/>
        <v>0.37313432835821558</v>
      </c>
      <c r="P22" s="136">
        <f t="shared" si="1"/>
        <v>0.37313432835821558</v>
      </c>
      <c r="Q22" s="97"/>
      <c r="R22" s="109"/>
      <c r="S22" s="30"/>
      <c r="T22" s="30"/>
      <c r="U22" s="30"/>
      <c r="V22" s="27"/>
      <c r="W22" s="38"/>
      <c r="X22" s="37"/>
      <c r="Y22" s="126" t="s">
        <v>80</v>
      </c>
      <c r="Z22" s="32" t="s">
        <v>9</v>
      </c>
      <c r="AA22" s="39"/>
      <c r="AB22" s="34"/>
    </row>
    <row r="23" spans="1:28" x14ac:dyDescent="0.25">
      <c r="A23" s="6" t="s">
        <v>24</v>
      </c>
      <c r="B23" s="6">
        <v>22</v>
      </c>
      <c r="C23" s="6">
        <v>2</v>
      </c>
      <c r="D23" s="27">
        <v>8</v>
      </c>
      <c r="E23" s="5">
        <v>12</v>
      </c>
      <c r="F23" s="5">
        <v>46</v>
      </c>
      <c r="G23" s="5">
        <v>58</v>
      </c>
      <c r="H23" s="121" t="s">
        <v>52</v>
      </c>
      <c r="I23" s="121">
        <v>18</v>
      </c>
      <c r="J23" s="3" t="s">
        <v>58</v>
      </c>
      <c r="K23" s="5">
        <v>20.5</v>
      </c>
      <c r="L23" s="6">
        <v>128.5</v>
      </c>
      <c r="M23" s="6">
        <v>119.97499999999999</v>
      </c>
      <c r="N23" s="73">
        <f t="shared" si="3"/>
        <v>-8.5250000000000057</v>
      </c>
      <c r="O23" s="94">
        <f t="shared" si="2"/>
        <v>-6.634241245136197</v>
      </c>
      <c r="P23" s="99">
        <f t="shared" si="1"/>
        <v>6.634241245136197</v>
      </c>
      <c r="Q23" s="98"/>
      <c r="R23" s="110" t="s">
        <v>40</v>
      </c>
      <c r="S23" s="5"/>
      <c r="T23" s="5"/>
      <c r="U23" s="5"/>
      <c r="V23" s="5"/>
      <c r="W23" s="2"/>
      <c r="X23" s="23"/>
      <c r="Y23" s="126" t="s">
        <v>80</v>
      </c>
      <c r="Z23" s="13" t="s">
        <v>9</v>
      </c>
      <c r="AA23" s="19"/>
      <c r="AB23" s="6"/>
    </row>
    <row r="24" spans="1:28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1"/>
      <c r="M24" s="41"/>
      <c r="N24" s="43">
        <f>AVERAGE(N2:N23)</f>
        <v>-0.10636363636363781</v>
      </c>
      <c r="O24" s="43">
        <f>AVERAGE(O2:O23)</f>
        <v>-0.12303706377576945</v>
      </c>
      <c r="P24" s="43">
        <f>AVERAGE(P2:P23)</f>
        <v>2.796836277078059</v>
      </c>
      <c r="Q24" s="43"/>
      <c r="R24" s="43"/>
      <c r="S24" s="43"/>
      <c r="T24" s="43"/>
      <c r="U24" s="43"/>
      <c r="V24" s="43"/>
      <c r="W24" s="43"/>
      <c r="X24" s="44"/>
      <c r="Y24" s="43"/>
      <c r="Z24" s="43"/>
      <c r="AA24" s="45"/>
      <c r="AB24" s="41"/>
    </row>
    <row r="25" spans="1:28" x14ac:dyDescent="0.25">
      <c r="N25" s="132">
        <f>STDEV(N2:N23)</f>
        <v>5.8990838961530967</v>
      </c>
      <c r="O25" s="132">
        <f>STDEV(O2:O23)</f>
        <v>3.856509798185324</v>
      </c>
      <c r="P25" s="132">
        <f>STDEV(P2:P23)</f>
        <v>2.5872269892843356</v>
      </c>
    </row>
    <row r="26" spans="1:28" x14ac:dyDescent="0.25">
      <c r="N26">
        <f>MAX(N2:N23)</f>
        <v>13.974999999999994</v>
      </c>
      <c r="O26">
        <f>MAX(O2:O23)</f>
        <v>8.7893081761006187</v>
      </c>
      <c r="P26">
        <f>MAX(P2:P23)</f>
        <v>8.7893081761006187</v>
      </c>
    </row>
    <row r="27" spans="1:28" x14ac:dyDescent="0.25">
      <c r="N27">
        <f>MIN(N2:N23)</f>
        <v>-10.042000000000002</v>
      </c>
      <c r="O27">
        <f>MIN(O2:O23)</f>
        <v>-6.634241245136197</v>
      </c>
      <c r="P27">
        <f>MIN(P2:P23)</f>
        <v>0.18211920529801473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4104-313D-4F29-8645-05EBA5E946FC}">
  <dimension ref="A1:AB25"/>
  <sheetViews>
    <sheetView topLeftCell="L8" workbookViewId="0">
      <selection activeCell="A2" sqref="A2:AB21"/>
    </sheetView>
  </sheetViews>
  <sheetFormatPr defaultRowHeight="13.8" x14ac:dyDescent="0.25"/>
  <sheetData>
    <row r="1" spans="1:28" ht="138" x14ac:dyDescent="0.25">
      <c r="A1" s="8" t="s">
        <v>18</v>
      </c>
      <c r="B1" s="9" t="s">
        <v>2</v>
      </c>
      <c r="C1" s="9" t="s">
        <v>4</v>
      </c>
      <c r="D1" s="10" t="s">
        <v>3</v>
      </c>
      <c r="E1" s="10" t="s">
        <v>11</v>
      </c>
      <c r="F1" s="10" t="s">
        <v>19</v>
      </c>
      <c r="G1" s="10" t="s">
        <v>5</v>
      </c>
      <c r="H1" s="10" t="s">
        <v>42</v>
      </c>
      <c r="I1" s="10" t="s">
        <v>43</v>
      </c>
      <c r="J1" s="10" t="s">
        <v>59</v>
      </c>
      <c r="K1" s="46" t="s">
        <v>29</v>
      </c>
      <c r="L1" s="46" t="s">
        <v>20</v>
      </c>
      <c r="M1" s="46" t="s">
        <v>21</v>
      </c>
      <c r="N1" s="26" t="s">
        <v>0</v>
      </c>
      <c r="O1" s="26" t="s">
        <v>27</v>
      </c>
      <c r="P1" s="99" t="s">
        <v>83</v>
      </c>
      <c r="Q1" s="90" t="s">
        <v>31</v>
      </c>
      <c r="R1" s="90" t="s">
        <v>41</v>
      </c>
      <c r="S1" s="78" t="s">
        <v>14</v>
      </c>
      <c r="T1" s="78" t="s">
        <v>15</v>
      </c>
      <c r="U1" s="65" t="s">
        <v>16</v>
      </c>
      <c r="V1" s="11" t="s">
        <v>7</v>
      </c>
      <c r="W1" s="10" t="s">
        <v>8</v>
      </c>
      <c r="X1" s="1" t="s">
        <v>13</v>
      </c>
      <c r="Y1" s="10" t="s">
        <v>6</v>
      </c>
      <c r="Z1" s="10" t="s">
        <v>10</v>
      </c>
      <c r="AA1" s="12" t="s">
        <v>12</v>
      </c>
      <c r="AB1" s="20" t="s">
        <v>1</v>
      </c>
    </row>
    <row r="2" spans="1:28" ht="69" x14ac:dyDescent="0.25">
      <c r="A2" s="77" t="s">
        <v>24</v>
      </c>
      <c r="B2" s="68">
        <v>1</v>
      </c>
      <c r="C2" s="6">
        <v>2</v>
      </c>
      <c r="D2" s="27">
        <v>8</v>
      </c>
      <c r="E2" s="88">
        <v>14</v>
      </c>
      <c r="F2" s="88">
        <v>64</v>
      </c>
      <c r="G2" s="88">
        <v>77</v>
      </c>
      <c r="H2" s="112">
        <v>18</v>
      </c>
      <c r="I2" s="88">
        <v>18</v>
      </c>
      <c r="J2" s="112" t="s">
        <v>58</v>
      </c>
      <c r="K2" s="91">
        <v>17.774999999999999</v>
      </c>
      <c r="L2" s="127">
        <v>152</v>
      </c>
      <c r="M2" s="91">
        <v>162.57499999999999</v>
      </c>
      <c r="N2" s="94">
        <f>M2-L2</f>
        <v>10.574999999999989</v>
      </c>
      <c r="O2" s="94">
        <f>((M2/L2)-1)*100</f>
        <v>6.9572368421052522</v>
      </c>
      <c r="P2" s="99">
        <f>ABS(O2)</f>
        <v>6.9572368421052522</v>
      </c>
      <c r="Q2" s="95" t="s">
        <v>34</v>
      </c>
      <c r="R2" s="95"/>
      <c r="S2" s="20"/>
      <c r="T2" s="20"/>
      <c r="U2" s="20"/>
      <c r="V2" s="79"/>
      <c r="W2" s="20"/>
      <c r="X2" s="80"/>
      <c r="Y2" s="126" t="s">
        <v>80</v>
      </c>
      <c r="Z2" s="20"/>
      <c r="AA2" s="81"/>
      <c r="AB2" s="20"/>
    </row>
    <row r="3" spans="1:28" ht="69" x14ac:dyDescent="0.25">
      <c r="A3" s="77" t="s">
        <v>24</v>
      </c>
      <c r="B3" s="68">
        <v>3</v>
      </c>
      <c r="C3" s="6">
        <v>1</v>
      </c>
      <c r="D3" s="27">
        <v>8</v>
      </c>
      <c r="E3" s="88">
        <v>14</v>
      </c>
      <c r="F3" s="88">
        <v>65</v>
      </c>
      <c r="G3" s="88">
        <v>78</v>
      </c>
      <c r="H3" s="112" t="s">
        <v>73</v>
      </c>
      <c r="I3" s="88">
        <v>17</v>
      </c>
      <c r="J3" s="112" t="s">
        <v>58</v>
      </c>
      <c r="K3" s="91">
        <v>15.1</v>
      </c>
      <c r="L3" s="127">
        <v>156.19999999999999</v>
      </c>
      <c r="M3" s="91">
        <v>156.77500000000001</v>
      </c>
      <c r="N3" s="94">
        <f t="shared" ref="N3:N13" si="0">M3-L3</f>
        <v>0.57500000000001705</v>
      </c>
      <c r="O3" s="94">
        <f t="shared" ref="O3:O21" si="1">((M3/L3)-1)*100</f>
        <v>0.36811779769527764</v>
      </c>
      <c r="P3" s="99">
        <f t="shared" ref="P3:P21" si="2">ABS(O3)</f>
        <v>0.36811779769527764</v>
      </c>
      <c r="Q3" s="95" t="s">
        <v>34</v>
      </c>
      <c r="R3" s="95"/>
      <c r="S3" s="20"/>
      <c r="T3" s="20"/>
      <c r="U3" s="20"/>
      <c r="V3" s="79"/>
      <c r="W3" s="20"/>
      <c r="X3" s="80"/>
      <c r="Y3" s="126" t="s">
        <v>80</v>
      </c>
      <c r="Z3" s="20"/>
      <c r="AA3" s="81"/>
      <c r="AB3" s="20"/>
    </row>
    <row r="4" spans="1:28" ht="69" x14ac:dyDescent="0.25">
      <c r="A4" s="77" t="s">
        <v>24</v>
      </c>
      <c r="B4" s="68">
        <v>4</v>
      </c>
      <c r="C4" s="6">
        <v>2</v>
      </c>
      <c r="D4" s="27">
        <v>8</v>
      </c>
      <c r="E4" s="91">
        <v>19</v>
      </c>
      <c r="F4" s="91">
        <v>73</v>
      </c>
      <c r="G4" s="91">
        <v>92</v>
      </c>
      <c r="H4" s="91">
        <v>18</v>
      </c>
      <c r="I4" s="91">
        <v>18</v>
      </c>
      <c r="J4" s="112" t="s">
        <v>57</v>
      </c>
      <c r="K4" s="91">
        <v>17.5</v>
      </c>
      <c r="L4" s="127">
        <v>161.80000000000001</v>
      </c>
      <c r="M4" s="91">
        <v>169.97499999999999</v>
      </c>
      <c r="N4" s="94">
        <f t="shared" si="0"/>
        <v>8.1749999999999829</v>
      </c>
      <c r="O4" s="94">
        <f t="shared" si="1"/>
        <v>5.0525339925834301</v>
      </c>
      <c r="P4" s="99">
        <f t="shared" si="2"/>
        <v>5.0525339925834301</v>
      </c>
      <c r="Q4" s="95" t="s">
        <v>34</v>
      </c>
      <c r="R4" s="95"/>
      <c r="S4" s="20"/>
      <c r="T4" s="20"/>
      <c r="U4" s="20"/>
      <c r="V4" s="79"/>
      <c r="W4" s="20"/>
      <c r="X4" s="80"/>
      <c r="Y4" s="126" t="s">
        <v>80</v>
      </c>
      <c r="Z4" s="20"/>
      <c r="AA4" s="81"/>
      <c r="AB4" s="20"/>
    </row>
    <row r="5" spans="1:28" ht="69" x14ac:dyDescent="0.25">
      <c r="A5" s="77" t="s">
        <v>24</v>
      </c>
      <c r="B5" s="68">
        <v>5</v>
      </c>
      <c r="C5" s="6">
        <v>2</v>
      </c>
      <c r="D5" s="27">
        <v>8</v>
      </c>
      <c r="E5" s="88">
        <v>14</v>
      </c>
      <c r="F5" s="88">
        <v>65</v>
      </c>
      <c r="G5" s="88">
        <v>78</v>
      </c>
      <c r="H5" s="112" t="s">
        <v>54</v>
      </c>
      <c r="I5" s="88">
        <v>17</v>
      </c>
      <c r="J5" s="112" t="s">
        <v>63</v>
      </c>
      <c r="K5" s="91">
        <v>17.8</v>
      </c>
      <c r="L5" s="127">
        <v>160.47499999999999</v>
      </c>
      <c r="M5" s="91">
        <v>159.57499999999999</v>
      </c>
      <c r="N5" s="94">
        <f t="shared" si="0"/>
        <v>-0.90000000000000568</v>
      </c>
      <c r="O5" s="94">
        <f t="shared" si="1"/>
        <v>-0.560835021031314</v>
      </c>
      <c r="P5" s="99">
        <f t="shared" si="2"/>
        <v>0.560835021031314</v>
      </c>
      <c r="Q5" s="95" t="s">
        <v>34</v>
      </c>
      <c r="R5" s="95"/>
      <c r="S5" s="20"/>
      <c r="T5" s="20"/>
      <c r="U5" s="20"/>
      <c r="V5" s="79"/>
      <c r="W5" s="20"/>
      <c r="X5" s="80"/>
      <c r="Y5" s="126" t="s">
        <v>80</v>
      </c>
      <c r="Z5" s="20"/>
      <c r="AA5" s="81"/>
      <c r="AB5" s="20"/>
    </row>
    <row r="6" spans="1:28" ht="69" x14ac:dyDescent="0.25">
      <c r="A6" s="77" t="s">
        <v>24</v>
      </c>
      <c r="B6" s="68">
        <v>6</v>
      </c>
      <c r="C6" s="6">
        <v>2</v>
      </c>
      <c r="D6" s="27">
        <v>8</v>
      </c>
      <c r="E6" s="88">
        <v>14</v>
      </c>
      <c r="F6" s="88">
        <v>59</v>
      </c>
      <c r="G6" s="88">
        <v>72</v>
      </c>
      <c r="H6" s="112" t="s">
        <v>74</v>
      </c>
      <c r="I6" s="88">
        <v>17</v>
      </c>
      <c r="J6" s="112" t="s">
        <v>63</v>
      </c>
      <c r="K6" s="91">
        <v>18.399999999999999</v>
      </c>
      <c r="L6" s="127">
        <v>157.4</v>
      </c>
      <c r="M6" s="91">
        <v>159.17500000000001</v>
      </c>
      <c r="N6" s="94">
        <f t="shared" si="0"/>
        <v>1.7750000000000057</v>
      </c>
      <c r="O6" s="94">
        <f t="shared" si="1"/>
        <v>1.1277001270648013</v>
      </c>
      <c r="P6" s="99">
        <f t="shared" si="2"/>
        <v>1.1277001270648013</v>
      </c>
      <c r="Q6" s="95" t="s">
        <v>34</v>
      </c>
      <c r="R6" s="95"/>
      <c r="S6" s="20"/>
      <c r="T6" s="20"/>
      <c r="U6" s="20"/>
      <c r="V6" s="79"/>
      <c r="W6" s="20"/>
      <c r="X6" s="80"/>
      <c r="Y6" s="126" t="s">
        <v>80</v>
      </c>
      <c r="Z6" s="20"/>
      <c r="AA6" s="81"/>
      <c r="AB6" s="20"/>
    </row>
    <row r="7" spans="1:28" ht="69" x14ac:dyDescent="0.25">
      <c r="A7" s="77" t="s">
        <v>24</v>
      </c>
      <c r="B7" s="68">
        <v>7</v>
      </c>
      <c r="C7" s="6">
        <v>2</v>
      </c>
      <c r="D7" s="27">
        <v>8</v>
      </c>
      <c r="E7" s="88">
        <v>14</v>
      </c>
      <c r="F7" s="88">
        <v>57</v>
      </c>
      <c r="G7" s="88">
        <v>70</v>
      </c>
      <c r="H7" s="112" t="s">
        <v>75</v>
      </c>
      <c r="I7" s="88">
        <v>18</v>
      </c>
      <c r="J7" s="112" t="s">
        <v>58</v>
      </c>
      <c r="K7" s="91">
        <v>19.425000000000001</v>
      </c>
      <c r="L7" s="127">
        <v>151</v>
      </c>
      <c r="M7" s="91">
        <v>150.72499999999999</v>
      </c>
      <c r="N7" s="94">
        <f t="shared" si="0"/>
        <v>-0.27500000000000568</v>
      </c>
      <c r="O7" s="94">
        <f t="shared" si="1"/>
        <v>-0.18211920529801473</v>
      </c>
      <c r="P7" s="99">
        <f t="shared" si="2"/>
        <v>0.18211920529801473</v>
      </c>
      <c r="Q7" s="95" t="s">
        <v>34</v>
      </c>
      <c r="R7" s="95"/>
      <c r="S7" s="20"/>
      <c r="T7" s="20"/>
      <c r="U7" s="20"/>
      <c r="V7" s="79"/>
      <c r="W7" s="20"/>
      <c r="X7" s="80"/>
      <c r="Y7" s="126" t="s">
        <v>80</v>
      </c>
      <c r="Z7" s="20"/>
      <c r="AA7" s="81"/>
      <c r="AB7" s="20"/>
    </row>
    <row r="8" spans="1:28" ht="69" x14ac:dyDescent="0.25">
      <c r="A8" s="77" t="s">
        <v>24</v>
      </c>
      <c r="B8" s="68">
        <v>8</v>
      </c>
      <c r="C8" s="6">
        <v>2</v>
      </c>
      <c r="D8" s="27">
        <v>8</v>
      </c>
      <c r="E8" s="88">
        <v>15</v>
      </c>
      <c r="F8" s="88">
        <v>57</v>
      </c>
      <c r="G8" s="88">
        <v>71</v>
      </c>
      <c r="H8" s="112" t="s">
        <v>46</v>
      </c>
      <c r="I8" s="88">
        <v>18</v>
      </c>
      <c r="J8" s="112" t="s">
        <v>58</v>
      </c>
      <c r="K8" s="91">
        <v>18.824999999999999</v>
      </c>
      <c r="L8" s="127">
        <v>154</v>
      </c>
      <c r="M8" s="91">
        <v>152.97499999999999</v>
      </c>
      <c r="N8" s="94">
        <f t="shared" si="0"/>
        <v>-1.0250000000000057</v>
      </c>
      <c r="O8" s="94">
        <f t="shared" si="1"/>
        <v>-0.66558441558441928</v>
      </c>
      <c r="P8" s="99">
        <f t="shared" si="2"/>
        <v>0.66558441558441928</v>
      </c>
      <c r="Q8" s="95" t="s">
        <v>34</v>
      </c>
      <c r="R8" s="95"/>
      <c r="S8" s="20"/>
      <c r="T8" s="20"/>
      <c r="U8" s="20"/>
      <c r="V8" s="79"/>
      <c r="W8" s="20"/>
      <c r="X8" s="80"/>
      <c r="Y8" s="126" t="s">
        <v>80</v>
      </c>
      <c r="Z8" s="20"/>
      <c r="AA8" s="81"/>
      <c r="AB8" s="20"/>
    </row>
    <row r="9" spans="1:28" x14ac:dyDescent="0.25">
      <c r="A9" s="77" t="s">
        <v>24</v>
      </c>
      <c r="B9" s="68">
        <v>9</v>
      </c>
      <c r="C9" s="6">
        <v>2</v>
      </c>
      <c r="D9" s="27">
        <v>8</v>
      </c>
      <c r="E9" s="88">
        <v>14</v>
      </c>
      <c r="F9" s="88">
        <v>56</v>
      </c>
      <c r="G9" s="88">
        <v>69</v>
      </c>
      <c r="H9" s="112" t="s">
        <v>62</v>
      </c>
      <c r="I9" s="88">
        <v>18</v>
      </c>
      <c r="J9" s="112" t="s">
        <v>58</v>
      </c>
      <c r="K9" s="91">
        <v>18.05</v>
      </c>
      <c r="L9" s="127">
        <v>151.4</v>
      </c>
      <c r="M9" s="91">
        <v>148.19999999999999</v>
      </c>
      <c r="N9" s="94">
        <f t="shared" si="0"/>
        <v>-3.2000000000000171</v>
      </c>
      <c r="O9" s="94">
        <f t="shared" si="1"/>
        <v>-2.1136063408190298</v>
      </c>
      <c r="P9" s="99">
        <f t="shared" si="2"/>
        <v>2.1136063408190298</v>
      </c>
      <c r="Q9" s="95"/>
      <c r="R9" s="95"/>
      <c r="S9" s="20"/>
      <c r="T9" s="20"/>
      <c r="U9" s="20"/>
      <c r="V9" s="79"/>
      <c r="W9" s="20"/>
      <c r="X9" s="80"/>
      <c r="Y9" s="126" t="s">
        <v>80</v>
      </c>
      <c r="Z9" s="20"/>
      <c r="AA9" s="81"/>
      <c r="AB9" s="20"/>
    </row>
    <row r="10" spans="1:28" ht="27.6" x14ac:dyDescent="0.25">
      <c r="A10" s="77" t="s">
        <v>24</v>
      </c>
      <c r="B10" s="68">
        <v>10</v>
      </c>
      <c r="C10" s="6">
        <v>2</v>
      </c>
      <c r="D10" s="27">
        <v>8</v>
      </c>
      <c r="E10" s="88">
        <v>15</v>
      </c>
      <c r="F10" s="88">
        <v>60</v>
      </c>
      <c r="G10" s="88">
        <v>74</v>
      </c>
      <c r="H10" s="112" t="s">
        <v>49</v>
      </c>
      <c r="I10" s="88">
        <v>18</v>
      </c>
      <c r="J10" s="112" t="s">
        <v>76</v>
      </c>
      <c r="K10" s="91">
        <v>19.774999999999999</v>
      </c>
      <c r="L10" s="127">
        <v>158.80000000000001</v>
      </c>
      <c r="M10" s="91">
        <v>154.375</v>
      </c>
      <c r="N10" s="94">
        <f t="shared" si="0"/>
        <v>-4.4250000000000114</v>
      </c>
      <c r="O10" s="94">
        <f t="shared" si="1"/>
        <v>-2.7865239294710409</v>
      </c>
      <c r="P10" s="99">
        <f t="shared" si="2"/>
        <v>2.7865239294710409</v>
      </c>
      <c r="Q10" s="95"/>
      <c r="R10" s="95"/>
      <c r="S10" s="20"/>
      <c r="T10" s="20"/>
      <c r="U10" s="20"/>
      <c r="V10" s="79"/>
      <c r="W10" s="20"/>
      <c r="X10" s="80"/>
      <c r="Y10" s="126" t="s">
        <v>80</v>
      </c>
      <c r="Z10" s="20"/>
      <c r="AA10" s="81"/>
      <c r="AB10" s="20"/>
    </row>
    <row r="11" spans="1:28" x14ac:dyDescent="0.25">
      <c r="A11" s="77" t="s">
        <v>24</v>
      </c>
      <c r="B11" s="68">
        <v>11</v>
      </c>
      <c r="C11" s="6">
        <v>2</v>
      </c>
      <c r="D11" s="27">
        <v>8</v>
      </c>
      <c r="E11" s="88">
        <v>14</v>
      </c>
      <c r="F11" s="88">
        <v>61</v>
      </c>
      <c r="G11" s="88">
        <v>74</v>
      </c>
      <c r="H11" s="112" t="s">
        <v>54</v>
      </c>
      <c r="I11" s="88">
        <v>18</v>
      </c>
      <c r="J11" s="112" t="s">
        <v>58</v>
      </c>
      <c r="K11" s="91">
        <v>19.125</v>
      </c>
      <c r="L11" s="127">
        <v>153.6</v>
      </c>
      <c r="M11" s="91">
        <v>154.97499999999999</v>
      </c>
      <c r="N11" s="94">
        <f t="shared" si="0"/>
        <v>1.375</v>
      </c>
      <c r="O11" s="94">
        <f t="shared" si="1"/>
        <v>0.89518229166667407</v>
      </c>
      <c r="P11" s="99">
        <f t="shared" si="2"/>
        <v>0.89518229166667407</v>
      </c>
      <c r="Q11" s="95"/>
      <c r="R11" s="95"/>
      <c r="S11" s="20"/>
      <c r="T11" s="20"/>
      <c r="U11" s="20"/>
      <c r="V11" s="79"/>
      <c r="W11" s="20"/>
      <c r="X11" s="80"/>
      <c r="Y11" s="126" t="s">
        <v>80</v>
      </c>
      <c r="Z11" s="20"/>
      <c r="AA11" s="81"/>
      <c r="AB11" s="20"/>
    </row>
    <row r="12" spans="1:28" x14ac:dyDescent="0.25">
      <c r="A12" s="77" t="s">
        <v>24</v>
      </c>
      <c r="B12" s="68">
        <v>12</v>
      </c>
      <c r="C12" s="6">
        <v>2</v>
      </c>
      <c r="D12" s="27">
        <v>8</v>
      </c>
      <c r="E12" s="88">
        <v>14</v>
      </c>
      <c r="F12" s="88">
        <v>58</v>
      </c>
      <c r="G12" s="88">
        <v>72</v>
      </c>
      <c r="H12" s="112" t="s">
        <v>49</v>
      </c>
      <c r="I12" s="88">
        <v>18</v>
      </c>
      <c r="J12" s="112" t="s">
        <v>61</v>
      </c>
      <c r="K12" s="91">
        <v>19.925000000000001</v>
      </c>
      <c r="L12" s="127">
        <v>162.4</v>
      </c>
      <c r="M12" s="91">
        <v>156.02500000000001</v>
      </c>
      <c r="N12" s="94">
        <f t="shared" si="0"/>
        <v>-6.375</v>
      </c>
      <c r="O12" s="94">
        <f t="shared" si="1"/>
        <v>-3.9254926108374333</v>
      </c>
      <c r="P12" s="99">
        <f t="shared" si="2"/>
        <v>3.9254926108374333</v>
      </c>
      <c r="Q12" s="95"/>
      <c r="R12" s="95"/>
      <c r="S12" s="20"/>
      <c r="T12" s="20"/>
      <c r="U12" s="20"/>
      <c r="V12" s="79"/>
      <c r="W12" s="20"/>
      <c r="X12" s="80"/>
      <c r="Y12" s="126" t="s">
        <v>80</v>
      </c>
      <c r="Z12" s="20"/>
      <c r="AA12" s="81"/>
      <c r="AB12" s="20"/>
    </row>
    <row r="13" spans="1:28" x14ac:dyDescent="0.25">
      <c r="A13" s="77" t="s">
        <v>24</v>
      </c>
      <c r="B13" s="68">
        <v>13</v>
      </c>
      <c r="C13" s="6">
        <v>2</v>
      </c>
      <c r="D13" s="27">
        <v>8</v>
      </c>
      <c r="E13" s="88">
        <v>13</v>
      </c>
      <c r="F13" s="88">
        <v>59</v>
      </c>
      <c r="G13" s="88">
        <v>71</v>
      </c>
      <c r="H13" s="112" t="s">
        <v>54</v>
      </c>
      <c r="I13" s="88">
        <v>17</v>
      </c>
      <c r="J13" s="134" t="s">
        <v>63</v>
      </c>
      <c r="K13" s="91">
        <v>17.167000000000002</v>
      </c>
      <c r="L13" s="127">
        <v>153</v>
      </c>
      <c r="M13" s="91">
        <v>142.958</v>
      </c>
      <c r="N13" s="94">
        <f t="shared" si="0"/>
        <v>-10.042000000000002</v>
      </c>
      <c r="O13" s="94">
        <f t="shared" si="1"/>
        <v>-6.5633986928104626</v>
      </c>
      <c r="P13" s="99">
        <f t="shared" si="2"/>
        <v>6.5633986928104626</v>
      </c>
      <c r="Q13" s="95"/>
      <c r="R13" s="95"/>
      <c r="S13" s="20"/>
      <c r="T13" s="20"/>
      <c r="U13" s="20"/>
      <c r="V13" s="79"/>
      <c r="W13" s="20"/>
      <c r="X13" s="80"/>
      <c r="Y13" s="126" t="s">
        <v>80</v>
      </c>
      <c r="Z13" s="20"/>
      <c r="AA13" s="81"/>
      <c r="AB13" s="20"/>
    </row>
    <row r="14" spans="1:28" x14ac:dyDescent="0.25">
      <c r="A14" s="6" t="s">
        <v>24</v>
      </c>
      <c r="B14" s="6">
        <v>14</v>
      </c>
      <c r="C14" s="6">
        <v>2</v>
      </c>
      <c r="D14" s="27">
        <v>8</v>
      </c>
      <c r="E14" s="6">
        <v>13</v>
      </c>
      <c r="F14" s="6">
        <v>62</v>
      </c>
      <c r="G14" s="6">
        <v>75</v>
      </c>
      <c r="H14" s="6" t="s">
        <v>46</v>
      </c>
      <c r="I14" s="6">
        <v>18</v>
      </c>
      <c r="J14" s="27" t="s">
        <v>58</v>
      </c>
      <c r="K14" s="6">
        <v>20.324999999999999</v>
      </c>
      <c r="L14" s="15">
        <v>155.6</v>
      </c>
      <c r="M14" s="15">
        <v>158.17500000000001</v>
      </c>
      <c r="N14" s="71">
        <f>M14-L14</f>
        <v>2.5750000000000171</v>
      </c>
      <c r="O14" s="94">
        <f t="shared" si="1"/>
        <v>1.6548843187660811</v>
      </c>
      <c r="P14" s="99">
        <f t="shared" si="2"/>
        <v>1.6548843187660811</v>
      </c>
      <c r="Q14" s="96"/>
      <c r="R14" s="109"/>
      <c r="S14" s="3"/>
      <c r="T14" s="3"/>
      <c r="U14" s="3"/>
      <c r="V14" s="6"/>
      <c r="W14" s="6"/>
      <c r="X14" s="24"/>
      <c r="Y14" s="126" t="s">
        <v>80</v>
      </c>
      <c r="Z14" s="13" t="s">
        <v>9</v>
      </c>
      <c r="AA14" s="22"/>
      <c r="AB14" s="21"/>
    </row>
    <row r="15" spans="1:28" x14ac:dyDescent="0.25">
      <c r="A15" s="6" t="s">
        <v>24</v>
      </c>
      <c r="B15" s="3">
        <v>15</v>
      </c>
      <c r="C15" s="3">
        <v>2</v>
      </c>
      <c r="D15" s="28">
        <v>8</v>
      </c>
      <c r="E15" s="3">
        <v>14</v>
      </c>
      <c r="F15" s="3">
        <v>61</v>
      </c>
      <c r="G15" s="3">
        <v>75</v>
      </c>
      <c r="H15" s="3" t="s">
        <v>44</v>
      </c>
      <c r="I15" s="3">
        <v>18</v>
      </c>
      <c r="J15" s="3" t="s">
        <v>63</v>
      </c>
      <c r="K15" s="3">
        <v>18.725000000000001</v>
      </c>
      <c r="L15" s="4">
        <v>157.4</v>
      </c>
      <c r="M15" s="4">
        <v>156.82499999999999</v>
      </c>
      <c r="N15" s="72">
        <f>M15-L15</f>
        <v>-0.57500000000001705</v>
      </c>
      <c r="O15" s="94">
        <f t="shared" si="1"/>
        <v>-0.36531130876747975</v>
      </c>
      <c r="P15" s="99">
        <f t="shared" si="2"/>
        <v>0.36531130876747975</v>
      </c>
      <c r="Q15" s="97"/>
      <c r="R15" s="109"/>
      <c r="S15" s="3"/>
      <c r="T15" s="3"/>
      <c r="U15" s="3"/>
      <c r="V15" s="3"/>
      <c r="W15" s="3"/>
      <c r="X15" s="23"/>
      <c r="Y15" s="126" t="s">
        <v>80</v>
      </c>
      <c r="Z15" s="2" t="s">
        <v>9</v>
      </c>
      <c r="AA15" s="17"/>
      <c r="AB15" s="21"/>
    </row>
    <row r="16" spans="1:28" x14ac:dyDescent="0.25">
      <c r="A16" s="6" t="s">
        <v>24</v>
      </c>
      <c r="B16" s="6">
        <v>16</v>
      </c>
      <c r="C16" s="5">
        <v>1</v>
      </c>
      <c r="D16" s="28">
        <v>8</v>
      </c>
      <c r="E16" s="5">
        <v>14</v>
      </c>
      <c r="F16" s="5">
        <v>59</v>
      </c>
      <c r="G16" s="5">
        <v>73</v>
      </c>
      <c r="H16" s="121" t="s">
        <v>46</v>
      </c>
      <c r="I16" s="121">
        <v>18</v>
      </c>
      <c r="J16" s="3" t="s">
        <v>58</v>
      </c>
      <c r="K16" s="5">
        <v>18.850000000000001</v>
      </c>
      <c r="L16" s="6">
        <v>158.6</v>
      </c>
      <c r="M16" s="6">
        <v>160.94999999999999</v>
      </c>
      <c r="N16" s="73">
        <f>M16-L16</f>
        <v>2.3499999999999943</v>
      </c>
      <c r="O16" s="94">
        <f t="shared" si="1"/>
        <v>1.4817150063051621</v>
      </c>
      <c r="P16" s="99">
        <f t="shared" si="2"/>
        <v>1.4817150063051621</v>
      </c>
      <c r="Q16" s="97"/>
      <c r="R16" s="109"/>
      <c r="S16" s="3"/>
      <c r="T16" s="3"/>
      <c r="U16" s="3"/>
      <c r="V16" s="3"/>
      <c r="W16" s="5"/>
      <c r="X16" s="23"/>
      <c r="Y16" s="126" t="s">
        <v>80</v>
      </c>
      <c r="Z16" s="2" t="s">
        <v>9</v>
      </c>
      <c r="AA16" s="18"/>
      <c r="AB16" s="21"/>
    </row>
    <row r="17" spans="1:28" x14ac:dyDescent="0.25">
      <c r="A17" s="6" t="s">
        <v>24</v>
      </c>
      <c r="B17" s="3">
        <v>17</v>
      </c>
      <c r="C17" s="28">
        <v>2</v>
      </c>
      <c r="D17" s="28">
        <v>8</v>
      </c>
      <c r="E17" s="28">
        <v>14</v>
      </c>
      <c r="F17" s="28">
        <v>58</v>
      </c>
      <c r="G17" s="28">
        <v>73</v>
      </c>
      <c r="H17" s="122" t="s">
        <v>44</v>
      </c>
      <c r="I17" s="122">
        <v>18</v>
      </c>
      <c r="J17" s="3" t="s">
        <v>63</v>
      </c>
      <c r="K17" s="28">
        <v>16.8</v>
      </c>
      <c r="L17" s="27">
        <v>156.19999999999999</v>
      </c>
      <c r="M17" s="27">
        <v>154.97200000000001</v>
      </c>
      <c r="N17" s="73">
        <f>M17-L17</f>
        <v>-1.2279999999999802</v>
      </c>
      <c r="O17" s="94">
        <f t="shared" si="1"/>
        <v>-0.78617157490395995</v>
      </c>
      <c r="P17" s="99">
        <f t="shared" si="2"/>
        <v>0.78617157490395995</v>
      </c>
      <c r="Q17" s="97"/>
      <c r="R17" s="109"/>
      <c r="S17" s="31"/>
      <c r="T17" s="31"/>
      <c r="U17" s="30"/>
      <c r="V17" s="28"/>
      <c r="W17" s="28"/>
      <c r="X17" s="29"/>
      <c r="Y17" s="126" t="s">
        <v>80</v>
      </c>
      <c r="Z17" s="32" t="s">
        <v>9</v>
      </c>
      <c r="AA17" s="33"/>
      <c r="AB17" s="34"/>
    </row>
    <row r="18" spans="1:28" x14ac:dyDescent="0.25">
      <c r="A18" s="6" t="s">
        <v>24</v>
      </c>
      <c r="B18" s="6">
        <v>18</v>
      </c>
      <c r="C18" s="28">
        <v>2</v>
      </c>
      <c r="D18" s="28">
        <v>8</v>
      </c>
      <c r="E18" s="28">
        <v>13</v>
      </c>
      <c r="F18" s="28">
        <v>57</v>
      </c>
      <c r="G18" s="28">
        <v>70</v>
      </c>
      <c r="H18" s="122" t="s">
        <v>49</v>
      </c>
      <c r="I18" s="122">
        <v>18</v>
      </c>
      <c r="J18" s="3" t="s">
        <v>58</v>
      </c>
      <c r="K18" s="28">
        <v>15.6</v>
      </c>
      <c r="L18" s="27">
        <v>158</v>
      </c>
      <c r="M18" s="27">
        <v>150.4</v>
      </c>
      <c r="N18" s="73">
        <f t="shared" ref="N18:N21" si="3">M18-L18</f>
        <v>-7.5999999999999943</v>
      </c>
      <c r="O18" s="94">
        <f t="shared" si="1"/>
        <v>-4.8101265822784729</v>
      </c>
      <c r="P18" s="99">
        <f t="shared" si="2"/>
        <v>4.8101265822784729</v>
      </c>
      <c r="Q18" s="97"/>
      <c r="R18" s="109"/>
      <c r="S18" s="31"/>
      <c r="T18" s="31"/>
      <c r="U18" s="30"/>
      <c r="V18" s="28"/>
      <c r="W18" s="28"/>
      <c r="X18" s="29"/>
      <c r="Y18" s="126" t="s">
        <v>80</v>
      </c>
      <c r="Z18" s="32" t="s">
        <v>9</v>
      </c>
      <c r="AA18" s="36"/>
      <c r="AB18" s="34"/>
    </row>
    <row r="19" spans="1:28" x14ac:dyDescent="0.25">
      <c r="A19" s="6" t="s">
        <v>24</v>
      </c>
      <c r="B19" s="3">
        <v>19</v>
      </c>
      <c r="C19" s="28">
        <v>2</v>
      </c>
      <c r="D19" s="28">
        <v>8</v>
      </c>
      <c r="E19" s="28">
        <v>11</v>
      </c>
      <c r="F19" s="28">
        <v>57</v>
      </c>
      <c r="G19" s="28">
        <v>65</v>
      </c>
      <c r="H19" s="122" t="s">
        <v>49</v>
      </c>
      <c r="I19" s="122">
        <v>18</v>
      </c>
      <c r="J19" s="3" t="s">
        <v>61</v>
      </c>
      <c r="K19" s="28">
        <v>22.187999999999999</v>
      </c>
      <c r="L19" s="27">
        <v>153.19999999999999</v>
      </c>
      <c r="M19" s="27">
        <v>149.02500000000001</v>
      </c>
      <c r="N19" s="73">
        <f t="shared" si="3"/>
        <v>-4.1749999999999829</v>
      </c>
      <c r="O19" s="94">
        <f t="shared" si="1"/>
        <v>-2.725195822454296</v>
      </c>
      <c r="P19" s="99">
        <f t="shared" si="2"/>
        <v>2.725195822454296</v>
      </c>
      <c r="Q19" s="97"/>
      <c r="R19" s="109"/>
      <c r="S19" s="31"/>
      <c r="T19" s="31"/>
      <c r="U19" s="30"/>
      <c r="V19" s="28"/>
      <c r="W19" s="28"/>
      <c r="X19" s="29"/>
      <c r="Y19" s="126" t="s">
        <v>80</v>
      </c>
      <c r="Z19" s="32" t="s">
        <v>9</v>
      </c>
      <c r="AA19" s="36"/>
      <c r="AB19" s="34"/>
    </row>
    <row r="20" spans="1:28" x14ac:dyDescent="0.25">
      <c r="A20" s="6" t="s">
        <v>24</v>
      </c>
      <c r="B20" s="6">
        <v>20</v>
      </c>
      <c r="C20" s="28">
        <v>1</v>
      </c>
      <c r="D20" s="28">
        <v>8</v>
      </c>
      <c r="E20" s="28">
        <v>13</v>
      </c>
      <c r="F20" s="28">
        <v>52</v>
      </c>
      <c r="G20" s="28">
        <v>66</v>
      </c>
      <c r="H20" s="122">
        <v>19</v>
      </c>
      <c r="I20" s="122">
        <v>19</v>
      </c>
      <c r="J20" s="3" t="s">
        <v>58</v>
      </c>
      <c r="K20" s="28">
        <v>19.600000000000001</v>
      </c>
      <c r="L20" s="27">
        <v>148.6</v>
      </c>
      <c r="M20" s="27">
        <v>152.63</v>
      </c>
      <c r="N20" s="73">
        <f t="shared" si="3"/>
        <v>4.0300000000000011</v>
      </c>
      <c r="O20" s="94">
        <f t="shared" si="1"/>
        <v>2.7119784656796764</v>
      </c>
      <c r="P20" s="99">
        <f t="shared" si="2"/>
        <v>2.7119784656796764</v>
      </c>
      <c r="Q20" s="97"/>
      <c r="R20" s="109"/>
      <c r="S20" s="31"/>
      <c r="T20" s="31"/>
      <c r="U20" s="30"/>
      <c r="V20" s="28"/>
      <c r="W20" s="28"/>
      <c r="X20" s="29"/>
      <c r="Y20" s="126" t="s">
        <v>80</v>
      </c>
      <c r="Z20" s="32" t="s">
        <v>9</v>
      </c>
      <c r="AA20" s="36"/>
      <c r="AB20" s="34"/>
    </row>
    <row r="21" spans="1:28" x14ac:dyDescent="0.25">
      <c r="A21" s="6" t="s">
        <v>24</v>
      </c>
      <c r="B21" s="3">
        <v>21</v>
      </c>
      <c r="C21" s="27">
        <v>2</v>
      </c>
      <c r="D21" s="28">
        <v>8</v>
      </c>
      <c r="E21" s="27">
        <v>13</v>
      </c>
      <c r="F21" s="27">
        <v>58</v>
      </c>
      <c r="G21" s="27">
        <v>72</v>
      </c>
      <c r="H21" s="30" t="s">
        <v>49</v>
      </c>
      <c r="I21" s="30">
        <v>19</v>
      </c>
      <c r="J21" s="3" t="s">
        <v>63</v>
      </c>
      <c r="K21" s="27">
        <v>18.850000000000001</v>
      </c>
      <c r="L21" s="27">
        <v>160.80000000000001</v>
      </c>
      <c r="M21" s="27">
        <v>161.4</v>
      </c>
      <c r="N21" s="71">
        <f t="shared" si="3"/>
        <v>0.59999999999999432</v>
      </c>
      <c r="O21" s="94">
        <f t="shared" si="1"/>
        <v>0.37313432835821558</v>
      </c>
      <c r="P21" s="99">
        <f t="shared" si="2"/>
        <v>0.37313432835821558</v>
      </c>
      <c r="Q21" s="97"/>
      <c r="R21" s="109"/>
      <c r="S21" s="30"/>
      <c r="T21" s="30"/>
      <c r="U21" s="30"/>
      <c r="V21" s="27"/>
      <c r="W21" s="38"/>
      <c r="X21" s="37"/>
      <c r="Y21" s="126" t="s">
        <v>80</v>
      </c>
      <c r="Z21" s="32" t="s">
        <v>9</v>
      </c>
      <c r="AA21" s="39"/>
      <c r="AB21" s="34"/>
    </row>
    <row r="22" spans="1:28" x14ac:dyDescent="0.25">
      <c r="N22" s="99">
        <f t="shared" ref="N22:O22" si="4">AVERAGE(N2:N21)</f>
        <v>-0.38950000000000101</v>
      </c>
      <c r="O22" s="99">
        <f t="shared" si="4"/>
        <v>-0.24309411670156761</v>
      </c>
      <c r="P22" s="99">
        <f>AVERAGE(P2:P21)</f>
        <v>2.3053424337240251</v>
      </c>
    </row>
    <row r="23" spans="1:28" x14ac:dyDescent="0.25">
      <c r="N23" s="133">
        <f t="shared" ref="N23:O23" si="5">STDEV(N2:N21)</f>
        <v>4.9205340050381547</v>
      </c>
      <c r="O23" s="133">
        <f t="shared" si="5"/>
        <v>3.1640419919383107</v>
      </c>
      <c r="P23" s="133">
        <f>STDEV(P2:P21)</f>
        <v>2.1163759125990049</v>
      </c>
    </row>
    <row r="24" spans="1:28" x14ac:dyDescent="0.25">
      <c r="N24">
        <f t="shared" ref="N24:O24" si="6">MAX(N2:N21)</f>
        <v>10.574999999999989</v>
      </c>
      <c r="O24">
        <f t="shared" si="6"/>
        <v>6.9572368421052522</v>
      </c>
      <c r="P24">
        <f>MAX(P2:P21)</f>
        <v>6.9572368421052522</v>
      </c>
    </row>
    <row r="25" spans="1:28" x14ac:dyDescent="0.25">
      <c r="N25">
        <f t="shared" ref="N25:O25" si="7">MIN(N2:N21)</f>
        <v>-10.042000000000002</v>
      </c>
      <c r="O25">
        <f t="shared" si="7"/>
        <v>-6.5633986928104626</v>
      </c>
      <c r="P25">
        <f>MIN(P2:P21)</f>
        <v>0.18211920529801473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D02E-E0F9-4644-AB02-655D5AEDA4EE}">
  <dimension ref="A1:AB93"/>
  <sheetViews>
    <sheetView workbookViewId="0">
      <pane ySplit="1" topLeftCell="A84" activePane="bottomLeft" state="frozen"/>
      <selection pane="bottomLeft" activeCell="P90" sqref="P90"/>
    </sheetView>
  </sheetViews>
  <sheetFormatPr defaultRowHeight="13.8" x14ac:dyDescent="0.25"/>
  <sheetData>
    <row r="1" spans="1:21" ht="138" x14ac:dyDescent="0.25">
      <c r="A1" s="8" t="s">
        <v>18</v>
      </c>
      <c r="B1" s="9" t="s">
        <v>2</v>
      </c>
      <c r="C1" s="9" t="s">
        <v>4</v>
      </c>
      <c r="D1" s="10" t="s">
        <v>3</v>
      </c>
      <c r="E1" s="10" t="s">
        <v>11</v>
      </c>
      <c r="F1" s="10" t="s">
        <v>19</v>
      </c>
      <c r="G1" s="10" t="s">
        <v>5</v>
      </c>
      <c r="H1" s="10" t="s">
        <v>42</v>
      </c>
      <c r="I1" s="10" t="s">
        <v>43</v>
      </c>
      <c r="J1" s="10" t="s">
        <v>59</v>
      </c>
      <c r="K1" s="46" t="s">
        <v>29</v>
      </c>
      <c r="L1" s="46" t="s">
        <v>20</v>
      </c>
      <c r="M1" s="46" t="s">
        <v>21</v>
      </c>
      <c r="N1" s="26" t="s">
        <v>0</v>
      </c>
      <c r="O1" s="26" t="s">
        <v>27</v>
      </c>
      <c r="P1" s="99" t="s">
        <v>83</v>
      </c>
      <c r="Q1" s="90" t="s">
        <v>31</v>
      </c>
      <c r="R1" s="90" t="s">
        <v>35</v>
      </c>
      <c r="S1" s="78" t="s">
        <v>14</v>
      </c>
      <c r="T1" s="78" t="s">
        <v>15</v>
      </c>
      <c r="U1" s="65" t="s">
        <v>16</v>
      </c>
    </row>
    <row r="2" spans="1:21" ht="27.6" x14ac:dyDescent="0.25">
      <c r="A2" s="6" t="s">
        <v>22</v>
      </c>
      <c r="B2" s="68">
        <v>1</v>
      </c>
      <c r="C2" s="28">
        <v>2</v>
      </c>
      <c r="D2" s="28">
        <v>8</v>
      </c>
      <c r="E2" s="88">
        <v>11</v>
      </c>
      <c r="F2" s="88">
        <v>49</v>
      </c>
      <c r="G2" s="88">
        <v>59</v>
      </c>
      <c r="H2" s="111" t="s">
        <v>44</v>
      </c>
      <c r="I2" s="88">
        <v>18</v>
      </c>
      <c r="J2" s="114" t="s">
        <v>60</v>
      </c>
      <c r="K2" s="91">
        <v>19.55</v>
      </c>
      <c r="L2" s="127">
        <v>134.88300000000001</v>
      </c>
      <c r="M2" s="126">
        <v>134.28299999999999</v>
      </c>
      <c r="N2" s="94">
        <f>M2-L2</f>
        <v>-0.60000000000002274</v>
      </c>
      <c r="O2" s="94">
        <f>((M2/L2)-1)*100</f>
        <v>-0.44482996374637374</v>
      </c>
      <c r="P2" s="99">
        <f>ABS(O2)</f>
        <v>0.44482996374637374</v>
      </c>
      <c r="Q2" s="101"/>
      <c r="R2" s="20"/>
      <c r="S2" s="20"/>
      <c r="T2" s="20"/>
      <c r="U2" s="79"/>
    </row>
    <row r="3" spans="1:21" ht="81.599999999999994" x14ac:dyDescent="0.25">
      <c r="A3" s="6" t="s">
        <v>22</v>
      </c>
      <c r="B3" s="68">
        <v>2</v>
      </c>
      <c r="C3" s="28">
        <v>2</v>
      </c>
      <c r="D3" s="28">
        <v>8</v>
      </c>
      <c r="E3" s="88">
        <v>12</v>
      </c>
      <c r="F3" s="88">
        <v>48</v>
      </c>
      <c r="G3" s="88">
        <v>59</v>
      </c>
      <c r="H3" s="111" t="s">
        <v>45</v>
      </c>
      <c r="I3" s="88">
        <v>18</v>
      </c>
      <c r="J3" s="115" t="s">
        <v>58</v>
      </c>
      <c r="K3" s="91">
        <v>18.5</v>
      </c>
      <c r="L3" s="127">
        <v>135.80000000000001</v>
      </c>
      <c r="M3" s="126">
        <v>135.28299999999999</v>
      </c>
      <c r="N3" s="94">
        <f t="shared" ref="N3:N19" si="0">M3-L3</f>
        <v>-0.51700000000002433</v>
      </c>
      <c r="O3" s="94">
        <f t="shared" ref="O3:O19" si="1">((M3/L3)-1)*100</f>
        <v>-0.38070692194405176</v>
      </c>
      <c r="P3" s="99">
        <f t="shared" ref="P3:P19" si="2">ABS(O3)</f>
        <v>0.38070692194405176</v>
      </c>
      <c r="Q3" s="92" t="s">
        <v>30</v>
      </c>
      <c r="R3" s="20"/>
      <c r="S3" s="20"/>
      <c r="T3" s="20"/>
      <c r="U3" s="79"/>
    </row>
    <row r="4" spans="1:21" ht="81.599999999999994" x14ac:dyDescent="0.25">
      <c r="A4" s="6" t="s">
        <v>22</v>
      </c>
      <c r="B4" s="68">
        <v>3</v>
      </c>
      <c r="C4" s="28">
        <v>2</v>
      </c>
      <c r="D4" s="28">
        <v>8</v>
      </c>
      <c r="E4" s="88">
        <v>11</v>
      </c>
      <c r="F4" s="88">
        <v>49</v>
      </c>
      <c r="G4" s="88">
        <v>59</v>
      </c>
      <c r="H4" s="88">
        <v>18</v>
      </c>
      <c r="I4" s="88">
        <v>18</v>
      </c>
      <c r="J4" s="113" t="s">
        <v>57</v>
      </c>
      <c r="K4" s="91">
        <v>19.649999999999999</v>
      </c>
      <c r="L4" s="127">
        <v>132.19999999999999</v>
      </c>
      <c r="M4" s="126">
        <v>129.75</v>
      </c>
      <c r="N4" s="94">
        <f t="shared" si="0"/>
        <v>-2.4499999999999886</v>
      </c>
      <c r="O4" s="94">
        <f t="shared" si="1"/>
        <v>-1.8532526475037781</v>
      </c>
      <c r="P4" s="99">
        <f t="shared" si="2"/>
        <v>1.8532526475037781</v>
      </c>
      <c r="Q4" s="92" t="s">
        <v>30</v>
      </c>
      <c r="R4" s="20"/>
      <c r="S4" s="20"/>
      <c r="T4" s="20"/>
      <c r="U4" s="79"/>
    </row>
    <row r="5" spans="1:21" ht="27.6" x14ac:dyDescent="0.25">
      <c r="A5" s="6" t="s">
        <v>22</v>
      </c>
      <c r="B5" s="68">
        <v>4</v>
      </c>
      <c r="C5" s="28">
        <v>2</v>
      </c>
      <c r="D5" s="28">
        <v>8</v>
      </c>
      <c r="E5" s="88">
        <v>12</v>
      </c>
      <c r="F5" s="88">
        <v>51</v>
      </c>
      <c r="G5" s="88">
        <v>62</v>
      </c>
      <c r="H5" s="126" t="s">
        <v>54</v>
      </c>
      <c r="I5" s="88">
        <v>18</v>
      </c>
      <c r="J5" s="113" t="s">
        <v>60</v>
      </c>
      <c r="K5" s="91">
        <v>17.809000000000001</v>
      </c>
      <c r="L5" s="127">
        <v>143.1</v>
      </c>
      <c r="M5" s="126">
        <v>140.70099999999999</v>
      </c>
      <c r="N5" s="94">
        <f t="shared" si="0"/>
        <v>-2.3990000000000009</v>
      </c>
      <c r="O5" s="94">
        <f t="shared" si="1"/>
        <v>-1.676450034940602</v>
      </c>
      <c r="P5" s="99">
        <f t="shared" si="2"/>
        <v>1.676450034940602</v>
      </c>
      <c r="Q5" s="81"/>
      <c r="R5" s="20"/>
      <c r="S5" s="20"/>
      <c r="T5" s="20"/>
      <c r="U5" s="79"/>
    </row>
    <row r="6" spans="1:21" ht="27.6" x14ac:dyDescent="0.25">
      <c r="A6" s="27" t="s">
        <v>22</v>
      </c>
      <c r="B6" s="69">
        <v>5</v>
      </c>
      <c r="C6" s="28">
        <v>2</v>
      </c>
      <c r="D6" s="28">
        <v>8</v>
      </c>
      <c r="E6" s="91">
        <v>13</v>
      </c>
      <c r="F6" s="91">
        <v>48</v>
      </c>
      <c r="G6" s="91">
        <v>60</v>
      </c>
      <c r="H6" s="113" t="s">
        <v>67</v>
      </c>
      <c r="I6" s="91">
        <v>18</v>
      </c>
      <c r="J6" s="113" t="s">
        <v>58</v>
      </c>
      <c r="K6" s="91">
        <v>19.658999999999999</v>
      </c>
      <c r="L6" s="127">
        <v>141.29</v>
      </c>
      <c r="M6" s="127">
        <v>125.15900000000001</v>
      </c>
      <c r="N6" s="94">
        <f t="shared" si="0"/>
        <v>-16.130999999999986</v>
      </c>
      <c r="O6" s="94">
        <f t="shared" si="1"/>
        <v>-11.416943874301078</v>
      </c>
      <c r="P6" s="99">
        <f t="shared" si="2"/>
        <v>11.416943874301078</v>
      </c>
      <c r="Q6" s="81"/>
      <c r="R6" s="101" t="s">
        <v>36</v>
      </c>
      <c r="S6" s="81"/>
      <c r="T6" s="81"/>
      <c r="U6" s="86"/>
    </row>
    <row r="7" spans="1:21" ht="27.6" x14ac:dyDescent="0.25">
      <c r="A7" s="27" t="s">
        <v>22</v>
      </c>
      <c r="B7" s="69">
        <v>6</v>
      </c>
      <c r="C7" s="28">
        <v>2</v>
      </c>
      <c r="D7" s="28">
        <v>8</v>
      </c>
      <c r="E7" s="91">
        <v>11</v>
      </c>
      <c r="F7" s="91">
        <v>50</v>
      </c>
      <c r="G7" s="91">
        <v>60</v>
      </c>
      <c r="H7" s="113" t="s">
        <v>68</v>
      </c>
      <c r="I7" s="91">
        <v>19</v>
      </c>
      <c r="J7" s="113" t="s">
        <v>58</v>
      </c>
      <c r="K7" s="91">
        <v>19.567</v>
      </c>
      <c r="L7" s="127">
        <v>135.4</v>
      </c>
      <c r="M7" s="127">
        <v>138.25</v>
      </c>
      <c r="N7" s="94">
        <f t="shared" si="0"/>
        <v>2.8499999999999943</v>
      </c>
      <c r="O7" s="94">
        <f t="shared" si="1"/>
        <v>2.1048744460856694</v>
      </c>
      <c r="P7" s="99">
        <f t="shared" si="2"/>
        <v>2.1048744460856694</v>
      </c>
      <c r="Q7" s="81"/>
      <c r="R7" s="101"/>
      <c r="S7" s="81"/>
      <c r="T7" s="81"/>
      <c r="U7" s="86"/>
    </row>
    <row r="8" spans="1:21" ht="41.4" x14ac:dyDescent="0.25">
      <c r="A8" s="6" t="s">
        <v>22</v>
      </c>
      <c r="B8" s="68">
        <v>7</v>
      </c>
      <c r="C8" s="28">
        <v>2</v>
      </c>
      <c r="D8" s="28">
        <v>8</v>
      </c>
      <c r="E8" s="88">
        <v>8</v>
      </c>
      <c r="F8" s="88">
        <v>31</v>
      </c>
      <c r="G8" s="88">
        <v>38</v>
      </c>
      <c r="H8" s="113" t="s">
        <v>51</v>
      </c>
      <c r="I8" s="88">
        <v>19</v>
      </c>
      <c r="J8" s="113" t="s">
        <v>61</v>
      </c>
      <c r="K8" s="91">
        <v>20.75</v>
      </c>
      <c r="L8" s="127">
        <v>106.6</v>
      </c>
      <c r="M8" s="126">
        <v>92.75</v>
      </c>
      <c r="N8" s="94">
        <f t="shared" si="0"/>
        <v>-13.849999999999994</v>
      </c>
      <c r="O8" s="94">
        <f t="shared" si="1"/>
        <v>-12.992495309568476</v>
      </c>
      <c r="P8" s="99">
        <f t="shared" si="2"/>
        <v>12.992495309568476</v>
      </c>
      <c r="Q8" s="91" t="s">
        <v>32</v>
      </c>
      <c r="R8" s="101" t="s">
        <v>36</v>
      </c>
      <c r="S8" s="20"/>
      <c r="T8" s="20"/>
      <c r="U8" s="79"/>
    </row>
    <row r="9" spans="1:21" ht="207" x14ac:dyDescent="0.25">
      <c r="A9" s="6" t="s">
        <v>22</v>
      </c>
      <c r="B9" s="68">
        <v>8</v>
      </c>
      <c r="C9" s="28">
        <v>1</v>
      </c>
      <c r="D9" s="28">
        <v>8</v>
      </c>
      <c r="E9" s="88">
        <v>7</v>
      </c>
      <c r="F9" s="88">
        <v>35</v>
      </c>
      <c r="G9" s="89">
        <v>41</v>
      </c>
      <c r="H9" s="128" t="s">
        <v>81</v>
      </c>
      <c r="I9" s="91">
        <v>21</v>
      </c>
      <c r="J9" s="116" t="s">
        <v>58</v>
      </c>
      <c r="K9" s="93">
        <v>16.266999999999999</v>
      </c>
      <c r="L9" s="128">
        <v>134.80000000000001</v>
      </c>
      <c r="M9" s="126">
        <v>126.93300000000001</v>
      </c>
      <c r="N9" s="94">
        <f t="shared" si="0"/>
        <v>-7.8670000000000044</v>
      </c>
      <c r="O9" s="94">
        <f t="shared" si="1"/>
        <v>-5.836053412462916</v>
      </c>
      <c r="P9" s="99">
        <f t="shared" si="2"/>
        <v>5.836053412462916</v>
      </c>
      <c r="Q9" s="127" t="s">
        <v>79</v>
      </c>
      <c r="R9" s="102" t="s">
        <v>36</v>
      </c>
      <c r="S9" s="48"/>
      <c r="T9" s="48"/>
      <c r="U9" s="79"/>
    </row>
    <row r="10" spans="1:21" ht="41.4" x14ac:dyDescent="0.25">
      <c r="A10" s="27" t="s">
        <v>22</v>
      </c>
      <c r="B10" s="69">
        <v>15</v>
      </c>
      <c r="C10" s="28">
        <v>2</v>
      </c>
      <c r="D10" s="28">
        <v>8</v>
      </c>
      <c r="E10" s="91">
        <v>12</v>
      </c>
      <c r="F10" s="91">
        <v>45</v>
      </c>
      <c r="G10" s="93">
        <v>56</v>
      </c>
      <c r="H10" s="116" t="s">
        <v>64</v>
      </c>
      <c r="I10" s="91">
        <v>19</v>
      </c>
      <c r="J10" s="116" t="s">
        <v>58</v>
      </c>
      <c r="K10" s="93">
        <v>20.817</v>
      </c>
      <c r="L10" s="128">
        <v>136.99299999999999</v>
      </c>
      <c r="M10" s="127">
        <v>135.53299999999999</v>
      </c>
      <c r="N10" s="94">
        <f t="shared" si="0"/>
        <v>-1.460000000000008</v>
      </c>
      <c r="O10" s="94">
        <f t="shared" si="1"/>
        <v>-1.0657478849284363</v>
      </c>
      <c r="P10" s="99">
        <f t="shared" si="2"/>
        <v>1.0657478849284363</v>
      </c>
      <c r="Q10" s="93" t="s">
        <v>33</v>
      </c>
      <c r="R10" s="102"/>
      <c r="S10" s="106"/>
      <c r="T10" s="106"/>
      <c r="U10" s="86"/>
    </row>
    <row r="11" spans="1:21" x14ac:dyDescent="0.25">
      <c r="A11" s="27" t="s">
        <v>22</v>
      </c>
      <c r="B11" s="27">
        <v>16</v>
      </c>
      <c r="C11" s="28">
        <v>2</v>
      </c>
      <c r="D11" s="28">
        <v>8</v>
      </c>
      <c r="E11" s="28">
        <v>10</v>
      </c>
      <c r="F11" s="28">
        <v>44</v>
      </c>
      <c r="G11" s="28">
        <v>54</v>
      </c>
      <c r="H11" s="128" t="s">
        <v>82</v>
      </c>
      <c r="I11" s="91">
        <v>19</v>
      </c>
      <c r="J11" s="32" t="s">
        <v>60</v>
      </c>
      <c r="K11" s="27">
        <v>21.817</v>
      </c>
      <c r="L11" s="27">
        <v>135.4</v>
      </c>
      <c r="M11" s="130">
        <v>123.81699999999999</v>
      </c>
      <c r="N11" s="94">
        <f t="shared" si="0"/>
        <v>-11.583000000000013</v>
      </c>
      <c r="O11" s="94">
        <f t="shared" si="1"/>
        <v>-8.554652880354519</v>
      </c>
      <c r="P11" s="99">
        <f t="shared" si="2"/>
        <v>8.554652880354519</v>
      </c>
      <c r="Q11" s="32"/>
      <c r="R11" s="105" t="s">
        <v>38</v>
      </c>
      <c r="S11" s="30"/>
      <c r="T11" s="30"/>
      <c r="U11" s="27"/>
    </row>
    <row r="12" spans="1:21" x14ac:dyDescent="0.25">
      <c r="A12" s="27" t="s">
        <v>22</v>
      </c>
      <c r="B12" s="28">
        <v>17</v>
      </c>
      <c r="C12" s="28">
        <v>2</v>
      </c>
      <c r="D12" s="28">
        <v>8</v>
      </c>
      <c r="E12" s="28">
        <v>13</v>
      </c>
      <c r="F12" s="28">
        <v>48</v>
      </c>
      <c r="G12" s="28">
        <v>60</v>
      </c>
      <c r="H12" s="28" t="s">
        <v>50</v>
      </c>
      <c r="I12" s="91">
        <v>20</v>
      </c>
      <c r="J12" s="32" t="s">
        <v>58</v>
      </c>
      <c r="K12" s="27">
        <v>22.45</v>
      </c>
      <c r="L12" s="27">
        <v>146.80000000000001</v>
      </c>
      <c r="M12" s="130">
        <v>150.86699999999999</v>
      </c>
      <c r="N12" s="94">
        <f t="shared" si="0"/>
        <v>4.0669999999999789</v>
      </c>
      <c r="O12" s="94">
        <f t="shared" si="1"/>
        <v>2.7704359673024426</v>
      </c>
      <c r="P12" s="99">
        <f t="shared" si="2"/>
        <v>2.7704359673024426</v>
      </c>
      <c r="Q12" s="32"/>
      <c r="R12" s="103"/>
      <c r="S12" s="30"/>
      <c r="T12" s="30"/>
      <c r="U12" s="30"/>
    </row>
    <row r="13" spans="1:21" x14ac:dyDescent="0.25">
      <c r="A13" s="27" t="s">
        <v>22</v>
      </c>
      <c r="B13" s="28">
        <v>18</v>
      </c>
      <c r="C13" s="28">
        <v>2</v>
      </c>
      <c r="D13" s="28">
        <v>8</v>
      </c>
      <c r="E13" s="28">
        <v>14</v>
      </c>
      <c r="F13" s="28">
        <v>53</v>
      </c>
      <c r="G13" s="28">
        <v>67</v>
      </c>
      <c r="H13" s="28" t="s">
        <v>48</v>
      </c>
      <c r="I13" s="91">
        <v>19</v>
      </c>
      <c r="J13" s="32" t="s">
        <v>58</v>
      </c>
      <c r="K13" s="27">
        <v>15.266999999999999</v>
      </c>
      <c r="L13" s="27">
        <v>147.19999999999999</v>
      </c>
      <c r="M13" s="130">
        <v>145.36699999999999</v>
      </c>
      <c r="N13" s="94">
        <f t="shared" si="0"/>
        <v>-1.8329999999999984</v>
      </c>
      <c r="O13" s="94">
        <f t="shared" si="1"/>
        <v>-1.2452445652173849</v>
      </c>
      <c r="P13" s="99">
        <f t="shared" si="2"/>
        <v>1.2452445652173849</v>
      </c>
      <c r="Q13" s="32"/>
      <c r="R13" s="105" t="s">
        <v>38</v>
      </c>
      <c r="S13" s="30"/>
      <c r="T13" s="30"/>
      <c r="U13" s="30"/>
    </row>
    <row r="14" spans="1:21" x14ac:dyDescent="0.25">
      <c r="A14" s="27" t="s">
        <v>22</v>
      </c>
      <c r="B14" s="28">
        <v>19</v>
      </c>
      <c r="C14" s="28">
        <v>2</v>
      </c>
      <c r="D14" s="28">
        <v>8</v>
      </c>
      <c r="E14" s="28">
        <v>13</v>
      </c>
      <c r="F14" s="28">
        <v>49</v>
      </c>
      <c r="G14" s="28">
        <v>62</v>
      </c>
      <c r="H14" s="28" t="s">
        <v>44</v>
      </c>
      <c r="I14" s="91">
        <v>18</v>
      </c>
      <c r="J14" s="32" t="s">
        <v>60</v>
      </c>
      <c r="K14" s="27">
        <v>19.766999999999999</v>
      </c>
      <c r="L14" s="27">
        <v>138.53</v>
      </c>
      <c r="M14" s="130">
        <v>129.36699999999999</v>
      </c>
      <c r="N14" s="94">
        <f t="shared" si="0"/>
        <v>-9.1630000000000109</v>
      </c>
      <c r="O14" s="94">
        <f t="shared" si="1"/>
        <v>-6.6144517433047056</v>
      </c>
      <c r="P14" s="99">
        <f t="shared" si="2"/>
        <v>6.6144517433047056</v>
      </c>
      <c r="Q14" s="32"/>
      <c r="R14" s="103"/>
      <c r="S14" s="31"/>
      <c r="T14" s="30"/>
      <c r="U14" s="28"/>
    </row>
    <row r="15" spans="1:21" x14ac:dyDescent="0.25">
      <c r="A15" s="27" t="s">
        <v>22</v>
      </c>
      <c r="B15" s="27">
        <v>20</v>
      </c>
      <c r="C15" s="27">
        <v>2</v>
      </c>
      <c r="D15" s="28">
        <v>8</v>
      </c>
      <c r="E15" s="28">
        <v>11</v>
      </c>
      <c r="F15" s="28">
        <v>42</v>
      </c>
      <c r="G15" s="28">
        <v>52</v>
      </c>
      <c r="H15" s="28" t="s">
        <v>44</v>
      </c>
      <c r="I15" s="91">
        <v>18</v>
      </c>
      <c r="J15" s="32" t="s">
        <v>61</v>
      </c>
      <c r="K15" s="27">
        <v>19.966999999999999</v>
      </c>
      <c r="L15" s="27">
        <v>127.333</v>
      </c>
      <c r="M15" s="130">
        <v>118.967</v>
      </c>
      <c r="N15" s="94">
        <f t="shared" si="0"/>
        <v>-8.3659999999999997</v>
      </c>
      <c r="O15" s="94">
        <f t="shared" si="1"/>
        <v>-6.5701742674719066</v>
      </c>
      <c r="P15" s="99">
        <f t="shared" si="2"/>
        <v>6.5701742674719066</v>
      </c>
      <c r="Q15" s="32"/>
      <c r="R15" s="105" t="s">
        <v>37</v>
      </c>
      <c r="S15" s="31"/>
      <c r="T15" s="30"/>
      <c r="U15" s="28"/>
    </row>
    <row r="16" spans="1:21" x14ac:dyDescent="0.25">
      <c r="A16" s="27" t="s">
        <v>22</v>
      </c>
      <c r="B16" s="28">
        <v>21</v>
      </c>
      <c r="C16" s="28">
        <v>2</v>
      </c>
      <c r="D16" s="28">
        <v>8</v>
      </c>
      <c r="E16" s="28">
        <v>12</v>
      </c>
      <c r="F16" s="28">
        <v>47</v>
      </c>
      <c r="G16" s="28">
        <v>58</v>
      </c>
      <c r="H16" s="28" t="s">
        <v>46</v>
      </c>
      <c r="I16" s="91">
        <v>18</v>
      </c>
      <c r="J16" s="32" t="s">
        <v>58</v>
      </c>
      <c r="K16" s="27">
        <v>16.850000000000001</v>
      </c>
      <c r="L16" s="27">
        <v>141.80000000000001</v>
      </c>
      <c r="M16" s="130">
        <v>139</v>
      </c>
      <c r="N16" s="94">
        <f t="shared" si="0"/>
        <v>-2.8000000000000114</v>
      </c>
      <c r="O16" s="94">
        <f t="shared" si="1"/>
        <v>-1.9746121297602337</v>
      </c>
      <c r="P16" s="99">
        <f t="shared" si="2"/>
        <v>1.9746121297602337</v>
      </c>
      <c r="Q16" s="32"/>
      <c r="R16" s="103"/>
      <c r="S16" s="31"/>
      <c r="T16" s="30"/>
      <c r="U16" s="28"/>
    </row>
    <row r="17" spans="1:27" x14ac:dyDescent="0.25">
      <c r="A17" s="27" t="s">
        <v>22</v>
      </c>
      <c r="B17" s="28">
        <v>22</v>
      </c>
      <c r="C17" s="28">
        <v>2</v>
      </c>
      <c r="D17" s="28">
        <v>8</v>
      </c>
      <c r="E17" s="28">
        <v>12</v>
      </c>
      <c r="F17" s="28">
        <v>46</v>
      </c>
      <c r="G17" s="28">
        <v>57</v>
      </c>
      <c r="H17" s="28" t="s">
        <v>46</v>
      </c>
      <c r="I17" s="91">
        <v>18</v>
      </c>
      <c r="J17" s="32" t="s">
        <v>58</v>
      </c>
      <c r="K17" s="27">
        <v>19.649999999999999</v>
      </c>
      <c r="L17" s="27">
        <v>137.93299999999999</v>
      </c>
      <c r="M17" s="130">
        <v>130.21700000000001</v>
      </c>
      <c r="N17" s="94">
        <f t="shared" si="0"/>
        <v>-7.7159999999999798</v>
      </c>
      <c r="O17" s="94">
        <f t="shared" si="1"/>
        <v>-5.5940202852109211</v>
      </c>
      <c r="P17" s="99">
        <f t="shared" si="2"/>
        <v>5.5940202852109211</v>
      </c>
      <c r="Q17" s="32"/>
      <c r="R17" s="103"/>
      <c r="S17" s="31"/>
      <c r="T17" s="30"/>
      <c r="U17" s="28"/>
    </row>
    <row r="18" spans="1:27" x14ac:dyDescent="0.25">
      <c r="A18" s="6" t="s">
        <v>22</v>
      </c>
      <c r="B18" s="5">
        <v>23</v>
      </c>
      <c r="C18" s="27">
        <v>2</v>
      </c>
      <c r="D18" s="28">
        <v>8</v>
      </c>
      <c r="E18" s="5">
        <v>12</v>
      </c>
      <c r="F18" s="5">
        <v>49</v>
      </c>
      <c r="G18" s="5">
        <v>61</v>
      </c>
      <c r="H18" s="28" t="s">
        <v>51</v>
      </c>
      <c r="I18" s="88">
        <v>20</v>
      </c>
      <c r="J18" s="32" t="s">
        <v>60</v>
      </c>
      <c r="K18" s="27">
        <v>18.016999999999999</v>
      </c>
      <c r="L18" s="27">
        <v>138.88300000000001</v>
      </c>
      <c r="M18" s="130">
        <v>139.1</v>
      </c>
      <c r="N18" s="94">
        <f t="shared" si="0"/>
        <v>0.21699999999998454</v>
      </c>
      <c r="O18" s="94">
        <f t="shared" si="1"/>
        <v>0.15624662485689278</v>
      </c>
      <c r="P18" s="99">
        <f t="shared" si="2"/>
        <v>0.15624662485689278</v>
      </c>
      <c r="Q18" s="32"/>
      <c r="R18" s="103"/>
      <c r="S18" s="30"/>
      <c r="T18" s="30"/>
      <c r="U18" s="27"/>
    </row>
    <row r="19" spans="1:27" x14ac:dyDescent="0.25">
      <c r="A19" s="6" t="s">
        <v>22</v>
      </c>
      <c r="B19" s="27">
        <v>24</v>
      </c>
      <c r="C19" s="27">
        <v>2</v>
      </c>
      <c r="D19" s="28">
        <v>8</v>
      </c>
      <c r="E19" s="5">
        <v>11</v>
      </c>
      <c r="F19" s="5">
        <v>45</v>
      </c>
      <c r="G19" s="5">
        <v>56</v>
      </c>
      <c r="H19" s="28" t="s">
        <v>52</v>
      </c>
      <c r="I19" s="88">
        <v>20</v>
      </c>
      <c r="J19" s="32" t="s">
        <v>60</v>
      </c>
      <c r="K19" s="27">
        <v>16.05</v>
      </c>
      <c r="L19" s="27">
        <v>141.80000000000001</v>
      </c>
      <c r="M19" s="130">
        <v>142.25</v>
      </c>
      <c r="N19" s="94">
        <f t="shared" si="0"/>
        <v>0.44999999999998863</v>
      </c>
      <c r="O19" s="94">
        <f t="shared" si="1"/>
        <v>0.31734837799717308</v>
      </c>
      <c r="P19" s="99">
        <f t="shared" si="2"/>
        <v>0.31734837799717308</v>
      </c>
      <c r="Q19" s="104"/>
      <c r="R19" s="5"/>
      <c r="S19" s="5"/>
      <c r="T19" s="5"/>
      <c r="U19" s="5"/>
    </row>
    <row r="20" spans="1:27" x14ac:dyDescent="0.25">
      <c r="A20" s="6" t="s">
        <v>17</v>
      </c>
      <c r="B20" s="76">
        <v>1</v>
      </c>
      <c r="C20" s="6">
        <v>2</v>
      </c>
      <c r="D20" s="27">
        <v>8</v>
      </c>
      <c r="E20" s="68">
        <v>14</v>
      </c>
      <c r="F20" s="68">
        <v>50</v>
      </c>
      <c r="G20" s="68">
        <v>63</v>
      </c>
      <c r="H20" s="126" t="s">
        <v>77</v>
      </c>
      <c r="I20" s="68">
        <v>18</v>
      </c>
      <c r="J20" s="112" t="s">
        <v>58</v>
      </c>
      <c r="K20" s="69">
        <v>23.533000000000001</v>
      </c>
      <c r="L20" s="127">
        <v>151.25399999999999</v>
      </c>
      <c r="M20" s="69">
        <v>147.80000000000001</v>
      </c>
      <c r="N20" s="70">
        <f>M20-L20</f>
        <v>-3.4539999999999793</v>
      </c>
      <c r="O20" s="70">
        <f>((M20/L20)-1)*100</f>
        <v>-2.2835759715445381</v>
      </c>
      <c r="P20" s="99">
        <f>ABS(O20)</f>
        <v>2.2835759715445381</v>
      </c>
      <c r="Q20" s="102" t="s">
        <v>36</v>
      </c>
      <c r="R20" s="48"/>
      <c r="S20" s="48"/>
      <c r="T20" s="48"/>
      <c r="U20" s="66"/>
      <c r="V20" s="65"/>
      <c r="W20" s="1"/>
      <c r="X20" s="129" t="s">
        <v>80</v>
      </c>
      <c r="Y20" s="65"/>
      <c r="Z20" s="67"/>
      <c r="AA20" s="20"/>
    </row>
    <row r="21" spans="1:27" ht="27.6" x14ac:dyDescent="0.25">
      <c r="A21" s="6" t="s">
        <v>17</v>
      </c>
      <c r="B21" s="6">
        <v>2</v>
      </c>
      <c r="C21" s="6">
        <v>2</v>
      </c>
      <c r="D21" s="27">
        <v>8</v>
      </c>
      <c r="E21" s="6">
        <v>14</v>
      </c>
      <c r="F21" s="6">
        <v>60</v>
      </c>
      <c r="G21" s="6">
        <v>74</v>
      </c>
      <c r="H21" s="126" t="s">
        <v>66</v>
      </c>
      <c r="I21" s="6">
        <v>18</v>
      </c>
      <c r="J21" s="112" t="s">
        <v>60</v>
      </c>
      <c r="K21" s="27">
        <v>20.672999999999998</v>
      </c>
      <c r="L21" s="125">
        <v>159</v>
      </c>
      <c r="M21" s="125">
        <v>154.00399999999999</v>
      </c>
      <c r="N21" s="71">
        <f>M21-L21</f>
        <v>-4.9960000000000093</v>
      </c>
      <c r="O21" s="100">
        <f>((M21/L21)-1)*100</f>
        <v>-3.1421383647798784</v>
      </c>
      <c r="P21" s="99">
        <f t="shared" ref="P21:P43" si="3">ABS(O21)</f>
        <v>3.1421383647798784</v>
      </c>
      <c r="Q21" s="30"/>
      <c r="R21" s="3"/>
      <c r="S21" s="3"/>
      <c r="T21" s="3"/>
      <c r="U21" s="6"/>
      <c r="V21" s="6"/>
      <c r="W21" s="24"/>
      <c r="X21" s="129" t="s">
        <v>80</v>
      </c>
      <c r="Y21" s="13" t="s">
        <v>9</v>
      </c>
      <c r="Z21" s="22"/>
      <c r="AA21" s="21"/>
    </row>
    <row r="22" spans="1:27" x14ac:dyDescent="0.25">
      <c r="A22" s="6" t="s">
        <v>17</v>
      </c>
      <c r="B22" s="3">
        <v>3</v>
      </c>
      <c r="C22" s="3">
        <v>2</v>
      </c>
      <c r="D22" s="28">
        <v>8</v>
      </c>
      <c r="E22" s="3">
        <v>10</v>
      </c>
      <c r="F22" s="3">
        <v>45</v>
      </c>
      <c r="G22" s="3">
        <v>55</v>
      </c>
      <c r="H22" s="6" t="s">
        <v>66</v>
      </c>
      <c r="I22" s="6">
        <v>19</v>
      </c>
      <c r="J22" s="28" t="s">
        <v>58</v>
      </c>
      <c r="K22" s="30">
        <v>19.648</v>
      </c>
      <c r="L22" s="123">
        <v>133</v>
      </c>
      <c r="M22" s="123">
        <v>126.098</v>
      </c>
      <c r="N22" s="72">
        <f>M22-L22</f>
        <v>-6.902000000000001</v>
      </c>
      <c r="O22" s="100">
        <f t="shared" ref="O22:O43" si="4">((M22/L22)-1)*100</f>
        <v>-5.1894736842105216</v>
      </c>
      <c r="P22" s="99">
        <f t="shared" si="3"/>
        <v>5.1894736842105216</v>
      </c>
      <c r="Q22" s="30" t="s">
        <v>37</v>
      </c>
      <c r="R22" s="3"/>
      <c r="S22" s="3"/>
      <c r="T22" s="3"/>
      <c r="U22" s="3"/>
      <c r="V22" s="3"/>
      <c r="W22" s="23"/>
      <c r="X22" s="129" t="s">
        <v>80</v>
      </c>
      <c r="Y22" s="2" t="s">
        <v>9</v>
      </c>
      <c r="Z22" s="17"/>
      <c r="AA22" s="21"/>
    </row>
    <row r="23" spans="1:27" x14ac:dyDescent="0.25">
      <c r="A23" s="6" t="s">
        <v>17</v>
      </c>
      <c r="B23" s="5">
        <v>4</v>
      </c>
      <c r="C23" s="5">
        <v>2</v>
      </c>
      <c r="D23" s="28">
        <v>8</v>
      </c>
      <c r="E23" s="5">
        <v>14</v>
      </c>
      <c r="F23" s="5">
        <v>59</v>
      </c>
      <c r="G23" s="5">
        <v>74</v>
      </c>
      <c r="H23" s="28" t="s">
        <v>62</v>
      </c>
      <c r="I23" s="28">
        <v>17.5</v>
      </c>
      <c r="J23" s="28" t="s">
        <v>63</v>
      </c>
      <c r="K23" s="28">
        <v>17.297999999999998</v>
      </c>
      <c r="L23" s="27">
        <v>154.19999999999999</v>
      </c>
      <c r="M23" s="27">
        <v>147.898</v>
      </c>
      <c r="N23" s="73">
        <f>M23-L23</f>
        <v>-6.3019999999999925</v>
      </c>
      <c r="O23" s="100">
        <f t="shared" si="4"/>
        <v>-4.086900129701676</v>
      </c>
      <c r="P23" s="99">
        <f t="shared" si="3"/>
        <v>4.086900129701676</v>
      </c>
      <c r="Q23" s="30"/>
      <c r="R23" s="3"/>
      <c r="S23" s="3"/>
      <c r="T23" s="3"/>
      <c r="U23" s="3"/>
      <c r="V23" s="5"/>
      <c r="W23" s="23"/>
      <c r="X23" s="129" t="s">
        <v>80</v>
      </c>
      <c r="Y23" s="2" t="s">
        <v>9</v>
      </c>
      <c r="Z23" s="18"/>
      <c r="AA23" s="21"/>
    </row>
    <row r="24" spans="1:27" x14ac:dyDescent="0.25">
      <c r="A24" s="27" t="s">
        <v>17</v>
      </c>
      <c r="B24" s="28">
        <v>5</v>
      </c>
      <c r="C24" s="28">
        <v>2</v>
      </c>
      <c r="D24" s="28">
        <v>8</v>
      </c>
      <c r="E24" s="28">
        <v>13</v>
      </c>
      <c r="F24" s="28">
        <v>58</v>
      </c>
      <c r="G24" s="28">
        <v>70</v>
      </c>
      <c r="H24" s="28" t="s">
        <v>44</v>
      </c>
      <c r="I24" s="28">
        <v>17</v>
      </c>
      <c r="J24" s="28" t="s">
        <v>63</v>
      </c>
      <c r="K24" s="28">
        <v>20.132999999999999</v>
      </c>
      <c r="L24" s="27">
        <v>156.4</v>
      </c>
      <c r="M24" s="27">
        <v>153.833</v>
      </c>
      <c r="N24" s="73">
        <f>M24-L24</f>
        <v>-2.5670000000000073</v>
      </c>
      <c r="O24" s="100">
        <f t="shared" si="4"/>
        <v>-1.6413043478260891</v>
      </c>
      <c r="P24" s="99">
        <f t="shared" si="3"/>
        <v>1.6413043478260891</v>
      </c>
      <c r="Q24" s="30"/>
      <c r="R24" s="31"/>
      <c r="S24" s="31"/>
      <c r="T24" s="30"/>
      <c r="U24" s="28"/>
      <c r="V24" s="28"/>
      <c r="W24" s="29"/>
      <c r="X24" s="129" t="s">
        <v>80</v>
      </c>
      <c r="Y24" s="32" t="s">
        <v>9</v>
      </c>
      <c r="Z24" s="33"/>
      <c r="AA24" s="34"/>
    </row>
    <row r="25" spans="1:27" x14ac:dyDescent="0.25">
      <c r="A25" s="27" t="s">
        <v>17</v>
      </c>
      <c r="B25" s="28">
        <v>6</v>
      </c>
      <c r="C25" s="28">
        <v>2</v>
      </c>
      <c r="D25" s="28">
        <v>8</v>
      </c>
      <c r="E25" s="28">
        <v>12</v>
      </c>
      <c r="F25" s="28">
        <v>57</v>
      </c>
      <c r="G25" s="28">
        <v>68</v>
      </c>
      <c r="H25" s="28" t="s">
        <v>66</v>
      </c>
      <c r="I25" s="28">
        <v>17.5</v>
      </c>
      <c r="J25" s="28" t="s">
        <v>63</v>
      </c>
      <c r="K25" s="28">
        <v>18.433</v>
      </c>
      <c r="L25" s="27">
        <v>157.47499999999999</v>
      </c>
      <c r="M25" s="27">
        <v>149.333</v>
      </c>
      <c r="N25" s="73">
        <f t="shared" ref="N25:N43" si="5">M25-L25</f>
        <v>-8.1419999999999959</v>
      </c>
      <c r="O25" s="100">
        <f t="shared" si="4"/>
        <v>-5.1703444991268448</v>
      </c>
      <c r="P25" s="99">
        <f t="shared" si="3"/>
        <v>5.1703444991268448</v>
      </c>
      <c r="Q25" s="30"/>
      <c r="R25" s="31"/>
      <c r="S25" s="31"/>
      <c r="T25" s="30"/>
      <c r="U25" s="28"/>
      <c r="V25" s="28"/>
      <c r="W25" s="29"/>
      <c r="X25" s="129" t="s">
        <v>80</v>
      </c>
      <c r="Y25" s="32" t="s">
        <v>9</v>
      </c>
      <c r="Z25" s="36"/>
      <c r="AA25" s="34"/>
    </row>
    <row r="26" spans="1:27" x14ac:dyDescent="0.25">
      <c r="A26" s="27" t="s">
        <v>17</v>
      </c>
      <c r="B26" s="28">
        <v>7</v>
      </c>
      <c r="C26" s="28">
        <v>2</v>
      </c>
      <c r="D26" s="28">
        <v>8</v>
      </c>
      <c r="E26" s="28">
        <v>14</v>
      </c>
      <c r="F26" s="28">
        <v>58</v>
      </c>
      <c r="G26" s="28">
        <v>73</v>
      </c>
      <c r="H26" s="28" t="s">
        <v>78</v>
      </c>
      <c r="I26" s="28">
        <v>18</v>
      </c>
      <c r="J26" s="28" t="s">
        <v>58</v>
      </c>
      <c r="K26" s="28">
        <v>17.867000000000001</v>
      </c>
      <c r="L26" s="27">
        <v>149.4</v>
      </c>
      <c r="M26" s="27">
        <v>147.083</v>
      </c>
      <c r="N26" s="73">
        <f t="shared" si="5"/>
        <v>-2.3170000000000073</v>
      </c>
      <c r="O26" s="100">
        <f t="shared" si="4"/>
        <v>-1.5508701472556896</v>
      </c>
      <c r="P26" s="99">
        <f t="shared" si="3"/>
        <v>1.5508701472556896</v>
      </c>
      <c r="Q26" s="30"/>
      <c r="R26" s="31"/>
      <c r="S26" s="31"/>
      <c r="T26" s="30"/>
      <c r="U26" s="28"/>
      <c r="V26" s="28"/>
      <c r="W26" s="29"/>
      <c r="X26" s="129" t="s">
        <v>80</v>
      </c>
      <c r="Y26" s="32" t="s">
        <v>9</v>
      </c>
      <c r="Z26" s="36"/>
      <c r="AA26" s="34"/>
    </row>
    <row r="27" spans="1:27" x14ac:dyDescent="0.25">
      <c r="A27" s="27" t="s">
        <v>17</v>
      </c>
      <c r="B27" s="28">
        <v>8</v>
      </c>
      <c r="C27" s="28">
        <v>2</v>
      </c>
      <c r="D27" s="28">
        <v>8</v>
      </c>
      <c r="E27" s="28">
        <v>13</v>
      </c>
      <c r="F27" s="28">
        <v>53</v>
      </c>
      <c r="G27" s="28">
        <v>66</v>
      </c>
      <c r="H27" s="28" t="s">
        <v>53</v>
      </c>
      <c r="I27" s="28">
        <v>18</v>
      </c>
      <c r="J27" s="28" t="s">
        <v>58</v>
      </c>
      <c r="K27" s="28">
        <v>17.683</v>
      </c>
      <c r="L27" s="27">
        <v>154</v>
      </c>
      <c r="M27" s="27">
        <v>148.833</v>
      </c>
      <c r="N27" s="73">
        <f t="shared" si="5"/>
        <v>-5.1670000000000016</v>
      </c>
      <c r="O27" s="100">
        <f t="shared" si="4"/>
        <v>-3.3551948051948055</v>
      </c>
      <c r="P27" s="99">
        <f t="shared" si="3"/>
        <v>3.3551948051948055</v>
      </c>
      <c r="Q27" s="30"/>
      <c r="R27" s="31"/>
      <c r="S27" s="31"/>
      <c r="T27" s="30"/>
      <c r="U27" s="28"/>
      <c r="V27" s="28"/>
      <c r="W27" s="29"/>
      <c r="X27" s="129" t="s">
        <v>80</v>
      </c>
      <c r="Y27" s="32"/>
      <c r="Z27" s="36"/>
      <c r="AA27" s="34"/>
    </row>
    <row r="28" spans="1:27" x14ac:dyDescent="0.25">
      <c r="A28" s="27" t="s">
        <v>17</v>
      </c>
      <c r="B28" s="28">
        <v>9</v>
      </c>
      <c r="C28" s="28">
        <v>2</v>
      </c>
      <c r="D28" s="28">
        <v>8</v>
      </c>
      <c r="E28" s="28">
        <v>14</v>
      </c>
      <c r="F28" s="64">
        <v>57</v>
      </c>
      <c r="G28" s="28">
        <v>71</v>
      </c>
      <c r="H28" s="74" t="s">
        <v>49</v>
      </c>
      <c r="I28" s="28">
        <v>20</v>
      </c>
      <c r="J28" s="28" t="s">
        <v>58</v>
      </c>
      <c r="K28" s="28">
        <v>16.672999999999998</v>
      </c>
      <c r="L28" s="27">
        <v>151.6</v>
      </c>
      <c r="M28" s="27">
        <v>161.14599999999999</v>
      </c>
      <c r="N28" s="73">
        <f t="shared" si="5"/>
        <v>9.5459999999999923</v>
      </c>
      <c r="O28" s="100">
        <f t="shared" si="4"/>
        <v>6.2968337730870738</v>
      </c>
      <c r="P28" s="99">
        <f t="shared" si="3"/>
        <v>6.2968337730870738</v>
      </c>
      <c r="Q28" s="30"/>
      <c r="R28" s="31"/>
      <c r="S28" s="31"/>
      <c r="T28" s="30"/>
      <c r="U28" s="28"/>
      <c r="V28" s="28"/>
      <c r="W28" s="29"/>
      <c r="X28" s="129" t="s">
        <v>80</v>
      </c>
      <c r="Y28" s="32"/>
      <c r="Z28" s="36"/>
      <c r="AA28" s="34"/>
    </row>
    <row r="29" spans="1:27" x14ac:dyDescent="0.25">
      <c r="A29" s="27" t="s">
        <v>17</v>
      </c>
      <c r="B29" s="28">
        <v>10</v>
      </c>
      <c r="C29" s="28">
        <v>2</v>
      </c>
      <c r="D29" s="28">
        <v>8</v>
      </c>
      <c r="E29" s="28">
        <v>12</v>
      </c>
      <c r="F29" s="28">
        <v>55</v>
      </c>
      <c r="G29" s="28">
        <v>67</v>
      </c>
      <c r="H29" s="28" t="s">
        <v>62</v>
      </c>
      <c r="I29" s="28">
        <v>18</v>
      </c>
      <c r="J29" s="28" t="s">
        <v>63</v>
      </c>
      <c r="K29" s="28">
        <v>17.082999999999998</v>
      </c>
      <c r="L29" s="27">
        <v>151.19999999999999</v>
      </c>
      <c r="M29" s="27">
        <v>146.733</v>
      </c>
      <c r="N29" s="73">
        <f t="shared" si="5"/>
        <v>-4.4669999999999845</v>
      </c>
      <c r="O29" s="100">
        <f t="shared" si="4"/>
        <v>-2.9543650793650733</v>
      </c>
      <c r="P29" s="99">
        <f t="shared" si="3"/>
        <v>2.9543650793650733</v>
      </c>
      <c r="Q29" s="30"/>
      <c r="R29" s="31"/>
      <c r="S29" s="31"/>
      <c r="T29" s="30"/>
      <c r="U29" s="28"/>
      <c r="V29" s="28"/>
      <c r="W29" s="29"/>
      <c r="X29" s="129" t="s">
        <v>80</v>
      </c>
      <c r="Y29" s="32" t="s">
        <v>9</v>
      </c>
      <c r="Z29" s="36"/>
      <c r="AA29" s="34"/>
    </row>
    <row r="30" spans="1:27" x14ac:dyDescent="0.25">
      <c r="A30" s="27" t="s">
        <v>23</v>
      </c>
      <c r="B30" s="28">
        <v>11</v>
      </c>
      <c r="C30" s="28">
        <v>2</v>
      </c>
      <c r="D30" s="28">
        <v>8</v>
      </c>
      <c r="E30" s="28">
        <v>6</v>
      </c>
      <c r="F30" s="28">
        <v>26</v>
      </c>
      <c r="G30" s="28">
        <v>31</v>
      </c>
      <c r="H30" s="28" t="s">
        <v>51</v>
      </c>
      <c r="I30" s="28">
        <v>18</v>
      </c>
      <c r="J30" s="28" t="s">
        <v>58</v>
      </c>
      <c r="K30" s="28">
        <v>14.2</v>
      </c>
      <c r="L30" s="27">
        <v>67.8</v>
      </c>
      <c r="M30" s="27">
        <v>70.504000000000005</v>
      </c>
      <c r="N30" s="73">
        <f t="shared" si="5"/>
        <v>2.7040000000000077</v>
      </c>
      <c r="O30" s="100">
        <f t="shared" si="4"/>
        <v>3.9882005899705142</v>
      </c>
      <c r="P30" s="99">
        <f t="shared" si="3"/>
        <v>3.9882005899705142</v>
      </c>
      <c r="Q30" s="30" t="s">
        <v>40</v>
      </c>
      <c r="R30" s="31"/>
      <c r="S30" s="31"/>
      <c r="T30" s="30"/>
      <c r="U30" s="28"/>
      <c r="V30" s="28"/>
      <c r="W30" s="29"/>
      <c r="X30" s="129" t="s">
        <v>80</v>
      </c>
      <c r="Y30" s="32"/>
      <c r="Z30" s="36"/>
      <c r="AA30" s="34"/>
    </row>
    <row r="31" spans="1:27" x14ac:dyDescent="0.25">
      <c r="A31" s="27" t="s">
        <v>17</v>
      </c>
      <c r="B31" s="27">
        <v>12</v>
      </c>
      <c r="C31" s="27">
        <v>2</v>
      </c>
      <c r="D31" s="28">
        <v>8</v>
      </c>
      <c r="E31" s="27">
        <v>14</v>
      </c>
      <c r="F31" s="27">
        <v>53</v>
      </c>
      <c r="G31" s="27">
        <v>66</v>
      </c>
      <c r="H31" s="28" t="s">
        <v>54</v>
      </c>
      <c r="I31" s="28">
        <v>18</v>
      </c>
      <c r="J31" s="134" t="s">
        <v>61</v>
      </c>
      <c r="K31" s="27">
        <v>18.12</v>
      </c>
      <c r="L31" s="27">
        <v>141.15</v>
      </c>
      <c r="M31" s="27">
        <v>127.55</v>
      </c>
      <c r="N31" s="71">
        <f t="shared" si="5"/>
        <v>-13.600000000000009</v>
      </c>
      <c r="O31" s="100">
        <f t="shared" si="4"/>
        <v>-9.6351399220687242</v>
      </c>
      <c r="P31" s="99">
        <f t="shared" si="3"/>
        <v>9.6351399220687242</v>
      </c>
      <c r="Q31" s="30"/>
      <c r="R31" s="30"/>
      <c r="S31" s="30"/>
      <c r="T31" s="30"/>
      <c r="U31" s="27"/>
      <c r="V31" s="38"/>
      <c r="W31" s="37"/>
      <c r="X31" s="129" t="s">
        <v>80</v>
      </c>
      <c r="Y31" s="32" t="s">
        <v>9</v>
      </c>
      <c r="Z31" s="39"/>
      <c r="AA31" s="34"/>
    </row>
    <row r="32" spans="1:27" x14ac:dyDescent="0.25">
      <c r="A32" s="6" t="s">
        <v>17</v>
      </c>
      <c r="B32" s="5">
        <v>13</v>
      </c>
      <c r="C32" s="6">
        <v>2</v>
      </c>
      <c r="D32" s="27">
        <v>8</v>
      </c>
      <c r="E32" s="5">
        <v>16</v>
      </c>
      <c r="F32" s="5">
        <v>58</v>
      </c>
      <c r="G32" s="5">
        <v>73</v>
      </c>
      <c r="H32" s="5" t="s">
        <v>46</v>
      </c>
      <c r="I32" s="5">
        <v>18</v>
      </c>
      <c r="J32" s="5" t="s">
        <v>58</v>
      </c>
      <c r="K32" s="28">
        <v>19.704000000000001</v>
      </c>
      <c r="L32" s="27">
        <v>150.19999999999999</v>
      </c>
      <c r="M32" s="27">
        <v>157.46700000000001</v>
      </c>
      <c r="N32" s="73">
        <f t="shared" si="5"/>
        <v>7.2670000000000243</v>
      </c>
      <c r="O32" s="100">
        <f t="shared" si="4"/>
        <v>4.8382157123834979</v>
      </c>
      <c r="P32" s="99">
        <f t="shared" si="3"/>
        <v>4.8382157123834979</v>
      </c>
      <c r="Q32" s="30"/>
      <c r="R32" s="5"/>
      <c r="S32" s="5"/>
      <c r="T32" s="5"/>
      <c r="U32" s="5"/>
      <c r="V32" s="2"/>
      <c r="W32" s="23"/>
      <c r="X32" s="129" t="s">
        <v>80</v>
      </c>
      <c r="Y32" s="13" t="s">
        <v>9</v>
      </c>
      <c r="Z32" s="19"/>
      <c r="AA32" s="6"/>
    </row>
    <row r="33" spans="1:27" x14ac:dyDescent="0.25">
      <c r="A33" s="27" t="s">
        <v>17</v>
      </c>
      <c r="B33" s="28">
        <v>14</v>
      </c>
      <c r="C33" s="30">
        <v>2</v>
      </c>
      <c r="D33" s="28">
        <v>8</v>
      </c>
      <c r="E33" s="28">
        <v>13</v>
      </c>
      <c r="F33" s="28">
        <v>54</v>
      </c>
      <c r="G33" s="28">
        <v>68</v>
      </c>
      <c r="H33" s="28" t="s">
        <v>45</v>
      </c>
      <c r="I33" s="28">
        <v>18</v>
      </c>
      <c r="J33" s="28" t="s">
        <v>58</v>
      </c>
      <c r="K33" s="28">
        <v>16.899999999999999</v>
      </c>
      <c r="L33" s="27">
        <v>149.19999999999999</v>
      </c>
      <c r="M33" s="27">
        <v>140.1</v>
      </c>
      <c r="N33" s="73">
        <f t="shared" si="5"/>
        <v>-9.0999999999999943</v>
      </c>
      <c r="O33" s="100">
        <f t="shared" si="4"/>
        <v>-6.0991957104557626</v>
      </c>
      <c r="P33" s="99">
        <f t="shared" si="3"/>
        <v>6.0991957104557626</v>
      </c>
      <c r="Q33" s="102" t="s">
        <v>36</v>
      </c>
      <c r="R33" s="28"/>
      <c r="S33" s="28"/>
      <c r="T33" s="28"/>
      <c r="U33" s="28"/>
      <c r="V33" s="32"/>
      <c r="W33" s="29"/>
      <c r="X33" s="129" t="s">
        <v>80</v>
      </c>
      <c r="Y33" s="32" t="s">
        <v>9</v>
      </c>
      <c r="Z33" s="36"/>
      <c r="AA33" s="27"/>
    </row>
    <row r="34" spans="1:27" x14ac:dyDescent="0.25">
      <c r="A34" s="27" t="s">
        <v>17</v>
      </c>
      <c r="B34" s="28">
        <v>15</v>
      </c>
      <c r="C34" s="28">
        <v>2</v>
      </c>
      <c r="D34" s="28">
        <v>8</v>
      </c>
      <c r="E34" s="28">
        <v>14</v>
      </c>
      <c r="F34" s="28">
        <v>58</v>
      </c>
      <c r="G34" s="28">
        <v>73</v>
      </c>
      <c r="H34" s="28" t="s">
        <v>64</v>
      </c>
      <c r="I34" s="28">
        <v>19</v>
      </c>
      <c r="J34" s="28" t="s">
        <v>58</v>
      </c>
      <c r="K34" s="28">
        <v>18</v>
      </c>
      <c r="L34" s="27">
        <v>150.5</v>
      </c>
      <c r="M34" s="27">
        <v>153.69999999999999</v>
      </c>
      <c r="N34" s="73">
        <f t="shared" si="5"/>
        <v>3.1999999999999886</v>
      </c>
      <c r="O34" s="100">
        <f t="shared" si="4"/>
        <v>2.126245847176067</v>
      </c>
      <c r="P34" s="99">
        <f t="shared" si="3"/>
        <v>2.126245847176067</v>
      </c>
      <c r="Q34" s="30"/>
      <c r="R34" s="28"/>
      <c r="S34" s="28"/>
      <c r="T34" s="28"/>
      <c r="U34" s="28"/>
      <c r="V34" s="32"/>
      <c r="W34" s="29"/>
      <c r="X34" s="129" t="s">
        <v>80</v>
      </c>
      <c r="Y34" s="32" t="s">
        <v>9</v>
      </c>
      <c r="Z34" s="36"/>
      <c r="AA34" s="27"/>
    </row>
    <row r="35" spans="1:27" x14ac:dyDescent="0.25">
      <c r="A35" s="27" t="s">
        <v>17</v>
      </c>
      <c r="B35" s="27">
        <v>16</v>
      </c>
      <c r="C35" s="28">
        <v>2</v>
      </c>
      <c r="D35" s="28">
        <v>8</v>
      </c>
      <c r="E35" s="5">
        <v>12</v>
      </c>
      <c r="F35" s="5">
        <v>52</v>
      </c>
      <c r="G35" s="5">
        <v>65</v>
      </c>
      <c r="H35" s="5" t="s">
        <v>55</v>
      </c>
      <c r="I35" s="5">
        <v>19</v>
      </c>
      <c r="J35" s="5" t="s">
        <v>58</v>
      </c>
      <c r="K35" s="28">
        <v>19.254000000000001</v>
      </c>
      <c r="L35" s="27">
        <v>152.304</v>
      </c>
      <c r="M35" s="27">
        <v>148.71700000000001</v>
      </c>
      <c r="N35" s="73">
        <f t="shared" si="5"/>
        <v>-3.5869999999999891</v>
      </c>
      <c r="O35" s="100">
        <f t="shared" si="4"/>
        <v>-2.355158104842936</v>
      </c>
      <c r="P35" s="99">
        <f t="shared" si="3"/>
        <v>2.355158104842936</v>
      </c>
      <c r="Q35" s="102" t="s">
        <v>36</v>
      </c>
      <c r="R35" s="5"/>
      <c r="S35" s="5"/>
      <c r="T35" s="5"/>
      <c r="U35" s="5"/>
      <c r="V35" s="2"/>
      <c r="W35" s="23"/>
      <c r="X35" s="129" t="s">
        <v>80</v>
      </c>
      <c r="Y35" s="32" t="s">
        <v>9</v>
      </c>
      <c r="Z35" s="19"/>
      <c r="AA35" s="6"/>
    </row>
    <row r="36" spans="1:27" x14ac:dyDescent="0.25">
      <c r="A36" s="27" t="s">
        <v>17</v>
      </c>
      <c r="B36" s="28">
        <v>17</v>
      </c>
      <c r="C36" s="28">
        <v>2</v>
      </c>
      <c r="D36" s="28">
        <v>8</v>
      </c>
      <c r="E36" s="28">
        <v>13</v>
      </c>
      <c r="F36" s="28">
        <v>54</v>
      </c>
      <c r="G36" s="28">
        <v>67</v>
      </c>
      <c r="H36" s="28" t="s">
        <v>62</v>
      </c>
      <c r="I36" s="28">
        <v>18</v>
      </c>
      <c r="J36" s="28" t="s">
        <v>58</v>
      </c>
      <c r="K36" s="28">
        <v>18.533000000000001</v>
      </c>
      <c r="L36" s="27">
        <v>149.4</v>
      </c>
      <c r="M36" s="27">
        <v>145.083</v>
      </c>
      <c r="N36" s="73">
        <f t="shared" si="5"/>
        <v>-4.3170000000000073</v>
      </c>
      <c r="O36" s="100">
        <f t="shared" si="4"/>
        <v>-2.8895582329317326</v>
      </c>
      <c r="P36" s="99">
        <f t="shared" si="3"/>
        <v>2.8895582329317326</v>
      </c>
      <c r="Q36" s="30"/>
      <c r="R36" s="28"/>
      <c r="S36" s="28"/>
      <c r="T36" s="28"/>
      <c r="U36" s="28"/>
      <c r="V36" s="32"/>
      <c r="W36" s="29"/>
      <c r="X36" s="129" t="s">
        <v>80</v>
      </c>
      <c r="Y36" s="32" t="s">
        <v>9</v>
      </c>
      <c r="Z36" s="36"/>
      <c r="AA36" s="27"/>
    </row>
    <row r="37" spans="1:27" x14ac:dyDescent="0.25">
      <c r="A37" s="27" t="s">
        <v>17</v>
      </c>
      <c r="B37" s="28">
        <v>18</v>
      </c>
      <c r="C37" s="28">
        <v>2</v>
      </c>
      <c r="D37" s="28">
        <v>8</v>
      </c>
      <c r="E37" s="28">
        <v>13</v>
      </c>
      <c r="F37" s="28">
        <v>55</v>
      </c>
      <c r="G37" s="28">
        <v>68</v>
      </c>
      <c r="H37" s="28" t="s">
        <v>44</v>
      </c>
      <c r="I37" s="28">
        <v>18</v>
      </c>
      <c r="J37" s="28" t="s">
        <v>60</v>
      </c>
      <c r="K37" s="28">
        <v>17.5</v>
      </c>
      <c r="L37" s="27">
        <v>149.80000000000001</v>
      </c>
      <c r="M37" s="27">
        <v>145.43299999999999</v>
      </c>
      <c r="N37" s="73">
        <f t="shared" si="5"/>
        <v>-4.3670000000000186</v>
      </c>
      <c r="O37" s="100">
        <f t="shared" si="4"/>
        <v>-2.9152202937249738</v>
      </c>
      <c r="P37" s="99">
        <f t="shared" si="3"/>
        <v>2.9152202937249738</v>
      </c>
      <c r="Q37" s="30"/>
      <c r="R37" s="28"/>
      <c r="S37" s="28"/>
      <c r="T37" s="28"/>
      <c r="U37" s="28"/>
      <c r="V37" s="32"/>
      <c r="W37" s="29"/>
      <c r="X37" s="129" t="s">
        <v>80</v>
      </c>
      <c r="Y37" s="32" t="s">
        <v>9</v>
      </c>
      <c r="Z37" s="36"/>
      <c r="AA37" s="27"/>
    </row>
    <row r="38" spans="1:27" x14ac:dyDescent="0.25">
      <c r="A38" s="27" t="s">
        <v>17</v>
      </c>
      <c r="B38" s="28">
        <v>19</v>
      </c>
      <c r="C38" s="28">
        <v>2</v>
      </c>
      <c r="D38" s="28">
        <v>8</v>
      </c>
      <c r="E38" s="28">
        <v>15</v>
      </c>
      <c r="F38" s="28">
        <v>52</v>
      </c>
      <c r="G38" s="28">
        <v>68</v>
      </c>
      <c r="H38" s="28" t="s">
        <v>65</v>
      </c>
      <c r="I38" s="28">
        <v>18</v>
      </c>
      <c r="J38" s="28" t="s">
        <v>58</v>
      </c>
      <c r="K38" s="28">
        <v>18.7</v>
      </c>
      <c r="L38" s="27">
        <v>147.1</v>
      </c>
      <c r="M38" s="27">
        <v>149.9</v>
      </c>
      <c r="N38" s="73">
        <f t="shared" si="5"/>
        <v>2.8000000000000114</v>
      </c>
      <c r="O38" s="100">
        <f t="shared" si="4"/>
        <v>1.9034670292318312</v>
      </c>
      <c r="P38" s="99">
        <f t="shared" si="3"/>
        <v>1.9034670292318312</v>
      </c>
      <c r="Q38" s="30"/>
      <c r="R38" s="28"/>
      <c r="S38" s="28"/>
      <c r="T38" s="28"/>
      <c r="U38" s="28"/>
      <c r="V38" s="32"/>
      <c r="W38" s="29"/>
      <c r="X38" s="129" t="s">
        <v>80</v>
      </c>
      <c r="Y38" s="32" t="s">
        <v>9</v>
      </c>
      <c r="Z38" s="36"/>
      <c r="AA38" s="27"/>
    </row>
    <row r="39" spans="1:27" x14ac:dyDescent="0.25">
      <c r="A39" s="27" t="s">
        <v>17</v>
      </c>
      <c r="B39" s="27">
        <v>20</v>
      </c>
      <c r="C39" s="27">
        <v>2</v>
      </c>
      <c r="D39" s="28">
        <v>8</v>
      </c>
      <c r="E39" s="5">
        <v>13</v>
      </c>
      <c r="F39" s="5">
        <v>57</v>
      </c>
      <c r="G39" s="5">
        <v>71</v>
      </c>
      <c r="H39" s="5" t="s">
        <v>56</v>
      </c>
      <c r="I39" s="5">
        <v>17</v>
      </c>
      <c r="J39" s="5" t="s">
        <v>58</v>
      </c>
      <c r="K39" s="28">
        <v>16.654</v>
      </c>
      <c r="L39" s="27">
        <v>149.4</v>
      </c>
      <c r="M39" s="27">
        <v>139.95500000000001</v>
      </c>
      <c r="N39" s="73">
        <f t="shared" si="5"/>
        <v>-9.4449999999999932</v>
      </c>
      <c r="O39" s="100">
        <f t="shared" si="4"/>
        <v>-6.3219544846050857</v>
      </c>
      <c r="P39" s="99">
        <f t="shared" si="3"/>
        <v>6.3219544846050857</v>
      </c>
      <c r="Q39" s="30"/>
      <c r="R39" s="5"/>
      <c r="S39" s="5"/>
      <c r="T39" s="5"/>
      <c r="U39" s="5"/>
      <c r="V39" s="2"/>
      <c r="W39" s="23"/>
      <c r="X39" s="129" t="s">
        <v>80</v>
      </c>
      <c r="Y39" s="32" t="s">
        <v>9</v>
      </c>
      <c r="Z39" s="19"/>
      <c r="AA39" s="6"/>
    </row>
    <row r="40" spans="1:27" x14ac:dyDescent="0.25">
      <c r="A40" s="27" t="s">
        <v>17</v>
      </c>
      <c r="B40" s="28">
        <v>21</v>
      </c>
      <c r="C40" s="28">
        <v>2</v>
      </c>
      <c r="D40" s="28">
        <v>8</v>
      </c>
      <c r="E40" s="28">
        <v>13</v>
      </c>
      <c r="F40" s="28">
        <v>56</v>
      </c>
      <c r="G40" s="28">
        <v>71</v>
      </c>
      <c r="H40" s="28" t="s">
        <v>64</v>
      </c>
      <c r="I40" s="28">
        <v>18</v>
      </c>
      <c r="J40" s="28" t="s">
        <v>58</v>
      </c>
      <c r="K40" s="28">
        <v>15.483000000000001</v>
      </c>
      <c r="L40" s="27">
        <v>151.304</v>
      </c>
      <c r="M40" s="27">
        <v>155.19999999999999</v>
      </c>
      <c r="N40" s="73">
        <f t="shared" si="5"/>
        <v>3.8959999999999866</v>
      </c>
      <c r="O40" s="100">
        <f t="shared" si="4"/>
        <v>2.5749484481573326</v>
      </c>
      <c r="P40" s="99">
        <f t="shared" si="3"/>
        <v>2.5749484481573326</v>
      </c>
      <c r="Q40" s="30"/>
      <c r="R40" s="28"/>
      <c r="S40" s="28"/>
      <c r="T40" s="28"/>
      <c r="U40" s="28"/>
      <c r="V40" s="32"/>
      <c r="W40" s="29"/>
      <c r="X40" s="129" t="s">
        <v>80</v>
      </c>
      <c r="Y40" s="38" t="s">
        <v>9</v>
      </c>
      <c r="Z40" s="36"/>
      <c r="AA40" s="27"/>
    </row>
    <row r="41" spans="1:27" x14ac:dyDescent="0.25">
      <c r="A41" s="27" t="s">
        <v>17</v>
      </c>
      <c r="B41" s="5">
        <v>22</v>
      </c>
      <c r="C41" s="28">
        <v>2</v>
      </c>
      <c r="D41" s="28">
        <v>8</v>
      </c>
      <c r="E41" s="5">
        <v>15</v>
      </c>
      <c r="F41" s="5">
        <v>56</v>
      </c>
      <c r="G41" s="5">
        <v>71</v>
      </c>
      <c r="H41" s="5">
        <v>18</v>
      </c>
      <c r="I41" s="5">
        <v>18</v>
      </c>
      <c r="J41" s="28" t="s">
        <v>57</v>
      </c>
      <c r="K41" s="28">
        <v>17.329999999999998</v>
      </c>
      <c r="L41" s="27">
        <v>145</v>
      </c>
      <c r="M41" s="27">
        <v>144.798</v>
      </c>
      <c r="N41" s="73">
        <f t="shared" si="5"/>
        <v>-0.20199999999999818</v>
      </c>
      <c r="O41" s="100">
        <f t="shared" si="4"/>
        <v>-0.1393103448275812</v>
      </c>
      <c r="P41" s="99">
        <f t="shared" si="3"/>
        <v>0.1393103448275812</v>
      </c>
      <c r="Q41" s="30"/>
      <c r="R41" s="5"/>
      <c r="S41" s="5"/>
      <c r="T41" s="5"/>
      <c r="U41" s="5"/>
      <c r="V41" s="2"/>
      <c r="W41" s="23"/>
      <c r="X41" s="129" t="s">
        <v>80</v>
      </c>
      <c r="Y41" s="2" t="s">
        <v>9</v>
      </c>
      <c r="Z41" s="19"/>
      <c r="AA41" s="6"/>
    </row>
    <row r="42" spans="1:27" x14ac:dyDescent="0.25">
      <c r="A42" s="27" t="s">
        <v>17</v>
      </c>
      <c r="B42" s="5">
        <v>23</v>
      </c>
      <c r="C42" s="27">
        <v>2</v>
      </c>
      <c r="D42" s="28">
        <v>8</v>
      </c>
      <c r="E42" s="5">
        <v>14</v>
      </c>
      <c r="F42" s="5">
        <v>56</v>
      </c>
      <c r="G42" s="5">
        <v>71</v>
      </c>
      <c r="H42" s="5" t="s">
        <v>46</v>
      </c>
      <c r="I42" s="5">
        <v>18</v>
      </c>
      <c r="J42" s="5" t="s">
        <v>61</v>
      </c>
      <c r="K42" s="28">
        <v>18.998000000000001</v>
      </c>
      <c r="L42" s="27">
        <v>149.19999999999999</v>
      </c>
      <c r="M42" s="27">
        <v>146.68299999999999</v>
      </c>
      <c r="N42" s="73">
        <f t="shared" si="5"/>
        <v>-2.5169999999999959</v>
      </c>
      <c r="O42" s="100">
        <f t="shared" si="4"/>
        <v>-1.6869973190348553</v>
      </c>
      <c r="P42" s="99">
        <f t="shared" si="3"/>
        <v>1.6869973190348553</v>
      </c>
      <c r="Q42" s="30"/>
      <c r="R42" s="5"/>
      <c r="S42" s="5"/>
      <c r="T42" s="5"/>
      <c r="U42" s="5"/>
      <c r="V42" s="2"/>
      <c r="W42" s="23"/>
      <c r="X42" s="129" t="s">
        <v>80</v>
      </c>
      <c r="Y42" s="2" t="s">
        <v>9</v>
      </c>
      <c r="Z42" s="19"/>
      <c r="AA42" s="6"/>
    </row>
    <row r="43" spans="1:27" x14ac:dyDescent="0.25">
      <c r="A43" s="27" t="s">
        <v>17</v>
      </c>
      <c r="B43" s="27">
        <v>24</v>
      </c>
      <c r="C43" s="27">
        <v>2</v>
      </c>
      <c r="D43" s="28">
        <v>8</v>
      </c>
      <c r="E43" s="5">
        <v>14</v>
      </c>
      <c r="F43" s="5">
        <v>54</v>
      </c>
      <c r="G43" s="5">
        <v>68</v>
      </c>
      <c r="H43" s="28" t="s">
        <v>46</v>
      </c>
      <c r="I43" s="28">
        <v>19</v>
      </c>
      <c r="J43" s="5" t="s">
        <v>60</v>
      </c>
      <c r="K43" s="28">
        <v>17.858000000000001</v>
      </c>
      <c r="L43" s="27">
        <v>146.80000000000001</v>
      </c>
      <c r="M43" s="27">
        <v>147.458</v>
      </c>
      <c r="N43" s="73">
        <f t="shared" si="5"/>
        <v>0.65799999999998704</v>
      </c>
      <c r="O43" s="100">
        <f t="shared" si="4"/>
        <v>0.44822888283377882</v>
      </c>
      <c r="P43" s="99">
        <f t="shared" si="3"/>
        <v>0.44822888283377882</v>
      </c>
      <c r="Q43" s="30"/>
      <c r="R43" s="5"/>
      <c r="S43" s="5"/>
      <c r="T43" s="5"/>
      <c r="U43" s="5"/>
      <c r="V43" s="2"/>
      <c r="W43" s="23"/>
      <c r="X43" s="129" t="s">
        <v>80</v>
      </c>
      <c r="Y43" s="32" t="s">
        <v>9</v>
      </c>
      <c r="Z43" s="19"/>
      <c r="AA43" s="6"/>
    </row>
    <row r="44" spans="1:27" x14ac:dyDescent="0.25">
      <c r="A44" s="6" t="s">
        <v>23</v>
      </c>
      <c r="B44" s="69">
        <v>1</v>
      </c>
      <c r="C44" s="6">
        <v>2</v>
      </c>
      <c r="D44" s="27">
        <v>8</v>
      </c>
      <c r="E44" s="69">
        <v>16</v>
      </c>
      <c r="F44" s="69">
        <v>57</v>
      </c>
      <c r="G44" s="69">
        <v>72</v>
      </c>
      <c r="H44" s="120" t="s">
        <v>69</v>
      </c>
      <c r="I44" s="69">
        <v>18.5</v>
      </c>
      <c r="J44" s="113" t="s">
        <v>63</v>
      </c>
      <c r="K44" s="69">
        <v>22.632999999999999</v>
      </c>
      <c r="L44" s="127">
        <v>170.2</v>
      </c>
      <c r="M44" s="69">
        <v>169.71700000000001</v>
      </c>
      <c r="N44" s="73">
        <f>M44-L44</f>
        <v>-0.48299999999997567</v>
      </c>
      <c r="O44" s="94">
        <f>((M44/L44)-1)*100</f>
        <v>-0.28378378378376423</v>
      </c>
      <c r="P44" s="99">
        <f>ABS(O44)</f>
        <v>0.28378378378376423</v>
      </c>
      <c r="Q44" s="101" t="s">
        <v>36</v>
      </c>
      <c r="R44" s="81"/>
      <c r="S44" s="81"/>
      <c r="T44" s="86"/>
      <c r="U44" s="81"/>
      <c r="V44" s="87"/>
      <c r="W44" s="81"/>
      <c r="X44" s="81"/>
      <c r="Y44" s="81"/>
      <c r="Z44" s="81"/>
    </row>
    <row r="45" spans="1:27" x14ac:dyDescent="0.25">
      <c r="A45" s="3" t="s">
        <v>23</v>
      </c>
      <c r="B45" s="3">
        <v>2</v>
      </c>
      <c r="C45" s="3">
        <v>2</v>
      </c>
      <c r="D45" s="30">
        <v>8</v>
      </c>
      <c r="E45" s="3">
        <v>13</v>
      </c>
      <c r="F45" s="3">
        <v>59</v>
      </c>
      <c r="G45" s="3">
        <v>72</v>
      </c>
      <c r="H45" s="3" t="s">
        <v>70</v>
      </c>
      <c r="I45" s="3">
        <v>18</v>
      </c>
      <c r="J45" s="3" t="s">
        <v>58</v>
      </c>
      <c r="K45" s="123">
        <v>20.082999999999998</v>
      </c>
      <c r="L45" s="123">
        <v>163.16999999999999</v>
      </c>
      <c r="M45" s="123">
        <v>156.38300000000001</v>
      </c>
      <c r="N45" s="73">
        <f t="shared" ref="N45:N67" si="6">M45-L45</f>
        <v>-6.7869999999999777</v>
      </c>
      <c r="O45" s="94">
        <f>((M45/L45)-1)*100</f>
        <v>-4.1594655880370031</v>
      </c>
      <c r="P45" s="99">
        <f t="shared" ref="P45:P67" si="7">ABS(O45)</f>
        <v>4.1594655880370031</v>
      </c>
      <c r="Q45" s="28"/>
      <c r="R45" s="3"/>
      <c r="S45" s="3"/>
      <c r="T45" s="3"/>
      <c r="U45" s="3"/>
      <c r="V45" s="82"/>
      <c r="W45" s="3" t="s">
        <v>80</v>
      </c>
      <c r="X45" s="83" t="s">
        <v>9</v>
      </c>
      <c r="Y45" s="84"/>
      <c r="Z45" s="85"/>
    </row>
    <row r="46" spans="1:27" x14ac:dyDescent="0.25">
      <c r="A46" s="6" t="s">
        <v>23</v>
      </c>
      <c r="B46" s="3">
        <v>3</v>
      </c>
      <c r="C46" s="3">
        <v>2</v>
      </c>
      <c r="D46" s="28">
        <v>8</v>
      </c>
      <c r="E46" s="3">
        <v>14</v>
      </c>
      <c r="F46" s="3">
        <v>61</v>
      </c>
      <c r="G46" s="3">
        <v>74</v>
      </c>
      <c r="H46" s="3" t="s">
        <v>45</v>
      </c>
      <c r="I46" s="6">
        <v>18</v>
      </c>
      <c r="J46" s="3" t="s">
        <v>58</v>
      </c>
      <c r="K46" s="123">
        <v>18.483000000000001</v>
      </c>
      <c r="L46" s="123">
        <v>165</v>
      </c>
      <c r="M46" s="123">
        <v>159.9</v>
      </c>
      <c r="N46" s="73">
        <f t="shared" si="6"/>
        <v>-5.0999999999999943</v>
      </c>
      <c r="O46" s="94">
        <f t="shared" ref="O46:O67" si="8">((M46/L46)-1)*100</f>
        <v>-3.0909090909090886</v>
      </c>
      <c r="P46" s="99">
        <f t="shared" si="7"/>
        <v>3.0909090909090886</v>
      </c>
      <c r="Q46" s="28"/>
      <c r="R46" s="3"/>
      <c r="S46" s="3"/>
      <c r="T46" s="3"/>
      <c r="U46" s="3"/>
      <c r="V46" s="23"/>
      <c r="W46" s="3" t="s">
        <v>80</v>
      </c>
      <c r="X46" s="2" t="s">
        <v>9</v>
      </c>
      <c r="Y46" s="17"/>
      <c r="Z46" s="21"/>
    </row>
    <row r="47" spans="1:27" x14ac:dyDescent="0.25">
      <c r="A47" s="6" t="s">
        <v>23</v>
      </c>
      <c r="B47" s="5">
        <v>4</v>
      </c>
      <c r="C47" s="5">
        <v>2</v>
      </c>
      <c r="D47" s="28">
        <v>8</v>
      </c>
      <c r="E47" s="5">
        <v>14</v>
      </c>
      <c r="F47" s="5">
        <v>62</v>
      </c>
      <c r="G47" s="5">
        <v>76</v>
      </c>
      <c r="H47" s="5" t="s">
        <v>54</v>
      </c>
      <c r="I47" s="6">
        <v>18</v>
      </c>
      <c r="J47" s="5" t="s">
        <v>58</v>
      </c>
      <c r="K47" s="27">
        <v>18.617000000000001</v>
      </c>
      <c r="L47" s="27">
        <v>172.6</v>
      </c>
      <c r="M47" s="27">
        <v>158.6</v>
      </c>
      <c r="N47" s="73">
        <f t="shared" si="6"/>
        <v>-14</v>
      </c>
      <c r="O47" s="94">
        <f t="shared" si="8"/>
        <v>-8.111239860950171</v>
      </c>
      <c r="P47" s="99">
        <f t="shared" si="7"/>
        <v>8.111239860950171</v>
      </c>
      <c r="Q47" s="28" t="s">
        <v>36</v>
      </c>
      <c r="R47" s="3"/>
      <c r="S47" s="3"/>
      <c r="T47" s="3"/>
      <c r="U47" s="5"/>
      <c r="V47" s="23"/>
      <c r="W47" s="3" t="s">
        <v>80</v>
      </c>
      <c r="X47" s="2" t="s">
        <v>9</v>
      </c>
      <c r="Y47" s="18"/>
      <c r="Z47" s="21"/>
    </row>
    <row r="48" spans="1:27" x14ac:dyDescent="0.25">
      <c r="A48" s="6" t="s">
        <v>23</v>
      </c>
      <c r="B48" s="28">
        <v>5</v>
      </c>
      <c r="C48" s="28">
        <v>2</v>
      </c>
      <c r="D48" s="28">
        <v>8</v>
      </c>
      <c r="E48" s="28">
        <v>12</v>
      </c>
      <c r="F48" s="28">
        <v>62</v>
      </c>
      <c r="G48" s="28">
        <v>73</v>
      </c>
      <c r="H48" s="28" t="s">
        <v>49</v>
      </c>
      <c r="I48" s="27">
        <v>18</v>
      </c>
      <c r="J48" s="28" t="s">
        <v>58</v>
      </c>
      <c r="K48" s="27">
        <v>20.082999999999998</v>
      </c>
      <c r="L48" s="27">
        <v>164.2</v>
      </c>
      <c r="M48" s="27">
        <v>159.333</v>
      </c>
      <c r="N48" s="73">
        <f t="shared" si="6"/>
        <v>-4.8669999999999902</v>
      </c>
      <c r="O48" s="94">
        <f t="shared" si="8"/>
        <v>-2.9640682095006032</v>
      </c>
      <c r="P48" s="99">
        <f t="shared" si="7"/>
        <v>2.9640682095006032</v>
      </c>
      <c r="Q48" s="31"/>
      <c r="R48" s="31"/>
      <c r="S48" s="30"/>
      <c r="T48" s="28"/>
      <c r="U48" s="28"/>
      <c r="V48" s="29"/>
      <c r="W48" s="3" t="s">
        <v>80</v>
      </c>
      <c r="X48" s="32" t="s">
        <v>9</v>
      </c>
      <c r="Y48" s="33"/>
      <c r="Z48" s="34"/>
    </row>
    <row r="49" spans="1:27" x14ac:dyDescent="0.25">
      <c r="A49" s="6" t="s">
        <v>23</v>
      </c>
      <c r="B49" s="28">
        <v>6</v>
      </c>
      <c r="C49" s="28">
        <v>2</v>
      </c>
      <c r="D49" s="28">
        <v>8</v>
      </c>
      <c r="E49" s="28">
        <v>12</v>
      </c>
      <c r="F49" s="28">
        <v>58</v>
      </c>
      <c r="G49" s="28">
        <v>70</v>
      </c>
      <c r="H49" s="28" t="s">
        <v>45</v>
      </c>
      <c r="I49" s="27">
        <v>18</v>
      </c>
      <c r="J49" s="28" t="s">
        <v>58</v>
      </c>
      <c r="K49" s="27">
        <v>19.257999999999999</v>
      </c>
      <c r="L49" s="27">
        <v>163.80000000000001</v>
      </c>
      <c r="M49" s="27">
        <v>155.9</v>
      </c>
      <c r="N49" s="73">
        <f t="shared" si="6"/>
        <v>-7.9000000000000057</v>
      </c>
      <c r="O49" s="94">
        <f t="shared" si="8"/>
        <v>-4.822954822954828</v>
      </c>
      <c r="P49" s="99">
        <f t="shared" si="7"/>
        <v>4.822954822954828</v>
      </c>
      <c r="Q49" s="31"/>
      <c r="R49" s="31"/>
      <c r="S49" s="30"/>
      <c r="T49" s="28"/>
      <c r="U49" s="28"/>
      <c r="V49" s="29"/>
      <c r="W49" s="3" t="s">
        <v>80</v>
      </c>
      <c r="X49" s="32" t="s">
        <v>9</v>
      </c>
      <c r="Y49" s="36"/>
      <c r="Z49" s="34"/>
    </row>
    <row r="50" spans="1:27" x14ac:dyDescent="0.25">
      <c r="A50" s="6" t="s">
        <v>23</v>
      </c>
      <c r="B50" s="28">
        <v>7</v>
      </c>
      <c r="C50" s="28">
        <v>2</v>
      </c>
      <c r="D50" s="28">
        <v>8</v>
      </c>
      <c r="E50" s="28">
        <v>15</v>
      </c>
      <c r="F50" s="28">
        <v>63</v>
      </c>
      <c r="G50" s="28">
        <v>78</v>
      </c>
      <c r="H50" s="28" t="s">
        <v>54</v>
      </c>
      <c r="I50" s="27">
        <v>18</v>
      </c>
      <c r="J50" s="28" t="s">
        <v>58</v>
      </c>
      <c r="K50" s="27">
        <v>16.8</v>
      </c>
      <c r="L50" s="27">
        <v>173.4</v>
      </c>
      <c r="M50" s="27">
        <v>162.85</v>
      </c>
      <c r="N50" s="73">
        <f t="shared" si="6"/>
        <v>-10.550000000000011</v>
      </c>
      <c r="O50" s="94">
        <f t="shared" si="8"/>
        <v>-6.0841983852364496</v>
      </c>
      <c r="P50" s="99">
        <f t="shared" si="7"/>
        <v>6.0841983852364496</v>
      </c>
      <c r="Q50" s="31"/>
      <c r="R50" s="31"/>
      <c r="S50" s="30"/>
      <c r="T50" s="28"/>
      <c r="U50" s="28"/>
      <c r="V50" s="29"/>
      <c r="W50" s="3" t="s">
        <v>80</v>
      </c>
      <c r="X50" s="32" t="s">
        <v>9</v>
      </c>
      <c r="Y50" s="36"/>
      <c r="Z50" s="34"/>
    </row>
    <row r="51" spans="1:27" ht="55.2" x14ac:dyDescent="0.25">
      <c r="A51" s="6" t="s">
        <v>23</v>
      </c>
      <c r="B51" s="28">
        <v>8</v>
      </c>
      <c r="C51" s="28">
        <v>2</v>
      </c>
      <c r="D51" s="28">
        <v>8</v>
      </c>
      <c r="E51" s="28">
        <v>13</v>
      </c>
      <c r="F51" s="28">
        <v>60</v>
      </c>
      <c r="G51" s="28">
        <v>74</v>
      </c>
      <c r="H51" s="28" t="s">
        <v>44</v>
      </c>
      <c r="I51" s="6">
        <v>18</v>
      </c>
      <c r="J51" s="28" t="s">
        <v>63</v>
      </c>
      <c r="K51" s="27">
        <v>19.957999999999998</v>
      </c>
      <c r="L51" s="27">
        <v>160.15</v>
      </c>
      <c r="M51" s="27">
        <v>154.53299999999999</v>
      </c>
      <c r="N51" s="73">
        <f t="shared" si="6"/>
        <v>-5.6170000000000186</v>
      </c>
      <c r="O51" s="94">
        <f t="shared" si="8"/>
        <v>-3.5073368716828091</v>
      </c>
      <c r="P51" s="99">
        <f t="shared" si="7"/>
        <v>3.5073368716828091</v>
      </c>
      <c r="Q51" s="31"/>
      <c r="R51" s="31"/>
      <c r="S51" s="30"/>
      <c r="T51" s="28"/>
      <c r="U51" s="28"/>
      <c r="V51" s="29"/>
      <c r="W51" s="3" t="s">
        <v>80</v>
      </c>
      <c r="X51" s="32" t="s">
        <v>9</v>
      </c>
      <c r="Y51" s="36"/>
      <c r="Z51" s="34"/>
      <c r="AA51" s="14" t="s">
        <v>25</v>
      </c>
    </row>
    <row r="52" spans="1:27" x14ac:dyDescent="0.25">
      <c r="A52" s="6" t="s">
        <v>23</v>
      </c>
      <c r="B52" s="28">
        <v>9</v>
      </c>
      <c r="C52" s="28">
        <v>2</v>
      </c>
      <c r="D52" s="28">
        <v>8</v>
      </c>
      <c r="E52" s="28">
        <v>15</v>
      </c>
      <c r="F52" s="28">
        <v>65</v>
      </c>
      <c r="G52" s="28">
        <v>79</v>
      </c>
      <c r="H52" s="28" t="s">
        <v>71</v>
      </c>
      <c r="I52" s="6">
        <v>18</v>
      </c>
      <c r="J52" s="28" t="s">
        <v>58</v>
      </c>
      <c r="K52" s="27">
        <v>19</v>
      </c>
      <c r="L52" s="27">
        <v>166</v>
      </c>
      <c r="M52" s="124">
        <v>163</v>
      </c>
      <c r="N52" s="73">
        <f t="shared" si="6"/>
        <v>-3</v>
      </c>
      <c r="O52" s="94">
        <f t="shared" si="8"/>
        <v>-1.8072289156626509</v>
      </c>
      <c r="P52" s="99">
        <f t="shared" si="7"/>
        <v>1.8072289156626509</v>
      </c>
      <c r="Q52" s="31"/>
      <c r="R52" s="31"/>
      <c r="S52" s="30"/>
      <c r="T52" s="28"/>
      <c r="U52" s="28"/>
      <c r="V52" s="29"/>
      <c r="W52" s="3" t="s">
        <v>80</v>
      </c>
      <c r="X52" s="32" t="s">
        <v>9</v>
      </c>
      <c r="Y52" s="36"/>
      <c r="Z52" s="34"/>
    </row>
    <row r="53" spans="1:27" x14ac:dyDescent="0.25">
      <c r="A53" s="6" t="s">
        <v>23</v>
      </c>
      <c r="B53" s="28">
        <v>10</v>
      </c>
      <c r="C53" s="28">
        <v>2</v>
      </c>
      <c r="D53" s="28">
        <v>8</v>
      </c>
      <c r="E53" s="28">
        <v>15</v>
      </c>
      <c r="F53" s="28">
        <v>60</v>
      </c>
      <c r="G53" s="28">
        <v>75</v>
      </c>
      <c r="H53" s="28" t="s">
        <v>47</v>
      </c>
      <c r="I53" s="6">
        <v>18.5</v>
      </c>
      <c r="J53" s="28" t="s">
        <v>63</v>
      </c>
      <c r="K53" s="27">
        <v>16.329999999999998</v>
      </c>
      <c r="L53" s="27">
        <v>165.95</v>
      </c>
      <c r="M53" s="27">
        <v>163.31700000000001</v>
      </c>
      <c r="N53" s="73">
        <f t="shared" si="6"/>
        <v>-2.6329999999999814</v>
      </c>
      <c r="O53" s="94">
        <f t="shared" si="8"/>
        <v>-1.5866224766495796</v>
      </c>
      <c r="P53" s="99">
        <f t="shared" si="7"/>
        <v>1.5866224766495796</v>
      </c>
      <c r="Q53" s="31"/>
      <c r="R53" s="31"/>
      <c r="S53" s="30"/>
      <c r="T53" s="28"/>
      <c r="U53" s="28"/>
      <c r="V53" s="29"/>
      <c r="W53" s="3" t="s">
        <v>80</v>
      </c>
      <c r="X53" s="32" t="s">
        <v>9</v>
      </c>
      <c r="Y53" s="36"/>
      <c r="Z53" s="34"/>
    </row>
    <row r="54" spans="1:27" x14ac:dyDescent="0.25">
      <c r="A54" s="6" t="s">
        <v>23</v>
      </c>
      <c r="B54" s="28">
        <v>11</v>
      </c>
      <c r="C54" s="28">
        <v>2</v>
      </c>
      <c r="D54" s="28">
        <v>8</v>
      </c>
      <c r="E54" s="28">
        <v>14</v>
      </c>
      <c r="F54" s="28">
        <v>64</v>
      </c>
      <c r="G54" s="28">
        <v>79</v>
      </c>
      <c r="H54" s="28" t="s">
        <v>54</v>
      </c>
      <c r="I54" s="6">
        <v>18</v>
      </c>
      <c r="J54" s="28" t="s">
        <v>58</v>
      </c>
      <c r="K54" s="27">
        <v>16.899999999999999</v>
      </c>
      <c r="L54" s="27">
        <v>167</v>
      </c>
      <c r="M54" s="27">
        <v>160.1</v>
      </c>
      <c r="N54" s="73">
        <f t="shared" si="6"/>
        <v>-6.9000000000000057</v>
      </c>
      <c r="O54" s="94">
        <f t="shared" si="8"/>
        <v>-4.1317365269461064</v>
      </c>
      <c r="P54" s="99">
        <f t="shared" si="7"/>
        <v>4.1317365269461064</v>
      </c>
      <c r="Q54" s="31"/>
      <c r="R54" s="31"/>
      <c r="S54" s="30"/>
      <c r="T54" s="28"/>
      <c r="U54" s="28"/>
      <c r="V54" s="29"/>
      <c r="W54" s="3" t="s">
        <v>80</v>
      </c>
      <c r="X54" s="32" t="s">
        <v>9</v>
      </c>
      <c r="Y54" s="36"/>
      <c r="Z54" s="34"/>
    </row>
    <row r="55" spans="1:27" x14ac:dyDescent="0.25">
      <c r="A55" s="6" t="s">
        <v>23</v>
      </c>
      <c r="B55" s="27">
        <v>12</v>
      </c>
      <c r="C55" s="27">
        <v>1</v>
      </c>
      <c r="D55" s="28">
        <v>8</v>
      </c>
      <c r="E55" s="27">
        <v>15</v>
      </c>
      <c r="F55" s="27">
        <v>66</v>
      </c>
      <c r="G55" s="27">
        <v>81</v>
      </c>
      <c r="H55" s="27" t="s">
        <v>45</v>
      </c>
      <c r="I55" s="6">
        <v>18</v>
      </c>
      <c r="J55" s="27" t="s">
        <v>58</v>
      </c>
      <c r="K55" s="27">
        <v>12.708</v>
      </c>
      <c r="L55" s="27">
        <v>171</v>
      </c>
      <c r="M55" s="27">
        <v>167.733</v>
      </c>
      <c r="N55" s="73">
        <f t="shared" si="6"/>
        <v>-3.2669999999999959</v>
      </c>
      <c r="O55" s="94">
        <f t="shared" si="8"/>
        <v>-1.9105263157894736</v>
      </c>
      <c r="P55" s="99">
        <f t="shared" si="7"/>
        <v>1.9105263157894736</v>
      </c>
      <c r="Q55" s="30"/>
      <c r="R55" s="30"/>
      <c r="S55" s="30"/>
      <c r="T55" s="27"/>
      <c r="U55" s="38"/>
      <c r="V55" s="37"/>
      <c r="W55" s="3" t="s">
        <v>80</v>
      </c>
      <c r="X55" s="32" t="s">
        <v>9</v>
      </c>
      <c r="Y55" s="39"/>
      <c r="Z55" s="34"/>
    </row>
    <row r="56" spans="1:27" x14ac:dyDescent="0.25">
      <c r="A56" s="6" t="s">
        <v>23</v>
      </c>
      <c r="B56" s="5">
        <v>13</v>
      </c>
      <c r="C56" s="6">
        <v>2</v>
      </c>
      <c r="D56" s="27">
        <v>8</v>
      </c>
      <c r="E56" s="5">
        <v>14</v>
      </c>
      <c r="F56" s="5">
        <v>58</v>
      </c>
      <c r="G56" s="5">
        <v>72</v>
      </c>
      <c r="H56" s="5" t="s">
        <v>44</v>
      </c>
      <c r="I56" s="6">
        <v>17</v>
      </c>
      <c r="J56" s="5" t="s">
        <v>58</v>
      </c>
      <c r="K56" s="27">
        <v>15.208</v>
      </c>
      <c r="L56" s="27">
        <v>168.2</v>
      </c>
      <c r="M56" s="27">
        <v>147.30000000000001</v>
      </c>
      <c r="N56" s="73">
        <f t="shared" si="6"/>
        <v>-20.899999999999977</v>
      </c>
      <c r="O56" s="94">
        <f t="shared" si="8"/>
        <v>-12.425683709869196</v>
      </c>
      <c r="P56" s="99">
        <f t="shared" si="7"/>
        <v>12.425683709869196</v>
      </c>
      <c r="Q56" s="5"/>
      <c r="R56" s="5"/>
      <c r="S56" s="5"/>
      <c r="T56" s="5"/>
      <c r="U56" s="2"/>
      <c r="V56" s="23"/>
      <c r="W56" s="3" t="s">
        <v>80</v>
      </c>
      <c r="X56" s="13" t="s">
        <v>9</v>
      </c>
      <c r="Y56" s="19"/>
      <c r="Z56" s="6"/>
    </row>
    <row r="57" spans="1:27" x14ac:dyDescent="0.25">
      <c r="A57" s="6" t="s">
        <v>23</v>
      </c>
      <c r="B57" s="5">
        <v>14</v>
      </c>
      <c r="C57" s="3">
        <v>2</v>
      </c>
      <c r="D57" s="28">
        <v>8</v>
      </c>
      <c r="E57" s="5">
        <v>13</v>
      </c>
      <c r="F57" s="5">
        <v>58</v>
      </c>
      <c r="G57" s="5">
        <v>71</v>
      </c>
      <c r="H57" s="5" t="s">
        <v>49</v>
      </c>
      <c r="I57" s="6">
        <v>18</v>
      </c>
      <c r="J57" s="5" t="s">
        <v>58</v>
      </c>
      <c r="K57" s="27">
        <v>18.183</v>
      </c>
      <c r="L57" s="27">
        <v>161.19999999999999</v>
      </c>
      <c r="M57" s="27">
        <v>156.69999999999999</v>
      </c>
      <c r="N57" s="73">
        <f t="shared" si="6"/>
        <v>-4.5</v>
      </c>
      <c r="O57" s="94">
        <f t="shared" si="8"/>
        <v>-2.791563275434239</v>
      </c>
      <c r="P57" s="99">
        <f t="shared" si="7"/>
        <v>2.791563275434239</v>
      </c>
      <c r="Q57" s="5"/>
      <c r="R57" s="5"/>
      <c r="S57" s="5"/>
      <c r="T57" s="5"/>
      <c r="U57" s="2"/>
      <c r="V57" s="23"/>
      <c r="W57" s="3" t="s">
        <v>80</v>
      </c>
      <c r="X57" s="2" t="s">
        <v>9</v>
      </c>
      <c r="Y57" s="19"/>
      <c r="Z57" s="6"/>
    </row>
    <row r="58" spans="1:27" x14ac:dyDescent="0.25">
      <c r="A58" s="6" t="s">
        <v>23</v>
      </c>
      <c r="B58" s="5">
        <v>15</v>
      </c>
      <c r="C58" s="5">
        <v>2</v>
      </c>
      <c r="D58" s="28">
        <v>8</v>
      </c>
      <c r="E58" s="5">
        <v>14</v>
      </c>
      <c r="F58" s="5">
        <v>58</v>
      </c>
      <c r="G58" s="5">
        <v>72</v>
      </c>
      <c r="H58" s="5" t="s">
        <v>62</v>
      </c>
      <c r="I58" s="6">
        <v>18</v>
      </c>
      <c r="J58" s="5" t="s">
        <v>61</v>
      </c>
      <c r="K58" s="27">
        <v>18.358000000000001</v>
      </c>
      <c r="L58" s="27">
        <v>163.80000000000001</v>
      </c>
      <c r="M58" s="27">
        <v>155.11699999999999</v>
      </c>
      <c r="N58" s="73">
        <f t="shared" si="6"/>
        <v>-8.6830000000000211</v>
      </c>
      <c r="O58" s="94">
        <f t="shared" si="8"/>
        <v>-5.3009768009768088</v>
      </c>
      <c r="P58" s="99">
        <f t="shared" si="7"/>
        <v>5.3009768009768088</v>
      </c>
      <c r="Q58" s="5"/>
      <c r="R58" s="5"/>
      <c r="S58" s="5"/>
      <c r="T58" s="5"/>
      <c r="U58" s="2"/>
      <c r="V58" s="23"/>
      <c r="W58" s="3" t="s">
        <v>80</v>
      </c>
      <c r="X58" s="2" t="s">
        <v>9</v>
      </c>
      <c r="Y58" s="19"/>
      <c r="Z58" s="6"/>
    </row>
    <row r="59" spans="1:27" x14ac:dyDescent="0.25">
      <c r="A59" s="6" t="s">
        <v>23</v>
      </c>
      <c r="B59" s="27">
        <v>16</v>
      </c>
      <c r="C59" s="28">
        <v>2</v>
      </c>
      <c r="D59" s="28">
        <v>8</v>
      </c>
      <c r="E59" s="5">
        <v>14</v>
      </c>
      <c r="F59" s="5">
        <v>63</v>
      </c>
      <c r="G59" s="5">
        <v>77</v>
      </c>
      <c r="H59" s="5" t="s">
        <v>66</v>
      </c>
      <c r="I59" s="6">
        <v>19</v>
      </c>
      <c r="J59" s="5" t="s">
        <v>61</v>
      </c>
      <c r="K59" s="27">
        <v>19.016999999999999</v>
      </c>
      <c r="L59" s="27">
        <v>174.2</v>
      </c>
      <c r="M59" s="27">
        <v>173.71700000000001</v>
      </c>
      <c r="N59" s="73">
        <f t="shared" si="6"/>
        <v>-0.48299999999997567</v>
      </c>
      <c r="O59" s="94">
        <f t="shared" si="8"/>
        <v>-0.27726750861077898</v>
      </c>
      <c r="P59" s="99">
        <f t="shared" si="7"/>
        <v>0.27726750861077898</v>
      </c>
      <c r="Q59" s="5"/>
      <c r="R59" s="5"/>
      <c r="S59" s="5"/>
      <c r="T59" s="5"/>
      <c r="U59" s="2"/>
      <c r="V59" s="23"/>
      <c r="W59" s="3" t="s">
        <v>80</v>
      </c>
      <c r="X59" s="32" t="s">
        <v>9</v>
      </c>
      <c r="Y59" s="19"/>
      <c r="Z59" s="6"/>
    </row>
    <row r="60" spans="1:27" x14ac:dyDescent="0.25">
      <c r="A60" s="6" t="s">
        <v>23</v>
      </c>
      <c r="B60" s="5">
        <v>17</v>
      </c>
      <c r="C60" s="28">
        <v>2</v>
      </c>
      <c r="D60" s="28">
        <v>8</v>
      </c>
      <c r="E60" s="5">
        <v>15</v>
      </c>
      <c r="F60" s="5">
        <v>63</v>
      </c>
      <c r="G60" s="5">
        <v>79</v>
      </c>
      <c r="H60" s="5" t="s">
        <v>52</v>
      </c>
      <c r="I60" s="6">
        <v>19</v>
      </c>
      <c r="J60" s="5" t="s">
        <v>63</v>
      </c>
      <c r="K60" s="27">
        <v>14.233000000000001</v>
      </c>
      <c r="L60" s="27">
        <v>169.8</v>
      </c>
      <c r="M60" s="27">
        <v>175.583</v>
      </c>
      <c r="N60" s="73">
        <f t="shared" si="6"/>
        <v>5.782999999999987</v>
      </c>
      <c r="O60" s="94">
        <f t="shared" si="8"/>
        <v>3.4057714958774854</v>
      </c>
      <c r="P60" s="99">
        <f t="shared" si="7"/>
        <v>3.4057714958774854</v>
      </c>
      <c r="Q60" s="5"/>
      <c r="R60" s="5"/>
      <c r="S60" s="5"/>
      <c r="T60" s="5"/>
      <c r="U60" s="2"/>
      <c r="V60" s="23"/>
      <c r="W60" s="3" t="s">
        <v>80</v>
      </c>
      <c r="X60" s="32" t="s">
        <v>9</v>
      </c>
      <c r="Y60" s="19"/>
      <c r="Z60" s="6"/>
    </row>
    <row r="61" spans="1:27" x14ac:dyDescent="0.25">
      <c r="A61" s="6" t="s">
        <v>23</v>
      </c>
      <c r="B61" s="5">
        <v>18</v>
      </c>
      <c r="C61" s="28">
        <v>2</v>
      </c>
      <c r="D61" s="28">
        <v>8</v>
      </c>
      <c r="E61" s="5">
        <v>15</v>
      </c>
      <c r="F61" s="5">
        <v>58</v>
      </c>
      <c r="G61" s="5">
        <v>76</v>
      </c>
      <c r="H61" s="5" t="s">
        <v>49</v>
      </c>
      <c r="I61" s="6">
        <v>19</v>
      </c>
      <c r="J61" s="5" t="s">
        <v>61</v>
      </c>
      <c r="K61" s="27">
        <v>17.308</v>
      </c>
      <c r="L61" s="27">
        <v>161.55000000000001</v>
      </c>
      <c r="M61" s="27">
        <v>167.53299999999999</v>
      </c>
      <c r="N61" s="73">
        <f t="shared" si="6"/>
        <v>5.9829999999999757</v>
      </c>
      <c r="O61" s="94">
        <f t="shared" si="8"/>
        <v>3.70349736923552</v>
      </c>
      <c r="P61" s="99">
        <f t="shared" si="7"/>
        <v>3.70349736923552</v>
      </c>
      <c r="Q61" s="5"/>
      <c r="R61" s="5"/>
      <c r="S61" s="5"/>
      <c r="T61" s="5"/>
      <c r="U61" s="2"/>
      <c r="V61" s="23"/>
      <c r="W61" s="3" t="s">
        <v>80</v>
      </c>
      <c r="X61" s="32" t="s">
        <v>9</v>
      </c>
      <c r="Y61" s="19"/>
      <c r="Z61" s="6"/>
    </row>
    <row r="62" spans="1:27" x14ac:dyDescent="0.25">
      <c r="A62" s="6" t="s">
        <v>23</v>
      </c>
      <c r="B62" s="5">
        <v>19</v>
      </c>
      <c r="C62" s="28">
        <v>2</v>
      </c>
      <c r="D62" s="28">
        <v>8</v>
      </c>
      <c r="E62" s="5">
        <v>16</v>
      </c>
      <c r="F62" s="5">
        <v>57</v>
      </c>
      <c r="G62" s="5">
        <v>74</v>
      </c>
      <c r="H62" s="5" t="s">
        <v>62</v>
      </c>
      <c r="I62" s="6">
        <v>18</v>
      </c>
      <c r="J62" s="5" t="s">
        <v>63</v>
      </c>
      <c r="K62" s="27">
        <v>21.332999999999998</v>
      </c>
      <c r="L62" s="27">
        <v>166.85</v>
      </c>
      <c r="M62" s="27">
        <v>155.80000000000001</v>
      </c>
      <c r="N62" s="73">
        <f t="shared" si="6"/>
        <v>-11.049999999999983</v>
      </c>
      <c r="O62" s="94">
        <f t="shared" si="8"/>
        <v>-6.6227150134851591</v>
      </c>
      <c r="P62" s="99">
        <f t="shared" si="7"/>
        <v>6.6227150134851591</v>
      </c>
      <c r="Q62" s="5"/>
      <c r="R62" s="5"/>
      <c r="S62" s="5"/>
      <c r="T62" s="5"/>
      <c r="U62" s="2"/>
      <c r="V62" s="23"/>
      <c r="W62" s="3" t="s">
        <v>80</v>
      </c>
      <c r="X62" s="32" t="s">
        <v>9</v>
      </c>
      <c r="Y62" s="19"/>
      <c r="Z62" s="6"/>
    </row>
    <row r="63" spans="1:27" x14ac:dyDescent="0.25">
      <c r="A63" s="6" t="s">
        <v>23</v>
      </c>
      <c r="B63" s="27">
        <v>20</v>
      </c>
      <c r="C63" s="27">
        <v>2</v>
      </c>
      <c r="D63" s="28">
        <v>8</v>
      </c>
      <c r="E63" s="5">
        <v>15</v>
      </c>
      <c r="F63" s="5">
        <v>56</v>
      </c>
      <c r="G63" s="5">
        <v>71</v>
      </c>
      <c r="H63" s="5" t="s">
        <v>46</v>
      </c>
      <c r="I63" s="6">
        <v>18</v>
      </c>
      <c r="J63" s="5" t="s">
        <v>58</v>
      </c>
      <c r="K63" s="27">
        <v>20.658000000000001</v>
      </c>
      <c r="L63" s="27">
        <v>164.4</v>
      </c>
      <c r="M63" s="27">
        <v>155.38300000000001</v>
      </c>
      <c r="N63" s="73">
        <f t="shared" si="6"/>
        <v>-9.0169999999999959</v>
      </c>
      <c r="O63" s="94">
        <f t="shared" si="8"/>
        <v>-5.4847931873479254</v>
      </c>
      <c r="P63" s="99">
        <f t="shared" si="7"/>
        <v>5.4847931873479254</v>
      </c>
      <c r="Q63" s="5"/>
      <c r="R63" s="5"/>
      <c r="S63" s="5"/>
      <c r="T63" s="5"/>
      <c r="U63" s="2"/>
      <c r="V63" s="23"/>
      <c r="W63" s="3" t="s">
        <v>80</v>
      </c>
      <c r="X63" s="32" t="s">
        <v>9</v>
      </c>
      <c r="Y63" s="19"/>
      <c r="Z63" s="6"/>
    </row>
    <row r="64" spans="1:27" x14ac:dyDescent="0.25">
      <c r="A64" s="6" t="s">
        <v>23</v>
      </c>
      <c r="B64" s="5">
        <v>21</v>
      </c>
      <c r="C64" s="28">
        <v>2</v>
      </c>
      <c r="D64" s="28">
        <v>8</v>
      </c>
      <c r="E64" s="5">
        <v>17</v>
      </c>
      <c r="F64" s="5">
        <v>65</v>
      </c>
      <c r="G64" s="5">
        <v>83</v>
      </c>
      <c r="H64" s="5" t="s">
        <v>72</v>
      </c>
      <c r="I64" s="6">
        <v>17</v>
      </c>
      <c r="J64" s="5" t="s">
        <v>63</v>
      </c>
      <c r="K64" s="27">
        <v>13.118</v>
      </c>
      <c r="L64" s="27">
        <v>169</v>
      </c>
      <c r="M64" s="27">
        <v>159.18299999999999</v>
      </c>
      <c r="N64" s="73">
        <f t="shared" si="6"/>
        <v>-9.8170000000000073</v>
      </c>
      <c r="O64" s="94">
        <f t="shared" si="8"/>
        <v>-5.8088757396449697</v>
      </c>
      <c r="P64" s="99">
        <f t="shared" si="7"/>
        <v>5.8088757396449697</v>
      </c>
      <c r="Q64" s="5"/>
      <c r="R64" s="5"/>
      <c r="S64" s="5"/>
      <c r="T64" s="5"/>
      <c r="U64" s="2"/>
      <c r="V64" s="23"/>
      <c r="W64" s="3" t="s">
        <v>80</v>
      </c>
      <c r="X64" s="13" t="s">
        <v>9</v>
      </c>
      <c r="Y64" s="19"/>
      <c r="Z64" s="6"/>
    </row>
    <row r="65" spans="1:28" x14ac:dyDescent="0.25">
      <c r="A65" s="6" t="s">
        <v>23</v>
      </c>
      <c r="B65" s="5">
        <v>22</v>
      </c>
      <c r="C65" s="28">
        <v>2</v>
      </c>
      <c r="D65" s="28">
        <v>8</v>
      </c>
      <c r="E65" s="5">
        <v>12</v>
      </c>
      <c r="F65" s="5">
        <v>59</v>
      </c>
      <c r="G65" s="5">
        <v>71</v>
      </c>
      <c r="H65" s="5" t="s">
        <v>64</v>
      </c>
      <c r="I65" s="6">
        <v>18.5</v>
      </c>
      <c r="J65" s="5" t="s">
        <v>63</v>
      </c>
      <c r="K65" s="27">
        <v>17.058</v>
      </c>
      <c r="L65" s="27">
        <v>160.6</v>
      </c>
      <c r="M65" s="27">
        <v>151.583</v>
      </c>
      <c r="N65" s="73">
        <f t="shared" si="6"/>
        <v>-9.0169999999999959</v>
      </c>
      <c r="O65" s="94">
        <f t="shared" si="8"/>
        <v>-5.6145703611456987</v>
      </c>
      <c r="P65" s="99">
        <f t="shared" si="7"/>
        <v>5.6145703611456987</v>
      </c>
      <c r="Q65" s="5"/>
      <c r="R65" s="5"/>
      <c r="S65" s="5"/>
      <c r="T65" s="5"/>
      <c r="U65" s="2"/>
      <c r="V65" s="23"/>
      <c r="W65" s="3" t="s">
        <v>80</v>
      </c>
      <c r="X65" s="2" t="s">
        <v>9</v>
      </c>
      <c r="Y65" s="19"/>
      <c r="Z65" s="6"/>
    </row>
    <row r="66" spans="1:28" x14ac:dyDescent="0.25">
      <c r="A66" s="6" t="s">
        <v>23</v>
      </c>
      <c r="B66" s="5">
        <v>23</v>
      </c>
      <c r="C66" s="27">
        <v>2</v>
      </c>
      <c r="D66" s="28">
        <v>8</v>
      </c>
      <c r="E66" s="5">
        <v>15</v>
      </c>
      <c r="F66" s="5">
        <v>56</v>
      </c>
      <c r="G66" s="5">
        <v>71</v>
      </c>
      <c r="H66" s="5" t="s">
        <v>54</v>
      </c>
      <c r="I66" s="6">
        <v>17</v>
      </c>
      <c r="J66" s="5" t="s">
        <v>58</v>
      </c>
      <c r="K66" s="27">
        <v>17.457999999999998</v>
      </c>
      <c r="L66" s="27">
        <v>163.4</v>
      </c>
      <c r="M66" s="27">
        <v>142.38300000000001</v>
      </c>
      <c r="N66" s="73">
        <f t="shared" si="6"/>
        <v>-21.016999999999996</v>
      </c>
      <c r="O66" s="94">
        <f t="shared" si="8"/>
        <v>-12.862301101591189</v>
      </c>
      <c r="P66" s="99">
        <f t="shared" si="7"/>
        <v>12.862301101591189</v>
      </c>
      <c r="Q66" s="5"/>
      <c r="R66" s="5"/>
      <c r="S66" s="5"/>
      <c r="T66" s="5"/>
      <c r="U66" s="2"/>
      <c r="V66" s="23"/>
      <c r="W66" s="3" t="s">
        <v>80</v>
      </c>
      <c r="X66" s="2" t="s">
        <v>9</v>
      </c>
      <c r="Y66" s="19"/>
      <c r="Z66" s="6"/>
    </row>
    <row r="67" spans="1:28" x14ac:dyDescent="0.25">
      <c r="A67" s="6" t="s">
        <v>23</v>
      </c>
      <c r="B67" s="27">
        <v>24</v>
      </c>
      <c r="C67" s="27">
        <v>2</v>
      </c>
      <c r="D67" s="28">
        <v>8</v>
      </c>
      <c r="E67" s="5">
        <v>12</v>
      </c>
      <c r="F67" s="5">
        <v>53</v>
      </c>
      <c r="G67" s="5">
        <v>66</v>
      </c>
      <c r="H67" s="5" t="s">
        <v>49</v>
      </c>
      <c r="I67" s="6">
        <v>20</v>
      </c>
      <c r="J67" s="5" t="s">
        <v>58</v>
      </c>
      <c r="K67" s="27">
        <v>20.983000000000001</v>
      </c>
      <c r="L67" s="27">
        <v>162.6</v>
      </c>
      <c r="M67" s="27">
        <v>162.583</v>
      </c>
      <c r="N67" s="73">
        <f t="shared" si="6"/>
        <v>-1.6999999999995907E-2</v>
      </c>
      <c r="O67" s="94">
        <f t="shared" si="8"/>
        <v>-1.0455104551043704E-2</v>
      </c>
      <c r="P67" s="99">
        <f t="shared" si="7"/>
        <v>1.0455104551043704E-2</v>
      </c>
      <c r="Q67" s="5"/>
      <c r="R67" s="5"/>
      <c r="S67" s="5"/>
      <c r="T67" s="5"/>
      <c r="U67" s="2"/>
      <c r="V67" s="23"/>
      <c r="W67" s="3" t="s">
        <v>80</v>
      </c>
      <c r="X67" s="32" t="s">
        <v>9</v>
      </c>
      <c r="Y67" s="19"/>
      <c r="Z67" s="6"/>
    </row>
    <row r="68" spans="1:28" ht="69" x14ac:dyDescent="0.25">
      <c r="A68" s="77" t="s">
        <v>24</v>
      </c>
      <c r="B68" s="68">
        <v>1</v>
      </c>
      <c r="C68" s="6">
        <v>2</v>
      </c>
      <c r="D68" s="27">
        <v>8</v>
      </c>
      <c r="E68" s="88">
        <v>14</v>
      </c>
      <c r="F68" s="88">
        <v>64</v>
      </c>
      <c r="G68" s="88">
        <v>77</v>
      </c>
      <c r="H68" s="112">
        <v>18</v>
      </c>
      <c r="I68" s="88">
        <v>18</v>
      </c>
      <c r="J68" s="112" t="s">
        <v>58</v>
      </c>
      <c r="K68" s="91">
        <v>17.774999999999999</v>
      </c>
      <c r="L68" s="127">
        <v>152</v>
      </c>
      <c r="M68" s="91">
        <v>162.57499999999999</v>
      </c>
      <c r="N68" s="94">
        <f>M68-L68</f>
        <v>10.574999999999989</v>
      </c>
      <c r="O68" s="94">
        <f>((M68/L68)-1)*100</f>
        <v>6.9572368421052522</v>
      </c>
      <c r="P68" s="99">
        <f>ABS(O68)</f>
        <v>6.9572368421052522</v>
      </c>
      <c r="Q68" s="95" t="s">
        <v>34</v>
      </c>
      <c r="R68" s="95"/>
      <c r="S68" s="20"/>
      <c r="T68" s="20"/>
      <c r="U68" s="20"/>
      <c r="V68" s="79"/>
      <c r="W68" s="20"/>
      <c r="X68" s="80"/>
      <c r="Y68" s="126" t="s">
        <v>80</v>
      </c>
      <c r="Z68" s="20"/>
      <c r="AA68" s="81"/>
      <c r="AB68" s="20"/>
    </row>
    <row r="69" spans="1:28" ht="69" x14ac:dyDescent="0.25">
      <c r="A69" s="77" t="s">
        <v>24</v>
      </c>
      <c r="B69" s="68">
        <v>2</v>
      </c>
      <c r="C69" s="6">
        <v>2</v>
      </c>
      <c r="D69" s="27">
        <v>8</v>
      </c>
      <c r="E69" s="88">
        <v>17</v>
      </c>
      <c r="F69" s="88">
        <v>65</v>
      </c>
      <c r="G69" s="88">
        <v>81</v>
      </c>
      <c r="H69" s="126" t="s">
        <v>54</v>
      </c>
      <c r="I69" s="88">
        <v>18</v>
      </c>
      <c r="J69" s="112" t="s">
        <v>58</v>
      </c>
      <c r="K69" s="91">
        <v>18</v>
      </c>
      <c r="L69" s="127">
        <v>159</v>
      </c>
      <c r="M69" s="91">
        <v>172.97499999999999</v>
      </c>
      <c r="N69" s="94">
        <f t="shared" ref="N69:N80" si="9">M69-L69</f>
        <v>13.974999999999994</v>
      </c>
      <c r="O69" s="94">
        <f>((M69/L69)-1)*100</f>
        <v>8.7893081761006187</v>
      </c>
      <c r="P69" s="99">
        <f t="shared" ref="P69:P89" si="10">ABS(O69)</f>
        <v>8.7893081761006187</v>
      </c>
      <c r="Q69" s="95" t="s">
        <v>34</v>
      </c>
      <c r="R69" s="108" t="s">
        <v>36</v>
      </c>
      <c r="S69" s="20"/>
      <c r="T69" s="20"/>
      <c r="U69" s="20"/>
      <c r="V69" s="79"/>
      <c r="W69" s="20"/>
      <c r="X69" s="80"/>
      <c r="Y69" s="126" t="s">
        <v>80</v>
      </c>
      <c r="Z69" s="20"/>
      <c r="AA69" s="81"/>
      <c r="AB69" s="20"/>
    </row>
    <row r="70" spans="1:28" ht="69" x14ac:dyDescent="0.25">
      <c r="A70" s="77" t="s">
        <v>24</v>
      </c>
      <c r="B70" s="68">
        <v>3</v>
      </c>
      <c r="C70" s="6">
        <v>1</v>
      </c>
      <c r="D70" s="27">
        <v>8</v>
      </c>
      <c r="E70" s="88">
        <v>14</v>
      </c>
      <c r="F70" s="88">
        <v>65</v>
      </c>
      <c r="G70" s="88">
        <v>78</v>
      </c>
      <c r="H70" s="112" t="s">
        <v>73</v>
      </c>
      <c r="I70" s="88">
        <v>17</v>
      </c>
      <c r="J70" s="112" t="s">
        <v>58</v>
      </c>
      <c r="K70" s="91">
        <v>15.1</v>
      </c>
      <c r="L70" s="127">
        <v>156.19999999999999</v>
      </c>
      <c r="M70" s="91">
        <v>156.77500000000001</v>
      </c>
      <c r="N70" s="94">
        <f t="shared" si="9"/>
        <v>0.57500000000001705</v>
      </c>
      <c r="O70" s="94">
        <f t="shared" ref="O70:O89" si="11">((M70/L70)-1)*100</f>
        <v>0.36811779769527764</v>
      </c>
      <c r="P70" s="99">
        <f t="shared" si="10"/>
        <v>0.36811779769527764</v>
      </c>
      <c r="Q70" s="95" t="s">
        <v>34</v>
      </c>
      <c r="R70" s="95"/>
      <c r="S70" s="20"/>
      <c r="T70" s="20"/>
      <c r="U70" s="20"/>
      <c r="V70" s="79"/>
      <c r="W70" s="20"/>
      <c r="X70" s="80"/>
      <c r="Y70" s="126" t="s">
        <v>80</v>
      </c>
      <c r="Z70" s="20"/>
      <c r="AA70" s="81"/>
      <c r="AB70" s="20"/>
    </row>
    <row r="71" spans="1:28" ht="69" x14ac:dyDescent="0.25">
      <c r="A71" s="77" t="s">
        <v>24</v>
      </c>
      <c r="B71" s="68">
        <v>4</v>
      </c>
      <c r="C71" s="6">
        <v>2</v>
      </c>
      <c r="D71" s="27">
        <v>8</v>
      </c>
      <c r="E71" s="91">
        <v>19</v>
      </c>
      <c r="F71" s="91">
        <v>73</v>
      </c>
      <c r="G71" s="91">
        <v>92</v>
      </c>
      <c r="H71" s="91">
        <v>18</v>
      </c>
      <c r="I71" s="91">
        <v>18</v>
      </c>
      <c r="J71" s="112" t="s">
        <v>57</v>
      </c>
      <c r="K71" s="91">
        <v>17.5</v>
      </c>
      <c r="L71" s="127">
        <v>161.80000000000001</v>
      </c>
      <c r="M71" s="91">
        <v>169.97499999999999</v>
      </c>
      <c r="N71" s="94">
        <f t="shared" si="9"/>
        <v>8.1749999999999829</v>
      </c>
      <c r="O71" s="94">
        <f t="shared" si="11"/>
        <v>5.0525339925834301</v>
      </c>
      <c r="P71" s="99">
        <f t="shared" si="10"/>
        <v>5.0525339925834301</v>
      </c>
      <c r="Q71" s="95" t="s">
        <v>34</v>
      </c>
      <c r="R71" s="95"/>
      <c r="S71" s="20"/>
      <c r="T71" s="20"/>
      <c r="U71" s="20"/>
      <c r="V71" s="79"/>
      <c r="W71" s="20"/>
      <c r="X71" s="80"/>
      <c r="Y71" s="126" t="s">
        <v>80</v>
      </c>
      <c r="Z71" s="20"/>
      <c r="AA71" s="81"/>
      <c r="AB71" s="20"/>
    </row>
    <row r="72" spans="1:28" ht="69" x14ac:dyDescent="0.25">
      <c r="A72" s="77" t="s">
        <v>24</v>
      </c>
      <c r="B72" s="68">
        <v>5</v>
      </c>
      <c r="C72" s="6">
        <v>2</v>
      </c>
      <c r="D72" s="27">
        <v>8</v>
      </c>
      <c r="E72" s="88">
        <v>14</v>
      </c>
      <c r="F72" s="88">
        <v>65</v>
      </c>
      <c r="G72" s="88">
        <v>78</v>
      </c>
      <c r="H72" s="112" t="s">
        <v>54</v>
      </c>
      <c r="I72" s="88">
        <v>17</v>
      </c>
      <c r="J72" s="112" t="s">
        <v>63</v>
      </c>
      <c r="K72" s="91">
        <v>17.8</v>
      </c>
      <c r="L72" s="127">
        <v>160.47499999999999</v>
      </c>
      <c r="M72" s="91">
        <v>159.57499999999999</v>
      </c>
      <c r="N72" s="94">
        <f t="shared" si="9"/>
        <v>-0.90000000000000568</v>
      </c>
      <c r="O72" s="94">
        <f t="shared" si="11"/>
        <v>-0.560835021031314</v>
      </c>
      <c r="P72" s="99">
        <f t="shared" si="10"/>
        <v>0.560835021031314</v>
      </c>
      <c r="Q72" s="95" t="s">
        <v>34</v>
      </c>
      <c r="R72" s="95"/>
      <c r="S72" s="20"/>
      <c r="T72" s="20"/>
      <c r="U72" s="20"/>
      <c r="V72" s="79"/>
      <c r="W72" s="20"/>
      <c r="X72" s="80"/>
      <c r="Y72" s="126" t="s">
        <v>80</v>
      </c>
      <c r="Z72" s="20"/>
      <c r="AA72" s="81"/>
      <c r="AB72" s="20"/>
    </row>
    <row r="73" spans="1:28" ht="69" x14ac:dyDescent="0.25">
      <c r="A73" s="77" t="s">
        <v>24</v>
      </c>
      <c r="B73" s="68">
        <v>6</v>
      </c>
      <c r="C73" s="6">
        <v>2</v>
      </c>
      <c r="D73" s="27">
        <v>8</v>
      </c>
      <c r="E73" s="88">
        <v>14</v>
      </c>
      <c r="F73" s="88">
        <v>59</v>
      </c>
      <c r="G73" s="88">
        <v>72</v>
      </c>
      <c r="H73" s="112" t="s">
        <v>74</v>
      </c>
      <c r="I73" s="88">
        <v>17</v>
      </c>
      <c r="J73" s="112" t="s">
        <v>63</v>
      </c>
      <c r="K73" s="91">
        <v>18.399999999999999</v>
      </c>
      <c r="L73" s="127">
        <v>157.4</v>
      </c>
      <c r="M73" s="91">
        <v>159.17500000000001</v>
      </c>
      <c r="N73" s="94">
        <f t="shared" si="9"/>
        <v>1.7750000000000057</v>
      </c>
      <c r="O73" s="94">
        <f t="shared" si="11"/>
        <v>1.1277001270648013</v>
      </c>
      <c r="P73" s="99">
        <f t="shared" si="10"/>
        <v>1.1277001270648013</v>
      </c>
      <c r="Q73" s="95" t="s">
        <v>34</v>
      </c>
      <c r="R73" s="95"/>
      <c r="S73" s="20"/>
      <c r="T73" s="20"/>
      <c r="U73" s="20"/>
      <c r="V73" s="79"/>
      <c r="W73" s="20"/>
      <c r="X73" s="80"/>
      <c r="Y73" s="126" t="s">
        <v>80</v>
      </c>
      <c r="Z73" s="20"/>
      <c r="AA73" s="81"/>
      <c r="AB73" s="20"/>
    </row>
    <row r="74" spans="1:28" ht="69" x14ac:dyDescent="0.25">
      <c r="A74" s="77" t="s">
        <v>24</v>
      </c>
      <c r="B74" s="68">
        <v>7</v>
      </c>
      <c r="C74" s="6">
        <v>2</v>
      </c>
      <c r="D74" s="27">
        <v>8</v>
      </c>
      <c r="E74" s="88">
        <v>14</v>
      </c>
      <c r="F74" s="88">
        <v>57</v>
      </c>
      <c r="G74" s="88">
        <v>70</v>
      </c>
      <c r="H74" s="112" t="s">
        <v>75</v>
      </c>
      <c r="I74" s="88">
        <v>18</v>
      </c>
      <c r="J74" s="112" t="s">
        <v>58</v>
      </c>
      <c r="K74" s="91">
        <v>19.425000000000001</v>
      </c>
      <c r="L74" s="127">
        <v>151</v>
      </c>
      <c r="M74" s="91">
        <v>150.72499999999999</v>
      </c>
      <c r="N74" s="94">
        <f t="shared" si="9"/>
        <v>-0.27500000000000568</v>
      </c>
      <c r="O74" s="94">
        <f t="shared" si="11"/>
        <v>-0.18211920529801473</v>
      </c>
      <c r="P74" s="99">
        <f t="shared" si="10"/>
        <v>0.18211920529801473</v>
      </c>
      <c r="Q74" s="95" t="s">
        <v>34</v>
      </c>
      <c r="R74" s="95"/>
      <c r="S74" s="20"/>
      <c r="T74" s="20"/>
      <c r="U74" s="20"/>
      <c r="V74" s="79"/>
      <c r="W74" s="20"/>
      <c r="X74" s="80"/>
      <c r="Y74" s="126" t="s">
        <v>80</v>
      </c>
      <c r="Z74" s="20"/>
      <c r="AA74" s="81"/>
      <c r="AB74" s="20"/>
    </row>
    <row r="75" spans="1:28" ht="69" x14ac:dyDescent="0.25">
      <c r="A75" s="77" t="s">
        <v>24</v>
      </c>
      <c r="B75" s="68">
        <v>8</v>
      </c>
      <c r="C75" s="6">
        <v>2</v>
      </c>
      <c r="D75" s="27">
        <v>8</v>
      </c>
      <c r="E75" s="88">
        <v>15</v>
      </c>
      <c r="F75" s="88">
        <v>57</v>
      </c>
      <c r="G75" s="88">
        <v>71</v>
      </c>
      <c r="H75" s="112" t="s">
        <v>46</v>
      </c>
      <c r="I75" s="88">
        <v>18</v>
      </c>
      <c r="J75" s="112" t="s">
        <v>58</v>
      </c>
      <c r="K75" s="91">
        <v>18.824999999999999</v>
      </c>
      <c r="L75" s="127">
        <v>154</v>
      </c>
      <c r="M75" s="91">
        <v>152.97499999999999</v>
      </c>
      <c r="N75" s="94">
        <f t="shared" si="9"/>
        <v>-1.0250000000000057</v>
      </c>
      <c r="O75" s="94">
        <f t="shared" si="11"/>
        <v>-0.66558441558441928</v>
      </c>
      <c r="P75" s="99">
        <f t="shared" si="10"/>
        <v>0.66558441558441928</v>
      </c>
      <c r="Q75" s="95" t="s">
        <v>34</v>
      </c>
      <c r="R75" s="95"/>
      <c r="S75" s="20"/>
      <c r="T75" s="20"/>
      <c r="U75" s="20"/>
      <c r="V75" s="79"/>
      <c r="W75" s="20"/>
      <c r="X75" s="80"/>
      <c r="Y75" s="126" t="s">
        <v>80</v>
      </c>
      <c r="Z75" s="20"/>
      <c r="AA75" s="81"/>
      <c r="AB75" s="20"/>
    </row>
    <row r="76" spans="1:28" x14ac:dyDescent="0.25">
      <c r="A76" s="77" t="s">
        <v>24</v>
      </c>
      <c r="B76" s="68">
        <v>9</v>
      </c>
      <c r="C76" s="6">
        <v>2</v>
      </c>
      <c r="D76" s="27">
        <v>8</v>
      </c>
      <c r="E76" s="88">
        <v>14</v>
      </c>
      <c r="F76" s="88">
        <v>56</v>
      </c>
      <c r="G76" s="88">
        <v>69</v>
      </c>
      <c r="H76" s="112" t="s">
        <v>62</v>
      </c>
      <c r="I76" s="88">
        <v>18</v>
      </c>
      <c r="J76" s="112" t="s">
        <v>58</v>
      </c>
      <c r="K76" s="91">
        <v>18.05</v>
      </c>
      <c r="L76" s="127">
        <v>151.4</v>
      </c>
      <c r="M76" s="91">
        <v>148.19999999999999</v>
      </c>
      <c r="N76" s="94">
        <f t="shared" si="9"/>
        <v>-3.2000000000000171</v>
      </c>
      <c r="O76" s="94">
        <f t="shared" si="11"/>
        <v>-2.1136063408190298</v>
      </c>
      <c r="P76" s="99">
        <f t="shared" si="10"/>
        <v>2.1136063408190298</v>
      </c>
      <c r="Q76" s="95"/>
      <c r="R76" s="95"/>
      <c r="S76" s="20"/>
      <c r="T76" s="20"/>
      <c r="U76" s="20"/>
      <c r="V76" s="79"/>
      <c r="W76" s="20"/>
      <c r="X76" s="80"/>
      <c r="Y76" s="126" t="s">
        <v>80</v>
      </c>
      <c r="Z76" s="20"/>
      <c r="AA76" s="81"/>
      <c r="AB76" s="20"/>
    </row>
    <row r="77" spans="1:28" ht="27.6" x14ac:dyDescent="0.25">
      <c r="A77" s="77" t="s">
        <v>24</v>
      </c>
      <c r="B77" s="68">
        <v>10</v>
      </c>
      <c r="C77" s="6">
        <v>2</v>
      </c>
      <c r="D77" s="27">
        <v>8</v>
      </c>
      <c r="E77" s="88">
        <v>15</v>
      </c>
      <c r="F77" s="88">
        <v>60</v>
      </c>
      <c r="G77" s="88">
        <v>74</v>
      </c>
      <c r="H77" s="112" t="s">
        <v>49</v>
      </c>
      <c r="I77" s="88">
        <v>18</v>
      </c>
      <c r="J77" s="112" t="s">
        <v>76</v>
      </c>
      <c r="K77" s="91">
        <v>19.774999999999999</v>
      </c>
      <c r="L77" s="127">
        <v>158.80000000000001</v>
      </c>
      <c r="M77" s="91">
        <v>154.375</v>
      </c>
      <c r="N77" s="94">
        <f t="shared" si="9"/>
        <v>-4.4250000000000114</v>
      </c>
      <c r="O77" s="94">
        <f t="shared" si="11"/>
        <v>-2.7865239294710409</v>
      </c>
      <c r="P77" s="99">
        <f t="shared" si="10"/>
        <v>2.7865239294710409</v>
      </c>
      <c r="Q77" s="95"/>
      <c r="R77" s="95"/>
      <c r="S77" s="20"/>
      <c r="T77" s="20"/>
      <c r="U77" s="20"/>
      <c r="V77" s="79"/>
      <c r="W77" s="20"/>
      <c r="X77" s="80"/>
      <c r="Y77" s="126" t="s">
        <v>80</v>
      </c>
      <c r="Z77" s="20"/>
      <c r="AA77" s="81"/>
      <c r="AB77" s="20"/>
    </row>
    <row r="78" spans="1:28" x14ac:dyDescent="0.25">
      <c r="A78" s="77" t="s">
        <v>24</v>
      </c>
      <c r="B78" s="68">
        <v>11</v>
      </c>
      <c r="C78" s="6">
        <v>2</v>
      </c>
      <c r="D78" s="27">
        <v>8</v>
      </c>
      <c r="E78" s="88">
        <v>14</v>
      </c>
      <c r="F78" s="88">
        <v>61</v>
      </c>
      <c r="G78" s="88">
        <v>74</v>
      </c>
      <c r="H78" s="112" t="s">
        <v>54</v>
      </c>
      <c r="I78" s="88">
        <v>18</v>
      </c>
      <c r="J78" s="112" t="s">
        <v>58</v>
      </c>
      <c r="K78" s="91">
        <v>19.125</v>
      </c>
      <c r="L78" s="127">
        <v>153.6</v>
      </c>
      <c r="M78" s="91">
        <v>154.97499999999999</v>
      </c>
      <c r="N78" s="94">
        <f t="shared" si="9"/>
        <v>1.375</v>
      </c>
      <c r="O78" s="94">
        <f t="shared" si="11"/>
        <v>0.89518229166667407</v>
      </c>
      <c r="P78" s="99">
        <f t="shared" si="10"/>
        <v>0.89518229166667407</v>
      </c>
      <c r="Q78" s="95"/>
      <c r="R78" s="95"/>
      <c r="S78" s="20"/>
      <c r="T78" s="20"/>
      <c r="U78" s="20"/>
      <c r="V78" s="79"/>
      <c r="W78" s="20"/>
      <c r="X78" s="80"/>
      <c r="Y78" s="126" t="s">
        <v>80</v>
      </c>
      <c r="Z78" s="20"/>
      <c r="AA78" s="81"/>
      <c r="AB78" s="20"/>
    </row>
    <row r="79" spans="1:28" x14ac:dyDescent="0.25">
      <c r="A79" s="77" t="s">
        <v>24</v>
      </c>
      <c r="B79" s="68">
        <v>12</v>
      </c>
      <c r="C79" s="6">
        <v>2</v>
      </c>
      <c r="D79" s="27">
        <v>8</v>
      </c>
      <c r="E79" s="88">
        <v>14</v>
      </c>
      <c r="F79" s="88">
        <v>58</v>
      </c>
      <c r="G79" s="88">
        <v>72</v>
      </c>
      <c r="H79" s="112" t="s">
        <v>49</v>
      </c>
      <c r="I79" s="88">
        <v>18</v>
      </c>
      <c r="J79" s="112" t="s">
        <v>61</v>
      </c>
      <c r="K79" s="91">
        <v>19.925000000000001</v>
      </c>
      <c r="L79" s="127">
        <v>162.4</v>
      </c>
      <c r="M79" s="91">
        <v>156.02500000000001</v>
      </c>
      <c r="N79" s="94">
        <f t="shared" si="9"/>
        <v>-6.375</v>
      </c>
      <c r="O79" s="94">
        <f t="shared" si="11"/>
        <v>-3.9254926108374333</v>
      </c>
      <c r="P79" s="99">
        <f t="shared" si="10"/>
        <v>3.9254926108374333</v>
      </c>
      <c r="Q79" s="95"/>
      <c r="R79" s="95"/>
      <c r="S79" s="20"/>
      <c r="T79" s="20"/>
      <c r="U79" s="20"/>
      <c r="V79" s="79"/>
      <c r="W79" s="20"/>
      <c r="X79" s="80"/>
      <c r="Y79" s="126" t="s">
        <v>80</v>
      </c>
      <c r="Z79" s="20"/>
      <c r="AA79" s="81"/>
      <c r="AB79" s="20"/>
    </row>
    <row r="80" spans="1:28" x14ac:dyDescent="0.25">
      <c r="A80" s="77" t="s">
        <v>24</v>
      </c>
      <c r="B80" s="68">
        <v>13</v>
      </c>
      <c r="C80" s="6">
        <v>2</v>
      </c>
      <c r="D80" s="27">
        <v>8</v>
      </c>
      <c r="E80" s="88">
        <v>13</v>
      </c>
      <c r="F80" s="88">
        <v>59</v>
      </c>
      <c r="G80" s="88">
        <v>71</v>
      </c>
      <c r="H80" s="112" t="s">
        <v>54</v>
      </c>
      <c r="I80" s="88">
        <v>17</v>
      </c>
      <c r="J80" s="134" t="s">
        <v>63</v>
      </c>
      <c r="K80" s="91">
        <v>17.167000000000002</v>
      </c>
      <c r="L80" s="127">
        <v>153</v>
      </c>
      <c r="M80" s="91">
        <v>142.958</v>
      </c>
      <c r="N80" s="94">
        <f t="shared" si="9"/>
        <v>-10.042000000000002</v>
      </c>
      <c r="O80" s="94">
        <f t="shared" si="11"/>
        <v>-6.5633986928104626</v>
      </c>
      <c r="P80" s="99">
        <f t="shared" si="10"/>
        <v>6.5633986928104626</v>
      </c>
      <c r="Q80" s="95"/>
      <c r="R80" s="95"/>
      <c r="S80" s="20"/>
      <c r="T80" s="20"/>
      <c r="U80" s="20"/>
      <c r="V80" s="79"/>
      <c r="W80" s="20"/>
      <c r="X80" s="80"/>
      <c r="Y80" s="126" t="s">
        <v>80</v>
      </c>
      <c r="Z80" s="20"/>
      <c r="AA80" s="81"/>
      <c r="AB80" s="20"/>
    </row>
    <row r="81" spans="1:28" x14ac:dyDescent="0.25">
      <c r="A81" s="6" t="s">
        <v>24</v>
      </c>
      <c r="B81" s="6">
        <v>14</v>
      </c>
      <c r="C81" s="6">
        <v>2</v>
      </c>
      <c r="D81" s="27">
        <v>8</v>
      </c>
      <c r="E81" s="6">
        <v>13</v>
      </c>
      <c r="F81" s="6">
        <v>62</v>
      </c>
      <c r="G81" s="6">
        <v>75</v>
      </c>
      <c r="H81" s="6" t="s">
        <v>46</v>
      </c>
      <c r="I81" s="6">
        <v>18</v>
      </c>
      <c r="J81" s="27" t="s">
        <v>58</v>
      </c>
      <c r="K81" s="6">
        <v>20.324999999999999</v>
      </c>
      <c r="L81" s="15">
        <v>155.6</v>
      </c>
      <c r="M81" s="15">
        <v>158.17500000000001</v>
      </c>
      <c r="N81" s="71">
        <f>M81-L81</f>
        <v>2.5750000000000171</v>
      </c>
      <c r="O81" s="94">
        <f t="shared" si="11"/>
        <v>1.6548843187660811</v>
      </c>
      <c r="P81" s="99">
        <f t="shared" si="10"/>
        <v>1.6548843187660811</v>
      </c>
      <c r="Q81" s="96"/>
      <c r="R81" s="109"/>
      <c r="S81" s="3"/>
      <c r="T81" s="3"/>
      <c r="U81" s="3"/>
      <c r="V81" s="6"/>
      <c r="W81" s="6"/>
      <c r="X81" s="24"/>
      <c r="Y81" s="126" t="s">
        <v>80</v>
      </c>
      <c r="Z81" s="13" t="s">
        <v>9</v>
      </c>
      <c r="AA81" s="22"/>
      <c r="AB81" s="21"/>
    </row>
    <row r="82" spans="1:28" x14ac:dyDescent="0.25">
      <c r="A82" s="6" t="s">
        <v>24</v>
      </c>
      <c r="B82" s="3">
        <v>15</v>
      </c>
      <c r="C82" s="3">
        <v>2</v>
      </c>
      <c r="D82" s="28">
        <v>8</v>
      </c>
      <c r="E82" s="3">
        <v>14</v>
      </c>
      <c r="F82" s="3">
        <v>61</v>
      </c>
      <c r="G82" s="3">
        <v>75</v>
      </c>
      <c r="H82" s="3" t="s">
        <v>44</v>
      </c>
      <c r="I82" s="3">
        <v>18</v>
      </c>
      <c r="J82" s="3" t="s">
        <v>63</v>
      </c>
      <c r="K82" s="3">
        <v>18.725000000000001</v>
      </c>
      <c r="L82" s="4">
        <v>157.4</v>
      </c>
      <c r="M82" s="4">
        <v>156.82499999999999</v>
      </c>
      <c r="N82" s="72">
        <f>M82-L82</f>
        <v>-0.57500000000001705</v>
      </c>
      <c r="O82" s="94">
        <f t="shared" si="11"/>
        <v>-0.36531130876747975</v>
      </c>
      <c r="P82" s="99">
        <f t="shared" si="10"/>
        <v>0.36531130876747975</v>
      </c>
      <c r="Q82" s="97"/>
      <c r="R82" s="109"/>
      <c r="S82" s="3"/>
      <c r="T82" s="3"/>
      <c r="U82" s="3"/>
      <c r="V82" s="3"/>
      <c r="W82" s="3"/>
      <c r="X82" s="23"/>
      <c r="Y82" s="126" t="s">
        <v>80</v>
      </c>
      <c r="Z82" s="2" t="s">
        <v>9</v>
      </c>
      <c r="AA82" s="17"/>
      <c r="AB82" s="21"/>
    </row>
    <row r="83" spans="1:28" x14ac:dyDescent="0.25">
      <c r="A83" s="6" t="s">
        <v>24</v>
      </c>
      <c r="B83" s="6">
        <v>16</v>
      </c>
      <c r="C83" s="5">
        <v>1</v>
      </c>
      <c r="D83" s="28">
        <v>8</v>
      </c>
      <c r="E83" s="5">
        <v>14</v>
      </c>
      <c r="F83" s="5">
        <v>59</v>
      </c>
      <c r="G83" s="5">
        <v>73</v>
      </c>
      <c r="H83" s="121" t="s">
        <v>46</v>
      </c>
      <c r="I83" s="121">
        <v>18</v>
      </c>
      <c r="J83" s="3" t="s">
        <v>58</v>
      </c>
      <c r="K83" s="5">
        <v>18.850000000000001</v>
      </c>
      <c r="L83" s="6">
        <v>158.6</v>
      </c>
      <c r="M83" s="6">
        <v>160.94999999999999</v>
      </c>
      <c r="N83" s="73">
        <f>M83-L83</f>
        <v>2.3499999999999943</v>
      </c>
      <c r="O83" s="94">
        <f t="shared" si="11"/>
        <v>1.4817150063051621</v>
      </c>
      <c r="P83" s="99">
        <f t="shared" si="10"/>
        <v>1.4817150063051621</v>
      </c>
      <c r="Q83" s="97"/>
      <c r="R83" s="109"/>
      <c r="S83" s="3"/>
      <c r="T83" s="3"/>
      <c r="U83" s="3"/>
      <c r="V83" s="3"/>
      <c r="W83" s="5"/>
      <c r="X83" s="23"/>
      <c r="Y83" s="126" t="s">
        <v>80</v>
      </c>
      <c r="Z83" s="2" t="s">
        <v>9</v>
      </c>
      <c r="AA83" s="18"/>
      <c r="AB83" s="21"/>
    </row>
    <row r="84" spans="1:28" x14ac:dyDescent="0.25">
      <c r="A84" s="6" t="s">
        <v>24</v>
      </c>
      <c r="B84" s="3">
        <v>17</v>
      </c>
      <c r="C84" s="28">
        <v>2</v>
      </c>
      <c r="D84" s="28">
        <v>8</v>
      </c>
      <c r="E84" s="28">
        <v>14</v>
      </c>
      <c r="F84" s="28">
        <v>58</v>
      </c>
      <c r="G84" s="28">
        <v>73</v>
      </c>
      <c r="H84" s="122" t="s">
        <v>44</v>
      </c>
      <c r="I84" s="122">
        <v>18</v>
      </c>
      <c r="J84" s="3" t="s">
        <v>63</v>
      </c>
      <c r="K84" s="28">
        <v>16.8</v>
      </c>
      <c r="L84" s="27">
        <v>156.19999999999999</v>
      </c>
      <c r="M84" s="27">
        <v>154.97200000000001</v>
      </c>
      <c r="N84" s="73">
        <f>M84-L84</f>
        <v>-1.2279999999999802</v>
      </c>
      <c r="O84" s="94">
        <f t="shared" si="11"/>
        <v>-0.78617157490395995</v>
      </c>
      <c r="P84" s="99">
        <f t="shared" si="10"/>
        <v>0.78617157490395995</v>
      </c>
      <c r="Q84" s="97"/>
      <c r="R84" s="109"/>
      <c r="S84" s="31"/>
      <c r="T84" s="31"/>
      <c r="U84" s="30"/>
      <c r="V84" s="28"/>
      <c r="W84" s="28"/>
      <c r="X84" s="29"/>
      <c r="Y84" s="126" t="s">
        <v>80</v>
      </c>
      <c r="Z84" s="32" t="s">
        <v>9</v>
      </c>
      <c r="AA84" s="33"/>
      <c r="AB84" s="34"/>
    </row>
    <row r="85" spans="1:28" x14ac:dyDescent="0.25">
      <c r="A85" s="6" t="s">
        <v>24</v>
      </c>
      <c r="B85" s="6">
        <v>18</v>
      </c>
      <c r="C85" s="28">
        <v>2</v>
      </c>
      <c r="D85" s="28">
        <v>8</v>
      </c>
      <c r="E85" s="28">
        <v>13</v>
      </c>
      <c r="F85" s="28">
        <v>57</v>
      </c>
      <c r="G85" s="28">
        <v>70</v>
      </c>
      <c r="H85" s="122" t="s">
        <v>49</v>
      </c>
      <c r="I85" s="122">
        <v>18</v>
      </c>
      <c r="J85" s="3" t="s">
        <v>58</v>
      </c>
      <c r="K85" s="28">
        <v>15.6</v>
      </c>
      <c r="L85" s="27">
        <v>158</v>
      </c>
      <c r="M85" s="27">
        <v>150.4</v>
      </c>
      <c r="N85" s="73">
        <f t="shared" ref="N85:N89" si="12">M85-L85</f>
        <v>-7.5999999999999943</v>
      </c>
      <c r="O85" s="94">
        <f t="shared" si="11"/>
        <v>-4.8101265822784729</v>
      </c>
      <c r="P85" s="99">
        <f t="shared" si="10"/>
        <v>4.8101265822784729</v>
      </c>
      <c r="Q85" s="97"/>
      <c r="R85" s="109"/>
      <c r="S85" s="31"/>
      <c r="T85" s="31"/>
      <c r="U85" s="30"/>
      <c r="V85" s="28"/>
      <c r="W85" s="28"/>
      <c r="X85" s="29"/>
      <c r="Y85" s="126" t="s">
        <v>80</v>
      </c>
      <c r="Z85" s="32" t="s">
        <v>9</v>
      </c>
      <c r="AA85" s="36"/>
      <c r="AB85" s="34"/>
    </row>
    <row r="86" spans="1:28" x14ac:dyDescent="0.25">
      <c r="A86" s="6" t="s">
        <v>24</v>
      </c>
      <c r="B86" s="3">
        <v>19</v>
      </c>
      <c r="C86" s="28">
        <v>2</v>
      </c>
      <c r="D86" s="28">
        <v>8</v>
      </c>
      <c r="E86" s="28">
        <v>11</v>
      </c>
      <c r="F86" s="28">
        <v>57</v>
      </c>
      <c r="G86" s="28">
        <v>65</v>
      </c>
      <c r="H86" s="122" t="s">
        <v>49</v>
      </c>
      <c r="I86" s="122">
        <v>18</v>
      </c>
      <c r="J86" s="3" t="s">
        <v>61</v>
      </c>
      <c r="K86" s="28">
        <v>22.187999999999999</v>
      </c>
      <c r="L86" s="27">
        <v>153.19999999999999</v>
      </c>
      <c r="M86" s="27">
        <v>149.02500000000001</v>
      </c>
      <c r="N86" s="73">
        <f t="shared" si="12"/>
        <v>-4.1749999999999829</v>
      </c>
      <c r="O86" s="94">
        <f t="shared" si="11"/>
        <v>-2.725195822454296</v>
      </c>
      <c r="P86" s="99">
        <f t="shared" si="10"/>
        <v>2.725195822454296</v>
      </c>
      <c r="Q86" s="97"/>
      <c r="R86" s="109"/>
      <c r="S86" s="31"/>
      <c r="T86" s="31"/>
      <c r="U86" s="30"/>
      <c r="V86" s="28"/>
      <c r="W86" s="28"/>
      <c r="X86" s="29"/>
      <c r="Y86" s="126" t="s">
        <v>80</v>
      </c>
      <c r="Z86" s="32" t="s">
        <v>9</v>
      </c>
      <c r="AA86" s="36"/>
      <c r="AB86" s="34"/>
    </row>
    <row r="87" spans="1:28" x14ac:dyDescent="0.25">
      <c r="A87" s="6" t="s">
        <v>24</v>
      </c>
      <c r="B87" s="6">
        <v>20</v>
      </c>
      <c r="C87" s="28">
        <v>1</v>
      </c>
      <c r="D87" s="28">
        <v>8</v>
      </c>
      <c r="E87" s="28">
        <v>13</v>
      </c>
      <c r="F87" s="28">
        <v>52</v>
      </c>
      <c r="G87" s="28">
        <v>66</v>
      </c>
      <c r="H87" s="122">
        <v>19</v>
      </c>
      <c r="I87" s="122">
        <v>19</v>
      </c>
      <c r="J87" s="3" t="s">
        <v>58</v>
      </c>
      <c r="K87" s="28">
        <v>19.600000000000001</v>
      </c>
      <c r="L87" s="27">
        <v>148.6</v>
      </c>
      <c r="M87" s="27">
        <v>152.63</v>
      </c>
      <c r="N87" s="73">
        <f t="shared" si="12"/>
        <v>4.0300000000000011</v>
      </c>
      <c r="O87" s="94">
        <f t="shared" si="11"/>
        <v>2.7119784656796764</v>
      </c>
      <c r="P87" s="99">
        <f t="shared" si="10"/>
        <v>2.7119784656796764</v>
      </c>
      <c r="Q87" s="97"/>
      <c r="R87" s="109"/>
      <c r="S87" s="31"/>
      <c r="T87" s="31"/>
      <c r="U87" s="30"/>
      <c r="V87" s="28"/>
      <c r="W87" s="28"/>
      <c r="X87" s="29"/>
      <c r="Y87" s="126" t="s">
        <v>80</v>
      </c>
      <c r="Z87" s="32" t="s">
        <v>9</v>
      </c>
      <c r="AA87" s="36"/>
      <c r="AB87" s="34"/>
    </row>
    <row r="88" spans="1:28" x14ac:dyDescent="0.25">
      <c r="A88" s="6" t="s">
        <v>24</v>
      </c>
      <c r="B88" s="3">
        <v>21</v>
      </c>
      <c r="C88" s="27">
        <v>2</v>
      </c>
      <c r="D88" s="28">
        <v>8</v>
      </c>
      <c r="E88" s="27">
        <v>13</v>
      </c>
      <c r="F88" s="27">
        <v>58</v>
      </c>
      <c r="G88" s="27">
        <v>72</v>
      </c>
      <c r="H88" s="30" t="s">
        <v>49</v>
      </c>
      <c r="I88" s="30">
        <v>19</v>
      </c>
      <c r="J88" s="3" t="s">
        <v>63</v>
      </c>
      <c r="K88" s="27">
        <v>18.850000000000001</v>
      </c>
      <c r="L88" s="27">
        <v>160.80000000000001</v>
      </c>
      <c r="M88" s="27">
        <v>161.4</v>
      </c>
      <c r="N88" s="71">
        <f t="shared" si="12"/>
        <v>0.59999999999999432</v>
      </c>
      <c r="O88" s="94">
        <f t="shared" si="11"/>
        <v>0.37313432835821558</v>
      </c>
      <c r="P88" s="99">
        <f t="shared" si="10"/>
        <v>0.37313432835821558</v>
      </c>
      <c r="Q88" s="97"/>
      <c r="R88" s="109"/>
      <c r="S88" s="30"/>
      <c r="T88" s="30"/>
      <c r="U88" s="30"/>
      <c r="V88" s="27"/>
      <c r="W88" s="38"/>
      <c r="X88" s="37"/>
      <c r="Y88" s="126" t="s">
        <v>80</v>
      </c>
      <c r="Z88" s="32" t="s">
        <v>9</v>
      </c>
      <c r="AA88" s="39"/>
      <c r="AB88" s="34"/>
    </row>
    <row r="89" spans="1:28" x14ac:dyDescent="0.25">
      <c r="A89" s="6" t="s">
        <v>24</v>
      </c>
      <c r="B89" s="6">
        <v>22</v>
      </c>
      <c r="C89" s="6">
        <v>2</v>
      </c>
      <c r="D89" s="27">
        <v>8</v>
      </c>
      <c r="E89" s="5">
        <v>12</v>
      </c>
      <c r="F89" s="5">
        <v>46</v>
      </c>
      <c r="G89" s="5">
        <v>58</v>
      </c>
      <c r="H89" s="121" t="s">
        <v>52</v>
      </c>
      <c r="I89" s="121">
        <v>18</v>
      </c>
      <c r="J89" s="3" t="s">
        <v>58</v>
      </c>
      <c r="K89" s="5">
        <v>20.5</v>
      </c>
      <c r="L89" s="6">
        <v>128.5</v>
      </c>
      <c r="M89" s="6">
        <v>119.97499999999999</v>
      </c>
      <c r="N89" s="73">
        <f t="shared" si="12"/>
        <v>-8.5250000000000057</v>
      </c>
      <c r="O89" s="94">
        <f t="shared" si="11"/>
        <v>-6.634241245136197</v>
      </c>
      <c r="P89" s="99">
        <f t="shared" si="10"/>
        <v>6.634241245136197</v>
      </c>
      <c r="Q89" s="98"/>
      <c r="R89" s="110" t="s">
        <v>40</v>
      </c>
      <c r="S89" s="5"/>
      <c r="T89" s="5"/>
      <c r="U89" s="5"/>
      <c r="V89" s="5"/>
      <c r="W89" s="2"/>
      <c r="X89" s="23"/>
      <c r="Y89" s="126" t="s">
        <v>80</v>
      </c>
      <c r="Z89" s="13" t="s">
        <v>9</v>
      </c>
      <c r="AA89" s="19"/>
      <c r="AB89" s="6"/>
    </row>
    <row r="90" spans="1:28" x14ac:dyDescent="0.25">
      <c r="N90" s="99">
        <f t="shared" ref="N90:O90" si="13">AVERAGE(N2:N89)</f>
        <v>-3.3716818181818167</v>
      </c>
      <c r="O90" s="99">
        <f t="shared" si="13"/>
        <v>-2.2200921687709476</v>
      </c>
      <c r="P90" s="99">
        <f>AVERAGE(P2:P89)</f>
        <v>3.6756854849191409</v>
      </c>
    </row>
    <row r="91" spans="1:28" x14ac:dyDescent="0.25">
      <c r="N91" s="133">
        <f t="shared" ref="N91:O91" si="14">STDEV(N2:N89)</f>
        <v>6.3309547382362981</v>
      </c>
      <c r="O91" s="133">
        <f t="shared" si="14"/>
        <v>4.2203709625105539</v>
      </c>
      <c r="P91" s="133">
        <f>STDEV(P2:P89)</f>
        <v>3.0217601673059438</v>
      </c>
    </row>
    <row r="92" spans="1:28" x14ac:dyDescent="0.25">
      <c r="N92">
        <f t="shared" ref="N92:O92" si="15">MAX(N2:N89)</f>
        <v>13.974999999999994</v>
      </c>
      <c r="O92">
        <f t="shared" si="15"/>
        <v>8.7893081761006187</v>
      </c>
      <c r="P92">
        <f>MAX(P2:P89)</f>
        <v>12.992495309568476</v>
      </c>
    </row>
    <row r="93" spans="1:28" x14ac:dyDescent="0.25">
      <c r="N93">
        <f t="shared" ref="N93:O93" si="16">MIN(N2:N89)</f>
        <v>-21.016999999999996</v>
      </c>
      <c r="O93">
        <f t="shared" si="16"/>
        <v>-12.992495309568476</v>
      </c>
      <c r="P93">
        <f>MIN(P2:P89)</f>
        <v>1.0455104551043704E-2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COL8</vt:lpstr>
      <vt:lpstr>COL 8 no vacats</vt:lpstr>
      <vt:lpstr>COL9</vt:lpstr>
      <vt:lpstr>COL 9 no vacats</vt:lpstr>
      <vt:lpstr>COL10</vt:lpstr>
      <vt:lpstr>COL 10 no vacats</vt:lpstr>
      <vt:lpstr>COL11</vt:lpstr>
      <vt:lpstr>COL 11 no vacats</vt:lpstr>
      <vt:lpstr>COL 8-11</vt:lpstr>
      <vt:lpstr>COL 8-11 no vacats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eshbal ratson</cp:lastModifiedBy>
  <dcterms:created xsi:type="dcterms:W3CDTF">2018-12-11T10:11:34Z</dcterms:created>
  <dcterms:modified xsi:type="dcterms:W3CDTF">2020-11-17T11:37:09Z</dcterms:modified>
</cp:coreProperties>
</file>