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adamluo/Desktop/College/Lab [Shenderov]/Data Analysis/xenokidney/import-files/XK-RawFiles/annotation/"/>
    </mc:Choice>
  </mc:AlternateContent>
  <xr:revisionPtr revIDLastSave="0" documentId="13_ncr:9_{1DE9D462-9E71-6D44-92C2-E4490F924818}" xr6:coauthVersionLast="47" xr6:coauthVersionMax="47" xr10:uidLastSave="{00000000-0000-0000-0000-000000000000}"/>
  <bookViews>
    <workbookView xWindow="1800" yWindow="1400" windowWidth="27640" windowHeight="16940" xr2:uid="{00000000-000D-0000-FFFF-FFFF00000000}"/>
  </bookViews>
  <sheets>
    <sheet name="Templat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</calcChain>
</file>

<file path=xl/sharedStrings.xml><?xml version="1.0" encoding="utf-8"?>
<sst xmlns="http://purl.oclc.org/ooxml/spreadsheetml/main" count="1104" uniqueCount="147">
  <si>
    <t>Sample_ID</t>
  </si>
  <si>
    <t>Slide Name</t>
  </si>
  <si>
    <t>Scan Name</t>
  </si>
  <si>
    <t>Panel</t>
  </si>
  <si>
    <t>Roi</t>
  </si>
  <si>
    <t>Segment</t>
  </si>
  <si>
    <t>Aoi</t>
  </si>
  <si>
    <t>Area</t>
  </si>
  <si>
    <t>Nuclei</t>
  </si>
  <si>
    <t>ROI Coordinate X</t>
  </si>
  <si>
    <t>ROI Coordinate Y</t>
  </si>
  <si>
    <t>Scan Date</t>
  </si>
  <si>
    <t>Scan Width</t>
  </si>
  <si>
    <t>Scan Height</t>
  </si>
  <si>
    <t>Scan Offset X</t>
  </si>
  <si>
    <t>Scan Offset Y</t>
  </si>
  <si>
    <t>(v1.0) Human NGS Whole Transcriptome Atlas RNA</t>
  </si>
  <si>
    <t>DSP-1001660033855-E-A01</t>
  </si>
  <si>
    <t>No Template Control</t>
  </si>
  <si>
    <t>DSP-1001660033855-E-A02</t>
  </si>
  <si>
    <t>Full ROI</t>
  </si>
  <si>
    <t>Full ROI-aoi-001</t>
  </si>
  <si>
    <t>2024-04-18T16:05:00</t>
  </si>
  <si>
    <t>HW0081223</t>
  </si>
  <si>
    <t>DSP-1001660033855-E-A03</t>
  </si>
  <si>
    <t>DSP-1001660033855-E-A04</t>
  </si>
  <si>
    <t>DSP-1001660033855-E-A05</t>
  </si>
  <si>
    <t>DSP-1001660033855-E-A06</t>
  </si>
  <si>
    <t>DSP-1001660033855-E-A07</t>
  </si>
  <si>
    <t>DSP-1001660033855-E-A08</t>
  </si>
  <si>
    <t>DSP-1001660033855-E-A09</t>
  </si>
  <si>
    <t>DSP-1001660033855-E-A10</t>
  </si>
  <si>
    <t>DSP-1001660033855-E-A11</t>
  </si>
  <si>
    <t>DSP-1001660033855-E-A12</t>
  </si>
  <si>
    <t>DSP-1001660033855-E-B01</t>
  </si>
  <si>
    <t>DSP-1001660033855-E-B02</t>
  </si>
  <si>
    <t>DSP-1001660033855-E-B03</t>
  </si>
  <si>
    <t>DSP-1001660033855-E-B04</t>
  </si>
  <si>
    <t>DSP-1001660033855-E-B05</t>
  </si>
  <si>
    <t>DSP-1001660033855-E-B06</t>
  </si>
  <si>
    <t>DSP-1001660033855-E-B07</t>
  </si>
  <si>
    <t>DSP-1001660033855-E-B08</t>
  </si>
  <si>
    <t>DSP-1001660033855-E-B09</t>
  </si>
  <si>
    <t>DSP-1001660033855-E-B10</t>
  </si>
  <si>
    <t>DSP-1001660033855-E-B11</t>
  </si>
  <si>
    <t>DSP-1001660033855-E-B12</t>
  </si>
  <si>
    <t>DSP-1001660033855-E-C01</t>
  </si>
  <si>
    <t>DSP-1001660033855-E-C02</t>
  </si>
  <si>
    <t>DSP-1001660033855-E-C03</t>
  </si>
  <si>
    <t>DSP-1001660033855-E-C04</t>
  </si>
  <si>
    <t>DSP-1001660033855-E-C05</t>
  </si>
  <si>
    <t>DSP-1001660033855-E-C06</t>
  </si>
  <si>
    <t>DSP-1001660033855-E-C07</t>
  </si>
  <si>
    <t>DSP-1001660033855-E-C08</t>
  </si>
  <si>
    <t>DSP-1001660033855-E-C09</t>
  </si>
  <si>
    <t>2024-04-18T16:16:17</t>
  </si>
  <si>
    <t>DSP-1001660033855-E-C10</t>
  </si>
  <si>
    <t>DSP-1001660033855-E-C11</t>
  </si>
  <si>
    <t>DSP-1001660033855-E-C12</t>
  </si>
  <si>
    <t>DSP-1001660033855-E-D01</t>
  </si>
  <si>
    <t>DSP-1001660033855-E-D02</t>
  </si>
  <si>
    <t>DSP-1001660033855-E-D03</t>
  </si>
  <si>
    <t>DSP-1001660033855-E-D04</t>
  </si>
  <si>
    <t>DSP-1001660033855-E-D05</t>
  </si>
  <si>
    <t>DSP-1001660033855-E-D06</t>
  </si>
  <si>
    <t>DSP-1001660033855-E-D07</t>
  </si>
  <si>
    <t>DSP-1001660033855-E-D08</t>
  </si>
  <si>
    <t>DSP-1001660033855-E-D09</t>
  </si>
  <si>
    <t>DSP-1001660033855-E-D10</t>
  </si>
  <si>
    <t>DSP-1001660033855-E-D11</t>
  </si>
  <si>
    <t>DSP-1001660033855-E-D12</t>
  </si>
  <si>
    <t>DSP-1001660033855-E-E01</t>
  </si>
  <si>
    <t>DSP-1001660033855-E-E02</t>
  </si>
  <si>
    <t>DSP-1001660033855-E-E03</t>
  </si>
  <si>
    <t>DSP-1001660033855-E-E04</t>
  </si>
  <si>
    <t>DSP-1001660033855-E-E05</t>
  </si>
  <si>
    <t>DSP-1001660033855-E-E06</t>
  </si>
  <si>
    <t>DSP-1001660033855-E-E07</t>
  </si>
  <si>
    <t>DSP-1001660033855-E-E08</t>
  </si>
  <si>
    <t>DSP-1001660033855-E-E09</t>
  </si>
  <si>
    <t>DSP-1001660033855-E-E10</t>
  </si>
  <si>
    <t>DSP-1001660033855-E-E11</t>
  </si>
  <si>
    <t>DSP-1001660033855-E-E12</t>
  </si>
  <si>
    <t>DSP-1001660033855-E-F01</t>
  </si>
  <si>
    <t>DSP-1001660033855-E-F02</t>
  </si>
  <si>
    <t>DSP-1001660033855-E-F03</t>
  </si>
  <si>
    <t>202315UWpr, 2022013SCS, 30047HMP1h</t>
  </si>
  <si>
    <t>2024-04-18T16:27:09</t>
  </si>
  <si>
    <t>DSP-1001660033855-E-F04</t>
  </si>
  <si>
    <t>DSP-1001660033855-E-F05</t>
  </si>
  <si>
    <t>DSP-1001660033855-E-F06</t>
  </si>
  <si>
    <t>DSP-1001660033855-E-F07</t>
  </si>
  <si>
    <t>DSP-1001660033855-E-F08</t>
  </si>
  <si>
    <t>DSP-1001660033855-E-F09</t>
  </si>
  <si>
    <t>DSP-1001660033855-E-F10</t>
  </si>
  <si>
    <t>DSP-1001660033855-E-F11</t>
  </si>
  <si>
    <t>DSP-1001660033855-E-F12</t>
  </si>
  <si>
    <t>DSP-1001660033855-E-G01</t>
  </si>
  <si>
    <t>DSP-1001660033855-E-G02</t>
  </si>
  <si>
    <t>DSP-1001660033855-E-G03</t>
  </si>
  <si>
    <t>DSP-1001660033855-E-G04</t>
  </si>
  <si>
    <t>DSP-1001660033855-E-G05</t>
  </si>
  <si>
    <t>DSP-1001660033855-E-G06</t>
  </si>
  <si>
    <t>DSP-1001660033855-E-G07</t>
  </si>
  <si>
    <t>DSP-1001660033855-E-G08</t>
  </si>
  <si>
    <t>DSP-1001660033855-E-G09</t>
  </si>
  <si>
    <t>DSP-1001660033855-E-G10</t>
  </si>
  <si>
    <t>DSP-1001660033855-E-G11</t>
  </si>
  <si>
    <t>DSP-1001660033855-E-G12</t>
  </si>
  <si>
    <t>DSP-1001660033855-E-H01</t>
  </si>
  <si>
    <t>DSP-1001660033855-E-H02</t>
  </si>
  <si>
    <t>DSP-1001660033855-E-H03</t>
  </si>
  <si>
    <t>DSP-1001660033855-E-H04</t>
  </si>
  <si>
    <t>DSP-1001660033855-E-H05</t>
  </si>
  <si>
    <t>DSP-1001660033855-E-H06</t>
  </si>
  <si>
    <t>DSP-1001660033855-E-H07</t>
  </si>
  <si>
    <t>HMP_glom</t>
  </si>
  <si>
    <t>HMP_tubule</t>
  </si>
  <si>
    <t>SCS_glom</t>
  </si>
  <si>
    <t>SCS_tubule</t>
  </si>
  <si>
    <t>SCS_artery</t>
  </si>
  <si>
    <t>Comment</t>
  </si>
  <si>
    <t>Genetics</t>
  </si>
  <si>
    <t>Preservation</t>
  </si>
  <si>
    <t>Hemorrhage</t>
  </si>
  <si>
    <t>PRE</t>
  </si>
  <si>
    <t>PRE_artery</t>
  </si>
  <si>
    <t>PRE_tubule</t>
  </si>
  <si>
    <t>PRE_glom</t>
  </si>
  <si>
    <t>PRE_enhancing_tubule</t>
  </si>
  <si>
    <t>SCS</t>
  </si>
  <si>
    <t>SCS_hemo_glom</t>
  </si>
  <si>
    <t>SCS_hemo_artery</t>
  </si>
  <si>
    <t>SCS _hemo_tubule</t>
  </si>
  <si>
    <t>SCS_hemo_tubule</t>
  </si>
  <si>
    <t>HMP</t>
  </si>
  <si>
    <t>HMP_hemo_glom</t>
  </si>
  <si>
    <t>HMP_artery</t>
  </si>
  <si>
    <t>24-04pre, B3922SCS1h, B3922HMP1h</t>
  </si>
  <si>
    <t>26171UWPre, B7419SCS2h, B7519HMP2h</t>
  </si>
  <si>
    <t>WT-Allo</t>
  </si>
  <si>
    <t>MIS-Xeno</t>
  </si>
  <si>
    <t>sGalKO-Xeno</t>
  </si>
  <si>
    <t>Arterial</t>
  </si>
  <si>
    <t>Glomerular</t>
  </si>
  <si>
    <t>Compartment</t>
  </si>
  <si>
    <t>Tubulointerstitial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</si>
</sst>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19" fillId="33" borderId="0" xfId="0" applyFont="1" applyFill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2"/>
  <sheetViews>
    <sheetView tabSelected="1" topLeftCell="G78" workbookViewId="0">
      <selection activeCell="T20" sqref="T20"/>
    </sheetView>
  </sheetViews>
  <sheetFormatPr baseColWidth="10" defaultRowHeight="16" x14ac:dyDescent="0.2"/>
  <cols>
    <col min="1" max="1" width="28.83203125" bestFit="1" customWidth="1"/>
    <col min="2" max="3" width="35.1640625" bestFit="1" customWidth="1"/>
    <col min="4" max="4" width="42.6640625" bestFit="1" customWidth="1"/>
    <col min="6" max="6" width="8.1640625" bestFit="1" customWidth="1"/>
    <col min="7" max="7" width="14.33203125" bestFit="1" customWidth="1"/>
    <col min="20" max="20" width="14" bestFit="1" customWidth="1"/>
    <col min="22" max="22" width="18.6640625" bestFit="1" customWidth="1"/>
  </cols>
  <sheetData>
    <row r="1" spans="1:2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122</v>
      </c>
      <c r="S1" s="2" t="s">
        <v>123</v>
      </c>
      <c r="T1" s="2" t="s">
        <v>145</v>
      </c>
      <c r="U1" s="2" t="s">
        <v>124</v>
      </c>
      <c r="V1" s="2" t="s">
        <v>121</v>
      </c>
    </row>
    <row r="2" spans="1:22" x14ac:dyDescent="0.2">
      <c r="A2" s="2" t="s">
        <v>17</v>
      </c>
      <c r="B2" s="2" t="s">
        <v>18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19</v>
      </c>
      <c r="B3" s="2" t="s">
        <v>138</v>
      </c>
      <c r="C3" s="2" t="s">
        <v>138</v>
      </c>
      <c r="D3" s="2" t="s">
        <v>16</v>
      </c>
      <c r="E3" s="2" t="str">
        <f>"001"</f>
        <v>001</v>
      </c>
      <c r="F3" s="2" t="s">
        <v>20</v>
      </c>
      <c r="G3" s="2" t="s">
        <v>21</v>
      </c>
      <c r="H3" s="2">
        <v>62098.44</v>
      </c>
      <c r="I3" s="2">
        <v>174</v>
      </c>
      <c r="J3" s="2">
        <v>52430</v>
      </c>
      <c r="K3" s="2">
        <v>20423</v>
      </c>
      <c r="L3" s="2" t="s">
        <v>22</v>
      </c>
      <c r="M3" s="2">
        <v>33434.343999999997</v>
      </c>
      <c r="N3" s="2">
        <v>49995.055</v>
      </c>
      <c r="O3" s="2">
        <v>7859</v>
      </c>
      <c r="P3" s="2">
        <v>7770</v>
      </c>
      <c r="Q3" s="2" t="s">
        <v>23</v>
      </c>
      <c r="R3" s="1" t="s">
        <v>141</v>
      </c>
      <c r="S3" s="1" t="s">
        <v>125</v>
      </c>
      <c r="T3" s="1" t="s">
        <v>143</v>
      </c>
      <c r="U3" s="2">
        <v>0</v>
      </c>
      <c r="V3" s="1" t="s">
        <v>126</v>
      </c>
    </row>
    <row r="4" spans="1:22" x14ac:dyDescent="0.2">
      <c r="A4" s="2" t="s">
        <v>24</v>
      </c>
      <c r="B4" s="2" t="s">
        <v>138</v>
      </c>
      <c r="C4" s="2" t="s">
        <v>138</v>
      </c>
      <c r="D4" s="2" t="s">
        <v>16</v>
      </c>
      <c r="E4" s="2" t="str">
        <f>"002"</f>
        <v>002</v>
      </c>
      <c r="F4" s="2" t="s">
        <v>20</v>
      </c>
      <c r="G4" s="2" t="s">
        <v>21</v>
      </c>
      <c r="H4" s="2">
        <v>18267.95</v>
      </c>
      <c r="I4" s="2">
        <v>185</v>
      </c>
      <c r="J4" s="2">
        <v>52669</v>
      </c>
      <c r="K4" s="2">
        <v>21366</v>
      </c>
      <c r="L4" s="2" t="s">
        <v>22</v>
      </c>
      <c r="M4" s="2">
        <v>33434.343999999997</v>
      </c>
      <c r="N4" s="2">
        <v>49995.055</v>
      </c>
      <c r="O4" s="2">
        <v>7859</v>
      </c>
      <c r="P4" s="2">
        <v>7770</v>
      </c>
      <c r="Q4" s="2" t="s">
        <v>23</v>
      </c>
      <c r="R4" s="1" t="s">
        <v>141</v>
      </c>
      <c r="S4" s="1" t="s">
        <v>125</v>
      </c>
      <c r="T4" s="1" t="s">
        <v>146</v>
      </c>
      <c r="U4" s="2">
        <v>0</v>
      </c>
      <c r="V4" s="1" t="s">
        <v>127</v>
      </c>
    </row>
    <row r="5" spans="1:22" x14ac:dyDescent="0.2">
      <c r="A5" s="2" t="s">
        <v>25</v>
      </c>
      <c r="B5" s="2" t="s">
        <v>138</v>
      </c>
      <c r="C5" s="2" t="s">
        <v>138</v>
      </c>
      <c r="D5" s="2" t="s">
        <v>16</v>
      </c>
      <c r="E5" s="2" t="str">
        <f>"003"</f>
        <v>003</v>
      </c>
      <c r="F5" s="2" t="s">
        <v>20</v>
      </c>
      <c r="G5" s="2" t="s">
        <v>21</v>
      </c>
      <c r="H5" s="2">
        <v>12771.03</v>
      </c>
      <c r="I5" s="2">
        <v>156</v>
      </c>
      <c r="J5" s="2">
        <v>53704</v>
      </c>
      <c r="K5" s="2">
        <v>21108</v>
      </c>
      <c r="L5" s="2" t="s">
        <v>22</v>
      </c>
      <c r="M5" s="2">
        <v>33434.343999999997</v>
      </c>
      <c r="N5" s="2">
        <v>49995.055</v>
      </c>
      <c r="O5" s="2">
        <v>7859</v>
      </c>
      <c r="P5" s="2">
        <v>7770</v>
      </c>
      <c r="Q5" s="2" t="s">
        <v>23</v>
      </c>
      <c r="R5" s="1" t="s">
        <v>141</v>
      </c>
      <c r="S5" s="1" t="s">
        <v>125</v>
      </c>
      <c r="T5" s="1" t="s">
        <v>144</v>
      </c>
      <c r="U5" s="2">
        <v>0</v>
      </c>
      <c r="V5" s="1" t="s">
        <v>128</v>
      </c>
    </row>
    <row r="6" spans="1:22" x14ac:dyDescent="0.2">
      <c r="A6" s="2" t="s">
        <v>26</v>
      </c>
      <c r="B6" s="2" t="s">
        <v>138</v>
      </c>
      <c r="C6" s="2" t="s">
        <v>138</v>
      </c>
      <c r="D6" s="2" t="s">
        <v>16</v>
      </c>
      <c r="E6" s="2" t="str">
        <f>"004"</f>
        <v>004</v>
      </c>
      <c r="F6" s="2" t="s">
        <v>20</v>
      </c>
      <c r="G6" s="2" t="s">
        <v>21</v>
      </c>
      <c r="H6" s="2">
        <v>26528.77</v>
      </c>
      <c r="I6" s="2">
        <v>280</v>
      </c>
      <c r="J6" s="2">
        <v>49947</v>
      </c>
      <c r="K6" s="2">
        <v>25425</v>
      </c>
      <c r="L6" s="2" t="s">
        <v>22</v>
      </c>
      <c r="M6" s="2">
        <v>33434.343999999997</v>
      </c>
      <c r="N6" s="2">
        <v>49995.055</v>
      </c>
      <c r="O6" s="2">
        <v>7859</v>
      </c>
      <c r="P6" s="2">
        <v>7770</v>
      </c>
      <c r="Q6" s="2" t="s">
        <v>23</v>
      </c>
      <c r="R6" s="1" t="s">
        <v>141</v>
      </c>
      <c r="S6" s="1" t="s">
        <v>125</v>
      </c>
      <c r="T6" s="1" t="s">
        <v>146</v>
      </c>
      <c r="U6" s="2">
        <v>0</v>
      </c>
      <c r="V6" s="1" t="s">
        <v>129</v>
      </c>
    </row>
    <row r="7" spans="1:22" s="5" customFormat="1" x14ac:dyDescent="0.2">
      <c r="A7" s="3" t="s">
        <v>27</v>
      </c>
      <c r="B7" s="3" t="s">
        <v>138</v>
      </c>
      <c r="C7" s="3" t="s">
        <v>138</v>
      </c>
      <c r="D7" s="3" t="s">
        <v>16</v>
      </c>
      <c r="E7" s="3" t="str">
        <f>"005"</f>
        <v>005</v>
      </c>
      <c r="F7" s="3" t="s">
        <v>20</v>
      </c>
      <c r="G7" s="3" t="s">
        <v>21</v>
      </c>
      <c r="H7" s="3">
        <v>11480.16</v>
      </c>
      <c r="I7" s="3">
        <v>99</v>
      </c>
      <c r="J7" s="3">
        <v>52932</v>
      </c>
      <c r="K7" s="3">
        <v>24360</v>
      </c>
      <c r="L7" s="3" t="s">
        <v>22</v>
      </c>
      <c r="M7" s="3">
        <v>33434.343999999997</v>
      </c>
      <c r="N7" s="3">
        <v>49995.055</v>
      </c>
      <c r="O7" s="3">
        <v>7859</v>
      </c>
      <c r="P7" s="3">
        <v>7770</v>
      </c>
      <c r="Q7" s="3" t="s">
        <v>23</v>
      </c>
      <c r="R7" s="4" t="s">
        <v>141</v>
      </c>
      <c r="S7" s="4" t="s">
        <v>125</v>
      </c>
      <c r="T7" s="4" t="s">
        <v>143</v>
      </c>
      <c r="U7" s="3">
        <v>0</v>
      </c>
      <c r="V7" s="4" t="s">
        <v>126</v>
      </c>
    </row>
    <row r="8" spans="1:22" s="5" customFormat="1" x14ac:dyDescent="0.2">
      <c r="A8" s="3" t="s">
        <v>28</v>
      </c>
      <c r="B8" s="3" t="s">
        <v>138</v>
      </c>
      <c r="C8" s="3" t="s">
        <v>138</v>
      </c>
      <c r="D8" s="3" t="s">
        <v>16</v>
      </c>
      <c r="E8" s="3" t="str">
        <f>"006"</f>
        <v>006</v>
      </c>
      <c r="F8" s="3" t="s">
        <v>20</v>
      </c>
      <c r="G8" s="3" t="s">
        <v>21</v>
      </c>
      <c r="H8" s="3">
        <v>11383.89</v>
      </c>
      <c r="I8" s="3">
        <v>173</v>
      </c>
      <c r="J8" s="3">
        <v>52411</v>
      </c>
      <c r="K8" s="3">
        <v>24300</v>
      </c>
      <c r="L8" s="3" t="s">
        <v>22</v>
      </c>
      <c r="M8" s="3">
        <v>33434.343999999997</v>
      </c>
      <c r="N8" s="3">
        <v>49995.055</v>
      </c>
      <c r="O8" s="3">
        <v>7859</v>
      </c>
      <c r="P8" s="3">
        <v>7770</v>
      </c>
      <c r="Q8" s="3" t="s">
        <v>23</v>
      </c>
      <c r="R8" s="4" t="s">
        <v>141</v>
      </c>
      <c r="S8" s="4" t="s">
        <v>125</v>
      </c>
      <c r="T8" s="4" t="s">
        <v>144</v>
      </c>
      <c r="U8" s="3">
        <v>0</v>
      </c>
      <c r="V8" s="4" t="s">
        <v>128</v>
      </c>
    </row>
    <row r="9" spans="1:22" s="5" customFormat="1" x14ac:dyDescent="0.2">
      <c r="A9" s="3" t="s">
        <v>29</v>
      </c>
      <c r="B9" s="3" t="s">
        <v>138</v>
      </c>
      <c r="C9" s="3" t="s">
        <v>138</v>
      </c>
      <c r="D9" s="3" t="s">
        <v>16</v>
      </c>
      <c r="E9" s="3" t="str">
        <f>"007"</f>
        <v>007</v>
      </c>
      <c r="F9" s="3" t="s">
        <v>20</v>
      </c>
      <c r="G9" s="3" t="s">
        <v>21</v>
      </c>
      <c r="H9" s="3">
        <v>34261.050000000003</v>
      </c>
      <c r="I9" s="3">
        <v>358</v>
      </c>
      <c r="J9" s="3">
        <v>52129</v>
      </c>
      <c r="K9" s="3">
        <v>23158</v>
      </c>
      <c r="L9" s="3" t="s">
        <v>22</v>
      </c>
      <c r="M9" s="3">
        <v>33434.343999999997</v>
      </c>
      <c r="N9" s="3">
        <v>49995.055</v>
      </c>
      <c r="O9" s="3">
        <v>7859</v>
      </c>
      <c r="P9" s="3">
        <v>7770</v>
      </c>
      <c r="Q9" s="3" t="s">
        <v>23</v>
      </c>
      <c r="R9" s="4" t="s">
        <v>141</v>
      </c>
      <c r="S9" s="4" t="s">
        <v>125</v>
      </c>
      <c r="T9" s="4" t="s">
        <v>146</v>
      </c>
      <c r="U9" s="3">
        <v>0</v>
      </c>
      <c r="V9" s="4" t="s">
        <v>129</v>
      </c>
    </row>
    <row r="10" spans="1:22" s="5" customFormat="1" x14ac:dyDescent="0.2">
      <c r="A10" s="3" t="s">
        <v>30</v>
      </c>
      <c r="B10" s="3" t="s">
        <v>138</v>
      </c>
      <c r="C10" s="3" t="s">
        <v>138</v>
      </c>
      <c r="D10" s="3" t="s">
        <v>16</v>
      </c>
      <c r="E10" s="3" t="str">
        <f>"008"</f>
        <v>008</v>
      </c>
      <c r="F10" s="3" t="s">
        <v>20</v>
      </c>
      <c r="G10" s="3" t="s">
        <v>21</v>
      </c>
      <c r="H10" s="3">
        <v>13180.91</v>
      </c>
      <c r="I10" s="3">
        <v>160</v>
      </c>
      <c r="J10" s="3">
        <v>50065</v>
      </c>
      <c r="K10" s="3">
        <v>22629</v>
      </c>
      <c r="L10" s="3" t="s">
        <v>22</v>
      </c>
      <c r="M10" s="3">
        <v>33434.343999999997</v>
      </c>
      <c r="N10" s="3">
        <v>49995.055</v>
      </c>
      <c r="O10" s="3">
        <v>7859</v>
      </c>
      <c r="P10" s="3">
        <v>7770</v>
      </c>
      <c r="Q10" s="3" t="s">
        <v>23</v>
      </c>
      <c r="R10" s="4" t="s">
        <v>141</v>
      </c>
      <c r="S10" s="4" t="s">
        <v>125</v>
      </c>
      <c r="T10" s="4" t="s">
        <v>144</v>
      </c>
      <c r="U10" s="3">
        <v>0</v>
      </c>
      <c r="V10" s="4" t="s">
        <v>128</v>
      </c>
    </row>
    <row r="11" spans="1:22" s="5" customFormat="1" x14ac:dyDescent="0.2">
      <c r="A11" s="3" t="s">
        <v>31</v>
      </c>
      <c r="B11" s="3" t="s">
        <v>138</v>
      </c>
      <c r="C11" s="3" t="s">
        <v>138</v>
      </c>
      <c r="D11" s="3" t="s">
        <v>16</v>
      </c>
      <c r="E11" s="3" t="str">
        <f>"009"</f>
        <v>009</v>
      </c>
      <c r="F11" s="3" t="s">
        <v>20</v>
      </c>
      <c r="G11" s="3" t="s">
        <v>21</v>
      </c>
      <c r="H11" s="3">
        <v>10772.51</v>
      </c>
      <c r="I11" s="3">
        <v>108</v>
      </c>
      <c r="J11" s="3">
        <v>21386</v>
      </c>
      <c r="K11" s="3">
        <v>27652</v>
      </c>
      <c r="L11" s="3" t="s">
        <v>22</v>
      </c>
      <c r="M11" s="3">
        <v>33434.343999999997</v>
      </c>
      <c r="N11" s="3">
        <v>49995.055</v>
      </c>
      <c r="O11" s="3">
        <v>7859</v>
      </c>
      <c r="P11" s="3">
        <v>7770</v>
      </c>
      <c r="Q11" s="3" t="s">
        <v>23</v>
      </c>
      <c r="R11" s="4" t="s">
        <v>141</v>
      </c>
      <c r="S11" s="4" t="s">
        <v>130</v>
      </c>
      <c r="T11" s="4" t="s">
        <v>144</v>
      </c>
      <c r="U11" s="3">
        <v>1</v>
      </c>
      <c r="V11" s="4" t="s">
        <v>131</v>
      </c>
    </row>
    <row r="12" spans="1:22" s="5" customFormat="1" x14ac:dyDescent="0.2">
      <c r="A12" s="3" t="s">
        <v>32</v>
      </c>
      <c r="B12" s="3" t="s">
        <v>138</v>
      </c>
      <c r="C12" s="3" t="s">
        <v>138</v>
      </c>
      <c r="D12" s="3" t="s">
        <v>16</v>
      </c>
      <c r="E12" s="3" t="str">
        <f>"010"</f>
        <v>010</v>
      </c>
      <c r="F12" s="3" t="s">
        <v>20</v>
      </c>
      <c r="G12" s="3" t="s">
        <v>21</v>
      </c>
      <c r="H12" s="3">
        <v>13671.22</v>
      </c>
      <c r="I12" s="3">
        <v>77</v>
      </c>
      <c r="J12" s="3">
        <v>22447</v>
      </c>
      <c r="K12" s="3">
        <v>27926</v>
      </c>
      <c r="L12" s="3" t="s">
        <v>22</v>
      </c>
      <c r="M12" s="3">
        <v>33434.343999999997</v>
      </c>
      <c r="N12" s="3">
        <v>49995.055</v>
      </c>
      <c r="O12" s="3">
        <v>7859</v>
      </c>
      <c r="P12" s="3">
        <v>7770</v>
      </c>
      <c r="Q12" s="3" t="s">
        <v>23</v>
      </c>
      <c r="R12" s="4" t="s">
        <v>141</v>
      </c>
      <c r="S12" s="4" t="s">
        <v>130</v>
      </c>
      <c r="T12" s="4" t="s">
        <v>143</v>
      </c>
      <c r="U12" s="3">
        <v>1</v>
      </c>
      <c r="V12" s="4" t="s">
        <v>132</v>
      </c>
    </row>
    <row r="13" spans="1:22" s="5" customFormat="1" x14ac:dyDescent="0.2">
      <c r="A13" s="3" t="s">
        <v>33</v>
      </c>
      <c r="B13" s="3" t="s">
        <v>138</v>
      </c>
      <c r="C13" s="3" t="s">
        <v>138</v>
      </c>
      <c r="D13" s="3" t="s">
        <v>16</v>
      </c>
      <c r="E13" s="3" t="str">
        <f>"011"</f>
        <v>011</v>
      </c>
      <c r="F13" s="3" t="s">
        <v>20</v>
      </c>
      <c r="G13" s="3" t="s">
        <v>21</v>
      </c>
      <c r="H13" s="3">
        <v>12155.82</v>
      </c>
      <c r="I13" s="3">
        <v>130</v>
      </c>
      <c r="J13" s="3">
        <v>20574</v>
      </c>
      <c r="K13" s="3">
        <v>28310</v>
      </c>
      <c r="L13" s="3" t="s">
        <v>22</v>
      </c>
      <c r="M13" s="3">
        <v>33434.343999999997</v>
      </c>
      <c r="N13" s="3">
        <v>49995.055</v>
      </c>
      <c r="O13" s="3">
        <v>7859</v>
      </c>
      <c r="P13" s="3">
        <v>7770</v>
      </c>
      <c r="Q13" s="3" t="s">
        <v>23</v>
      </c>
      <c r="R13" s="4" t="s">
        <v>141</v>
      </c>
      <c r="S13" s="4" t="s">
        <v>130</v>
      </c>
      <c r="T13" s="4" t="s">
        <v>146</v>
      </c>
      <c r="U13" s="3">
        <v>1</v>
      </c>
      <c r="V13" s="4" t="s">
        <v>133</v>
      </c>
    </row>
    <row r="14" spans="1:22" x14ac:dyDescent="0.2">
      <c r="A14" s="2" t="s">
        <v>34</v>
      </c>
      <c r="B14" s="2" t="s">
        <v>138</v>
      </c>
      <c r="C14" s="2" t="s">
        <v>138</v>
      </c>
      <c r="D14" s="2" t="s">
        <v>16</v>
      </c>
      <c r="E14" s="2" t="str">
        <f>"012"</f>
        <v>012</v>
      </c>
      <c r="F14" s="2" t="s">
        <v>20</v>
      </c>
      <c r="G14" s="2" t="s">
        <v>21</v>
      </c>
      <c r="H14" s="2">
        <v>9031.4699999999993</v>
      </c>
      <c r="I14" s="2">
        <v>115</v>
      </c>
      <c r="J14" s="2">
        <v>19774</v>
      </c>
      <c r="K14" s="2">
        <v>29730</v>
      </c>
      <c r="L14" s="2" t="s">
        <v>22</v>
      </c>
      <c r="M14" s="2">
        <v>33434.343999999997</v>
      </c>
      <c r="N14" s="2">
        <v>49995.055</v>
      </c>
      <c r="O14" s="2">
        <v>7859</v>
      </c>
      <c r="P14" s="2">
        <v>7770</v>
      </c>
      <c r="Q14" s="2" t="s">
        <v>23</v>
      </c>
      <c r="R14" s="1" t="s">
        <v>141</v>
      </c>
      <c r="S14" s="1" t="s">
        <v>130</v>
      </c>
      <c r="T14" s="1" t="s">
        <v>144</v>
      </c>
      <c r="U14" s="2">
        <v>1</v>
      </c>
      <c r="V14" s="1" t="s">
        <v>131</v>
      </c>
    </row>
    <row r="15" spans="1:22" x14ac:dyDescent="0.2">
      <c r="A15" s="2" t="s">
        <v>35</v>
      </c>
      <c r="B15" s="2" t="s">
        <v>138</v>
      </c>
      <c r="C15" s="2" t="s">
        <v>138</v>
      </c>
      <c r="D15" s="2" t="s">
        <v>16</v>
      </c>
      <c r="E15" s="2" t="str">
        <f>"013"</f>
        <v>013</v>
      </c>
      <c r="F15" s="2" t="s">
        <v>20</v>
      </c>
      <c r="G15" s="2" t="s">
        <v>21</v>
      </c>
      <c r="H15" s="2">
        <v>24427.42</v>
      </c>
      <c r="I15" s="2">
        <v>167</v>
      </c>
      <c r="J15" s="2">
        <v>30716</v>
      </c>
      <c r="K15" s="2">
        <v>27829</v>
      </c>
      <c r="L15" s="2" t="s">
        <v>22</v>
      </c>
      <c r="M15" s="2">
        <v>33434.343999999997</v>
      </c>
      <c r="N15" s="2">
        <v>49995.055</v>
      </c>
      <c r="O15" s="2">
        <v>7859</v>
      </c>
      <c r="P15" s="2">
        <v>7770</v>
      </c>
      <c r="Q15" s="2" t="s">
        <v>23</v>
      </c>
      <c r="R15" s="1" t="s">
        <v>141</v>
      </c>
      <c r="S15" s="1" t="s">
        <v>130</v>
      </c>
      <c r="T15" s="1" t="s">
        <v>144</v>
      </c>
      <c r="U15" s="2">
        <v>0</v>
      </c>
      <c r="V15" s="1" t="s">
        <v>118</v>
      </c>
    </row>
    <row r="16" spans="1:22" x14ac:dyDescent="0.2">
      <c r="A16" s="2" t="s">
        <v>36</v>
      </c>
      <c r="B16" s="2" t="s">
        <v>138</v>
      </c>
      <c r="C16" s="2" t="s">
        <v>138</v>
      </c>
      <c r="D16" s="2" t="s">
        <v>16</v>
      </c>
      <c r="E16" s="2" t="str">
        <f>"014"</f>
        <v>014</v>
      </c>
      <c r="F16" s="2" t="s">
        <v>20</v>
      </c>
      <c r="G16" s="2" t="s">
        <v>21</v>
      </c>
      <c r="H16" s="2">
        <v>182543.59</v>
      </c>
      <c r="I16" s="2">
        <v>1272</v>
      </c>
      <c r="J16" s="2">
        <v>30853</v>
      </c>
      <c r="K16" s="2">
        <v>34295</v>
      </c>
      <c r="L16" s="2" t="s">
        <v>22</v>
      </c>
      <c r="M16" s="2">
        <v>33434.343999999997</v>
      </c>
      <c r="N16" s="2">
        <v>49995.055</v>
      </c>
      <c r="O16" s="2">
        <v>7859</v>
      </c>
      <c r="P16" s="2">
        <v>7770</v>
      </c>
      <c r="Q16" s="2" t="s">
        <v>23</v>
      </c>
      <c r="R16" s="1" t="s">
        <v>141</v>
      </c>
      <c r="S16" s="1" t="s">
        <v>130</v>
      </c>
      <c r="T16" s="1" t="s">
        <v>146</v>
      </c>
      <c r="U16" s="2">
        <v>0</v>
      </c>
      <c r="V16" s="1" t="s">
        <v>119</v>
      </c>
    </row>
    <row r="17" spans="1:22" x14ac:dyDescent="0.2">
      <c r="A17" s="2" t="s">
        <v>37</v>
      </c>
      <c r="B17" s="2" t="s">
        <v>138</v>
      </c>
      <c r="C17" s="2" t="s">
        <v>138</v>
      </c>
      <c r="D17" s="2" t="s">
        <v>16</v>
      </c>
      <c r="E17" s="2" t="str">
        <f>"015"</f>
        <v>015</v>
      </c>
      <c r="F17" s="2" t="s">
        <v>20</v>
      </c>
      <c r="G17" s="2" t="s">
        <v>21</v>
      </c>
      <c r="H17" s="2">
        <v>47664.08</v>
      </c>
      <c r="I17" s="2">
        <v>134</v>
      </c>
      <c r="J17" s="2">
        <v>34135</v>
      </c>
      <c r="K17" s="2">
        <v>25972</v>
      </c>
      <c r="L17" s="2" t="s">
        <v>22</v>
      </c>
      <c r="M17" s="2">
        <v>33434.343999999997</v>
      </c>
      <c r="N17" s="2">
        <v>49995.055</v>
      </c>
      <c r="O17" s="2">
        <v>7859</v>
      </c>
      <c r="P17" s="2">
        <v>7770</v>
      </c>
      <c r="Q17" s="2" t="s">
        <v>23</v>
      </c>
      <c r="R17" s="1" t="s">
        <v>141</v>
      </c>
      <c r="S17" s="1" t="s">
        <v>130</v>
      </c>
      <c r="T17" s="1" t="s">
        <v>143</v>
      </c>
      <c r="U17" s="2">
        <v>0</v>
      </c>
      <c r="V17" s="1" t="s">
        <v>120</v>
      </c>
    </row>
    <row r="18" spans="1:22" x14ac:dyDescent="0.2">
      <c r="A18" s="2" t="s">
        <v>38</v>
      </c>
      <c r="B18" s="2" t="s">
        <v>138</v>
      </c>
      <c r="C18" s="2" t="s">
        <v>138</v>
      </c>
      <c r="D18" s="2" t="s">
        <v>16</v>
      </c>
      <c r="E18" s="2" t="str">
        <f>"016"</f>
        <v>016</v>
      </c>
      <c r="F18" s="2" t="s">
        <v>20</v>
      </c>
      <c r="G18" s="2" t="s">
        <v>21</v>
      </c>
      <c r="H18" s="2">
        <v>41958.94</v>
      </c>
      <c r="I18" s="2">
        <v>379</v>
      </c>
      <c r="J18" s="2">
        <v>18532</v>
      </c>
      <c r="K18" s="2">
        <v>31931</v>
      </c>
      <c r="L18" s="2" t="s">
        <v>22</v>
      </c>
      <c r="M18" s="2">
        <v>33434.343999999997</v>
      </c>
      <c r="N18" s="2">
        <v>49995.055</v>
      </c>
      <c r="O18" s="2">
        <v>7859</v>
      </c>
      <c r="P18" s="2">
        <v>7770</v>
      </c>
      <c r="Q18" s="2" t="s">
        <v>23</v>
      </c>
      <c r="R18" s="1" t="s">
        <v>141</v>
      </c>
      <c r="S18" s="1" t="s">
        <v>130</v>
      </c>
      <c r="T18" s="1" t="s">
        <v>146</v>
      </c>
      <c r="U18" s="2">
        <v>1</v>
      </c>
      <c r="V18" s="1" t="s">
        <v>134</v>
      </c>
    </row>
    <row r="19" spans="1:22" x14ac:dyDescent="0.2">
      <c r="A19" s="2" t="s">
        <v>39</v>
      </c>
      <c r="B19" s="2" t="s">
        <v>138</v>
      </c>
      <c r="C19" s="2" t="s">
        <v>138</v>
      </c>
      <c r="D19" s="2" t="s">
        <v>16</v>
      </c>
      <c r="E19" s="2" t="str">
        <f>"017"</f>
        <v>017</v>
      </c>
      <c r="F19" s="2" t="s">
        <v>20</v>
      </c>
      <c r="G19" s="2" t="s">
        <v>21</v>
      </c>
      <c r="H19" s="2">
        <v>5399.85</v>
      </c>
      <c r="I19" s="2">
        <v>48</v>
      </c>
      <c r="J19" s="2">
        <v>11905</v>
      </c>
      <c r="K19" s="2">
        <v>21893</v>
      </c>
      <c r="L19" s="2" t="s">
        <v>22</v>
      </c>
      <c r="M19" s="2">
        <v>33434.343999999997</v>
      </c>
      <c r="N19" s="2">
        <v>49995.055</v>
      </c>
      <c r="O19" s="2">
        <v>7859</v>
      </c>
      <c r="P19" s="2">
        <v>7770</v>
      </c>
      <c r="Q19" s="2" t="s">
        <v>23</v>
      </c>
      <c r="R19" s="1" t="s">
        <v>141</v>
      </c>
      <c r="S19" s="1" t="s">
        <v>135</v>
      </c>
      <c r="T19" s="1" t="s">
        <v>144</v>
      </c>
      <c r="U19" s="2">
        <v>1</v>
      </c>
      <c r="V19" s="1" t="s">
        <v>136</v>
      </c>
    </row>
    <row r="20" spans="1:22" x14ac:dyDescent="0.2">
      <c r="A20" s="2" t="s">
        <v>40</v>
      </c>
      <c r="B20" s="2" t="s">
        <v>138</v>
      </c>
      <c r="C20" s="2" t="s">
        <v>138</v>
      </c>
      <c r="D20" s="2" t="s">
        <v>16</v>
      </c>
      <c r="E20" s="2" t="str">
        <f>"018"</f>
        <v>018</v>
      </c>
      <c r="F20" s="2" t="s">
        <v>20</v>
      </c>
      <c r="G20" s="2" t="s">
        <v>21</v>
      </c>
      <c r="H20" s="2">
        <v>11005.36</v>
      </c>
      <c r="I20" s="2">
        <v>49</v>
      </c>
      <c r="J20" s="2">
        <v>27351</v>
      </c>
      <c r="K20" s="2">
        <v>22918</v>
      </c>
      <c r="L20" s="2" t="s">
        <v>22</v>
      </c>
      <c r="M20" s="2">
        <v>33434.343999999997</v>
      </c>
      <c r="N20" s="2">
        <v>49995.055</v>
      </c>
      <c r="O20" s="2">
        <v>7859</v>
      </c>
      <c r="P20" s="2">
        <v>7770</v>
      </c>
      <c r="Q20" s="2" t="s">
        <v>23</v>
      </c>
      <c r="R20" s="1" t="s">
        <v>141</v>
      </c>
      <c r="S20" s="1" t="s">
        <v>130</v>
      </c>
      <c r="T20" s="1" t="s">
        <v>143</v>
      </c>
      <c r="U20" s="2">
        <v>1</v>
      </c>
      <c r="V20" s="1" t="s">
        <v>132</v>
      </c>
    </row>
    <row r="21" spans="1:22" x14ac:dyDescent="0.2">
      <c r="A21" s="2" t="s">
        <v>41</v>
      </c>
      <c r="B21" s="2" t="s">
        <v>138</v>
      </c>
      <c r="C21" s="2" t="s">
        <v>138</v>
      </c>
      <c r="D21" s="2" t="s">
        <v>16</v>
      </c>
      <c r="E21" s="2" t="str">
        <f>"019"</f>
        <v>019</v>
      </c>
      <c r="F21" s="2" t="s">
        <v>20</v>
      </c>
      <c r="G21" s="2" t="s">
        <v>21</v>
      </c>
      <c r="H21" s="2">
        <v>26969.66</v>
      </c>
      <c r="I21" s="2">
        <v>209</v>
      </c>
      <c r="J21" s="2">
        <v>27439</v>
      </c>
      <c r="K21" s="2">
        <v>29533</v>
      </c>
      <c r="L21" s="2" t="s">
        <v>22</v>
      </c>
      <c r="M21" s="2">
        <v>33434.343999999997</v>
      </c>
      <c r="N21" s="2">
        <v>49995.055</v>
      </c>
      <c r="O21" s="2">
        <v>7859</v>
      </c>
      <c r="P21" s="2">
        <v>7770</v>
      </c>
      <c r="Q21" s="2" t="s">
        <v>23</v>
      </c>
      <c r="R21" s="1" t="s">
        <v>141</v>
      </c>
      <c r="S21" s="1" t="s">
        <v>130</v>
      </c>
      <c r="T21" s="1" t="s">
        <v>144</v>
      </c>
      <c r="U21" s="2">
        <v>0</v>
      </c>
      <c r="V21" s="1" t="s">
        <v>118</v>
      </c>
    </row>
    <row r="22" spans="1:22" x14ac:dyDescent="0.2">
      <c r="A22" s="2" t="s">
        <v>42</v>
      </c>
      <c r="B22" s="2" t="s">
        <v>138</v>
      </c>
      <c r="C22" s="2" t="s">
        <v>138</v>
      </c>
      <c r="D22" s="2" t="s">
        <v>16</v>
      </c>
      <c r="E22" s="2" t="str">
        <f>"020"</f>
        <v>020</v>
      </c>
      <c r="F22" s="2" t="s">
        <v>20</v>
      </c>
      <c r="G22" s="2" t="s">
        <v>21</v>
      </c>
      <c r="H22" s="2">
        <v>15469.68</v>
      </c>
      <c r="I22" s="2">
        <v>164</v>
      </c>
      <c r="J22" s="2">
        <v>16809</v>
      </c>
      <c r="K22" s="2">
        <v>18493</v>
      </c>
      <c r="L22" s="2" t="s">
        <v>22</v>
      </c>
      <c r="M22" s="2">
        <v>33434.343999999997</v>
      </c>
      <c r="N22" s="2">
        <v>49995.055</v>
      </c>
      <c r="O22" s="2">
        <v>7859</v>
      </c>
      <c r="P22" s="2">
        <v>7770</v>
      </c>
      <c r="Q22" s="2" t="s">
        <v>23</v>
      </c>
      <c r="R22" s="1" t="s">
        <v>141</v>
      </c>
      <c r="S22" s="1" t="s">
        <v>135</v>
      </c>
      <c r="T22" s="1" t="s">
        <v>144</v>
      </c>
      <c r="U22" s="2">
        <v>1</v>
      </c>
      <c r="V22" s="1" t="s">
        <v>136</v>
      </c>
    </row>
    <row r="23" spans="1:22" x14ac:dyDescent="0.2">
      <c r="A23" s="2" t="s">
        <v>43</v>
      </c>
      <c r="B23" s="2" t="s">
        <v>138</v>
      </c>
      <c r="C23" s="2" t="s">
        <v>138</v>
      </c>
      <c r="D23" s="2" t="s">
        <v>16</v>
      </c>
      <c r="E23" s="2" t="str">
        <f>"021"</f>
        <v>021</v>
      </c>
      <c r="F23" s="2" t="s">
        <v>20</v>
      </c>
      <c r="G23" s="2" t="s">
        <v>21</v>
      </c>
      <c r="H23" s="2">
        <v>13088.15</v>
      </c>
      <c r="I23" s="2">
        <v>139</v>
      </c>
      <c r="J23" s="2">
        <v>12350</v>
      </c>
      <c r="K23" s="2">
        <v>19559</v>
      </c>
      <c r="L23" s="2" t="s">
        <v>22</v>
      </c>
      <c r="M23" s="2">
        <v>33434.343999999997</v>
      </c>
      <c r="N23" s="2">
        <v>49995.055</v>
      </c>
      <c r="O23" s="2">
        <v>7859</v>
      </c>
      <c r="P23" s="2">
        <v>7770</v>
      </c>
      <c r="Q23" s="2" t="s">
        <v>23</v>
      </c>
      <c r="R23" s="1" t="s">
        <v>141</v>
      </c>
      <c r="S23" s="1" t="s">
        <v>135</v>
      </c>
      <c r="T23" s="1" t="s">
        <v>144</v>
      </c>
      <c r="U23" s="2">
        <v>0</v>
      </c>
      <c r="V23" s="1" t="s">
        <v>116</v>
      </c>
    </row>
    <row r="24" spans="1:22" x14ac:dyDescent="0.2">
      <c r="A24" s="2" t="s">
        <v>44</v>
      </c>
      <c r="B24" s="2" t="s">
        <v>138</v>
      </c>
      <c r="C24" s="2" t="s">
        <v>138</v>
      </c>
      <c r="D24" s="2" t="s">
        <v>16</v>
      </c>
      <c r="E24" s="2" t="str">
        <f>"022"</f>
        <v>022</v>
      </c>
      <c r="F24" s="2" t="s">
        <v>20</v>
      </c>
      <c r="G24" s="2" t="s">
        <v>21</v>
      </c>
      <c r="H24" s="2">
        <v>85767.52</v>
      </c>
      <c r="I24" s="2">
        <v>1173</v>
      </c>
      <c r="J24" s="2">
        <v>14416</v>
      </c>
      <c r="K24" s="2">
        <v>18667</v>
      </c>
      <c r="L24" s="2" t="s">
        <v>22</v>
      </c>
      <c r="M24" s="2">
        <v>33434.343999999997</v>
      </c>
      <c r="N24" s="2">
        <v>49995.055</v>
      </c>
      <c r="O24" s="2">
        <v>7859</v>
      </c>
      <c r="P24" s="2">
        <v>7770</v>
      </c>
      <c r="Q24" s="2" t="s">
        <v>23</v>
      </c>
      <c r="R24" s="1" t="s">
        <v>141</v>
      </c>
      <c r="S24" s="1" t="s">
        <v>135</v>
      </c>
      <c r="T24" s="1" t="s">
        <v>146</v>
      </c>
      <c r="U24" s="2">
        <v>0</v>
      </c>
      <c r="V24" s="1" t="s">
        <v>117</v>
      </c>
    </row>
    <row r="25" spans="1:22" x14ac:dyDescent="0.2">
      <c r="A25" s="2" t="s">
        <v>45</v>
      </c>
      <c r="B25" s="2" t="s">
        <v>138</v>
      </c>
      <c r="C25" s="2" t="s">
        <v>138</v>
      </c>
      <c r="D25" s="2" t="s">
        <v>16</v>
      </c>
      <c r="E25" s="2" t="str">
        <f>"023"</f>
        <v>023</v>
      </c>
      <c r="F25" s="2" t="s">
        <v>20</v>
      </c>
      <c r="G25" s="2" t="s">
        <v>21</v>
      </c>
      <c r="H25" s="2">
        <v>24855.05</v>
      </c>
      <c r="I25" s="2">
        <v>250</v>
      </c>
      <c r="J25" s="2">
        <v>13893</v>
      </c>
      <c r="K25" s="2">
        <v>19984</v>
      </c>
      <c r="L25" s="2" t="s">
        <v>22</v>
      </c>
      <c r="M25" s="2">
        <v>33434.343999999997</v>
      </c>
      <c r="N25" s="2">
        <v>49995.055</v>
      </c>
      <c r="O25" s="2">
        <v>7859</v>
      </c>
      <c r="P25" s="2">
        <v>7770</v>
      </c>
      <c r="Q25" s="2" t="s">
        <v>23</v>
      </c>
      <c r="R25" s="1" t="s">
        <v>141</v>
      </c>
      <c r="S25" s="1" t="s">
        <v>135</v>
      </c>
      <c r="T25" s="1" t="s">
        <v>144</v>
      </c>
      <c r="U25" s="2">
        <v>0</v>
      </c>
      <c r="V25" s="1" t="s">
        <v>116</v>
      </c>
    </row>
    <row r="26" spans="1:22" x14ac:dyDescent="0.2">
      <c r="A26" s="2" t="s">
        <v>46</v>
      </c>
      <c r="B26" s="2" t="s">
        <v>138</v>
      </c>
      <c r="C26" s="2" t="s">
        <v>138</v>
      </c>
      <c r="D26" s="2" t="s">
        <v>16</v>
      </c>
      <c r="E26" s="2" t="str">
        <f>"024"</f>
        <v>024</v>
      </c>
      <c r="F26" s="2" t="s">
        <v>20</v>
      </c>
      <c r="G26" s="2" t="s">
        <v>21</v>
      </c>
      <c r="H26" s="2">
        <v>27311.41</v>
      </c>
      <c r="I26" s="2">
        <v>152</v>
      </c>
      <c r="J26" s="2">
        <v>16673</v>
      </c>
      <c r="K26" s="2">
        <v>12630</v>
      </c>
      <c r="L26" s="2" t="s">
        <v>22</v>
      </c>
      <c r="M26" s="2">
        <v>33434.343999999997</v>
      </c>
      <c r="N26" s="2">
        <v>49995.055</v>
      </c>
      <c r="O26" s="2">
        <v>7859</v>
      </c>
      <c r="P26" s="2">
        <v>7770</v>
      </c>
      <c r="Q26" s="2" t="s">
        <v>23</v>
      </c>
      <c r="R26" s="1" t="s">
        <v>141</v>
      </c>
      <c r="S26" s="1" t="s">
        <v>135</v>
      </c>
      <c r="T26" s="1" t="s">
        <v>143</v>
      </c>
      <c r="U26" s="2">
        <v>0</v>
      </c>
      <c r="V26" s="1" t="s">
        <v>137</v>
      </c>
    </row>
    <row r="27" spans="1:22" x14ac:dyDescent="0.2">
      <c r="A27" s="2" t="s">
        <v>47</v>
      </c>
      <c r="B27" s="2" t="s">
        <v>138</v>
      </c>
      <c r="C27" s="2" t="s">
        <v>138</v>
      </c>
      <c r="D27" s="2" t="s">
        <v>16</v>
      </c>
      <c r="E27" s="2" t="str">
        <f>"025"</f>
        <v>025</v>
      </c>
      <c r="F27" s="2" t="s">
        <v>20</v>
      </c>
      <c r="G27" s="2" t="s">
        <v>21</v>
      </c>
      <c r="H27" s="2">
        <v>5428.48</v>
      </c>
      <c r="I27" s="2">
        <v>50</v>
      </c>
      <c r="J27" s="2">
        <v>13840.3037109375</v>
      </c>
      <c r="K27" s="2">
        <v>21588.05859375</v>
      </c>
      <c r="L27" s="2" t="s">
        <v>22</v>
      </c>
      <c r="M27" s="2">
        <v>33434.343999999997</v>
      </c>
      <c r="N27" s="2">
        <v>49995.055</v>
      </c>
      <c r="O27" s="2">
        <v>7859</v>
      </c>
      <c r="P27" s="2">
        <v>7770</v>
      </c>
      <c r="Q27" s="2" t="s">
        <v>23</v>
      </c>
      <c r="R27" s="1" t="s">
        <v>141</v>
      </c>
      <c r="S27" s="1" t="s">
        <v>135</v>
      </c>
      <c r="T27" s="1" t="s">
        <v>144</v>
      </c>
      <c r="U27" s="2">
        <v>1</v>
      </c>
      <c r="V27" s="1" t="s">
        <v>136</v>
      </c>
    </row>
    <row r="28" spans="1:22" x14ac:dyDescent="0.2">
      <c r="A28" s="2" t="s">
        <v>48</v>
      </c>
      <c r="B28" s="2" t="s">
        <v>138</v>
      </c>
      <c r="C28" s="2" t="s">
        <v>138</v>
      </c>
      <c r="D28" s="2" t="s">
        <v>16</v>
      </c>
      <c r="E28" s="2" t="str">
        <f>"026"</f>
        <v>026</v>
      </c>
      <c r="F28" s="2" t="s">
        <v>20</v>
      </c>
      <c r="G28" s="2" t="s">
        <v>21</v>
      </c>
      <c r="H28" s="2">
        <v>18720.52</v>
      </c>
      <c r="I28" s="2">
        <v>91</v>
      </c>
      <c r="J28" s="2">
        <v>18470</v>
      </c>
      <c r="K28" s="2">
        <v>14338</v>
      </c>
      <c r="L28" s="2" t="s">
        <v>22</v>
      </c>
      <c r="M28" s="2">
        <v>33434.343999999997</v>
      </c>
      <c r="N28" s="2">
        <v>49995.055</v>
      </c>
      <c r="O28" s="2">
        <v>7859</v>
      </c>
      <c r="P28" s="2">
        <v>7770</v>
      </c>
      <c r="Q28" s="2" t="s">
        <v>23</v>
      </c>
      <c r="R28" s="1" t="s">
        <v>141</v>
      </c>
      <c r="S28" s="1" t="s">
        <v>135</v>
      </c>
      <c r="T28" s="1" t="s">
        <v>143</v>
      </c>
      <c r="U28" s="2">
        <v>0</v>
      </c>
      <c r="V28" s="1" t="s">
        <v>137</v>
      </c>
    </row>
    <row r="29" spans="1:22" x14ac:dyDescent="0.2">
      <c r="A29" s="2" t="s">
        <v>49</v>
      </c>
      <c r="B29" s="2" t="s">
        <v>138</v>
      </c>
      <c r="C29" s="2" t="s">
        <v>138</v>
      </c>
      <c r="D29" s="2" t="s">
        <v>16</v>
      </c>
      <c r="E29" s="2" t="str">
        <f>"027"</f>
        <v>027</v>
      </c>
      <c r="F29" s="2" t="s">
        <v>20</v>
      </c>
      <c r="G29" s="2" t="s">
        <v>21</v>
      </c>
      <c r="H29" s="2">
        <v>13259.43</v>
      </c>
      <c r="I29" s="2">
        <v>151</v>
      </c>
      <c r="J29" s="2">
        <v>16911</v>
      </c>
      <c r="K29" s="2">
        <v>14201</v>
      </c>
      <c r="L29" s="2" t="s">
        <v>22</v>
      </c>
      <c r="M29" s="2">
        <v>33434.343999999997</v>
      </c>
      <c r="N29" s="2">
        <v>49995.055</v>
      </c>
      <c r="O29" s="2">
        <v>7859</v>
      </c>
      <c r="P29" s="2">
        <v>7770</v>
      </c>
      <c r="Q29" s="2" t="s">
        <v>23</v>
      </c>
      <c r="R29" s="1" t="s">
        <v>141</v>
      </c>
      <c r="S29" s="1" t="s">
        <v>135</v>
      </c>
      <c r="T29" s="1" t="s">
        <v>144</v>
      </c>
      <c r="U29" s="2">
        <v>0</v>
      </c>
      <c r="V29" s="1" t="s">
        <v>116</v>
      </c>
    </row>
    <row r="30" spans="1:22" x14ac:dyDescent="0.2">
      <c r="A30" s="2" t="s">
        <v>50</v>
      </c>
      <c r="B30" s="2" t="s">
        <v>138</v>
      </c>
      <c r="C30" s="2" t="s">
        <v>138</v>
      </c>
      <c r="D30" s="2" t="s">
        <v>16</v>
      </c>
      <c r="E30" s="2" t="str">
        <f>"028"</f>
        <v>028</v>
      </c>
      <c r="F30" s="2" t="s">
        <v>20</v>
      </c>
      <c r="G30" s="2" t="s">
        <v>21</v>
      </c>
      <c r="H30" s="2">
        <v>30080.58</v>
      </c>
      <c r="I30" s="2">
        <v>280</v>
      </c>
      <c r="J30" s="2">
        <v>19141</v>
      </c>
      <c r="K30" s="2">
        <v>14841</v>
      </c>
      <c r="L30" s="2" t="s">
        <v>22</v>
      </c>
      <c r="M30" s="2">
        <v>33434.343999999997</v>
      </c>
      <c r="N30" s="2">
        <v>49995.055</v>
      </c>
      <c r="O30" s="2">
        <v>7859</v>
      </c>
      <c r="P30" s="2">
        <v>7770</v>
      </c>
      <c r="Q30" s="2" t="s">
        <v>23</v>
      </c>
      <c r="R30" s="1" t="s">
        <v>141</v>
      </c>
      <c r="S30" s="1" t="s">
        <v>135</v>
      </c>
      <c r="T30" s="1" t="s">
        <v>146</v>
      </c>
      <c r="U30" s="2">
        <v>0</v>
      </c>
      <c r="V30" s="1" t="s">
        <v>117</v>
      </c>
    </row>
    <row r="31" spans="1:22" x14ac:dyDescent="0.2">
      <c r="A31" s="2" t="s">
        <v>51</v>
      </c>
      <c r="B31" s="2" t="s">
        <v>138</v>
      </c>
      <c r="C31" s="2" t="s">
        <v>138</v>
      </c>
      <c r="D31" s="2" t="s">
        <v>16</v>
      </c>
      <c r="E31" s="2" t="str">
        <f>"029"</f>
        <v>029</v>
      </c>
      <c r="F31" s="2" t="s">
        <v>20</v>
      </c>
      <c r="G31" s="2" t="s">
        <v>21</v>
      </c>
      <c r="H31" s="2">
        <v>28740.62</v>
      </c>
      <c r="I31" s="2">
        <v>260</v>
      </c>
      <c r="J31" s="2">
        <v>15730</v>
      </c>
      <c r="K31" s="2">
        <v>16261</v>
      </c>
      <c r="L31" s="2" t="s">
        <v>22</v>
      </c>
      <c r="M31" s="2">
        <v>33434.343999999997</v>
      </c>
      <c r="N31" s="2">
        <v>49995.055</v>
      </c>
      <c r="O31" s="2">
        <v>7859</v>
      </c>
      <c r="P31" s="2">
        <v>7770</v>
      </c>
      <c r="Q31" s="2" t="s">
        <v>23</v>
      </c>
      <c r="R31" s="1" t="s">
        <v>141</v>
      </c>
      <c r="S31" s="1" t="s">
        <v>135</v>
      </c>
      <c r="T31" s="1" t="s">
        <v>146</v>
      </c>
      <c r="U31" s="2">
        <v>0</v>
      </c>
      <c r="V31" s="1" t="s">
        <v>117</v>
      </c>
    </row>
    <row r="32" spans="1:22" x14ac:dyDescent="0.2">
      <c r="A32" s="2" t="s">
        <v>52</v>
      </c>
      <c r="B32" s="2" t="s">
        <v>138</v>
      </c>
      <c r="C32" s="2" t="s">
        <v>138</v>
      </c>
      <c r="D32" s="2" t="s">
        <v>16</v>
      </c>
      <c r="E32" s="2" t="str">
        <f>"030"</f>
        <v>030</v>
      </c>
      <c r="F32" s="2" t="s">
        <v>20</v>
      </c>
      <c r="G32" s="2" t="s">
        <v>21</v>
      </c>
      <c r="H32" s="2">
        <v>9882.24</v>
      </c>
      <c r="I32" s="2">
        <v>115</v>
      </c>
      <c r="J32" s="2">
        <v>17287</v>
      </c>
      <c r="K32" s="2">
        <v>33823</v>
      </c>
      <c r="L32" s="2" t="s">
        <v>22</v>
      </c>
      <c r="M32" s="2">
        <v>33434.343999999997</v>
      </c>
      <c r="N32" s="2">
        <v>49995.055</v>
      </c>
      <c r="O32" s="2">
        <v>7859</v>
      </c>
      <c r="P32" s="2">
        <v>7770</v>
      </c>
      <c r="Q32" s="2" t="s">
        <v>23</v>
      </c>
      <c r="R32" s="1" t="s">
        <v>141</v>
      </c>
      <c r="S32" s="1" t="s">
        <v>130</v>
      </c>
      <c r="T32" s="1" t="s">
        <v>144</v>
      </c>
      <c r="U32" s="2">
        <v>1</v>
      </c>
      <c r="V32" s="1" t="s">
        <v>131</v>
      </c>
    </row>
    <row r="33" spans="1:22" x14ac:dyDescent="0.2">
      <c r="A33" s="2" t="s">
        <v>53</v>
      </c>
      <c r="B33" s="2" t="s">
        <v>138</v>
      </c>
      <c r="C33" s="2" t="s">
        <v>138</v>
      </c>
      <c r="D33" s="2" t="s">
        <v>16</v>
      </c>
      <c r="E33" s="2" t="str">
        <f>"031"</f>
        <v>031</v>
      </c>
      <c r="F33" s="2" t="s">
        <v>20</v>
      </c>
      <c r="G33" s="2" t="s">
        <v>21</v>
      </c>
      <c r="H33" s="2">
        <v>14110.04</v>
      </c>
      <c r="I33" s="2">
        <v>104</v>
      </c>
      <c r="J33" s="2">
        <v>25218</v>
      </c>
      <c r="K33" s="2">
        <v>31879</v>
      </c>
      <c r="L33" s="2" t="s">
        <v>22</v>
      </c>
      <c r="M33" s="2">
        <v>33434.343999999997</v>
      </c>
      <c r="N33" s="2">
        <v>49995.055</v>
      </c>
      <c r="O33" s="2">
        <v>7859</v>
      </c>
      <c r="P33" s="2">
        <v>7770</v>
      </c>
      <c r="Q33" s="2" t="s">
        <v>23</v>
      </c>
      <c r="R33" s="1" t="s">
        <v>141</v>
      </c>
      <c r="S33" s="1" t="s">
        <v>130</v>
      </c>
      <c r="T33" s="1" t="s">
        <v>144</v>
      </c>
      <c r="U33" s="2">
        <v>0</v>
      </c>
      <c r="V33" s="1" t="s">
        <v>118</v>
      </c>
    </row>
    <row r="34" spans="1:22" x14ac:dyDescent="0.2">
      <c r="A34" s="2" t="s">
        <v>54</v>
      </c>
      <c r="B34" s="2" t="s">
        <v>139</v>
      </c>
      <c r="C34" s="2" t="s">
        <v>139</v>
      </c>
      <c r="D34" s="2" t="s">
        <v>16</v>
      </c>
      <c r="E34" s="2" t="str">
        <f>"001"</f>
        <v>001</v>
      </c>
      <c r="F34" s="2" t="s">
        <v>20</v>
      </c>
      <c r="G34" s="2" t="s">
        <v>21</v>
      </c>
      <c r="H34" s="2">
        <v>11829.1</v>
      </c>
      <c r="I34" s="2">
        <v>163</v>
      </c>
      <c r="J34" s="2">
        <v>44697</v>
      </c>
      <c r="K34" s="2">
        <v>15714</v>
      </c>
      <c r="L34" s="2" t="s">
        <v>55</v>
      </c>
      <c r="M34" s="2">
        <v>26046.738000000001</v>
      </c>
      <c r="N34" s="2">
        <v>48150.773000000001</v>
      </c>
      <c r="O34" s="2">
        <v>3360</v>
      </c>
      <c r="P34" s="2">
        <v>500</v>
      </c>
      <c r="Q34" s="2" t="s">
        <v>23</v>
      </c>
      <c r="R34" s="1" t="s">
        <v>142</v>
      </c>
      <c r="S34" s="1" t="s">
        <v>125</v>
      </c>
      <c r="T34" s="1" t="s">
        <v>144</v>
      </c>
      <c r="U34" s="2">
        <v>0</v>
      </c>
      <c r="V34" s="1" t="s">
        <v>128</v>
      </c>
    </row>
    <row r="35" spans="1:22" x14ac:dyDescent="0.2">
      <c r="A35" s="2" t="s">
        <v>56</v>
      </c>
      <c r="B35" s="2" t="s">
        <v>139</v>
      </c>
      <c r="C35" s="2" t="s">
        <v>139</v>
      </c>
      <c r="D35" s="2" t="s">
        <v>16</v>
      </c>
      <c r="E35" s="2" t="str">
        <f>"002"</f>
        <v>002</v>
      </c>
      <c r="F35" s="2" t="s">
        <v>20</v>
      </c>
      <c r="G35" s="2" t="s">
        <v>21</v>
      </c>
      <c r="H35" s="2">
        <v>13021.62</v>
      </c>
      <c r="I35" s="2">
        <v>141</v>
      </c>
      <c r="J35" s="2">
        <v>44228</v>
      </c>
      <c r="K35" s="2">
        <v>14745</v>
      </c>
      <c r="L35" s="2" t="s">
        <v>55</v>
      </c>
      <c r="M35" s="2">
        <v>26046.738000000001</v>
      </c>
      <c r="N35" s="2">
        <v>48150.773000000001</v>
      </c>
      <c r="O35" s="2">
        <v>3360</v>
      </c>
      <c r="P35" s="2">
        <v>500</v>
      </c>
      <c r="Q35" s="2" t="s">
        <v>23</v>
      </c>
      <c r="R35" s="1" t="s">
        <v>142</v>
      </c>
      <c r="S35" s="1" t="s">
        <v>125</v>
      </c>
      <c r="T35" s="1" t="s">
        <v>144</v>
      </c>
      <c r="U35" s="2">
        <v>0</v>
      </c>
      <c r="V35" s="1" t="s">
        <v>128</v>
      </c>
    </row>
    <row r="36" spans="1:22" x14ac:dyDescent="0.2">
      <c r="A36" s="2" t="s">
        <v>57</v>
      </c>
      <c r="B36" s="2" t="s">
        <v>139</v>
      </c>
      <c r="C36" s="2" t="s">
        <v>139</v>
      </c>
      <c r="D36" s="2" t="s">
        <v>16</v>
      </c>
      <c r="E36" s="2" t="str">
        <f>"003"</f>
        <v>003</v>
      </c>
      <c r="F36" s="2" t="s">
        <v>20</v>
      </c>
      <c r="G36" s="2" t="s">
        <v>21</v>
      </c>
      <c r="H36" s="2">
        <v>7103.16</v>
      </c>
      <c r="I36" s="2">
        <v>96</v>
      </c>
      <c r="J36" s="2">
        <v>45801</v>
      </c>
      <c r="K36" s="2">
        <v>14914</v>
      </c>
      <c r="L36" s="2" t="s">
        <v>55</v>
      </c>
      <c r="M36" s="2">
        <v>26046.738000000001</v>
      </c>
      <c r="N36" s="2">
        <v>48150.773000000001</v>
      </c>
      <c r="O36" s="2">
        <v>3360</v>
      </c>
      <c r="P36" s="2">
        <v>500</v>
      </c>
      <c r="Q36" s="2" t="s">
        <v>23</v>
      </c>
      <c r="R36" s="1" t="s">
        <v>142</v>
      </c>
      <c r="S36" s="1" t="s">
        <v>125</v>
      </c>
      <c r="T36" s="1" t="s">
        <v>144</v>
      </c>
      <c r="U36" s="2">
        <v>0</v>
      </c>
      <c r="V36" s="1" t="s">
        <v>128</v>
      </c>
    </row>
    <row r="37" spans="1:22" x14ac:dyDescent="0.2">
      <c r="A37" s="2" t="s">
        <v>58</v>
      </c>
      <c r="B37" s="2" t="s">
        <v>139</v>
      </c>
      <c r="C37" s="2" t="s">
        <v>139</v>
      </c>
      <c r="D37" s="2" t="s">
        <v>16</v>
      </c>
      <c r="E37" s="2" t="str">
        <f>"004"</f>
        <v>004</v>
      </c>
      <c r="F37" s="2" t="s">
        <v>20</v>
      </c>
      <c r="G37" s="2" t="s">
        <v>21</v>
      </c>
      <c r="H37" s="2">
        <v>12112</v>
      </c>
      <c r="I37" s="2">
        <v>144</v>
      </c>
      <c r="J37" s="2">
        <v>44550</v>
      </c>
      <c r="K37" s="2">
        <v>15116</v>
      </c>
      <c r="L37" s="2" t="s">
        <v>55</v>
      </c>
      <c r="M37" s="2">
        <v>26046.738000000001</v>
      </c>
      <c r="N37" s="2">
        <v>48150.773000000001</v>
      </c>
      <c r="O37" s="2">
        <v>3360</v>
      </c>
      <c r="P37" s="2">
        <v>500</v>
      </c>
      <c r="Q37" s="2" t="s">
        <v>23</v>
      </c>
      <c r="R37" s="1" t="s">
        <v>142</v>
      </c>
      <c r="S37" s="1" t="s">
        <v>125</v>
      </c>
      <c r="T37" s="1" t="s">
        <v>146</v>
      </c>
      <c r="U37" s="2">
        <v>0</v>
      </c>
      <c r="V37" s="1" t="s">
        <v>127</v>
      </c>
    </row>
    <row r="38" spans="1:22" x14ac:dyDescent="0.2">
      <c r="A38" s="2" t="s">
        <v>59</v>
      </c>
      <c r="B38" s="2" t="s">
        <v>139</v>
      </c>
      <c r="C38" s="2" t="s">
        <v>139</v>
      </c>
      <c r="D38" s="2" t="s">
        <v>16</v>
      </c>
      <c r="E38" s="2" t="str">
        <f>"005"</f>
        <v>005</v>
      </c>
      <c r="F38" s="2" t="s">
        <v>20</v>
      </c>
      <c r="G38" s="2" t="s">
        <v>21</v>
      </c>
      <c r="H38" s="2">
        <v>10389.19</v>
      </c>
      <c r="I38" s="2">
        <v>99</v>
      </c>
      <c r="J38" s="2">
        <v>45728</v>
      </c>
      <c r="K38" s="2">
        <v>15283</v>
      </c>
      <c r="L38" s="2" t="s">
        <v>55</v>
      </c>
      <c r="M38" s="2">
        <v>26046.738000000001</v>
      </c>
      <c r="N38" s="2">
        <v>48150.773000000001</v>
      </c>
      <c r="O38" s="2">
        <v>3360</v>
      </c>
      <c r="P38" s="2">
        <v>500</v>
      </c>
      <c r="Q38" s="2" t="s">
        <v>23</v>
      </c>
      <c r="R38" s="1" t="s">
        <v>142</v>
      </c>
      <c r="S38" s="1" t="s">
        <v>125</v>
      </c>
      <c r="T38" s="1" t="s">
        <v>146</v>
      </c>
      <c r="U38" s="2">
        <v>0</v>
      </c>
      <c r="V38" s="1" t="s">
        <v>127</v>
      </c>
    </row>
    <row r="39" spans="1:22" x14ac:dyDescent="0.2">
      <c r="A39" s="2" t="s">
        <v>60</v>
      </c>
      <c r="B39" s="2" t="s">
        <v>139</v>
      </c>
      <c r="C39" s="2" t="s">
        <v>139</v>
      </c>
      <c r="D39" s="2" t="s">
        <v>16</v>
      </c>
      <c r="E39" s="2" t="str">
        <f>"006"</f>
        <v>006</v>
      </c>
      <c r="F39" s="2" t="s">
        <v>20</v>
      </c>
      <c r="G39" s="2" t="s">
        <v>21</v>
      </c>
      <c r="H39" s="2">
        <v>16279.67</v>
      </c>
      <c r="I39" s="2">
        <v>140</v>
      </c>
      <c r="J39" s="2">
        <v>43342</v>
      </c>
      <c r="K39" s="2">
        <v>14904</v>
      </c>
      <c r="L39" s="2" t="s">
        <v>55</v>
      </c>
      <c r="M39" s="2">
        <v>26046.738000000001</v>
      </c>
      <c r="N39" s="2">
        <v>48150.773000000001</v>
      </c>
      <c r="O39" s="2">
        <v>3360</v>
      </c>
      <c r="P39" s="2">
        <v>500</v>
      </c>
      <c r="Q39" s="2" t="s">
        <v>23</v>
      </c>
      <c r="R39" s="1" t="s">
        <v>142</v>
      </c>
      <c r="S39" s="1" t="s">
        <v>125</v>
      </c>
      <c r="T39" s="1" t="s">
        <v>146</v>
      </c>
      <c r="U39" s="2">
        <v>0</v>
      </c>
      <c r="V39" s="1" t="s">
        <v>127</v>
      </c>
    </row>
    <row r="40" spans="1:22" x14ac:dyDescent="0.2">
      <c r="A40" s="2" t="s">
        <v>61</v>
      </c>
      <c r="B40" s="2" t="s">
        <v>139</v>
      </c>
      <c r="C40" s="2" t="s">
        <v>139</v>
      </c>
      <c r="D40" s="2" t="s">
        <v>16</v>
      </c>
      <c r="E40" s="2" t="str">
        <f>"007"</f>
        <v>007</v>
      </c>
      <c r="F40" s="2" t="s">
        <v>20</v>
      </c>
      <c r="G40" s="2" t="s">
        <v>21</v>
      </c>
      <c r="H40" s="2">
        <v>51795.29</v>
      </c>
      <c r="I40" s="2">
        <v>336</v>
      </c>
      <c r="J40" s="2">
        <v>19627</v>
      </c>
      <c r="K40" s="2">
        <v>12437</v>
      </c>
      <c r="L40" s="2" t="s">
        <v>55</v>
      </c>
      <c r="M40" s="2">
        <v>26046.738000000001</v>
      </c>
      <c r="N40" s="2">
        <v>48150.773000000001</v>
      </c>
      <c r="O40" s="2">
        <v>3360</v>
      </c>
      <c r="P40" s="2">
        <v>500</v>
      </c>
      <c r="Q40" s="2" t="s">
        <v>23</v>
      </c>
      <c r="R40" s="1" t="s">
        <v>142</v>
      </c>
      <c r="S40" s="1" t="s">
        <v>130</v>
      </c>
      <c r="T40" s="1" t="s">
        <v>146</v>
      </c>
      <c r="U40" s="2">
        <v>1</v>
      </c>
      <c r="V40" s="1" t="s">
        <v>134</v>
      </c>
    </row>
    <row r="41" spans="1:22" x14ac:dyDescent="0.2">
      <c r="A41" s="2" t="s">
        <v>62</v>
      </c>
      <c r="B41" s="2" t="s">
        <v>139</v>
      </c>
      <c r="C41" s="2" t="s">
        <v>139</v>
      </c>
      <c r="D41" s="2" t="s">
        <v>16</v>
      </c>
      <c r="E41" s="2" t="str">
        <f>"008"</f>
        <v>008</v>
      </c>
      <c r="F41" s="2" t="s">
        <v>20</v>
      </c>
      <c r="G41" s="2" t="s">
        <v>21</v>
      </c>
      <c r="H41" s="2">
        <v>32822.089999999997</v>
      </c>
      <c r="I41" s="2">
        <v>273</v>
      </c>
      <c r="J41" s="2">
        <v>23130</v>
      </c>
      <c r="K41" s="2">
        <v>7904</v>
      </c>
      <c r="L41" s="2" t="s">
        <v>55</v>
      </c>
      <c r="M41" s="2">
        <v>26046.738000000001</v>
      </c>
      <c r="N41" s="2">
        <v>48150.773000000001</v>
      </c>
      <c r="O41" s="2">
        <v>3360</v>
      </c>
      <c r="P41" s="2">
        <v>500</v>
      </c>
      <c r="Q41" s="2" t="s">
        <v>23</v>
      </c>
      <c r="R41" s="1" t="s">
        <v>142</v>
      </c>
      <c r="S41" s="1" t="s">
        <v>130</v>
      </c>
      <c r="T41" s="1" t="s">
        <v>146</v>
      </c>
      <c r="U41" s="2">
        <v>1</v>
      </c>
      <c r="V41" s="1" t="s">
        <v>134</v>
      </c>
    </row>
    <row r="42" spans="1:22" x14ac:dyDescent="0.2">
      <c r="A42" s="2" t="s">
        <v>63</v>
      </c>
      <c r="B42" s="2" t="s">
        <v>139</v>
      </c>
      <c r="C42" s="2" t="s">
        <v>139</v>
      </c>
      <c r="D42" s="2" t="s">
        <v>16</v>
      </c>
      <c r="E42" s="2" t="str">
        <f>"009"</f>
        <v>009</v>
      </c>
      <c r="F42" s="2" t="s">
        <v>20</v>
      </c>
      <c r="G42" s="2" t="s">
        <v>21</v>
      </c>
      <c r="H42" s="2">
        <v>36812.25</v>
      </c>
      <c r="I42" s="2">
        <v>330</v>
      </c>
      <c r="J42" s="2">
        <v>27432</v>
      </c>
      <c r="K42" s="2">
        <v>16623</v>
      </c>
      <c r="L42" s="2" t="s">
        <v>55</v>
      </c>
      <c r="M42" s="2">
        <v>26046.738000000001</v>
      </c>
      <c r="N42" s="2">
        <v>48150.773000000001</v>
      </c>
      <c r="O42" s="2">
        <v>3360</v>
      </c>
      <c r="P42" s="2">
        <v>500</v>
      </c>
      <c r="Q42" s="2" t="s">
        <v>23</v>
      </c>
      <c r="R42" s="1" t="s">
        <v>142</v>
      </c>
      <c r="S42" s="1" t="s">
        <v>130</v>
      </c>
      <c r="T42" s="1" t="s">
        <v>144</v>
      </c>
      <c r="U42" s="2">
        <v>0</v>
      </c>
      <c r="V42" s="1" t="s">
        <v>118</v>
      </c>
    </row>
    <row r="43" spans="1:22" x14ac:dyDescent="0.2">
      <c r="A43" s="2" t="s">
        <v>64</v>
      </c>
      <c r="B43" s="2" t="s">
        <v>139</v>
      </c>
      <c r="C43" s="2" t="s">
        <v>139</v>
      </c>
      <c r="D43" s="2" t="s">
        <v>16</v>
      </c>
      <c r="E43" s="2" t="str">
        <f>"010"</f>
        <v>010</v>
      </c>
      <c r="F43" s="2" t="s">
        <v>20</v>
      </c>
      <c r="G43" s="2" t="s">
        <v>21</v>
      </c>
      <c r="H43" s="2">
        <v>27415.84</v>
      </c>
      <c r="I43" s="2">
        <v>225</v>
      </c>
      <c r="J43" s="2">
        <v>17053</v>
      </c>
      <c r="K43" s="2">
        <v>15336</v>
      </c>
      <c r="L43" s="2" t="s">
        <v>55</v>
      </c>
      <c r="M43" s="2">
        <v>26046.738000000001</v>
      </c>
      <c r="N43" s="2">
        <v>48150.773000000001</v>
      </c>
      <c r="O43" s="2">
        <v>3360</v>
      </c>
      <c r="P43" s="2">
        <v>500</v>
      </c>
      <c r="Q43" s="2" t="s">
        <v>23</v>
      </c>
      <c r="R43" s="1" t="s">
        <v>142</v>
      </c>
      <c r="S43" s="1" t="s">
        <v>130</v>
      </c>
      <c r="T43" s="1" t="s">
        <v>144</v>
      </c>
      <c r="U43" s="2">
        <v>1</v>
      </c>
      <c r="V43" s="1" t="s">
        <v>131</v>
      </c>
    </row>
    <row r="44" spans="1:22" x14ac:dyDescent="0.2">
      <c r="A44" s="2" t="s">
        <v>65</v>
      </c>
      <c r="B44" s="2" t="s">
        <v>139</v>
      </c>
      <c r="C44" s="2" t="s">
        <v>139</v>
      </c>
      <c r="D44" s="2" t="s">
        <v>16</v>
      </c>
      <c r="E44" s="2" t="str">
        <f>"011"</f>
        <v>011</v>
      </c>
      <c r="F44" s="2" t="s">
        <v>20</v>
      </c>
      <c r="G44" s="2" t="s">
        <v>21</v>
      </c>
      <c r="H44" s="2">
        <v>16594.23</v>
      </c>
      <c r="I44" s="2">
        <v>177</v>
      </c>
      <c r="J44" s="2">
        <v>19775</v>
      </c>
      <c r="K44" s="2">
        <v>10231</v>
      </c>
      <c r="L44" s="2" t="s">
        <v>55</v>
      </c>
      <c r="M44" s="2">
        <v>26046.738000000001</v>
      </c>
      <c r="N44" s="2">
        <v>48150.773000000001</v>
      </c>
      <c r="O44" s="2">
        <v>3360</v>
      </c>
      <c r="P44" s="2">
        <v>500</v>
      </c>
      <c r="Q44" s="2" t="s">
        <v>23</v>
      </c>
      <c r="R44" s="1" t="s">
        <v>142</v>
      </c>
      <c r="S44" s="1" t="s">
        <v>130</v>
      </c>
      <c r="T44" s="1" t="s">
        <v>146</v>
      </c>
      <c r="U44" s="2">
        <v>1</v>
      </c>
      <c r="V44" s="1" t="s">
        <v>134</v>
      </c>
    </row>
    <row r="45" spans="1:22" x14ac:dyDescent="0.2">
      <c r="A45" s="2" t="s">
        <v>66</v>
      </c>
      <c r="B45" s="2" t="s">
        <v>139</v>
      </c>
      <c r="C45" s="2" t="s">
        <v>139</v>
      </c>
      <c r="D45" s="2" t="s">
        <v>16</v>
      </c>
      <c r="E45" s="2" t="str">
        <f>"012"</f>
        <v>012</v>
      </c>
      <c r="F45" s="2" t="s">
        <v>20</v>
      </c>
      <c r="G45" s="2" t="s">
        <v>21</v>
      </c>
      <c r="H45" s="2">
        <v>19537.240000000002</v>
      </c>
      <c r="I45" s="2">
        <v>258</v>
      </c>
      <c r="J45" s="2">
        <v>25165</v>
      </c>
      <c r="K45" s="2">
        <v>7794</v>
      </c>
      <c r="L45" s="2" t="s">
        <v>55</v>
      </c>
      <c r="M45" s="2">
        <v>26046.738000000001</v>
      </c>
      <c r="N45" s="2">
        <v>48150.773000000001</v>
      </c>
      <c r="O45" s="2">
        <v>3360</v>
      </c>
      <c r="P45" s="2">
        <v>500</v>
      </c>
      <c r="Q45" s="2" t="s">
        <v>23</v>
      </c>
      <c r="R45" s="1" t="s">
        <v>142</v>
      </c>
      <c r="S45" s="1" t="s">
        <v>130</v>
      </c>
      <c r="T45" s="1" t="s">
        <v>144</v>
      </c>
      <c r="U45" s="2">
        <v>0</v>
      </c>
      <c r="V45" s="1" t="s">
        <v>118</v>
      </c>
    </row>
    <row r="46" spans="1:22" x14ac:dyDescent="0.2">
      <c r="A46" s="2" t="s">
        <v>67</v>
      </c>
      <c r="B46" s="2" t="s">
        <v>139</v>
      </c>
      <c r="C46" s="2" t="s">
        <v>139</v>
      </c>
      <c r="D46" s="2" t="s">
        <v>16</v>
      </c>
      <c r="E46" s="2" t="str">
        <f>"013"</f>
        <v>013</v>
      </c>
      <c r="F46" s="2" t="s">
        <v>20</v>
      </c>
      <c r="G46" s="2" t="s">
        <v>21</v>
      </c>
      <c r="H46" s="2">
        <v>32279.64</v>
      </c>
      <c r="I46" s="2">
        <v>296</v>
      </c>
      <c r="J46" s="2">
        <v>24596</v>
      </c>
      <c r="K46" s="2">
        <v>9864</v>
      </c>
      <c r="L46" s="2" t="s">
        <v>55</v>
      </c>
      <c r="M46" s="2">
        <v>26046.738000000001</v>
      </c>
      <c r="N46" s="2">
        <v>48150.773000000001</v>
      </c>
      <c r="O46" s="2">
        <v>3360</v>
      </c>
      <c r="P46" s="2">
        <v>500</v>
      </c>
      <c r="Q46" s="2" t="s">
        <v>23</v>
      </c>
      <c r="R46" s="1" t="s">
        <v>142</v>
      </c>
      <c r="S46" s="1" t="s">
        <v>130</v>
      </c>
      <c r="T46" s="1" t="s">
        <v>144</v>
      </c>
      <c r="U46" s="2">
        <v>0</v>
      </c>
      <c r="V46" s="1" t="s">
        <v>118</v>
      </c>
    </row>
    <row r="47" spans="1:22" x14ac:dyDescent="0.2">
      <c r="A47" s="2" t="s">
        <v>68</v>
      </c>
      <c r="B47" s="2" t="s">
        <v>139</v>
      </c>
      <c r="C47" s="2" t="s">
        <v>139</v>
      </c>
      <c r="D47" s="2" t="s">
        <v>16</v>
      </c>
      <c r="E47" s="2" t="str">
        <f>"014"</f>
        <v>014</v>
      </c>
      <c r="F47" s="2" t="s">
        <v>20</v>
      </c>
      <c r="G47" s="2" t="s">
        <v>21</v>
      </c>
      <c r="H47" s="2">
        <v>44912.18</v>
      </c>
      <c r="I47" s="2">
        <v>196</v>
      </c>
      <c r="J47" s="2">
        <v>24846</v>
      </c>
      <c r="K47" s="2">
        <v>14831</v>
      </c>
      <c r="L47" s="2" t="s">
        <v>55</v>
      </c>
      <c r="M47" s="2">
        <v>26046.738000000001</v>
      </c>
      <c r="N47" s="2">
        <v>48150.773000000001</v>
      </c>
      <c r="O47" s="2">
        <v>3360</v>
      </c>
      <c r="P47" s="2">
        <v>500</v>
      </c>
      <c r="Q47" s="2" t="s">
        <v>23</v>
      </c>
      <c r="R47" s="1" t="s">
        <v>142</v>
      </c>
      <c r="S47" s="1" t="s">
        <v>130</v>
      </c>
      <c r="T47" s="1" t="s">
        <v>146</v>
      </c>
      <c r="U47" s="2">
        <v>0</v>
      </c>
      <c r="V47" s="1" t="s">
        <v>119</v>
      </c>
    </row>
    <row r="48" spans="1:22" x14ac:dyDescent="0.2">
      <c r="A48" s="2" t="s">
        <v>69</v>
      </c>
      <c r="B48" s="2" t="s">
        <v>139</v>
      </c>
      <c r="C48" s="2" t="s">
        <v>139</v>
      </c>
      <c r="D48" s="2" t="s">
        <v>16</v>
      </c>
      <c r="E48" s="2" t="str">
        <f>"015"</f>
        <v>015</v>
      </c>
      <c r="F48" s="2" t="s">
        <v>20</v>
      </c>
      <c r="G48" s="2" t="s">
        <v>21</v>
      </c>
      <c r="H48" s="2">
        <v>61204.639999999999</v>
      </c>
      <c r="I48" s="2">
        <v>110</v>
      </c>
      <c r="J48" s="2">
        <v>21359</v>
      </c>
      <c r="K48" s="2">
        <v>20472</v>
      </c>
      <c r="L48" s="2" t="s">
        <v>55</v>
      </c>
      <c r="M48" s="2">
        <v>26046.738000000001</v>
      </c>
      <c r="N48" s="2">
        <v>48150.773000000001</v>
      </c>
      <c r="O48" s="2">
        <v>3360</v>
      </c>
      <c r="P48" s="2">
        <v>500</v>
      </c>
      <c r="Q48" s="2" t="s">
        <v>23</v>
      </c>
      <c r="R48" s="1" t="s">
        <v>142</v>
      </c>
      <c r="S48" s="1" t="s">
        <v>130</v>
      </c>
      <c r="T48" s="1" t="s">
        <v>143</v>
      </c>
      <c r="U48" s="2">
        <v>0</v>
      </c>
      <c r="V48" s="1" t="s">
        <v>120</v>
      </c>
    </row>
    <row r="49" spans="1:22" x14ac:dyDescent="0.2">
      <c r="A49" s="2" t="s">
        <v>70</v>
      </c>
      <c r="B49" s="2" t="s">
        <v>139</v>
      </c>
      <c r="C49" s="2" t="s">
        <v>139</v>
      </c>
      <c r="D49" s="2" t="s">
        <v>16</v>
      </c>
      <c r="E49" s="2" t="str">
        <f>"016"</f>
        <v>016</v>
      </c>
      <c r="F49" s="2" t="s">
        <v>20</v>
      </c>
      <c r="G49" s="2" t="s">
        <v>21</v>
      </c>
      <c r="H49" s="2">
        <v>9616.4500000000007</v>
      </c>
      <c r="I49" s="2">
        <v>140</v>
      </c>
      <c r="J49" s="2">
        <v>19206</v>
      </c>
      <c r="K49" s="2">
        <v>10398</v>
      </c>
      <c r="L49" s="2" t="s">
        <v>55</v>
      </c>
      <c r="M49" s="2">
        <v>26046.738000000001</v>
      </c>
      <c r="N49" s="2">
        <v>48150.773000000001</v>
      </c>
      <c r="O49" s="2">
        <v>3360</v>
      </c>
      <c r="P49" s="2">
        <v>500</v>
      </c>
      <c r="Q49" s="2" t="s">
        <v>23</v>
      </c>
      <c r="R49" s="1" t="s">
        <v>142</v>
      </c>
      <c r="S49" s="1" t="s">
        <v>130</v>
      </c>
      <c r="T49" s="1" t="s">
        <v>144</v>
      </c>
      <c r="U49" s="2">
        <v>1</v>
      </c>
      <c r="V49" s="1" t="s">
        <v>131</v>
      </c>
    </row>
    <row r="50" spans="1:22" x14ac:dyDescent="0.2">
      <c r="A50" s="2" t="s">
        <v>71</v>
      </c>
      <c r="B50" s="2" t="s">
        <v>139</v>
      </c>
      <c r="C50" s="2" t="s">
        <v>139</v>
      </c>
      <c r="D50" s="2" t="s">
        <v>16</v>
      </c>
      <c r="E50" s="2" t="str">
        <f>"017"</f>
        <v>017</v>
      </c>
      <c r="F50" s="2" t="s">
        <v>20</v>
      </c>
      <c r="G50" s="2" t="s">
        <v>21</v>
      </c>
      <c r="H50" s="2">
        <v>46477.47</v>
      </c>
      <c r="I50" s="2">
        <v>134</v>
      </c>
      <c r="J50" s="2">
        <v>19247</v>
      </c>
      <c r="K50" s="2">
        <v>17011</v>
      </c>
      <c r="L50" s="2" t="s">
        <v>55</v>
      </c>
      <c r="M50" s="2">
        <v>26046.738000000001</v>
      </c>
      <c r="N50" s="2">
        <v>48150.773000000001</v>
      </c>
      <c r="O50" s="2">
        <v>3360</v>
      </c>
      <c r="P50" s="2">
        <v>500</v>
      </c>
      <c r="Q50" s="2" t="s">
        <v>23</v>
      </c>
      <c r="R50" s="1" t="s">
        <v>142</v>
      </c>
      <c r="S50" s="1" t="s">
        <v>130</v>
      </c>
      <c r="T50" s="1" t="s">
        <v>143</v>
      </c>
      <c r="U50" s="2">
        <v>0</v>
      </c>
      <c r="V50" s="1" t="s">
        <v>120</v>
      </c>
    </row>
    <row r="51" spans="1:22" x14ac:dyDescent="0.2">
      <c r="A51" s="2" t="s">
        <v>72</v>
      </c>
      <c r="B51" s="2" t="s">
        <v>139</v>
      </c>
      <c r="C51" s="2" t="s">
        <v>139</v>
      </c>
      <c r="D51" s="2" t="s">
        <v>16</v>
      </c>
      <c r="E51" s="2" t="str">
        <f>"018"</f>
        <v>018</v>
      </c>
      <c r="F51" s="2" t="s">
        <v>20</v>
      </c>
      <c r="G51" s="2" t="s">
        <v>21</v>
      </c>
      <c r="H51" s="2">
        <v>21686.080000000002</v>
      </c>
      <c r="I51" s="2">
        <v>180</v>
      </c>
      <c r="J51" s="2">
        <v>20752</v>
      </c>
      <c r="K51" s="2">
        <v>18967</v>
      </c>
      <c r="L51" s="2" t="s">
        <v>55</v>
      </c>
      <c r="M51" s="2">
        <v>26046.738000000001</v>
      </c>
      <c r="N51" s="2">
        <v>48150.773000000001</v>
      </c>
      <c r="O51" s="2">
        <v>3360</v>
      </c>
      <c r="P51" s="2">
        <v>500</v>
      </c>
      <c r="Q51" s="2" t="s">
        <v>23</v>
      </c>
      <c r="R51" s="1" t="s">
        <v>142</v>
      </c>
      <c r="S51" s="1" t="s">
        <v>130</v>
      </c>
      <c r="T51" s="1" t="s">
        <v>146</v>
      </c>
      <c r="U51" s="2">
        <v>0</v>
      </c>
      <c r="V51" s="1" t="s">
        <v>119</v>
      </c>
    </row>
    <row r="52" spans="1:22" x14ac:dyDescent="0.2">
      <c r="A52" s="2" t="s">
        <v>73</v>
      </c>
      <c r="B52" s="2" t="s">
        <v>139</v>
      </c>
      <c r="C52" s="2" t="s">
        <v>139</v>
      </c>
      <c r="D52" s="2" t="s">
        <v>16</v>
      </c>
      <c r="E52" s="2" t="str">
        <f>"019"</f>
        <v>019</v>
      </c>
      <c r="F52" s="2" t="s">
        <v>20</v>
      </c>
      <c r="G52" s="2" t="s">
        <v>21</v>
      </c>
      <c r="H52" s="2">
        <v>25492.17</v>
      </c>
      <c r="I52" s="2">
        <v>183</v>
      </c>
      <c r="J52" s="2">
        <v>26789</v>
      </c>
      <c r="K52" s="2">
        <v>19576</v>
      </c>
      <c r="L52" s="2" t="s">
        <v>55</v>
      </c>
      <c r="M52" s="2">
        <v>26046.738000000001</v>
      </c>
      <c r="N52" s="2">
        <v>48150.773000000001</v>
      </c>
      <c r="O52" s="2">
        <v>3360</v>
      </c>
      <c r="P52" s="2">
        <v>500</v>
      </c>
      <c r="Q52" s="2" t="s">
        <v>23</v>
      </c>
      <c r="R52" s="1" t="s">
        <v>142</v>
      </c>
      <c r="S52" s="1" t="s">
        <v>130</v>
      </c>
      <c r="T52" s="1" t="s">
        <v>146</v>
      </c>
      <c r="U52" s="2">
        <v>0</v>
      </c>
      <c r="V52" s="1" t="s">
        <v>119</v>
      </c>
    </row>
    <row r="53" spans="1:22" x14ac:dyDescent="0.2">
      <c r="A53" s="2" t="s">
        <v>74</v>
      </c>
      <c r="B53" s="2" t="s">
        <v>139</v>
      </c>
      <c r="C53" s="2" t="s">
        <v>139</v>
      </c>
      <c r="D53" s="2" t="s">
        <v>16</v>
      </c>
      <c r="E53" s="2" t="str">
        <f>"020"</f>
        <v>020</v>
      </c>
      <c r="F53" s="2" t="s">
        <v>20</v>
      </c>
      <c r="G53" s="2" t="s">
        <v>21</v>
      </c>
      <c r="H53" s="2">
        <v>12841.24</v>
      </c>
      <c r="I53" s="2">
        <v>152</v>
      </c>
      <c r="J53" s="2">
        <v>16203</v>
      </c>
      <c r="K53" s="2">
        <v>16221</v>
      </c>
      <c r="L53" s="2" t="s">
        <v>55</v>
      </c>
      <c r="M53" s="2">
        <v>26046.738000000001</v>
      </c>
      <c r="N53" s="2">
        <v>48150.773000000001</v>
      </c>
      <c r="O53" s="2">
        <v>3360</v>
      </c>
      <c r="P53" s="2">
        <v>500</v>
      </c>
      <c r="Q53" s="2" t="s">
        <v>23</v>
      </c>
      <c r="R53" s="1" t="s">
        <v>142</v>
      </c>
      <c r="S53" s="1" t="s">
        <v>130</v>
      </c>
      <c r="T53" s="1" t="s">
        <v>144</v>
      </c>
      <c r="U53" s="2">
        <v>1</v>
      </c>
      <c r="V53" s="1" t="s">
        <v>131</v>
      </c>
    </row>
    <row r="54" spans="1:22" x14ac:dyDescent="0.2">
      <c r="A54" s="2" t="s">
        <v>75</v>
      </c>
      <c r="B54" s="2" t="s">
        <v>139</v>
      </c>
      <c r="C54" s="2" t="s">
        <v>139</v>
      </c>
      <c r="D54" s="2" t="s">
        <v>16</v>
      </c>
      <c r="E54" s="2" t="str">
        <f>"021"</f>
        <v>021</v>
      </c>
      <c r="F54" s="2" t="s">
        <v>20</v>
      </c>
      <c r="G54" s="2" t="s">
        <v>21</v>
      </c>
      <c r="H54" s="2">
        <v>22600.5</v>
      </c>
      <c r="I54" s="2">
        <v>199</v>
      </c>
      <c r="J54" s="2">
        <v>19685</v>
      </c>
      <c r="K54" s="2">
        <v>10974</v>
      </c>
      <c r="L54" s="2" t="s">
        <v>55</v>
      </c>
      <c r="M54" s="2">
        <v>26046.738000000001</v>
      </c>
      <c r="N54" s="2">
        <v>48150.773000000001</v>
      </c>
      <c r="O54" s="2">
        <v>3360</v>
      </c>
      <c r="P54" s="2">
        <v>500</v>
      </c>
      <c r="Q54" s="2" t="s">
        <v>23</v>
      </c>
      <c r="R54" s="1" t="s">
        <v>142</v>
      </c>
      <c r="S54" s="1" t="s">
        <v>130</v>
      </c>
      <c r="T54" s="1" t="s">
        <v>143</v>
      </c>
      <c r="U54" s="2">
        <v>1</v>
      </c>
      <c r="V54" s="1" t="s">
        <v>132</v>
      </c>
    </row>
    <row r="55" spans="1:22" x14ac:dyDescent="0.2">
      <c r="A55" s="2" t="s">
        <v>76</v>
      </c>
      <c r="B55" s="2" t="s">
        <v>139</v>
      </c>
      <c r="C55" s="2" t="s">
        <v>139</v>
      </c>
      <c r="D55" s="2" t="s">
        <v>16</v>
      </c>
      <c r="E55" s="2" t="str">
        <f>"022"</f>
        <v>022</v>
      </c>
      <c r="F55" s="2" t="s">
        <v>20</v>
      </c>
      <c r="G55" s="2" t="s">
        <v>21</v>
      </c>
      <c r="H55" s="2">
        <v>96532.19</v>
      </c>
      <c r="I55" s="2">
        <v>172</v>
      </c>
      <c r="J55" s="2">
        <v>23713</v>
      </c>
      <c r="K55" s="2">
        <v>22476</v>
      </c>
      <c r="L55" s="2" t="s">
        <v>55</v>
      </c>
      <c r="M55" s="2">
        <v>26046.738000000001</v>
      </c>
      <c r="N55" s="2">
        <v>48150.773000000001</v>
      </c>
      <c r="O55" s="2">
        <v>3360</v>
      </c>
      <c r="P55" s="2">
        <v>500</v>
      </c>
      <c r="Q55" s="2" t="s">
        <v>23</v>
      </c>
      <c r="R55" s="1" t="s">
        <v>142</v>
      </c>
      <c r="S55" s="1" t="s">
        <v>130</v>
      </c>
      <c r="T55" s="1" t="s">
        <v>143</v>
      </c>
      <c r="U55" s="2">
        <v>0</v>
      </c>
      <c r="V55" s="1" t="s">
        <v>120</v>
      </c>
    </row>
    <row r="56" spans="1:22" x14ac:dyDescent="0.2">
      <c r="A56" s="2" t="s">
        <v>77</v>
      </c>
      <c r="B56" s="2" t="s">
        <v>139</v>
      </c>
      <c r="C56" s="2" t="s">
        <v>139</v>
      </c>
      <c r="D56" s="2" t="s">
        <v>16</v>
      </c>
      <c r="E56" s="2" t="str">
        <f>"023"</f>
        <v>023</v>
      </c>
      <c r="F56" s="2" t="s">
        <v>20</v>
      </c>
      <c r="G56" s="2" t="s">
        <v>21</v>
      </c>
      <c r="H56" s="2">
        <v>15780.24</v>
      </c>
      <c r="I56" s="2">
        <v>142</v>
      </c>
      <c r="J56" s="2">
        <v>18721</v>
      </c>
      <c r="K56" s="2">
        <v>11973</v>
      </c>
      <c r="L56" s="2" t="s">
        <v>55</v>
      </c>
      <c r="M56" s="2">
        <v>26046.738000000001</v>
      </c>
      <c r="N56" s="2">
        <v>48150.773000000001</v>
      </c>
      <c r="O56" s="2">
        <v>3360</v>
      </c>
      <c r="P56" s="2">
        <v>500</v>
      </c>
      <c r="Q56" s="2" t="s">
        <v>23</v>
      </c>
      <c r="R56" s="1" t="s">
        <v>142</v>
      </c>
      <c r="S56" s="1" t="s">
        <v>130</v>
      </c>
      <c r="T56" s="1" t="s">
        <v>143</v>
      </c>
      <c r="U56" s="2">
        <v>1</v>
      </c>
      <c r="V56" s="1" t="s">
        <v>132</v>
      </c>
    </row>
    <row r="57" spans="1:22" x14ac:dyDescent="0.2">
      <c r="A57" s="2" t="s">
        <v>78</v>
      </c>
      <c r="B57" s="2" t="s">
        <v>139</v>
      </c>
      <c r="C57" s="2" t="s">
        <v>139</v>
      </c>
      <c r="D57" s="2" t="s">
        <v>16</v>
      </c>
      <c r="E57" s="2" t="str">
        <f>"024"</f>
        <v>024</v>
      </c>
      <c r="F57" s="2" t="s">
        <v>20</v>
      </c>
      <c r="G57" s="2" t="s">
        <v>21</v>
      </c>
      <c r="H57" s="2">
        <v>30161.98</v>
      </c>
      <c r="I57" s="2">
        <v>270</v>
      </c>
      <c r="J57" s="2">
        <v>20376</v>
      </c>
      <c r="K57" s="2">
        <v>10029</v>
      </c>
      <c r="L57" s="2" t="s">
        <v>55</v>
      </c>
      <c r="M57" s="2">
        <v>26046.738000000001</v>
      </c>
      <c r="N57" s="2">
        <v>48150.773000000001</v>
      </c>
      <c r="O57" s="2">
        <v>3360</v>
      </c>
      <c r="P57" s="2">
        <v>500</v>
      </c>
      <c r="Q57" s="2" t="s">
        <v>23</v>
      </c>
      <c r="R57" s="1" t="s">
        <v>142</v>
      </c>
      <c r="S57" s="1" t="s">
        <v>130</v>
      </c>
      <c r="T57" s="1" t="s">
        <v>143</v>
      </c>
      <c r="U57" s="2">
        <v>1</v>
      </c>
      <c r="V57" s="1" t="s">
        <v>132</v>
      </c>
    </row>
    <row r="58" spans="1:22" x14ac:dyDescent="0.2">
      <c r="A58" s="2" t="s">
        <v>79</v>
      </c>
      <c r="B58" s="2" t="s">
        <v>139</v>
      </c>
      <c r="C58" s="2" t="s">
        <v>139</v>
      </c>
      <c r="D58" s="2" t="s">
        <v>16</v>
      </c>
      <c r="E58" s="2" t="str">
        <f>"025"</f>
        <v>025</v>
      </c>
      <c r="F58" s="2" t="s">
        <v>20</v>
      </c>
      <c r="G58" s="2" t="s">
        <v>21</v>
      </c>
      <c r="H58" s="2">
        <v>24066.799999999999</v>
      </c>
      <c r="I58" s="2">
        <v>125</v>
      </c>
      <c r="J58" s="2">
        <v>4558</v>
      </c>
      <c r="K58" s="2">
        <v>14543</v>
      </c>
      <c r="L58" s="2" t="s">
        <v>55</v>
      </c>
      <c r="M58" s="2">
        <v>26046.738000000001</v>
      </c>
      <c r="N58" s="2">
        <v>48150.773000000001</v>
      </c>
      <c r="O58" s="2">
        <v>3360</v>
      </c>
      <c r="P58" s="2">
        <v>500</v>
      </c>
      <c r="Q58" s="2" t="s">
        <v>23</v>
      </c>
      <c r="R58" s="1" t="s">
        <v>142</v>
      </c>
      <c r="S58" s="1" t="s">
        <v>135</v>
      </c>
      <c r="T58" s="1" t="s">
        <v>144</v>
      </c>
      <c r="U58" s="2">
        <v>0</v>
      </c>
      <c r="V58" s="2" t="s">
        <v>116</v>
      </c>
    </row>
    <row r="59" spans="1:22" x14ac:dyDescent="0.2">
      <c r="A59" s="2" t="s">
        <v>80</v>
      </c>
      <c r="B59" s="2" t="s">
        <v>139</v>
      </c>
      <c r="C59" s="2" t="s">
        <v>139</v>
      </c>
      <c r="D59" s="2" t="s">
        <v>16</v>
      </c>
      <c r="E59" s="2" t="str">
        <f>"026"</f>
        <v>026</v>
      </c>
      <c r="F59" s="2" t="s">
        <v>20</v>
      </c>
      <c r="G59" s="2" t="s">
        <v>21</v>
      </c>
      <c r="H59" s="2">
        <v>15635.35</v>
      </c>
      <c r="I59" s="2">
        <v>147</v>
      </c>
      <c r="J59" s="2">
        <v>4440</v>
      </c>
      <c r="K59" s="2">
        <v>16144</v>
      </c>
      <c r="L59" s="2" t="s">
        <v>55</v>
      </c>
      <c r="M59" s="2">
        <v>26046.738000000001</v>
      </c>
      <c r="N59" s="2">
        <v>48150.773000000001</v>
      </c>
      <c r="O59" s="2">
        <v>3360</v>
      </c>
      <c r="P59" s="2">
        <v>500</v>
      </c>
      <c r="Q59" s="2" t="s">
        <v>23</v>
      </c>
      <c r="R59" s="1" t="s">
        <v>142</v>
      </c>
      <c r="S59" s="1" t="s">
        <v>135</v>
      </c>
      <c r="T59" s="1" t="s">
        <v>144</v>
      </c>
      <c r="U59" s="2">
        <v>0</v>
      </c>
      <c r="V59" s="2" t="s">
        <v>116</v>
      </c>
    </row>
    <row r="60" spans="1:22" x14ac:dyDescent="0.2">
      <c r="A60" s="2" t="s">
        <v>81</v>
      </c>
      <c r="B60" s="2" t="s">
        <v>139</v>
      </c>
      <c r="C60" s="2" t="s">
        <v>139</v>
      </c>
      <c r="D60" s="2" t="s">
        <v>16</v>
      </c>
      <c r="E60" s="2" t="str">
        <f>"027"</f>
        <v>027</v>
      </c>
      <c r="F60" s="2" t="s">
        <v>20</v>
      </c>
      <c r="G60" s="2" t="s">
        <v>21</v>
      </c>
      <c r="H60" s="2">
        <v>10099.25</v>
      </c>
      <c r="I60" s="2">
        <v>68</v>
      </c>
      <c r="J60" s="2">
        <v>5546</v>
      </c>
      <c r="K60" s="2">
        <v>13551</v>
      </c>
      <c r="L60" s="2" t="s">
        <v>55</v>
      </c>
      <c r="M60" s="2">
        <v>26046.738000000001</v>
      </c>
      <c r="N60" s="2">
        <v>48150.773000000001</v>
      </c>
      <c r="O60" s="2">
        <v>3360</v>
      </c>
      <c r="P60" s="2">
        <v>500</v>
      </c>
      <c r="Q60" s="2" t="s">
        <v>23</v>
      </c>
      <c r="R60" s="1" t="s">
        <v>142</v>
      </c>
      <c r="S60" s="1" t="s">
        <v>135</v>
      </c>
      <c r="T60" s="1" t="s">
        <v>144</v>
      </c>
      <c r="U60" s="2">
        <v>0</v>
      </c>
      <c r="V60" s="2" t="s">
        <v>116</v>
      </c>
    </row>
    <row r="61" spans="1:22" x14ac:dyDescent="0.2">
      <c r="A61" s="2" t="s">
        <v>82</v>
      </c>
      <c r="B61" s="2" t="s">
        <v>139</v>
      </c>
      <c r="C61" s="2" t="s">
        <v>139</v>
      </c>
      <c r="D61" s="2" t="s">
        <v>16</v>
      </c>
      <c r="E61" s="2" t="str">
        <f>"028"</f>
        <v>028</v>
      </c>
      <c r="F61" s="2" t="s">
        <v>20</v>
      </c>
      <c r="G61" s="2" t="s">
        <v>21</v>
      </c>
      <c r="H61" s="2">
        <v>27672.99</v>
      </c>
      <c r="I61" s="2">
        <v>159</v>
      </c>
      <c r="J61" s="2">
        <v>6392</v>
      </c>
      <c r="K61" s="2">
        <v>15628</v>
      </c>
      <c r="L61" s="2" t="s">
        <v>55</v>
      </c>
      <c r="M61" s="2">
        <v>26046.738000000001</v>
      </c>
      <c r="N61" s="2">
        <v>48150.773000000001</v>
      </c>
      <c r="O61" s="2">
        <v>3360</v>
      </c>
      <c r="P61" s="2">
        <v>500</v>
      </c>
      <c r="Q61" s="2" t="s">
        <v>23</v>
      </c>
      <c r="R61" s="1" t="s">
        <v>142</v>
      </c>
      <c r="S61" s="1" t="s">
        <v>135</v>
      </c>
      <c r="T61" s="1" t="s">
        <v>146</v>
      </c>
      <c r="U61" s="2">
        <v>0</v>
      </c>
      <c r="V61" s="1" t="s">
        <v>117</v>
      </c>
    </row>
    <row r="62" spans="1:22" x14ac:dyDescent="0.2">
      <c r="A62" s="2" t="s">
        <v>83</v>
      </c>
      <c r="B62" s="2" t="s">
        <v>139</v>
      </c>
      <c r="C62" s="2" t="s">
        <v>139</v>
      </c>
      <c r="D62" s="2" t="s">
        <v>16</v>
      </c>
      <c r="E62" s="2" t="str">
        <f>"029"</f>
        <v>029</v>
      </c>
      <c r="F62" s="2" t="s">
        <v>20</v>
      </c>
      <c r="G62" s="2" t="s">
        <v>21</v>
      </c>
      <c r="H62" s="2">
        <v>11607.61</v>
      </c>
      <c r="I62" s="2">
        <v>102</v>
      </c>
      <c r="J62" s="2">
        <v>5504</v>
      </c>
      <c r="K62" s="2">
        <v>12315</v>
      </c>
      <c r="L62" s="2" t="s">
        <v>55</v>
      </c>
      <c r="M62" s="2">
        <v>26046.738000000001</v>
      </c>
      <c r="N62" s="2">
        <v>48150.773000000001</v>
      </c>
      <c r="O62" s="2">
        <v>3360</v>
      </c>
      <c r="P62" s="2">
        <v>500</v>
      </c>
      <c r="Q62" s="2" t="s">
        <v>23</v>
      </c>
      <c r="R62" s="1" t="s">
        <v>142</v>
      </c>
      <c r="S62" s="1" t="s">
        <v>135</v>
      </c>
      <c r="T62" s="1" t="s">
        <v>146</v>
      </c>
      <c r="U62" s="2">
        <v>0</v>
      </c>
      <c r="V62" s="1" t="s">
        <v>117</v>
      </c>
    </row>
    <row r="63" spans="1:22" x14ac:dyDescent="0.2">
      <c r="A63" s="2" t="s">
        <v>84</v>
      </c>
      <c r="B63" s="2" t="s">
        <v>139</v>
      </c>
      <c r="C63" s="2" t="s">
        <v>139</v>
      </c>
      <c r="D63" s="2" t="s">
        <v>16</v>
      </c>
      <c r="E63" s="2" t="str">
        <f>"030"</f>
        <v>030</v>
      </c>
      <c r="F63" s="2" t="s">
        <v>20</v>
      </c>
      <c r="G63" s="2" t="s">
        <v>21</v>
      </c>
      <c r="H63" s="2">
        <v>41546.03</v>
      </c>
      <c r="I63" s="2">
        <v>164</v>
      </c>
      <c r="J63" s="2">
        <v>5798</v>
      </c>
      <c r="K63" s="2">
        <v>14062</v>
      </c>
      <c r="L63" s="2" t="s">
        <v>55</v>
      </c>
      <c r="M63" s="2">
        <v>26046.738000000001</v>
      </c>
      <c r="N63" s="2">
        <v>48150.773000000001</v>
      </c>
      <c r="O63" s="2">
        <v>3360</v>
      </c>
      <c r="P63" s="2">
        <v>500</v>
      </c>
      <c r="Q63" s="2" t="s">
        <v>23</v>
      </c>
      <c r="R63" s="1" t="s">
        <v>142</v>
      </c>
      <c r="S63" s="1" t="s">
        <v>135</v>
      </c>
      <c r="T63" s="1" t="s">
        <v>146</v>
      </c>
      <c r="U63" s="2">
        <v>0</v>
      </c>
      <c r="V63" s="1" t="s">
        <v>117</v>
      </c>
    </row>
    <row r="64" spans="1:22" x14ac:dyDescent="0.2">
      <c r="A64" s="2" t="s">
        <v>85</v>
      </c>
      <c r="B64" s="2" t="s">
        <v>86</v>
      </c>
      <c r="C64" s="2" t="s">
        <v>86</v>
      </c>
      <c r="D64" s="2" t="s">
        <v>16</v>
      </c>
      <c r="E64" s="2" t="str">
        <f>"001"</f>
        <v>001</v>
      </c>
      <c r="F64" s="2" t="s">
        <v>20</v>
      </c>
      <c r="G64" s="2" t="s">
        <v>21</v>
      </c>
      <c r="H64" s="2">
        <v>20125.099999999999</v>
      </c>
      <c r="I64" s="2">
        <v>178</v>
      </c>
      <c r="J64" s="2">
        <v>11913</v>
      </c>
      <c r="K64" s="2">
        <v>19766</v>
      </c>
      <c r="L64" s="2" t="s">
        <v>87</v>
      </c>
      <c r="M64" s="2">
        <v>24192.09</v>
      </c>
      <c r="N64" s="2">
        <v>51861.277000000002</v>
      </c>
      <c r="O64" s="2">
        <v>4288</v>
      </c>
      <c r="P64" s="2">
        <v>6837</v>
      </c>
      <c r="Q64" s="2" t="s">
        <v>23</v>
      </c>
      <c r="R64" s="1" t="s">
        <v>140</v>
      </c>
      <c r="S64" s="1" t="s">
        <v>135</v>
      </c>
      <c r="T64" s="1" t="s">
        <v>144</v>
      </c>
      <c r="U64" s="2">
        <v>0</v>
      </c>
      <c r="V64" s="1" t="s">
        <v>116</v>
      </c>
    </row>
    <row r="65" spans="1:22" x14ac:dyDescent="0.2">
      <c r="A65" s="2" t="s">
        <v>88</v>
      </c>
      <c r="B65" s="2" t="s">
        <v>86</v>
      </c>
      <c r="C65" s="2" t="s">
        <v>86</v>
      </c>
      <c r="D65" s="2" t="s">
        <v>16</v>
      </c>
      <c r="E65" s="2" t="str">
        <f>"002"</f>
        <v>002</v>
      </c>
      <c r="F65" s="2" t="s">
        <v>20</v>
      </c>
      <c r="G65" s="2" t="s">
        <v>21</v>
      </c>
      <c r="H65" s="2">
        <v>19585.37</v>
      </c>
      <c r="I65" s="2">
        <v>151</v>
      </c>
      <c r="J65" s="2">
        <v>13660</v>
      </c>
      <c r="K65" s="2">
        <v>17730</v>
      </c>
      <c r="L65" s="2" t="s">
        <v>87</v>
      </c>
      <c r="M65" s="2">
        <v>24192.09</v>
      </c>
      <c r="N65" s="2">
        <v>51861.277000000002</v>
      </c>
      <c r="O65" s="2">
        <v>4288</v>
      </c>
      <c r="P65" s="2">
        <v>6837</v>
      </c>
      <c r="Q65" s="2" t="s">
        <v>23</v>
      </c>
      <c r="R65" s="1" t="s">
        <v>140</v>
      </c>
      <c r="S65" s="1" t="s">
        <v>135</v>
      </c>
      <c r="T65" s="1" t="s">
        <v>144</v>
      </c>
      <c r="U65" s="2">
        <v>0</v>
      </c>
      <c r="V65" s="1" t="s">
        <v>116</v>
      </c>
    </row>
    <row r="66" spans="1:22" x14ac:dyDescent="0.2">
      <c r="A66" s="2" t="s">
        <v>89</v>
      </c>
      <c r="B66" s="2" t="s">
        <v>86</v>
      </c>
      <c r="C66" s="2" t="s">
        <v>86</v>
      </c>
      <c r="D66" s="2" t="s">
        <v>16</v>
      </c>
      <c r="E66" s="2" t="str">
        <f>"003"</f>
        <v>003</v>
      </c>
      <c r="F66" s="2" t="s">
        <v>20</v>
      </c>
      <c r="G66" s="2" t="s">
        <v>21</v>
      </c>
      <c r="H66" s="2">
        <v>19285.36</v>
      </c>
      <c r="I66" s="2">
        <v>145</v>
      </c>
      <c r="J66" s="2">
        <v>11833</v>
      </c>
      <c r="K66" s="2">
        <v>18980</v>
      </c>
      <c r="L66" s="2" t="s">
        <v>87</v>
      </c>
      <c r="M66" s="2">
        <v>24192.09</v>
      </c>
      <c r="N66" s="2">
        <v>51861.277000000002</v>
      </c>
      <c r="O66" s="2">
        <v>4288</v>
      </c>
      <c r="P66" s="2">
        <v>6837</v>
      </c>
      <c r="Q66" s="2" t="s">
        <v>23</v>
      </c>
      <c r="R66" s="1" t="s">
        <v>140</v>
      </c>
      <c r="S66" s="1" t="s">
        <v>135</v>
      </c>
      <c r="T66" s="1" t="s">
        <v>144</v>
      </c>
      <c r="U66" s="2">
        <v>0</v>
      </c>
      <c r="V66" s="1" t="s">
        <v>116</v>
      </c>
    </row>
    <row r="67" spans="1:22" x14ac:dyDescent="0.2">
      <c r="A67" s="2" t="s">
        <v>90</v>
      </c>
      <c r="B67" s="2" t="s">
        <v>86</v>
      </c>
      <c r="C67" s="2" t="s">
        <v>86</v>
      </c>
      <c r="D67" s="2" t="s">
        <v>16</v>
      </c>
      <c r="E67" s="2" t="str">
        <f>"004"</f>
        <v>004</v>
      </c>
      <c r="F67" s="2" t="s">
        <v>20</v>
      </c>
      <c r="G67" s="2" t="s">
        <v>21</v>
      </c>
      <c r="H67" s="2">
        <v>22904.03</v>
      </c>
      <c r="I67" s="2">
        <v>168</v>
      </c>
      <c r="J67" s="2">
        <v>10670</v>
      </c>
      <c r="K67" s="2">
        <v>18795</v>
      </c>
      <c r="L67" s="2" t="s">
        <v>87</v>
      </c>
      <c r="M67" s="2">
        <v>24192.09</v>
      </c>
      <c r="N67" s="2">
        <v>51861.277000000002</v>
      </c>
      <c r="O67" s="2">
        <v>4288</v>
      </c>
      <c r="P67" s="2">
        <v>6837</v>
      </c>
      <c r="Q67" s="2" t="s">
        <v>23</v>
      </c>
      <c r="R67" s="1" t="s">
        <v>140</v>
      </c>
      <c r="S67" s="1" t="s">
        <v>135</v>
      </c>
      <c r="T67" s="1" t="s">
        <v>146</v>
      </c>
      <c r="U67" s="2">
        <v>0</v>
      </c>
      <c r="V67" s="2" t="s">
        <v>117</v>
      </c>
    </row>
    <row r="68" spans="1:22" x14ac:dyDescent="0.2">
      <c r="A68" s="2" t="s">
        <v>91</v>
      </c>
      <c r="B68" s="2" t="s">
        <v>86</v>
      </c>
      <c r="C68" s="2" t="s">
        <v>86</v>
      </c>
      <c r="D68" s="2" t="s">
        <v>16</v>
      </c>
      <c r="E68" s="2" t="str">
        <f>"005"</f>
        <v>005</v>
      </c>
      <c r="F68" s="2" t="s">
        <v>20</v>
      </c>
      <c r="G68" s="2" t="s">
        <v>21</v>
      </c>
      <c r="H68" s="2">
        <v>30777.19</v>
      </c>
      <c r="I68" s="2">
        <v>270</v>
      </c>
      <c r="J68" s="2">
        <v>11776</v>
      </c>
      <c r="K68" s="2">
        <v>17003</v>
      </c>
      <c r="L68" s="2" t="s">
        <v>87</v>
      </c>
      <c r="M68" s="2">
        <v>24192.09</v>
      </c>
      <c r="N68" s="2">
        <v>51861.277000000002</v>
      </c>
      <c r="O68" s="2">
        <v>4288</v>
      </c>
      <c r="P68" s="2">
        <v>6837</v>
      </c>
      <c r="Q68" s="2" t="s">
        <v>23</v>
      </c>
      <c r="R68" s="1" t="s">
        <v>140</v>
      </c>
      <c r="S68" s="1" t="s">
        <v>135</v>
      </c>
      <c r="T68" s="1" t="s">
        <v>146</v>
      </c>
      <c r="U68" s="2">
        <v>0</v>
      </c>
      <c r="V68" s="2" t="s">
        <v>117</v>
      </c>
    </row>
    <row r="69" spans="1:22" x14ac:dyDescent="0.2">
      <c r="A69" s="2" t="s">
        <v>92</v>
      </c>
      <c r="B69" s="2" t="s">
        <v>86</v>
      </c>
      <c r="C69" s="2" t="s">
        <v>86</v>
      </c>
      <c r="D69" s="2" t="s">
        <v>16</v>
      </c>
      <c r="E69" s="2" t="str">
        <f>"006"</f>
        <v>006</v>
      </c>
      <c r="F69" s="2" t="s">
        <v>20</v>
      </c>
      <c r="G69" s="2" t="s">
        <v>21</v>
      </c>
      <c r="H69" s="2">
        <v>26020.38</v>
      </c>
      <c r="I69" s="2">
        <v>199</v>
      </c>
      <c r="J69" s="2">
        <v>9779</v>
      </c>
      <c r="K69" s="2">
        <v>17056</v>
      </c>
      <c r="L69" s="2" t="s">
        <v>87</v>
      </c>
      <c r="M69" s="2">
        <v>24192.09</v>
      </c>
      <c r="N69" s="2">
        <v>51861.277000000002</v>
      </c>
      <c r="O69" s="2">
        <v>4288</v>
      </c>
      <c r="P69" s="2">
        <v>6837</v>
      </c>
      <c r="Q69" s="2" t="s">
        <v>23</v>
      </c>
      <c r="R69" s="1" t="s">
        <v>140</v>
      </c>
      <c r="S69" s="1" t="s">
        <v>135</v>
      </c>
      <c r="T69" s="1" t="s">
        <v>146</v>
      </c>
      <c r="U69" s="2">
        <v>0</v>
      </c>
      <c r="V69" s="2" t="s">
        <v>117</v>
      </c>
    </row>
    <row r="70" spans="1:22" x14ac:dyDescent="0.2">
      <c r="A70" s="2" t="s">
        <v>93</v>
      </c>
      <c r="B70" s="2" t="s">
        <v>86</v>
      </c>
      <c r="C70" s="2" t="s">
        <v>86</v>
      </c>
      <c r="D70" s="2" t="s">
        <v>16</v>
      </c>
      <c r="E70" s="2" t="str">
        <f>"007"</f>
        <v>007</v>
      </c>
      <c r="F70" s="2" t="s">
        <v>20</v>
      </c>
      <c r="G70" s="2" t="s">
        <v>21</v>
      </c>
      <c r="H70" s="2">
        <v>41327.58</v>
      </c>
      <c r="I70" s="2">
        <v>290</v>
      </c>
      <c r="J70" s="2">
        <v>28179</v>
      </c>
      <c r="K70" s="2">
        <v>13974</v>
      </c>
      <c r="L70" s="2" t="s">
        <v>87</v>
      </c>
      <c r="M70" s="2">
        <v>24192.09</v>
      </c>
      <c r="N70" s="2">
        <v>51861.277000000002</v>
      </c>
      <c r="O70" s="2">
        <v>4288</v>
      </c>
      <c r="P70" s="2">
        <v>6837</v>
      </c>
      <c r="Q70" s="2" t="s">
        <v>23</v>
      </c>
      <c r="R70" s="1" t="s">
        <v>140</v>
      </c>
      <c r="S70" s="1" t="s">
        <v>130</v>
      </c>
      <c r="T70" s="1" t="s">
        <v>144</v>
      </c>
      <c r="U70" s="2">
        <v>0</v>
      </c>
      <c r="V70" s="2" t="s">
        <v>118</v>
      </c>
    </row>
    <row r="71" spans="1:22" x14ac:dyDescent="0.2">
      <c r="A71" s="2" t="s">
        <v>94</v>
      </c>
      <c r="B71" s="2" t="s">
        <v>86</v>
      </c>
      <c r="C71" s="2" t="s">
        <v>86</v>
      </c>
      <c r="D71" s="2" t="s">
        <v>16</v>
      </c>
      <c r="E71" s="2" t="str">
        <f>"008"</f>
        <v>008</v>
      </c>
      <c r="F71" s="2" t="s">
        <v>20</v>
      </c>
      <c r="G71" s="2" t="s">
        <v>21</v>
      </c>
      <c r="H71" s="2">
        <v>26197.41</v>
      </c>
      <c r="I71" s="2">
        <v>190</v>
      </c>
      <c r="J71" s="2">
        <v>29392</v>
      </c>
      <c r="K71" s="2">
        <v>14159</v>
      </c>
      <c r="L71" s="2" t="s">
        <v>87</v>
      </c>
      <c r="M71" s="2">
        <v>24192.09</v>
      </c>
      <c r="N71" s="2">
        <v>51861.277000000002</v>
      </c>
      <c r="O71" s="2">
        <v>4288</v>
      </c>
      <c r="P71" s="2">
        <v>6837</v>
      </c>
      <c r="Q71" s="2" t="s">
        <v>23</v>
      </c>
      <c r="R71" s="1" t="s">
        <v>140</v>
      </c>
      <c r="S71" s="1" t="s">
        <v>130</v>
      </c>
      <c r="T71" s="1" t="s">
        <v>144</v>
      </c>
      <c r="U71" s="2">
        <v>0</v>
      </c>
      <c r="V71" s="2" t="s">
        <v>118</v>
      </c>
    </row>
    <row r="72" spans="1:22" x14ac:dyDescent="0.2">
      <c r="A72" s="2" t="s">
        <v>95</v>
      </c>
      <c r="B72" s="2" t="s">
        <v>86</v>
      </c>
      <c r="C72" s="2" t="s">
        <v>86</v>
      </c>
      <c r="D72" s="2" t="s">
        <v>16</v>
      </c>
      <c r="E72" s="2" t="str">
        <f>"009"</f>
        <v>009</v>
      </c>
      <c r="F72" s="2" t="s">
        <v>20</v>
      </c>
      <c r="G72" s="2" t="s">
        <v>21</v>
      </c>
      <c r="H72" s="2">
        <v>32410.45</v>
      </c>
      <c r="I72" s="2">
        <v>288</v>
      </c>
      <c r="J72" s="2">
        <v>26329</v>
      </c>
      <c r="K72" s="2">
        <v>14072</v>
      </c>
      <c r="L72" s="2" t="s">
        <v>87</v>
      </c>
      <c r="M72" s="2">
        <v>24192.09</v>
      </c>
      <c r="N72" s="2">
        <v>51861.277000000002</v>
      </c>
      <c r="O72" s="2">
        <v>4288</v>
      </c>
      <c r="P72" s="2">
        <v>6837</v>
      </c>
      <c r="Q72" s="2" t="s">
        <v>23</v>
      </c>
      <c r="R72" s="1" t="s">
        <v>140</v>
      </c>
      <c r="S72" s="1" t="s">
        <v>130</v>
      </c>
      <c r="T72" s="1" t="s">
        <v>144</v>
      </c>
      <c r="U72" s="2">
        <v>0</v>
      </c>
      <c r="V72" s="2" t="s">
        <v>118</v>
      </c>
    </row>
    <row r="73" spans="1:22" x14ac:dyDescent="0.2">
      <c r="A73" s="2" t="s">
        <v>96</v>
      </c>
      <c r="B73" s="2" t="s">
        <v>86</v>
      </c>
      <c r="C73" s="2" t="s">
        <v>86</v>
      </c>
      <c r="D73" s="2" t="s">
        <v>16</v>
      </c>
      <c r="E73" s="2" t="str">
        <f>"010"</f>
        <v>010</v>
      </c>
      <c r="F73" s="2" t="s">
        <v>20</v>
      </c>
      <c r="G73" s="2" t="s">
        <v>21</v>
      </c>
      <c r="H73" s="2">
        <v>16332.12</v>
      </c>
      <c r="I73" s="2">
        <v>106</v>
      </c>
      <c r="J73" s="2">
        <v>26541</v>
      </c>
      <c r="K73" s="2">
        <v>16516</v>
      </c>
      <c r="L73" s="2" t="s">
        <v>87</v>
      </c>
      <c r="M73" s="2">
        <v>24192.09</v>
      </c>
      <c r="N73" s="2">
        <v>51861.277000000002</v>
      </c>
      <c r="O73" s="2">
        <v>4288</v>
      </c>
      <c r="P73" s="2">
        <v>6837</v>
      </c>
      <c r="Q73" s="2" t="s">
        <v>23</v>
      </c>
      <c r="R73" s="1" t="s">
        <v>140</v>
      </c>
      <c r="S73" s="1" t="s">
        <v>130</v>
      </c>
      <c r="T73" s="1" t="s">
        <v>146</v>
      </c>
      <c r="U73" s="2">
        <v>0</v>
      </c>
      <c r="V73" s="2" t="s">
        <v>119</v>
      </c>
    </row>
    <row r="74" spans="1:22" x14ac:dyDescent="0.2">
      <c r="A74" s="2" t="s">
        <v>97</v>
      </c>
      <c r="B74" s="2" t="s">
        <v>86</v>
      </c>
      <c r="C74" s="2" t="s">
        <v>86</v>
      </c>
      <c r="D74" s="2" t="s">
        <v>16</v>
      </c>
      <c r="E74" s="2" t="str">
        <f>"011"</f>
        <v>011</v>
      </c>
      <c r="F74" s="2" t="s">
        <v>20</v>
      </c>
      <c r="G74" s="2" t="s">
        <v>21</v>
      </c>
      <c r="H74" s="2">
        <v>32834.559999999998</v>
      </c>
      <c r="I74" s="2">
        <v>185</v>
      </c>
      <c r="J74" s="2">
        <v>29477</v>
      </c>
      <c r="K74" s="2">
        <v>11216</v>
      </c>
      <c r="L74" s="2" t="s">
        <v>87</v>
      </c>
      <c r="M74" s="2">
        <v>24192.09</v>
      </c>
      <c r="N74" s="2">
        <v>51861.277000000002</v>
      </c>
      <c r="O74" s="2">
        <v>4288</v>
      </c>
      <c r="P74" s="2">
        <v>6837</v>
      </c>
      <c r="Q74" s="2" t="s">
        <v>23</v>
      </c>
      <c r="R74" s="1" t="s">
        <v>140</v>
      </c>
      <c r="S74" s="1" t="s">
        <v>130</v>
      </c>
      <c r="T74" s="1" t="s">
        <v>146</v>
      </c>
      <c r="U74" s="2">
        <v>0</v>
      </c>
      <c r="V74" s="2" t="s">
        <v>119</v>
      </c>
    </row>
    <row r="75" spans="1:22" x14ac:dyDescent="0.2">
      <c r="A75" s="2" t="s">
        <v>98</v>
      </c>
      <c r="B75" s="2" t="s">
        <v>86</v>
      </c>
      <c r="C75" s="2" t="s">
        <v>86</v>
      </c>
      <c r="D75" s="2" t="s">
        <v>16</v>
      </c>
      <c r="E75" s="2" t="str">
        <f>"012"</f>
        <v>012</v>
      </c>
      <c r="F75" s="2" t="s">
        <v>20</v>
      </c>
      <c r="G75" s="2" t="s">
        <v>21</v>
      </c>
      <c r="H75" s="2">
        <v>54711.42</v>
      </c>
      <c r="I75" s="2">
        <v>345</v>
      </c>
      <c r="J75" s="2">
        <v>28991</v>
      </c>
      <c r="K75" s="2">
        <v>18064</v>
      </c>
      <c r="L75" s="2" t="s">
        <v>87</v>
      </c>
      <c r="M75" s="2">
        <v>24192.09</v>
      </c>
      <c r="N75" s="2">
        <v>51861.277000000002</v>
      </c>
      <c r="O75" s="2">
        <v>4288</v>
      </c>
      <c r="P75" s="2">
        <v>6837</v>
      </c>
      <c r="Q75" s="2" t="s">
        <v>23</v>
      </c>
      <c r="R75" s="1" t="s">
        <v>140</v>
      </c>
      <c r="S75" s="1" t="s">
        <v>130</v>
      </c>
      <c r="T75" s="1" t="s">
        <v>146</v>
      </c>
      <c r="U75" s="2">
        <v>0</v>
      </c>
      <c r="V75" s="2" t="s">
        <v>119</v>
      </c>
    </row>
    <row r="76" spans="1:22" x14ac:dyDescent="0.2">
      <c r="A76" s="2" t="s">
        <v>99</v>
      </c>
      <c r="B76" s="2" t="s">
        <v>86</v>
      </c>
      <c r="C76" s="2" t="s">
        <v>86</v>
      </c>
      <c r="D76" s="2" t="s">
        <v>16</v>
      </c>
      <c r="E76" s="2" t="str">
        <f>"013"</f>
        <v>013</v>
      </c>
      <c r="F76" s="2" t="s">
        <v>20</v>
      </c>
      <c r="G76" s="2" t="s">
        <v>21</v>
      </c>
      <c r="H76" s="2">
        <v>8276.17</v>
      </c>
      <c r="I76" s="2">
        <v>56</v>
      </c>
      <c r="J76" s="2">
        <v>25877</v>
      </c>
      <c r="K76" s="2">
        <v>17531</v>
      </c>
      <c r="L76" s="2" t="s">
        <v>87</v>
      </c>
      <c r="M76" s="2">
        <v>24192.09</v>
      </c>
      <c r="N76" s="2">
        <v>51861.277000000002</v>
      </c>
      <c r="O76" s="2">
        <v>4288</v>
      </c>
      <c r="P76" s="2">
        <v>6837</v>
      </c>
      <c r="Q76" s="2" t="s">
        <v>23</v>
      </c>
      <c r="R76" s="1" t="s">
        <v>140</v>
      </c>
      <c r="S76" s="1" t="s">
        <v>130</v>
      </c>
      <c r="T76" s="1" t="s">
        <v>143</v>
      </c>
      <c r="U76" s="2">
        <v>0</v>
      </c>
      <c r="V76" s="2" t="s">
        <v>120</v>
      </c>
    </row>
    <row r="77" spans="1:22" x14ac:dyDescent="0.2">
      <c r="A77" s="2" t="s">
        <v>100</v>
      </c>
      <c r="B77" s="2" t="s">
        <v>86</v>
      </c>
      <c r="C77" s="2" t="s">
        <v>86</v>
      </c>
      <c r="D77" s="2" t="s">
        <v>16</v>
      </c>
      <c r="E77" s="2" t="str">
        <f>"014"</f>
        <v>014</v>
      </c>
      <c r="F77" s="2" t="s">
        <v>20</v>
      </c>
      <c r="G77" s="2" t="s">
        <v>21</v>
      </c>
      <c r="H77" s="2">
        <v>9420.07</v>
      </c>
      <c r="I77" s="2">
        <v>63</v>
      </c>
      <c r="J77" s="2">
        <v>28936</v>
      </c>
      <c r="K77" s="2">
        <v>11080</v>
      </c>
      <c r="L77" s="2" t="s">
        <v>87</v>
      </c>
      <c r="M77" s="2">
        <v>24192.09</v>
      </c>
      <c r="N77" s="2">
        <v>51861.277000000002</v>
      </c>
      <c r="O77" s="2">
        <v>4288</v>
      </c>
      <c r="P77" s="2">
        <v>6837</v>
      </c>
      <c r="Q77" s="2" t="s">
        <v>23</v>
      </c>
      <c r="R77" s="1" t="s">
        <v>140</v>
      </c>
      <c r="S77" s="1" t="s">
        <v>130</v>
      </c>
      <c r="T77" s="1" t="s">
        <v>143</v>
      </c>
      <c r="U77" s="2">
        <v>0</v>
      </c>
      <c r="V77" s="2" t="s">
        <v>120</v>
      </c>
    </row>
    <row r="78" spans="1:22" x14ac:dyDescent="0.2">
      <c r="A78" s="2" t="s">
        <v>101</v>
      </c>
      <c r="B78" s="2" t="s">
        <v>86</v>
      </c>
      <c r="C78" s="2" t="s">
        <v>86</v>
      </c>
      <c r="D78" s="2" t="s">
        <v>16</v>
      </c>
      <c r="E78" s="2" t="str">
        <f>"015"</f>
        <v>015</v>
      </c>
      <c r="F78" s="2" t="s">
        <v>20</v>
      </c>
      <c r="G78" s="2" t="s">
        <v>21</v>
      </c>
      <c r="H78" s="2">
        <v>12618.63</v>
      </c>
      <c r="I78" s="2">
        <v>64</v>
      </c>
      <c r="J78" s="2">
        <v>26659</v>
      </c>
      <c r="K78" s="2">
        <v>14303</v>
      </c>
      <c r="L78" s="2" t="s">
        <v>87</v>
      </c>
      <c r="M78" s="2">
        <v>24192.09</v>
      </c>
      <c r="N78" s="2">
        <v>51861.277000000002</v>
      </c>
      <c r="O78" s="2">
        <v>4288</v>
      </c>
      <c r="P78" s="2">
        <v>6837</v>
      </c>
      <c r="Q78" s="2" t="s">
        <v>23</v>
      </c>
      <c r="R78" s="1" t="s">
        <v>140</v>
      </c>
      <c r="S78" s="1" t="s">
        <v>130</v>
      </c>
      <c r="T78" s="1" t="s">
        <v>143</v>
      </c>
      <c r="U78" s="2">
        <v>0</v>
      </c>
      <c r="V78" s="2" t="s">
        <v>120</v>
      </c>
    </row>
    <row r="79" spans="1:22" x14ac:dyDescent="0.2">
      <c r="A79" s="2" t="s">
        <v>102</v>
      </c>
      <c r="B79" s="2" t="s">
        <v>86</v>
      </c>
      <c r="C79" s="2" t="s">
        <v>86</v>
      </c>
      <c r="D79" s="2" t="s">
        <v>16</v>
      </c>
      <c r="E79" s="2" t="str">
        <f>"016"</f>
        <v>016</v>
      </c>
      <c r="F79" s="2" t="s">
        <v>20</v>
      </c>
      <c r="G79" s="2" t="s">
        <v>21</v>
      </c>
      <c r="H79" s="2">
        <v>45092.25</v>
      </c>
      <c r="I79" s="2">
        <v>142</v>
      </c>
      <c r="J79" s="2">
        <v>48388</v>
      </c>
      <c r="K79" s="2">
        <v>13079</v>
      </c>
      <c r="L79" s="2" t="s">
        <v>87</v>
      </c>
      <c r="M79" s="2">
        <v>24192.09</v>
      </c>
      <c r="N79" s="2">
        <v>51861.277000000002</v>
      </c>
      <c r="O79" s="2">
        <v>4288</v>
      </c>
      <c r="P79" s="2">
        <v>6837</v>
      </c>
      <c r="Q79" s="2" t="s">
        <v>23</v>
      </c>
      <c r="R79" s="1" t="s">
        <v>140</v>
      </c>
      <c r="S79" s="1" t="s">
        <v>125</v>
      </c>
      <c r="T79" s="1" t="s">
        <v>143</v>
      </c>
      <c r="U79" s="2">
        <v>0</v>
      </c>
      <c r="V79" s="1" t="s">
        <v>126</v>
      </c>
    </row>
    <row r="80" spans="1:22" x14ac:dyDescent="0.2">
      <c r="A80" s="2" t="s">
        <v>103</v>
      </c>
      <c r="B80" s="2" t="s">
        <v>86</v>
      </c>
      <c r="C80" s="2" t="s">
        <v>86</v>
      </c>
      <c r="D80" s="2" t="s">
        <v>16</v>
      </c>
      <c r="E80" s="2" t="str">
        <f>"017"</f>
        <v>017</v>
      </c>
      <c r="F80" s="2" t="s">
        <v>20</v>
      </c>
      <c r="G80" s="2" t="s">
        <v>21</v>
      </c>
      <c r="H80" s="2">
        <v>32202.720000000001</v>
      </c>
      <c r="I80" s="2">
        <v>239</v>
      </c>
      <c r="J80" s="2">
        <v>47733</v>
      </c>
      <c r="K80" s="2">
        <v>15692</v>
      </c>
      <c r="L80" s="2" t="s">
        <v>87</v>
      </c>
      <c r="M80" s="2">
        <v>24192.09</v>
      </c>
      <c r="N80" s="2">
        <v>51861.277000000002</v>
      </c>
      <c r="O80" s="2">
        <v>4288</v>
      </c>
      <c r="P80" s="2">
        <v>6837</v>
      </c>
      <c r="Q80" s="2" t="s">
        <v>23</v>
      </c>
      <c r="R80" s="1" t="s">
        <v>140</v>
      </c>
      <c r="S80" s="1" t="s">
        <v>125</v>
      </c>
      <c r="T80" s="1" t="s">
        <v>144</v>
      </c>
      <c r="U80" s="2">
        <v>0</v>
      </c>
      <c r="V80" s="1" t="s">
        <v>128</v>
      </c>
    </row>
    <row r="81" spans="1:22" x14ac:dyDescent="0.2">
      <c r="A81" s="2" t="s">
        <v>104</v>
      </c>
      <c r="B81" s="2" t="s">
        <v>86</v>
      </c>
      <c r="C81" s="2" t="s">
        <v>86</v>
      </c>
      <c r="D81" s="2" t="s">
        <v>16</v>
      </c>
      <c r="E81" s="2" t="str">
        <f>"018"</f>
        <v>018</v>
      </c>
      <c r="F81" s="2" t="s">
        <v>20</v>
      </c>
      <c r="G81" s="2" t="s">
        <v>21</v>
      </c>
      <c r="H81" s="2">
        <v>33492.15</v>
      </c>
      <c r="I81" s="2">
        <v>109</v>
      </c>
      <c r="J81" s="2">
        <v>47729</v>
      </c>
      <c r="K81" s="2">
        <v>17128</v>
      </c>
      <c r="L81" s="2" t="s">
        <v>87</v>
      </c>
      <c r="M81" s="2">
        <v>24192.09</v>
      </c>
      <c r="N81" s="2">
        <v>51861.277000000002</v>
      </c>
      <c r="O81" s="2">
        <v>4288</v>
      </c>
      <c r="P81" s="2">
        <v>6837</v>
      </c>
      <c r="Q81" s="2" t="s">
        <v>23</v>
      </c>
      <c r="R81" s="1" t="s">
        <v>140</v>
      </c>
      <c r="S81" s="1" t="s">
        <v>125</v>
      </c>
      <c r="T81" s="1" t="s">
        <v>143</v>
      </c>
      <c r="U81" s="2">
        <v>0</v>
      </c>
      <c r="V81" s="1" t="s">
        <v>126</v>
      </c>
    </row>
    <row r="82" spans="1:22" x14ac:dyDescent="0.2">
      <c r="A82" s="2" t="s">
        <v>105</v>
      </c>
      <c r="B82" s="2" t="s">
        <v>86</v>
      </c>
      <c r="C82" s="2" t="s">
        <v>86</v>
      </c>
      <c r="D82" s="2" t="s">
        <v>16</v>
      </c>
      <c r="E82" s="2" t="str">
        <f>"019"</f>
        <v>019</v>
      </c>
      <c r="F82" s="2" t="s">
        <v>20</v>
      </c>
      <c r="G82" s="2" t="s">
        <v>21</v>
      </c>
      <c r="H82" s="2">
        <v>54070.94</v>
      </c>
      <c r="I82" s="2">
        <v>409</v>
      </c>
      <c r="J82" s="2">
        <v>48961</v>
      </c>
      <c r="K82" s="2">
        <v>21165</v>
      </c>
      <c r="L82" s="2" t="s">
        <v>87</v>
      </c>
      <c r="M82" s="2">
        <v>24192.09</v>
      </c>
      <c r="N82" s="2">
        <v>51861.277000000002</v>
      </c>
      <c r="O82" s="2">
        <v>4288</v>
      </c>
      <c r="P82" s="2">
        <v>6837</v>
      </c>
      <c r="Q82" s="2" t="s">
        <v>23</v>
      </c>
      <c r="R82" s="1" t="s">
        <v>140</v>
      </c>
      <c r="S82" s="1" t="s">
        <v>125</v>
      </c>
      <c r="T82" s="1" t="s">
        <v>144</v>
      </c>
      <c r="U82" s="2">
        <v>0</v>
      </c>
      <c r="V82" s="1" t="s">
        <v>128</v>
      </c>
    </row>
    <row r="83" spans="1:22" x14ac:dyDescent="0.2">
      <c r="A83" s="2" t="s">
        <v>106</v>
      </c>
      <c r="B83" s="2" t="s">
        <v>86</v>
      </c>
      <c r="C83" s="2" t="s">
        <v>86</v>
      </c>
      <c r="D83" s="2" t="s">
        <v>16</v>
      </c>
      <c r="E83" s="2" t="str">
        <f>"020"</f>
        <v>020</v>
      </c>
      <c r="F83" s="2" t="s">
        <v>20</v>
      </c>
      <c r="G83" s="2" t="s">
        <v>21</v>
      </c>
      <c r="H83" s="2">
        <v>38852.980000000003</v>
      </c>
      <c r="I83" s="2">
        <v>139</v>
      </c>
      <c r="J83" s="2">
        <v>52064</v>
      </c>
      <c r="K83" s="2">
        <v>19837</v>
      </c>
      <c r="L83" s="2" t="s">
        <v>87</v>
      </c>
      <c r="M83" s="2">
        <v>24192.09</v>
      </c>
      <c r="N83" s="2">
        <v>51861.277000000002</v>
      </c>
      <c r="O83" s="2">
        <v>4288</v>
      </c>
      <c r="P83" s="2">
        <v>6837</v>
      </c>
      <c r="Q83" s="2" t="s">
        <v>23</v>
      </c>
      <c r="R83" s="1" t="s">
        <v>140</v>
      </c>
      <c r="S83" s="1" t="s">
        <v>125</v>
      </c>
      <c r="T83" s="1" t="s">
        <v>143</v>
      </c>
      <c r="U83" s="2">
        <v>0</v>
      </c>
      <c r="V83" s="1" t="s">
        <v>126</v>
      </c>
    </row>
    <row r="84" spans="1:22" x14ac:dyDescent="0.2">
      <c r="A84" s="2" t="s">
        <v>107</v>
      </c>
      <c r="B84" s="2" t="s">
        <v>86</v>
      </c>
      <c r="C84" s="2" t="s">
        <v>86</v>
      </c>
      <c r="D84" s="2" t="s">
        <v>16</v>
      </c>
      <c r="E84" s="2" t="str">
        <f>"021"</f>
        <v>021</v>
      </c>
      <c r="F84" s="2" t="s">
        <v>20</v>
      </c>
      <c r="G84" s="2" t="s">
        <v>21</v>
      </c>
      <c r="H84" s="2">
        <v>34957.019999999997</v>
      </c>
      <c r="I84" s="2">
        <v>311</v>
      </c>
      <c r="J84" s="2">
        <v>52167</v>
      </c>
      <c r="K84" s="2">
        <v>21159</v>
      </c>
      <c r="L84" s="2" t="s">
        <v>87</v>
      </c>
      <c r="M84" s="2">
        <v>24192.09</v>
      </c>
      <c r="N84" s="2">
        <v>51861.277000000002</v>
      </c>
      <c r="O84" s="2">
        <v>4288</v>
      </c>
      <c r="P84" s="2">
        <v>6837</v>
      </c>
      <c r="Q84" s="2" t="s">
        <v>23</v>
      </c>
      <c r="R84" s="1" t="s">
        <v>140</v>
      </c>
      <c r="S84" s="1" t="s">
        <v>125</v>
      </c>
      <c r="T84" s="1" t="s">
        <v>144</v>
      </c>
      <c r="U84" s="2">
        <v>0</v>
      </c>
      <c r="V84" s="1" t="s">
        <v>128</v>
      </c>
    </row>
    <row r="85" spans="1:22" x14ac:dyDescent="0.2">
      <c r="A85" s="2" t="s">
        <v>108</v>
      </c>
      <c r="B85" s="2" t="s">
        <v>86</v>
      </c>
      <c r="C85" s="2" t="s">
        <v>86</v>
      </c>
      <c r="D85" s="2" t="s">
        <v>16</v>
      </c>
      <c r="E85" s="2" t="str">
        <f>"022"</f>
        <v>022</v>
      </c>
      <c r="F85" s="2" t="s">
        <v>20</v>
      </c>
      <c r="G85" s="2" t="s">
        <v>21</v>
      </c>
      <c r="H85" s="2">
        <v>23707.78</v>
      </c>
      <c r="I85" s="2">
        <v>175</v>
      </c>
      <c r="J85" s="2">
        <v>51995</v>
      </c>
      <c r="K85" s="2">
        <v>20697</v>
      </c>
      <c r="L85" s="2" t="s">
        <v>87</v>
      </c>
      <c r="M85" s="2">
        <v>24192.09</v>
      </c>
      <c r="N85" s="2">
        <v>51861.277000000002</v>
      </c>
      <c r="O85" s="2">
        <v>4288</v>
      </c>
      <c r="P85" s="2">
        <v>6837</v>
      </c>
      <c r="Q85" s="2" t="s">
        <v>23</v>
      </c>
      <c r="R85" s="1" t="s">
        <v>140</v>
      </c>
      <c r="S85" s="1" t="s">
        <v>125</v>
      </c>
      <c r="T85" s="1" t="s">
        <v>146</v>
      </c>
      <c r="U85" s="2">
        <v>0</v>
      </c>
      <c r="V85" s="1" t="s">
        <v>127</v>
      </c>
    </row>
    <row r="86" spans="1:22" x14ac:dyDescent="0.2">
      <c r="A86" s="2" t="s">
        <v>109</v>
      </c>
      <c r="B86" s="2" t="s">
        <v>86</v>
      </c>
      <c r="C86" s="2" t="s">
        <v>86</v>
      </c>
      <c r="D86" s="2" t="s">
        <v>16</v>
      </c>
      <c r="E86" s="2" t="str">
        <f>"023"</f>
        <v>023</v>
      </c>
      <c r="F86" s="2" t="s">
        <v>20</v>
      </c>
      <c r="G86" s="2" t="s">
        <v>21</v>
      </c>
      <c r="H86" s="2">
        <v>18999.419999999998</v>
      </c>
      <c r="I86" s="2">
        <v>109</v>
      </c>
      <c r="J86" s="2">
        <v>48474</v>
      </c>
      <c r="K86" s="2">
        <v>15184</v>
      </c>
      <c r="L86" s="2" t="s">
        <v>87</v>
      </c>
      <c r="M86" s="2">
        <v>24192.09</v>
      </c>
      <c r="N86" s="2">
        <v>51861.277000000002</v>
      </c>
      <c r="O86" s="2">
        <v>4288</v>
      </c>
      <c r="P86" s="2">
        <v>6837</v>
      </c>
      <c r="Q86" s="2" t="s">
        <v>23</v>
      </c>
      <c r="R86" s="1" t="s">
        <v>140</v>
      </c>
      <c r="S86" s="1" t="s">
        <v>125</v>
      </c>
      <c r="T86" s="1" t="s">
        <v>146</v>
      </c>
      <c r="U86" s="2">
        <v>0</v>
      </c>
      <c r="V86" s="1" t="s">
        <v>127</v>
      </c>
    </row>
    <row r="87" spans="1:22" x14ac:dyDescent="0.2">
      <c r="A87" s="2" t="s">
        <v>110</v>
      </c>
      <c r="B87" s="2" t="s">
        <v>86</v>
      </c>
      <c r="C87" s="2" t="s">
        <v>86</v>
      </c>
      <c r="D87" s="2" t="s">
        <v>16</v>
      </c>
      <c r="E87" s="2" t="str">
        <f>"024"</f>
        <v>024</v>
      </c>
      <c r="F87" s="2" t="s">
        <v>20</v>
      </c>
      <c r="G87" s="2" t="s">
        <v>21</v>
      </c>
      <c r="H87" s="2">
        <v>42005.64</v>
      </c>
      <c r="I87" s="2">
        <v>314</v>
      </c>
      <c r="J87" s="2">
        <v>50337</v>
      </c>
      <c r="K87" s="2">
        <v>9167</v>
      </c>
      <c r="L87" s="2" t="s">
        <v>87</v>
      </c>
      <c r="M87" s="2">
        <v>24192.09</v>
      </c>
      <c r="N87" s="2">
        <v>51861.277000000002</v>
      </c>
      <c r="O87" s="2">
        <v>4288</v>
      </c>
      <c r="P87" s="2">
        <v>6837</v>
      </c>
      <c r="Q87" s="2" t="s">
        <v>23</v>
      </c>
      <c r="R87" s="1" t="s">
        <v>140</v>
      </c>
      <c r="S87" s="1" t="s">
        <v>125</v>
      </c>
      <c r="T87" s="1" t="s">
        <v>146</v>
      </c>
      <c r="U87" s="2">
        <v>0</v>
      </c>
      <c r="V87" s="1" t="s">
        <v>127</v>
      </c>
    </row>
    <row r="88" spans="1:22" x14ac:dyDescent="0.2">
      <c r="A88" s="2" t="s">
        <v>111</v>
      </c>
      <c r="B88" s="2" t="s">
        <v>86</v>
      </c>
      <c r="C88" s="2" t="s">
        <v>86</v>
      </c>
      <c r="D88" s="2" t="s">
        <v>16</v>
      </c>
      <c r="E88" s="2" t="str">
        <f>"025"</f>
        <v>025</v>
      </c>
      <c r="F88" s="2" t="s">
        <v>20</v>
      </c>
      <c r="G88" s="2" t="s">
        <v>21</v>
      </c>
      <c r="H88" s="2">
        <v>32722.14</v>
      </c>
      <c r="I88" s="2">
        <v>231</v>
      </c>
      <c r="J88" s="2">
        <v>13190</v>
      </c>
      <c r="K88" s="2">
        <v>19605</v>
      </c>
      <c r="L88" s="2" t="s">
        <v>87</v>
      </c>
      <c r="M88" s="2">
        <v>24192.09</v>
      </c>
      <c r="N88" s="2">
        <v>51861.277000000002</v>
      </c>
      <c r="O88" s="2">
        <v>4288</v>
      </c>
      <c r="P88" s="2">
        <v>6837</v>
      </c>
      <c r="Q88" s="2" t="s">
        <v>23</v>
      </c>
      <c r="R88" s="1" t="s">
        <v>140</v>
      </c>
      <c r="S88" s="1" t="s">
        <v>135</v>
      </c>
      <c r="T88" s="1" t="s">
        <v>144</v>
      </c>
      <c r="U88" s="2">
        <v>0</v>
      </c>
      <c r="V88" s="2" t="s">
        <v>116</v>
      </c>
    </row>
    <row r="89" spans="1:22" x14ac:dyDescent="0.2">
      <c r="A89" s="2" t="s">
        <v>112</v>
      </c>
      <c r="B89" s="2" t="s">
        <v>86</v>
      </c>
      <c r="C89" s="2" t="s">
        <v>86</v>
      </c>
      <c r="D89" s="2" t="s">
        <v>16</v>
      </c>
      <c r="E89" s="2" t="str">
        <f>"026"</f>
        <v>026</v>
      </c>
      <c r="F89" s="2" t="s">
        <v>20</v>
      </c>
      <c r="G89" s="2" t="s">
        <v>21</v>
      </c>
      <c r="H89" s="2">
        <v>8219.7099999999991</v>
      </c>
      <c r="I89" s="2">
        <v>34</v>
      </c>
      <c r="J89" s="2">
        <v>12553</v>
      </c>
      <c r="K89" s="2">
        <v>18975</v>
      </c>
      <c r="L89" s="2" t="s">
        <v>87</v>
      </c>
      <c r="M89" s="2">
        <v>24192.09</v>
      </c>
      <c r="N89" s="2">
        <v>51861.277000000002</v>
      </c>
      <c r="O89" s="2">
        <v>4288</v>
      </c>
      <c r="P89" s="2">
        <v>6837</v>
      </c>
      <c r="Q89" s="2" t="s">
        <v>23</v>
      </c>
      <c r="R89" s="1" t="s">
        <v>140</v>
      </c>
      <c r="S89" s="1" t="s">
        <v>135</v>
      </c>
      <c r="T89" s="1" t="s">
        <v>143</v>
      </c>
      <c r="U89" s="2">
        <v>0</v>
      </c>
      <c r="V89" s="1" t="s">
        <v>137</v>
      </c>
    </row>
    <row r="90" spans="1:22" x14ac:dyDescent="0.2">
      <c r="A90" s="2" t="s">
        <v>113</v>
      </c>
      <c r="B90" s="2" t="s">
        <v>86</v>
      </c>
      <c r="C90" s="2" t="s">
        <v>86</v>
      </c>
      <c r="D90" s="2" t="s">
        <v>16</v>
      </c>
      <c r="E90" s="2" t="str">
        <f>"027"</f>
        <v>027</v>
      </c>
      <c r="F90" s="2" t="s">
        <v>20</v>
      </c>
      <c r="G90" s="2" t="s">
        <v>21</v>
      </c>
      <c r="H90" s="2">
        <v>5731.36</v>
      </c>
      <c r="I90" s="2">
        <v>12</v>
      </c>
      <c r="J90" s="2">
        <v>11471</v>
      </c>
      <c r="K90" s="2">
        <v>15763</v>
      </c>
      <c r="L90" s="2" t="s">
        <v>87</v>
      </c>
      <c r="M90" s="2">
        <v>24192.09</v>
      </c>
      <c r="N90" s="2">
        <v>51861.277000000002</v>
      </c>
      <c r="O90" s="2">
        <v>4288</v>
      </c>
      <c r="P90" s="2">
        <v>6837</v>
      </c>
      <c r="Q90" s="2" t="s">
        <v>23</v>
      </c>
      <c r="R90" s="1" t="s">
        <v>140</v>
      </c>
      <c r="S90" s="1" t="s">
        <v>135</v>
      </c>
      <c r="T90" s="1" t="s">
        <v>143</v>
      </c>
      <c r="U90" s="2">
        <v>0</v>
      </c>
      <c r="V90" s="1" t="s">
        <v>137</v>
      </c>
    </row>
    <row r="91" spans="1:22" x14ac:dyDescent="0.2">
      <c r="A91" s="2" t="s">
        <v>114</v>
      </c>
      <c r="B91" s="2" t="s">
        <v>86</v>
      </c>
      <c r="C91" s="2" t="s">
        <v>86</v>
      </c>
      <c r="D91" s="2" t="s">
        <v>16</v>
      </c>
      <c r="E91" s="2" t="str">
        <f>"028"</f>
        <v>028</v>
      </c>
      <c r="F91" s="2" t="s">
        <v>20</v>
      </c>
      <c r="G91" s="2" t="s">
        <v>21</v>
      </c>
      <c r="H91" s="2">
        <v>9065.5300000000007</v>
      </c>
      <c r="I91" s="2">
        <v>23</v>
      </c>
      <c r="J91" s="2">
        <v>13802</v>
      </c>
      <c r="K91" s="2">
        <v>19667</v>
      </c>
      <c r="L91" s="2" t="s">
        <v>87</v>
      </c>
      <c r="M91" s="2">
        <v>24192.09</v>
      </c>
      <c r="N91" s="2">
        <v>51861.277000000002</v>
      </c>
      <c r="O91" s="2">
        <v>4288</v>
      </c>
      <c r="P91" s="2">
        <v>6837</v>
      </c>
      <c r="Q91" s="2" t="s">
        <v>23</v>
      </c>
      <c r="R91" s="1" t="s">
        <v>140</v>
      </c>
      <c r="S91" s="1" t="s">
        <v>135</v>
      </c>
      <c r="T91" s="1" t="s">
        <v>143</v>
      </c>
      <c r="U91" s="2">
        <v>0</v>
      </c>
      <c r="V91" s="1" t="s">
        <v>137</v>
      </c>
    </row>
    <row r="92" spans="1:22" x14ac:dyDescent="0.2">
      <c r="A92" s="2" t="s">
        <v>115</v>
      </c>
      <c r="B92" s="2" t="s">
        <v>86</v>
      </c>
      <c r="C92" s="2" t="s">
        <v>86</v>
      </c>
      <c r="D92" s="2" t="s">
        <v>16</v>
      </c>
      <c r="E92" s="2" t="str">
        <f>"029"</f>
        <v>029</v>
      </c>
      <c r="F92" s="2" t="s">
        <v>20</v>
      </c>
      <c r="G92" s="2" t="s">
        <v>21</v>
      </c>
      <c r="H92" s="2">
        <v>36985.440000000002</v>
      </c>
      <c r="I92" s="2">
        <v>269</v>
      </c>
      <c r="J92" s="2">
        <v>11784</v>
      </c>
      <c r="K92" s="2">
        <v>20426</v>
      </c>
      <c r="L92" s="2" t="s">
        <v>87</v>
      </c>
      <c r="M92" s="2">
        <v>24192.09</v>
      </c>
      <c r="N92" s="2">
        <v>51861.277000000002</v>
      </c>
      <c r="O92" s="2">
        <v>4288</v>
      </c>
      <c r="P92" s="2">
        <v>6837</v>
      </c>
      <c r="Q92" s="2" t="s">
        <v>23</v>
      </c>
      <c r="R92" s="1" t="s">
        <v>140</v>
      </c>
      <c r="S92" s="1" t="s">
        <v>135</v>
      </c>
      <c r="T92" s="1" t="s">
        <v>146</v>
      </c>
      <c r="U92" s="2">
        <v>0</v>
      </c>
      <c r="V92" s="2" t="s">
        <v>117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Luo</dc:creator>
  <cp:lastModifiedBy>Adam Luo</cp:lastModifiedBy>
  <dcterms:created xsi:type="dcterms:W3CDTF">2024-05-28T19:59:48Z</dcterms:created>
  <dcterms:modified xsi:type="dcterms:W3CDTF">2024-09-07T01:09:40Z</dcterms:modified>
</cp:coreProperties>
</file>