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herwin/PycharmProjects/SatelliteTesting/Data/"/>
    </mc:Choice>
  </mc:AlternateContent>
  <xr:revisionPtr revIDLastSave="0" documentId="8_{5E5FA76D-3A2F-3E42-A5AE-54D700C03E32}" xr6:coauthVersionLast="47" xr6:coauthVersionMax="47" xr10:uidLastSave="{00000000-0000-0000-0000-000000000000}"/>
  <bookViews>
    <workbookView xWindow="15820" yWindow="4560" windowWidth="24840" windowHeight="13440" xr2:uid="{9557DA42-3D72-174E-9A7B-CC55E9D7381B}"/>
  </bookViews>
  <sheets>
    <sheet name="Sheet1" sheetId="1" r:id="rId1"/>
  </sheets>
  <definedNames>
    <definedName name="Gas_typ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M3" i="1"/>
  <c r="L3" i="1"/>
  <c r="M2" i="1"/>
  <c r="L2" i="1"/>
</calcChain>
</file>

<file path=xl/sharedStrings.xml><?xml version="1.0" encoding="utf-8"?>
<sst xmlns="http://schemas.openxmlformats.org/spreadsheetml/2006/main" count="244" uniqueCount="55">
  <si>
    <t>PerformerExperimentID</t>
  </si>
  <si>
    <t>FacilityID</t>
  </si>
  <si>
    <t>EquipmentUnitID</t>
  </si>
  <si>
    <t>DateOfSurvey</t>
  </si>
  <si>
    <t>Timestamp (hyperspectral technologies only)</t>
  </si>
  <si>
    <t>StartTime</t>
  </si>
  <si>
    <t>EndTime</t>
  </si>
  <si>
    <t>SurveyTime</t>
  </si>
  <si>
    <t>Gas</t>
  </si>
  <si>
    <t>PlumeLength (hyperspectral technologies only)</t>
  </si>
  <si>
    <t>FacilityEmissionRate</t>
  </si>
  <si>
    <t>FacilityEmissionRateUpper</t>
  </si>
  <si>
    <t>FacilityEmissionRateLower</t>
  </si>
  <si>
    <t>UncertaintyType</t>
  </si>
  <si>
    <t>WindSpeed</t>
  </si>
  <si>
    <t>WindDirection</t>
  </si>
  <si>
    <t>TransitDirection</t>
  </si>
  <si>
    <t>NumberOfEmissionSourcesReported</t>
  </si>
  <si>
    <t>10/17/2021</t>
  </si>
  <si>
    <t>10/19/2021</t>
  </si>
  <si>
    <t>10/22/2021</t>
  </si>
  <si>
    <t>10/24/2021</t>
  </si>
  <si>
    <t>10/27/2021</t>
  </si>
  <si>
    <t>10/29/2021</t>
  </si>
  <si>
    <t>10/21/2021</t>
  </si>
  <si>
    <t>10/28/2021</t>
  </si>
  <si>
    <t>10/16/2021</t>
  </si>
  <si>
    <t>10/23/2021</t>
  </si>
  <si>
    <t>Methane</t>
  </si>
  <si>
    <t>FR</t>
  </si>
  <si>
    <t>cloudy</t>
  </si>
  <si>
    <t>Exclude</t>
  </si>
  <si>
    <t>1-sigma confidence interval</t>
  </si>
  <si>
    <t>ClearSky-NoDetection</t>
  </si>
  <si>
    <t>+/- 1 sigma</t>
  </si>
  <si>
    <t>PartialClouds-NoDetection</t>
  </si>
  <si>
    <t>Min/max</t>
  </si>
  <si>
    <t>N/A</t>
  </si>
  <si>
    <t>UnknownSentinel2Direction</t>
  </si>
  <si>
    <t>1.8  [0.8-2.9]</t>
  </si>
  <si>
    <t>2.2 [1.7-2.4]</t>
  </si>
  <si>
    <t>1.4 [0.6-3.2]</t>
  </si>
  <si>
    <t>3.8 [2.6-4.4]</t>
  </si>
  <si>
    <t>GHGSat C2/GHGSat</t>
  </si>
  <si>
    <t>PRISMA/UPV</t>
  </si>
  <si>
    <t>Sentinel-2/UPV</t>
  </si>
  <si>
    <t>Landsat 8/UPV</t>
  </si>
  <si>
    <t>WV3/UPV</t>
  </si>
  <si>
    <t>Sentinel-2/Kayrros</t>
  </si>
  <si>
    <t>Landsat 8/Kayrros</t>
  </si>
  <si>
    <t>PRISMA/Kayrros</t>
  </si>
  <si>
    <t>WV3/Kayrros</t>
  </si>
  <si>
    <t>Sentinel-2/Harvard</t>
  </si>
  <si>
    <t>Sentinel-2/SRON</t>
  </si>
  <si>
    <t>Landsat 8/SRON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</si>
</sst>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hh:mm:ss"/>
    <numFmt numFmtId="165" formatCode="[$]hh:mm:ss"/>
    <numFmt numFmtId="170" formatCode="0.0"/>
    <numFmt numFmtId="171" formatCode="0.00_ "/>
    <numFmt numFmtId="172" formatCode="0_ "/>
    <numFmt numFmtId="173" formatCode="h:mm;@"/>
    <numFmt numFmtId="174" formatCode="#,##0.000_ "/>
    <numFmt numFmtId="175" formatCode="0.0_ 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FF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9EBF5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DEDED"/>
        <bgColor rgb="FFFFF2CC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EDEDED"/>
        <bgColor rgb="FF000000"/>
      </patternFill>
    </fill>
    <fill>
      <patternFill patternType="solid">
        <fgColor rgb="FFFFF2CC"/>
        <bgColor rgb="FFEDEDED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5" xfId="0" applyNumberFormat="1" applyFont="1" applyBorder="1" applyAlignment="1" applyProtection="1">
      <alignment horizontal="center"/>
      <protection locked="0"/>
    </xf>
    <xf numFmtId="14" fontId="3" fillId="0" borderId="7" xfId="0" applyNumberFormat="1" applyFont="1" applyBorder="1" applyAlignment="1" applyProtection="1">
      <alignment horizontal="center"/>
      <protection locked="0"/>
    </xf>
    <xf numFmtId="164" fontId="4" fillId="5" borderId="4" xfId="0" applyNumberFormat="1" applyFont="1" applyFill="1" applyBorder="1" applyAlignment="1">
      <alignment horizontal="center" wrapText="1"/>
    </xf>
    <xf numFmtId="21" fontId="2" fillId="0" borderId="4" xfId="0" applyNumberFormat="1" applyFont="1" applyBorder="1" applyAlignment="1">
      <alignment horizontal="center"/>
    </xf>
    <xf numFmtId="21" fontId="2" fillId="5" borderId="4" xfId="0" applyNumberFormat="1" applyFont="1" applyFill="1" applyBorder="1" applyAlignment="1">
      <alignment horizontal="center" wrapText="1"/>
    </xf>
    <xf numFmtId="164" fontId="2" fillId="5" borderId="4" xfId="0" applyNumberFormat="1" applyFont="1" applyFill="1" applyBorder="1" applyAlignment="1">
      <alignment horizontal="center" wrapText="1"/>
    </xf>
    <xf numFmtId="165" fontId="2" fillId="0" borderId="4" xfId="0" applyNumberFormat="1" applyFont="1" applyBorder="1" applyAlignment="1">
      <alignment horizontal="center"/>
    </xf>
    <xf numFmtId="21" fontId="3" fillId="0" borderId="5" xfId="0" applyNumberFormat="1" applyFont="1" applyBorder="1" applyAlignment="1" applyProtection="1">
      <alignment horizontal="center"/>
      <protection locked="0"/>
    </xf>
    <xf numFmtId="21" fontId="3" fillId="0" borderId="7" xfId="0" applyNumberFormat="1" applyFont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5" fillId="0" borderId="0" xfId="0" applyFont="1"/>
    <xf numFmtId="0" fontId="5" fillId="6" borderId="1" xfId="0" applyFont="1" applyFill="1" applyBorder="1" applyAlignment="1" applyProtection="1">
      <alignment horizontal="center"/>
      <protection locked="0"/>
    </xf>
    <xf numFmtId="0" fontId="5" fillId="6" borderId="6" xfId="0" applyFont="1" applyFill="1" applyBorder="1" applyAlignment="1" applyProtection="1">
      <alignment horizontal="center"/>
      <protection locked="0"/>
    </xf>
    <xf numFmtId="170" fontId="5" fillId="0" borderId="6" xfId="0" applyNumberFormat="1" applyFont="1" applyBorder="1" applyAlignment="1">
      <alignment horizontal="center"/>
    </xf>
    <xf numFmtId="171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7" borderId="7" xfId="0" applyFont="1" applyFill="1" applyBorder="1" applyAlignment="1" applyProtection="1">
      <alignment horizontal="center"/>
      <protection locked="0"/>
    </xf>
    <xf numFmtId="0" fontId="3" fillId="7" borderId="7" xfId="0" applyFont="1" applyFill="1" applyBorder="1" applyAlignment="1" applyProtection="1">
      <alignment horizontal="center"/>
      <protection locked="0"/>
    </xf>
    <xf numFmtId="0" fontId="7" fillId="8" borderId="9" xfId="0" applyFont="1" applyFill="1" applyBorder="1" applyAlignment="1">
      <alignment horizontal="left" vertical="center" wrapText="1" readingOrder="1"/>
    </xf>
    <xf numFmtId="0" fontId="5" fillId="9" borderId="10" xfId="0" applyFont="1" applyFill="1" applyBorder="1" applyAlignment="1">
      <alignment horizontal="center" wrapText="1" readingOrder="1"/>
    </xf>
    <xf numFmtId="0" fontId="7" fillId="8" borderId="11" xfId="0" applyFont="1" applyFill="1" applyBorder="1" applyAlignment="1">
      <alignment horizontal="left" vertical="center" wrapText="1" readingOrder="1"/>
    </xf>
    <xf numFmtId="0" fontId="7" fillId="8" borderId="12" xfId="0" applyFont="1" applyFill="1" applyBorder="1" applyAlignment="1">
      <alignment horizontal="left" vertical="center" wrapText="1" readingOrder="1"/>
    </xf>
    <xf numFmtId="0" fontId="0" fillId="6" borderId="1" xfId="0" applyFill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left" vertical="center" wrapText="1" readingOrder="1"/>
    </xf>
    <xf numFmtId="0" fontId="9" fillId="12" borderId="10" xfId="0" applyFont="1" applyFill="1" applyBorder="1" applyAlignment="1">
      <alignment horizontal="center" wrapText="1" readingOrder="1"/>
    </xf>
    <xf numFmtId="0" fontId="8" fillId="11" borderId="12" xfId="0" applyFont="1" applyFill="1" applyBorder="1" applyAlignment="1">
      <alignment horizontal="left" vertical="center" wrapText="1" readingOrder="1"/>
    </xf>
    <xf numFmtId="0" fontId="0" fillId="13" borderId="1" xfId="0" applyFill="1" applyBorder="1" applyAlignment="1" applyProtection="1">
      <alignment horizontal="center"/>
      <protection locked="0"/>
    </xf>
    <xf numFmtId="9" fontId="0" fillId="13" borderId="1" xfId="0" applyNumberFormat="1" applyFill="1" applyBorder="1" applyAlignment="1" applyProtection="1">
      <alignment horizontal="center"/>
      <protection locked="0"/>
    </xf>
    <xf numFmtId="0" fontId="0" fillId="13" borderId="6" xfId="0" applyFill="1" applyBorder="1" applyAlignment="1" applyProtection="1">
      <alignment horizontal="center"/>
      <protection locked="0"/>
    </xf>
    <xf numFmtId="9" fontId="0" fillId="13" borderId="6" xfId="0" applyNumberForma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0" fillId="14" borderId="6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2" fillId="15" borderId="8" xfId="0" applyFont="1" applyFill="1" applyBorder="1" applyAlignment="1">
      <alignment horizontal="center"/>
    </xf>
    <xf numFmtId="0" fontId="2" fillId="15" borderId="4" xfId="0" applyFont="1" applyFill="1" applyBorder="1"/>
    <xf numFmtId="0" fontId="2" fillId="15" borderId="4" xfId="0" applyFont="1" applyFill="1" applyBorder="1" applyAlignment="1">
      <alignment horizontal="center"/>
    </xf>
    <xf numFmtId="0" fontId="3" fillId="16" borderId="7" xfId="0" applyFont="1" applyFill="1" applyBorder="1" applyAlignment="1" applyProtection="1">
      <alignment horizontal="center"/>
      <protection locked="0"/>
    </xf>
    <xf numFmtId="0" fontId="6" fillId="16" borderId="7" xfId="0" applyFont="1" applyFill="1" applyBorder="1" applyAlignment="1" applyProtection="1">
      <alignment horizontal="center"/>
      <protection locked="0"/>
    </xf>
    <xf numFmtId="173" fontId="0" fillId="17" borderId="6" xfId="0" applyNumberFormat="1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173" fontId="0" fillId="2" borderId="6" xfId="0" applyNumberForma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74" fontId="0" fillId="0" borderId="0" xfId="0" applyNumberFormat="1" applyAlignment="1">
      <alignment horizontal="center"/>
    </xf>
    <xf numFmtId="175" fontId="0" fillId="3" borderId="6" xfId="0" applyNumberFormat="1" applyFill="1" applyBorder="1" applyAlignment="1" applyProtection="1">
      <alignment horizontal="center"/>
      <protection locked="0"/>
    </xf>
    <xf numFmtId="173" fontId="0" fillId="18" borderId="6" xfId="0" applyNumberFormat="1" applyFill="1" applyBorder="1" applyAlignment="1">
      <alignment horizontal="center"/>
    </xf>
    <xf numFmtId="174" fontId="0" fillId="3" borderId="1" xfId="0" applyNumberFormat="1" applyFill="1" applyBorder="1" applyAlignment="1" applyProtection="1">
      <alignment horizontal="center"/>
      <protection locked="0"/>
    </xf>
    <xf numFmtId="175" fontId="0" fillId="3" borderId="1" xfId="0" applyNumberFormat="1" applyFill="1" applyBorder="1" applyAlignment="1" applyProtection="1">
      <alignment horizontal="center"/>
      <protection locked="0"/>
    </xf>
    <xf numFmtId="20" fontId="2" fillId="19" borderId="8" xfId="0" applyNumberFormat="1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20" fontId="2" fillId="19" borderId="4" xfId="0" applyNumberFormat="1" applyFont="1" applyFill="1" applyBorder="1" applyAlignment="1">
      <alignment horizontal="center"/>
    </xf>
    <xf numFmtId="173" fontId="3" fillId="2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E22A-60AE-0B42-A6E1-611F98273469}">
  <dimension ref="A1:R49"/>
  <sheetViews>
    <sheetView tabSelected="1" workbookViewId="0">
      <selection activeCell="K16" sqref="K16"/>
    </sheetView>
  </sheetViews>
  <sheetFormatPr baseColWidth="10" defaultRowHeight="16" x14ac:dyDescent="0.2"/>
  <sheetData>
    <row r="1" spans="1:18" ht="9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5" t="s">
        <v>17</v>
      </c>
    </row>
    <row r="2" spans="1:18" x14ac:dyDescent="0.2">
      <c r="A2" s="6" t="s">
        <v>43</v>
      </c>
      <c r="B2" s="6">
        <v>1</v>
      </c>
      <c r="C2" s="6">
        <v>1</v>
      </c>
      <c r="D2" s="7">
        <v>44485</v>
      </c>
      <c r="E2" s="19">
        <v>0.72685185185185175</v>
      </c>
      <c r="I2" s="26" t="s">
        <v>28</v>
      </c>
      <c r="J2" s="28"/>
      <c r="K2" s="42">
        <v>1382</v>
      </c>
      <c r="L2" s="50">
        <f>K2*(1+0.39)</f>
        <v>1920.9800000000002</v>
      </c>
      <c r="M2" s="50">
        <f>K2*(1-0.39)</f>
        <v>843.02</v>
      </c>
      <c r="N2" s="51">
        <v>0.39</v>
      </c>
      <c r="O2" s="42">
        <v>3.72</v>
      </c>
      <c r="P2" s="42"/>
      <c r="Q2" s="42"/>
      <c r="R2" s="67" t="s">
        <v>37</v>
      </c>
    </row>
    <row r="3" spans="1:18" x14ac:dyDescent="0.2">
      <c r="A3" s="6" t="s">
        <v>43</v>
      </c>
      <c r="B3" s="6">
        <v>1</v>
      </c>
      <c r="C3" s="6">
        <v>1</v>
      </c>
      <c r="D3" s="7">
        <v>44493</v>
      </c>
      <c r="E3" s="19">
        <v>0.73285879629629624</v>
      </c>
      <c r="I3" s="26" t="s">
        <v>28</v>
      </c>
      <c r="J3" s="29"/>
      <c r="K3" s="42">
        <v>3848</v>
      </c>
      <c r="L3" s="50">
        <f>K3*(1+0.5)</f>
        <v>5772</v>
      </c>
      <c r="M3" s="50">
        <f>K3*(1-0.5)</f>
        <v>1924</v>
      </c>
      <c r="N3" s="51">
        <v>0.5</v>
      </c>
      <c r="O3" s="42">
        <v>2.0099999999999998</v>
      </c>
      <c r="P3" s="42"/>
      <c r="Q3" s="42"/>
      <c r="R3" s="67" t="s">
        <v>37</v>
      </c>
    </row>
    <row r="4" spans="1:18" x14ac:dyDescent="0.2">
      <c r="A4" s="6" t="s">
        <v>43</v>
      </c>
      <c r="B4" s="6">
        <v>1</v>
      </c>
      <c r="C4" s="6">
        <v>1</v>
      </c>
      <c r="D4" s="7">
        <v>44494</v>
      </c>
      <c r="E4" s="19">
        <v>0.72542824074074075</v>
      </c>
      <c r="I4" s="26" t="s">
        <v>28</v>
      </c>
      <c r="J4" s="29"/>
      <c r="K4" s="26">
        <v>223</v>
      </c>
      <c r="L4" s="52">
        <f>K4*(1+0.37)</f>
        <v>305.51000000000005</v>
      </c>
      <c r="M4" s="52">
        <f>K4*(1-0.37)</f>
        <v>140.49</v>
      </c>
      <c r="N4" s="53">
        <v>0.37</v>
      </c>
      <c r="O4" s="26">
        <v>5.0599999999999996</v>
      </c>
      <c r="P4" s="26"/>
      <c r="Q4" s="26"/>
      <c r="R4" s="67" t="s">
        <v>37</v>
      </c>
    </row>
    <row r="5" spans="1:18" x14ac:dyDescent="0.2">
      <c r="A5" s="6" t="s">
        <v>44</v>
      </c>
      <c r="B5" s="6">
        <v>1</v>
      </c>
      <c r="C5" s="6">
        <v>1</v>
      </c>
      <c r="D5" s="7">
        <v>44485</v>
      </c>
      <c r="E5" s="19">
        <v>0.77530092592592592</v>
      </c>
      <c r="I5" s="26" t="s">
        <v>28</v>
      </c>
      <c r="J5" s="30">
        <v>445</v>
      </c>
      <c r="K5" s="43">
        <v>2494.0315200556179</v>
      </c>
      <c r="L5" s="54"/>
      <c r="M5" s="55"/>
      <c r="N5" s="56">
        <v>966.26462982999999</v>
      </c>
      <c r="O5" s="68">
        <v>4.1443410355844561</v>
      </c>
      <c r="P5" s="68">
        <v>194.6463</v>
      </c>
      <c r="Q5" s="68"/>
      <c r="R5" s="69" t="s">
        <v>37</v>
      </c>
    </row>
    <row r="6" spans="1:18" x14ac:dyDescent="0.2">
      <c r="A6" s="6" t="s">
        <v>44</v>
      </c>
      <c r="B6" s="6">
        <v>1</v>
      </c>
      <c r="C6" s="6">
        <v>1</v>
      </c>
      <c r="D6" s="7">
        <v>44490</v>
      </c>
      <c r="E6" s="19">
        <v>0.76611111111111108</v>
      </c>
      <c r="I6" s="26" t="s">
        <v>28</v>
      </c>
      <c r="J6" s="30">
        <v>1004.9</v>
      </c>
      <c r="K6" s="43">
        <v>4985.0897854227105</v>
      </c>
      <c r="L6" s="57"/>
      <c r="M6" s="58"/>
      <c r="N6" s="59">
        <v>1691.01666305</v>
      </c>
      <c r="O6" s="70">
        <v>2.7360195247508252</v>
      </c>
      <c r="P6" s="70">
        <v>169.15549999999999</v>
      </c>
      <c r="Q6" s="70"/>
      <c r="R6" s="69" t="s">
        <v>37</v>
      </c>
    </row>
    <row r="7" spans="1:18" x14ac:dyDescent="0.2">
      <c r="A7" s="6" t="s">
        <v>44</v>
      </c>
      <c r="B7" s="6">
        <v>1</v>
      </c>
      <c r="C7" s="6">
        <v>1</v>
      </c>
      <c r="D7" s="7">
        <v>44496</v>
      </c>
      <c r="E7" s="19">
        <v>0.76840277777777777</v>
      </c>
      <c r="I7" s="26" t="s">
        <v>28</v>
      </c>
      <c r="J7" s="30">
        <v>1020.9</v>
      </c>
      <c r="K7" s="43">
        <v>7225.5317071292138</v>
      </c>
      <c r="L7" s="57"/>
      <c r="M7" s="58"/>
      <c r="N7" s="59">
        <v>2890.3556947000002</v>
      </c>
      <c r="O7" s="70">
        <v>5.1555250057407145</v>
      </c>
      <c r="P7" s="70">
        <v>183.94720000000001</v>
      </c>
      <c r="Q7" s="70"/>
      <c r="R7" s="69" t="s">
        <v>37</v>
      </c>
    </row>
    <row r="8" spans="1:18" x14ac:dyDescent="0.2">
      <c r="A8" s="6" t="s">
        <v>45</v>
      </c>
      <c r="B8" s="6">
        <v>1</v>
      </c>
      <c r="C8" s="6">
        <v>1</v>
      </c>
      <c r="D8" s="13">
        <v>44488</v>
      </c>
      <c r="E8" s="20">
        <v>0.76733796296296297</v>
      </c>
      <c r="I8" s="26" t="s">
        <v>28</v>
      </c>
      <c r="J8" s="32">
        <v>170.88</v>
      </c>
      <c r="K8" s="44">
        <v>5468</v>
      </c>
      <c r="L8" s="60"/>
      <c r="M8" s="60"/>
      <c r="N8" s="60">
        <v>1446</v>
      </c>
      <c r="O8" s="71">
        <v>1.4810000000000001</v>
      </c>
      <c r="P8" s="72">
        <v>-96.7</v>
      </c>
      <c r="Q8" s="68"/>
      <c r="R8" s="73" t="s">
        <v>37</v>
      </c>
    </row>
    <row r="9" spans="1:18" x14ac:dyDescent="0.2">
      <c r="A9" s="6" t="s">
        <v>46</v>
      </c>
      <c r="B9" s="6">
        <v>1</v>
      </c>
      <c r="C9" s="6">
        <v>2</v>
      </c>
      <c r="D9" s="13">
        <v>44490</v>
      </c>
      <c r="E9" s="21">
        <v>0.75737268518518519</v>
      </c>
      <c r="I9" s="26" t="s">
        <v>28</v>
      </c>
      <c r="J9" s="32">
        <v>278.20999999999998</v>
      </c>
      <c r="K9" s="44">
        <v>3032</v>
      </c>
      <c r="L9" s="61"/>
      <c r="M9" s="61"/>
      <c r="N9" s="61">
        <v>1012</v>
      </c>
      <c r="O9" s="74">
        <v>2.6059999999999999</v>
      </c>
      <c r="P9" s="75">
        <v>-86.2</v>
      </c>
      <c r="Q9" s="70"/>
      <c r="R9" s="73" t="s">
        <v>37</v>
      </c>
    </row>
    <row r="10" spans="1:18" x14ac:dyDescent="0.2">
      <c r="A10" s="6" t="s">
        <v>45</v>
      </c>
      <c r="B10" s="6">
        <v>1</v>
      </c>
      <c r="C10" s="6">
        <v>1</v>
      </c>
      <c r="D10" s="13">
        <v>44491</v>
      </c>
      <c r="E10" s="20">
        <v>0.77423611111111112</v>
      </c>
      <c r="I10" s="26" t="s">
        <v>28</v>
      </c>
      <c r="J10" s="32">
        <v>164.92</v>
      </c>
      <c r="K10" s="44">
        <v>3005</v>
      </c>
      <c r="L10" s="61"/>
      <c r="M10" s="61"/>
      <c r="N10" s="61">
        <v>1011</v>
      </c>
      <c r="O10" s="74">
        <v>2.371</v>
      </c>
      <c r="P10" s="75">
        <v>8.6</v>
      </c>
      <c r="Q10" s="70"/>
      <c r="R10" s="73" t="s">
        <v>37</v>
      </c>
    </row>
    <row r="11" spans="1:18" x14ac:dyDescent="0.2">
      <c r="A11" s="6" t="s">
        <v>45</v>
      </c>
      <c r="B11" s="6">
        <v>1</v>
      </c>
      <c r="C11" s="6">
        <v>1</v>
      </c>
      <c r="D11" s="14">
        <v>44493</v>
      </c>
      <c r="E11" s="20">
        <v>0.76738425925925924</v>
      </c>
      <c r="I11" s="26" t="s">
        <v>28</v>
      </c>
      <c r="J11" s="32" t="s">
        <v>29</v>
      </c>
      <c r="K11" s="31" t="s">
        <v>29</v>
      </c>
      <c r="L11" s="31" t="s">
        <v>29</v>
      </c>
      <c r="M11" s="31" t="s">
        <v>29</v>
      </c>
      <c r="N11" s="31" t="s">
        <v>29</v>
      </c>
      <c r="O11" s="74"/>
      <c r="P11" s="75"/>
      <c r="Q11" s="70"/>
      <c r="R11" s="73" t="s">
        <v>37</v>
      </c>
    </row>
    <row r="12" spans="1:18" x14ac:dyDescent="0.2">
      <c r="A12" s="6" t="s">
        <v>45</v>
      </c>
      <c r="B12" s="6">
        <v>1</v>
      </c>
      <c r="C12" s="6">
        <v>1</v>
      </c>
      <c r="D12" s="13">
        <v>44496</v>
      </c>
      <c r="E12" s="20">
        <v>0.77427083333333335</v>
      </c>
      <c r="I12" s="26" t="s">
        <v>28</v>
      </c>
      <c r="J12" s="32">
        <v>184.39</v>
      </c>
      <c r="K12" s="44">
        <v>5333</v>
      </c>
      <c r="L12" s="61"/>
      <c r="M12" s="61"/>
      <c r="N12" s="61">
        <v>2108</v>
      </c>
      <c r="O12" s="74">
        <v>4.8810000000000002</v>
      </c>
      <c r="P12" s="75">
        <v>-97.5</v>
      </c>
      <c r="Q12" s="70"/>
      <c r="R12" s="73" t="s">
        <v>37</v>
      </c>
    </row>
    <row r="13" spans="1:18" x14ac:dyDescent="0.2">
      <c r="A13" s="6" t="s">
        <v>46</v>
      </c>
      <c r="B13" s="6">
        <v>1</v>
      </c>
      <c r="C13" s="6">
        <v>2</v>
      </c>
      <c r="D13" s="14">
        <v>44497</v>
      </c>
      <c r="E13" s="21">
        <v>0.76166666666666671</v>
      </c>
      <c r="I13" s="26" t="s">
        <v>28</v>
      </c>
      <c r="J13" s="32">
        <v>120</v>
      </c>
      <c r="K13" s="44">
        <v>1625</v>
      </c>
      <c r="L13" s="61"/>
      <c r="M13" s="61"/>
      <c r="N13" s="61">
        <v>692</v>
      </c>
      <c r="O13" s="74">
        <v>4.4189999999999996</v>
      </c>
      <c r="P13" s="75">
        <v>-103.5</v>
      </c>
      <c r="Q13" s="70"/>
      <c r="R13" s="73" t="s">
        <v>37</v>
      </c>
    </row>
    <row r="14" spans="1:18" x14ac:dyDescent="0.2">
      <c r="A14" s="6" t="s">
        <v>45</v>
      </c>
      <c r="B14" s="6">
        <v>1</v>
      </c>
      <c r="C14" s="6">
        <v>1</v>
      </c>
      <c r="D14" s="14">
        <v>44498</v>
      </c>
      <c r="E14" s="20">
        <v>0.76733796296296297</v>
      </c>
      <c r="I14" s="26" t="s">
        <v>28</v>
      </c>
      <c r="J14" s="32"/>
      <c r="K14" s="44">
        <v>0</v>
      </c>
      <c r="L14" s="61"/>
      <c r="M14" s="61"/>
      <c r="N14" s="61"/>
      <c r="O14" s="74">
        <v>2.2229999999999999</v>
      </c>
      <c r="P14" s="75">
        <v>-89.5</v>
      </c>
      <c r="Q14" s="70"/>
      <c r="R14" s="73" t="s">
        <v>37</v>
      </c>
    </row>
    <row r="15" spans="1:18" x14ac:dyDescent="0.2">
      <c r="A15" s="6" t="s">
        <v>45</v>
      </c>
      <c r="B15" s="6">
        <v>1</v>
      </c>
      <c r="C15" s="6">
        <v>1</v>
      </c>
      <c r="D15" s="13">
        <v>44501</v>
      </c>
      <c r="E15" s="20">
        <v>0.77423611111111112</v>
      </c>
      <c r="I15" s="26" t="s">
        <v>28</v>
      </c>
      <c r="J15" s="32"/>
      <c r="K15" s="44">
        <v>0</v>
      </c>
      <c r="L15" s="61"/>
      <c r="M15" s="61"/>
      <c r="N15" s="61"/>
      <c r="O15" s="74">
        <v>3.57</v>
      </c>
      <c r="P15" s="75">
        <v>29.2</v>
      </c>
      <c r="Q15" s="70"/>
      <c r="R15" s="73" t="s">
        <v>37</v>
      </c>
    </row>
    <row r="16" spans="1:18" x14ac:dyDescent="0.2">
      <c r="A16" s="6" t="s">
        <v>45</v>
      </c>
      <c r="B16" s="6">
        <v>1</v>
      </c>
      <c r="C16" s="6">
        <v>1</v>
      </c>
      <c r="D16" s="14">
        <v>44503</v>
      </c>
      <c r="E16" s="20">
        <v>0.76737268518518509</v>
      </c>
      <c r="I16" s="26" t="s">
        <v>28</v>
      </c>
      <c r="J16" s="32">
        <v>111.35</v>
      </c>
      <c r="K16" s="44">
        <v>1191</v>
      </c>
      <c r="L16" s="61"/>
      <c r="M16" s="61"/>
      <c r="N16" s="61">
        <v>458</v>
      </c>
      <c r="O16" s="74">
        <v>3.024</v>
      </c>
      <c r="P16" s="75">
        <v>-87.8</v>
      </c>
      <c r="Q16" s="70"/>
      <c r="R16" s="73" t="s">
        <v>37</v>
      </c>
    </row>
    <row r="17" spans="1:18" x14ac:dyDescent="0.2">
      <c r="A17" s="6" t="s">
        <v>47</v>
      </c>
      <c r="B17" s="7"/>
      <c r="C17" s="7"/>
      <c r="D17" s="13">
        <v>44492</v>
      </c>
      <c r="E17" s="22">
        <v>0.77839120370370374</v>
      </c>
      <c r="I17" s="26" t="s">
        <v>28</v>
      </c>
      <c r="J17" s="34">
        <v>277</v>
      </c>
      <c r="K17" s="33">
        <v>4069</v>
      </c>
      <c r="L17" s="55"/>
      <c r="M17" s="55"/>
      <c r="N17" s="58">
        <v>1515</v>
      </c>
      <c r="O17" s="33">
        <v>3.7712729946266101</v>
      </c>
      <c r="P17" s="68">
        <v>47.041600000000003</v>
      </c>
      <c r="Q17" s="68"/>
      <c r="R17" s="69" t="s">
        <v>37</v>
      </c>
    </row>
    <row r="18" spans="1:18" x14ac:dyDescent="0.2">
      <c r="A18" s="8" t="s">
        <v>48</v>
      </c>
      <c r="B18" s="8">
        <v>1</v>
      </c>
      <c r="C18" s="8">
        <v>1</v>
      </c>
      <c r="D18" s="15" t="s">
        <v>18</v>
      </c>
      <c r="E18" s="23">
        <v>0.77428240740740739</v>
      </c>
      <c r="I18" s="26" t="s">
        <v>28</v>
      </c>
      <c r="J18" s="35">
        <v>0</v>
      </c>
      <c r="K18" s="45">
        <v>0</v>
      </c>
      <c r="L18" s="62"/>
      <c r="M18" s="62"/>
      <c r="N18" s="62"/>
      <c r="O18" s="45"/>
      <c r="P18" s="45"/>
      <c r="Q18" s="45"/>
      <c r="R18" s="76" t="s">
        <v>37</v>
      </c>
    </row>
    <row r="19" spans="1:18" x14ac:dyDescent="0.2">
      <c r="A19" s="8" t="s">
        <v>48</v>
      </c>
      <c r="B19" s="8">
        <v>1</v>
      </c>
      <c r="C19" s="8">
        <v>1</v>
      </c>
      <c r="D19" s="15" t="s">
        <v>19</v>
      </c>
      <c r="E19" s="20">
        <v>0.76733796296296297</v>
      </c>
      <c r="I19" s="26" t="s">
        <v>28</v>
      </c>
      <c r="J19" s="35">
        <v>319</v>
      </c>
      <c r="K19" s="45">
        <v>6790</v>
      </c>
      <c r="L19" s="62">
        <v>10408</v>
      </c>
      <c r="M19" s="62">
        <v>4095</v>
      </c>
      <c r="N19" s="63" t="s">
        <v>32</v>
      </c>
      <c r="O19" s="45">
        <v>2.9</v>
      </c>
      <c r="P19" s="45">
        <v>338</v>
      </c>
      <c r="Q19" s="45">
        <v>189</v>
      </c>
      <c r="R19" s="76" t="s">
        <v>37</v>
      </c>
    </row>
    <row r="20" spans="1:18" x14ac:dyDescent="0.2">
      <c r="A20" s="8" t="s">
        <v>48</v>
      </c>
      <c r="B20" s="8">
        <v>1</v>
      </c>
      <c r="C20" s="8">
        <v>1</v>
      </c>
      <c r="D20" s="15" t="s">
        <v>20</v>
      </c>
      <c r="E20" s="20">
        <v>0.77423611111111112</v>
      </c>
      <c r="I20" s="26" t="s">
        <v>28</v>
      </c>
      <c r="J20" s="35">
        <v>0</v>
      </c>
      <c r="K20" s="45">
        <v>0</v>
      </c>
      <c r="L20" s="62"/>
      <c r="M20" s="62"/>
      <c r="N20" s="64"/>
      <c r="O20" s="45"/>
      <c r="P20" s="45"/>
      <c r="Q20" s="45"/>
      <c r="R20" s="76" t="s">
        <v>37</v>
      </c>
    </row>
    <row r="21" spans="1:18" x14ac:dyDescent="0.2">
      <c r="A21" s="8" t="s">
        <v>48</v>
      </c>
      <c r="B21" s="8">
        <v>1</v>
      </c>
      <c r="C21" s="8">
        <v>1</v>
      </c>
      <c r="D21" s="15" t="s">
        <v>21</v>
      </c>
      <c r="E21" s="20">
        <v>0.76738425925925924</v>
      </c>
      <c r="I21" s="26" t="s">
        <v>28</v>
      </c>
      <c r="J21" s="35" t="s">
        <v>30</v>
      </c>
      <c r="K21" s="45" t="s">
        <v>30</v>
      </c>
      <c r="L21" s="62"/>
      <c r="M21" s="62"/>
      <c r="N21" s="64"/>
      <c r="O21" s="45"/>
      <c r="P21" s="45"/>
      <c r="Q21" s="45"/>
      <c r="R21" s="76" t="s">
        <v>37</v>
      </c>
    </row>
    <row r="22" spans="1:18" x14ac:dyDescent="0.2">
      <c r="A22" s="8" t="s">
        <v>48</v>
      </c>
      <c r="B22" s="8">
        <v>1</v>
      </c>
      <c r="C22" s="8">
        <v>1</v>
      </c>
      <c r="D22" s="15" t="s">
        <v>22</v>
      </c>
      <c r="E22" s="20">
        <v>0.77427083333333335</v>
      </c>
      <c r="I22" s="26" t="s">
        <v>28</v>
      </c>
      <c r="J22" s="35">
        <v>376</v>
      </c>
      <c r="K22" s="45">
        <v>5614</v>
      </c>
      <c r="L22" s="62">
        <v>9773</v>
      </c>
      <c r="M22" s="62">
        <v>2634</v>
      </c>
      <c r="N22" s="63" t="s">
        <v>32</v>
      </c>
      <c r="O22" s="45">
        <v>3.8</v>
      </c>
      <c r="P22" s="45">
        <v>350</v>
      </c>
      <c r="Q22" s="45">
        <v>189</v>
      </c>
      <c r="R22" s="76" t="s">
        <v>37</v>
      </c>
    </row>
    <row r="23" spans="1:18" x14ac:dyDescent="0.2">
      <c r="A23" s="8" t="s">
        <v>48</v>
      </c>
      <c r="B23" s="8">
        <v>1</v>
      </c>
      <c r="C23" s="8">
        <v>1</v>
      </c>
      <c r="D23" s="15" t="s">
        <v>23</v>
      </c>
      <c r="E23" s="20">
        <v>0.76733796296296297</v>
      </c>
      <c r="I23" s="26" t="s">
        <v>28</v>
      </c>
      <c r="J23" s="35">
        <v>348</v>
      </c>
      <c r="K23" s="45">
        <v>4675</v>
      </c>
      <c r="L23" s="62">
        <v>8052</v>
      </c>
      <c r="M23" s="62">
        <v>2326</v>
      </c>
      <c r="N23" s="63" t="s">
        <v>32</v>
      </c>
      <c r="O23" s="45">
        <v>2.6</v>
      </c>
      <c r="P23" s="45">
        <v>1</v>
      </c>
      <c r="Q23" s="45">
        <v>189</v>
      </c>
      <c r="R23" s="76" t="s">
        <v>37</v>
      </c>
    </row>
    <row r="24" spans="1:18" x14ac:dyDescent="0.2">
      <c r="A24" s="8" t="s">
        <v>48</v>
      </c>
      <c r="B24" s="8">
        <v>1</v>
      </c>
      <c r="C24" s="8">
        <v>1</v>
      </c>
      <c r="D24" s="15">
        <v>44207</v>
      </c>
      <c r="E24" s="20">
        <v>0.77423611111111112</v>
      </c>
      <c r="I24" s="26" t="s">
        <v>28</v>
      </c>
      <c r="J24" s="35">
        <v>0</v>
      </c>
      <c r="K24" s="45">
        <v>0</v>
      </c>
      <c r="L24" s="62"/>
      <c r="M24" s="62"/>
      <c r="N24" s="64"/>
      <c r="O24" s="45"/>
      <c r="P24" s="45"/>
      <c r="Q24" s="45"/>
      <c r="R24" s="76" t="s">
        <v>37</v>
      </c>
    </row>
    <row r="25" spans="1:18" x14ac:dyDescent="0.2">
      <c r="A25" s="8" t="s">
        <v>48</v>
      </c>
      <c r="B25" s="8">
        <v>1</v>
      </c>
      <c r="C25" s="8">
        <v>1</v>
      </c>
      <c r="D25" s="15">
        <v>44266</v>
      </c>
      <c r="E25" s="20">
        <v>0.76737268518518509</v>
      </c>
      <c r="I25" s="26" t="s">
        <v>28</v>
      </c>
      <c r="J25" s="35">
        <v>330</v>
      </c>
      <c r="K25" s="45">
        <v>2823</v>
      </c>
      <c r="L25" s="62">
        <v>5657</v>
      </c>
      <c r="M25" s="62">
        <v>1016</v>
      </c>
      <c r="N25" s="63" t="s">
        <v>32</v>
      </c>
      <c r="O25" s="45">
        <v>2.5</v>
      </c>
      <c r="P25" s="45">
        <v>353</v>
      </c>
      <c r="Q25" s="45">
        <v>189</v>
      </c>
      <c r="R25" s="76" t="s">
        <v>37</v>
      </c>
    </row>
    <row r="26" spans="1:18" x14ac:dyDescent="0.2">
      <c r="A26" s="8" t="s">
        <v>49</v>
      </c>
      <c r="B26" s="8">
        <v>1</v>
      </c>
      <c r="C26" s="8">
        <v>1</v>
      </c>
      <c r="D26" s="16" t="s">
        <v>24</v>
      </c>
      <c r="E26" s="21">
        <v>0.75737268518518519</v>
      </c>
      <c r="I26" s="26" t="s">
        <v>28</v>
      </c>
      <c r="J26" s="35">
        <v>319</v>
      </c>
      <c r="K26" s="46">
        <v>2171</v>
      </c>
      <c r="L26" s="64">
        <v>4958</v>
      </c>
      <c r="M26" s="64">
        <v>626</v>
      </c>
      <c r="N26" s="63" t="s">
        <v>32</v>
      </c>
      <c r="O26" s="46">
        <v>2.2000000000000002</v>
      </c>
      <c r="P26" s="46">
        <v>6</v>
      </c>
      <c r="Q26" s="45">
        <v>189</v>
      </c>
      <c r="R26" s="76" t="s">
        <v>37</v>
      </c>
    </row>
    <row r="27" spans="1:18" x14ac:dyDescent="0.2">
      <c r="A27" s="8" t="s">
        <v>49</v>
      </c>
      <c r="B27" s="8">
        <v>1</v>
      </c>
      <c r="C27" s="8">
        <v>1</v>
      </c>
      <c r="D27" s="15" t="s">
        <v>25</v>
      </c>
      <c r="E27" s="21">
        <v>0.76166666666666671</v>
      </c>
      <c r="I27" s="26" t="s">
        <v>28</v>
      </c>
      <c r="J27" s="35">
        <v>280</v>
      </c>
      <c r="K27" s="46">
        <v>2236</v>
      </c>
      <c r="L27" s="64">
        <v>5136</v>
      </c>
      <c r="M27" s="64">
        <v>363</v>
      </c>
      <c r="N27" s="63" t="s">
        <v>32</v>
      </c>
      <c r="O27" s="46">
        <v>4</v>
      </c>
      <c r="P27" s="46">
        <v>10</v>
      </c>
      <c r="Q27" s="45">
        <v>189</v>
      </c>
      <c r="R27" s="76" t="s">
        <v>37</v>
      </c>
    </row>
    <row r="28" spans="1:18" x14ac:dyDescent="0.2">
      <c r="A28" s="8" t="s">
        <v>50</v>
      </c>
      <c r="B28" s="8">
        <v>1</v>
      </c>
      <c r="C28" s="8">
        <v>1</v>
      </c>
      <c r="D28" s="16" t="s">
        <v>26</v>
      </c>
      <c r="E28" s="19">
        <v>0.77530092592592592</v>
      </c>
      <c r="I28" s="26" t="s">
        <v>28</v>
      </c>
      <c r="J28" s="35">
        <v>703</v>
      </c>
      <c r="K28" s="46">
        <v>2297</v>
      </c>
      <c r="L28" s="64">
        <v>3149</v>
      </c>
      <c r="M28" s="64">
        <v>1445</v>
      </c>
      <c r="N28" s="63" t="s">
        <v>32</v>
      </c>
      <c r="O28" s="46">
        <v>3.8</v>
      </c>
      <c r="P28" s="46">
        <v>359</v>
      </c>
      <c r="Q28" s="77">
        <v>191</v>
      </c>
      <c r="R28" s="76" t="s">
        <v>37</v>
      </c>
    </row>
    <row r="29" spans="1:18" x14ac:dyDescent="0.2">
      <c r="A29" s="8" t="s">
        <v>50</v>
      </c>
      <c r="B29" s="8">
        <v>1</v>
      </c>
      <c r="C29" s="8">
        <v>1</v>
      </c>
      <c r="D29" s="15" t="s">
        <v>24</v>
      </c>
      <c r="E29" s="19">
        <v>0.76611111111111108</v>
      </c>
      <c r="I29" s="26" t="s">
        <v>28</v>
      </c>
      <c r="J29" s="35">
        <v>1228</v>
      </c>
      <c r="K29" s="46">
        <v>3561</v>
      </c>
      <c r="L29" s="64">
        <v>4401</v>
      </c>
      <c r="M29" s="64">
        <v>2721</v>
      </c>
      <c r="N29" s="63" t="s">
        <v>32</v>
      </c>
      <c r="O29" s="46">
        <v>2.2000000000000002</v>
      </c>
      <c r="P29" s="46">
        <v>6</v>
      </c>
      <c r="Q29" s="46">
        <v>191</v>
      </c>
      <c r="R29" s="76" t="s">
        <v>37</v>
      </c>
    </row>
    <row r="30" spans="1:18" x14ac:dyDescent="0.2">
      <c r="A30" s="8" t="s">
        <v>50</v>
      </c>
      <c r="B30" s="8">
        <v>1</v>
      </c>
      <c r="C30" s="8">
        <v>1</v>
      </c>
      <c r="D30" s="15" t="s">
        <v>22</v>
      </c>
      <c r="E30" s="19">
        <v>0.76840277777777777</v>
      </c>
      <c r="I30" s="26" t="s">
        <v>28</v>
      </c>
      <c r="J30" s="35">
        <v>422</v>
      </c>
      <c r="K30" s="46">
        <v>5479</v>
      </c>
      <c r="L30" s="64">
        <v>6821</v>
      </c>
      <c r="M30" s="64">
        <v>4137</v>
      </c>
      <c r="N30" s="63" t="s">
        <v>32</v>
      </c>
      <c r="O30" s="46">
        <v>3.8</v>
      </c>
      <c r="P30" s="46">
        <v>350</v>
      </c>
      <c r="Q30" s="46">
        <v>191</v>
      </c>
      <c r="R30" s="76" t="s">
        <v>37</v>
      </c>
    </row>
    <row r="31" spans="1:18" x14ac:dyDescent="0.2">
      <c r="A31" s="8" t="s">
        <v>51</v>
      </c>
      <c r="B31" s="8">
        <v>1</v>
      </c>
      <c r="C31" s="8">
        <v>1</v>
      </c>
      <c r="D31" s="15" t="s">
        <v>27</v>
      </c>
      <c r="E31" s="22">
        <v>0.77839120370370374</v>
      </c>
      <c r="I31" s="26" t="s">
        <v>28</v>
      </c>
      <c r="J31" s="35">
        <v>318</v>
      </c>
      <c r="K31" s="46">
        <v>1282</v>
      </c>
      <c r="L31" s="64">
        <v>2758</v>
      </c>
      <c r="M31" s="64">
        <v>522</v>
      </c>
      <c r="N31" s="63" t="s">
        <v>32</v>
      </c>
      <c r="O31" s="46">
        <v>2.9</v>
      </c>
      <c r="P31" s="46">
        <v>207</v>
      </c>
      <c r="Q31" s="78">
        <v>190</v>
      </c>
      <c r="R31" s="79" t="s">
        <v>37</v>
      </c>
    </row>
    <row r="32" spans="1:18" x14ac:dyDescent="0.2">
      <c r="A32" s="9" t="s">
        <v>52</v>
      </c>
      <c r="B32" s="10">
        <v>1</v>
      </c>
      <c r="C32" s="10">
        <v>1</v>
      </c>
      <c r="D32" s="17">
        <v>44486</v>
      </c>
      <c r="E32" s="24">
        <v>0.77428240740740739</v>
      </c>
      <c r="I32" s="26" t="s">
        <v>28</v>
      </c>
      <c r="J32" s="36">
        <v>0</v>
      </c>
      <c r="K32" s="36">
        <v>0</v>
      </c>
      <c r="L32" s="36">
        <v>0</v>
      </c>
      <c r="M32" s="36">
        <v>0</v>
      </c>
      <c r="N32" s="36" t="s">
        <v>33</v>
      </c>
      <c r="O32" s="36" t="s">
        <v>33</v>
      </c>
      <c r="P32" s="36" t="s">
        <v>33</v>
      </c>
      <c r="Q32" s="36" t="s">
        <v>38</v>
      </c>
      <c r="R32" s="80" t="s">
        <v>37</v>
      </c>
    </row>
    <row r="33" spans="1:18" x14ac:dyDescent="0.2">
      <c r="A33" s="11" t="s">
        <v>52</v>
      </c>
      <c r="B33" s="12">
        <v>1</v>
      </c>
      <c r="C33" s="12">
        <v>1</v>
      </c>
      <c r="D33" s="18">
        <v>44488</v>
      </c>
      <c r="E33" s="25">
        <v>0.76733796296296297</v>
      </c>
      <c r="I33" s="26" t="s">
        <v>28</v>
      </c>
      <c r="J33" s="37">
        <v>188</v>
      </c>
      <c r="K33" s="37">
        <v>4069</v>
      </c>
      <c r="L33" s="65">
        <v>6322</v>
      </c>
      <c r="M33" s="65">
        <v>1816</v>
      </c>
      <c r="N33" s="65" t="s">
        <v>34</v>
      </c>
      <c r="O33" s="37">
        <v>0.96372999999999998</v>
      </c>
      <c r="P33" s="37">
        <v>4.3217280000000002</v>
      </c>
      <c r="Q33" s="36" t="s">
        <v>38</v>
      </c>
      <c r="R33" s="80" t="s">
        <v>37</v>
      </c>
    </row>
    <row r="34" spans="1:18" x14ac:dyDescent="0.2">
      <c r="A34" s="11" t="s">
        <v>52</v>
      </c>
      <c r="B34" s="12">
        <v>1</v>
      </c>
      <c r="C34" s="12">
        <v>1</v>
      </c>
      <c r="D34" s="18">
        <v>44491</v>
      </c>
      <c r="E34" s="25">
        <v>0.77423611111111112</v>
      </c>
      <c r="I34" s="26" t="s">
        <v>28</v>
      </c>
      <c r="J34" s="37">
        <v>148</v>
      </c>
      <c r="K34" s="37">
        <v>2102</v>
      </c>
      <c r="L34" s="65">
        <v>3056</v>
      </c>
      <c r="M34" s="65">
        <v>1148</v>
      </c>
      <c r="N34" s="65" t="s">
        <v>34</v>
      </c>
      <c r="O34" s="37">
        <v>1.764591</v>
      </c>
      <c r="P34" s="37">
        <v>269.78022399999998</v>
      </c>
      <c r="Q34" s="36" t="s">
        <v>38</v>
      </c>
      <c r="R34" s="80" t="s">
        <v>37</v>
      </c>
    </row>
    <row r="35" spans="1:18" x14ac:dyDescent="0.2">
      <c r="A35" s="11" t="s">
        <v>52</v>
      </c>
      <c r="B35" s="12">
        <v>1</v>
      </c>
      <c r="C35" s="12">
        <v>1</v>
      </c>
      <c r="D35" s="18">
        <v>44493</v>
      </c>
      <c r="E35" s="25">
        <v>0.76738425925925924</v>
      </c>
      <c r="I35" s="26" t="s">
        <v>28</v>
      </c>
      <c r="J35" s="36" t="s">
        <v>29</v>
      </c>
      <c r="K35" s="36" t="s">
        <v>29</v>
      </c>
      <c r="L35" s="36" t="s">
        <v>29</v>
      </c>
      <c r="M35" s="36" t="s">
        <v>29</v>
      </c>
      <c r="N35" s="36" t="s">
        <v>29</v>
      </c>
      <c r="O35" s="36" t="s">
        <v>29</v>
      </c>
      <c r="P35" s="36" t="s">
        <v>29</v>
      </c>
      <c r="Q35" s="36" t="s">
        <v>38</v>
      </c>
      <c r="R35" s="80" t="s">
        <v>37</v>
      </c>
    </row>
    <row r="36" spans="1:18" x14ac:dyDescent="0.2">
      <c r="A36" s="11" t="s">
        <v>52</v>
      </c>
      <c r="B36" s="12">
        <v>1</v>
      </c>
      <c r="C36" s="12">
        <v>1</v>
      </c>
      <c r="D36" s="18">
        <v>44496</v>
      </c>
      <c r="E36" s="25">
        <v>0.77427083333333335</v>
      </c>
      <c r="I36" s="26" t="s">
        <v>28</v>
      </c>
      <c r="J36" s="37">
        <v>187</v>
      </c>
      <c r="K36" s="37">
        <v>5187</v>
      </c>
      <c r="L36" s="65">
        <v>6956</v>
      </c>
      <c r="M36" s="65">
        <v>3418</v>
      </c>
      <c r="N36" s="65" t="s">
        <v>34</v>
      </c>
      <c r="O36" s="37">
        <v>4.4074910000000003</v>
      </c>
      <c r="P36" s="37">
        <v>7.4106310000000004</v>
      </c>
      <c r="Q36" s="36" t="s">
        <v>38</v>
      </c>
      <c r="R36" s="80" t="s">
        <v>37</v>
      </c>
    </row>
    <row r="37" spans="1:18" x14ac:dyDescent="0.2">
      <c r="A37" s="11" t="s">
        <v>52</v>
      </c>
      <c r="B37" s="12">
        <v>1</v>
      </c>
      <c r="C37" s="12">
        <v>1</v>
      </c>
      <c r="D37" s="18">
        <v>44498</v>
      </c>
      <c r="E37" s="25">
        <v>0.76733796296296297</v>
      </c>
      <c r="I37" s="26" t="s">
        <v>28</v>
      </c>
      <c r="J37" s="37">
        <v>122</v>
      </c>
      <c r="K37" s="37">
        <v>2762</v>
      </c>
      <c r="L37" s="65">
        <v>3915</v>
      </c>
      <c r="M37" s="65">
        <v>1609</v>
      </c>
      <c r="N37" s="65" t="s">
        <v>34</v>
      </c>
      <c r="O37" s="37">
        <v>2.4484089999999998</v>
      </c>
      <c r="P37" s="37">
        <v>10.779560999999999</v>
      </c>
      <c r="Q37" s="36" t="s">
        <v>38</v>
      </c>
      <c r="R37" s="80" t="s">
        <v>37</v>
      </c>
    </row>
    <row r="38" spans="1:18" x14ac:dyDescent="0.2">
      <c r="A38" s="11" t="s">
        <v>52</v>
      </c>
      <c r="B38" s="12">
        <v>1</v>
      </c>
      <c r="C38" s="12">
        <v>1</v>
      </c>
      <c r="D38" s="18">
        <v>44501</v>
      </c>
      <c r="E38" s="25">
        <v>0.77423611111111112</v>
      </c>
      <c r="I38" s="26" t="s">
        <v>28</v>
      </c>
      <c r="J38" s="36">
        <v>0</v>
      </c>
      <c r="K38" s="36">
        <v>0</v>
      </c>
      <c r="L38" s="36">
        <v>0</v>
      </c>
      <c r="M38" s="36">
        <v>0</v>
      </c>
      <c r="N38" s="66" t="s">
        <v>35</v>
      </c>
      <c r="O38" s="36" t="s">
        <v>35</v>
      </c>
      <c r="P38" s="36" t="s">
        <v>35</v>
      </c>
      <c r="Q38" s="36" t="s">
        <v>38</v>
      </c>
      <c r="R38" s="80" t="s">
        <v>37</v>
      </c>
    </row>
    <row r="39" spans="1:18" ht="17" thickBot="1" x14ac:dyDescent="0.25">
      <c r="A39" s="11" t="s">
        <v>52</v>
      </c>
      <c r="B39" s="12">
        <v>1</v>
      </c>
      <c r="C39" s="12">
        <v>1</v>
      </c>
      <c r="D39" s="18">
        <v>44503</v>
      </c>
      <c r="E39" s="25">
        <v>0.76737268518518509</v>
      </c>
      <c r="I39" s="26" t="s">
        <v>28</v>
      </c>
      <c r="J39" s="37">
        <v>115</v>
      </c>
      <c r="K39" s="37">
        <v>1300</v>
      </c>
      <c r="L39" s="65">
        <v>1878</v>
      </c>
      <c r="M39" s="65">
        <v>722</v>
      </c>
      <c r="N39" s="65" t="s">
        <v>34</v>
      </c>
      <c r="O39" s="37">
        <v>2.5953439999999999</v>
      </c>
      <c r="P39" s="37">
        <v>3.860544</v>
      </c>
      <c r="Q39" s="36" t="s">
        <v>38</v>
      </c>
      <c r="R39" s="80" t="s">
        <v>37</v>
      </c>
    </row>
    <row r="40" spans="1:18" ht="18" thickBot="1" x14ac:dyDescent="0.25">
      <c r="A40" t="s">
        <v>53</v>
      </c>
      <c r="D40" s="15" t="s">
        <v>18</v>
      </c>
      <c r="E40" s="23">
        <v>0.77428240740740739</v>
      </c>
      <c r="I40" s="26" t="s">
        <v>28</v>
      </c>
      <c r="J40" s="38" t="s">
        <v>31</v>
      </c>
      <c r="K40" s="47" t="s">
        <v>31</v>
      </c>
      <c r="L40" s="47" t="s">
        <v>31</v>
      </c>
      <c r="M40" s="47" t="s">
        <v>31</v>
      </c>
      <c r="N40" s="47" t="s">
        <v>31</v>
      </c>
      <c r="O40" s="47" t="s">
        <v>31</v>
      </c>
      <c r="P40" s="47" t="s">
        <v>31</v>
      </c>
    </row>
    <row r="41" spans="1:18" ht="36" thickTop="1" thickBot="1" x14ac:dyDescent="0.25">
      <c r="A41" t="s">
        <v>53</v>
      </c>
      <c r="D41" s="13">
        <v>44488</v>
      </c>
      <c r="E41" s="20">
        <v>0.76733796296296297</v>
      </c>
      <c r="I41" s="26" t="s">
        <v>28</v>
      </c>
      <c r="J41" s="38">
        <v>340</v>
      </c>
      <c r="K41" s="47">
        <v>3760</v>
      </c>
      <c r="L41" s="47">
        <v>1970</v>
      </c>
      <c r="M41" s="47">
        <v>6260</v>
      </c>
      <c r="N41" s="47" t="s">
        <v>36</v>
      </c>
      <c r="O41" s="47" t="s">
        <v>39</v>
      </c>
      <c r="P41" s="47">
        <v>175</v>
      </c>
    </row>
    <row r="42" spans="1:18" ht="36" thickTop="1" thickBot="1" x14ac:dyDescent="0.25">
      <c r="A42" t="s">
        <v>54</v>
      </c>
      <c r="D42" s="13">
        <v>44490</v>
      </c>
      <c r="E42" s="21">
        <v>0.75737268518518519</v>
      </c>
      <c r="I42" s="26" t="s">
        <v>28</v>
      </c>
      <c r="J42" s="38">
        <v>490</v>
      </c>
      <c r="K42" s="47">
        <v>1810</v>
      </c>
      <c r="L42" s="47">
        <v>1418</v>
      </c>
      <c r="M42" s="47">
        <v>2110</v>
      </c>
      <c r="N42" s="47" t="s">
        <v>36</v>
      </c>
      <c r="O42" s="47" t="s">
        <v>40</v>
      </c>
      <c r="P42" s="47">
        <v>186</v>
      </c>
    </row>
    <row r="43" spans="1:18" ht="36" thickTop="1" thickBot="1" x14ac:dyDescent="0.25">
      <c r="A43" t="s">
        <v>53</v>
      </c>
      <c r="D43" s="13">
        <v>44491</v>
      </c>
      <c r="E43" s="20">
        <v>0.77423611111111112</v>
      </c>
      <c r="I43" s="26" t="s">
        <v>28</v>
      </c>
      <c r="J43" s="38">
        <v>330</v>
      </c>
      <c r="K43" s="47">
        <v>1160</v>
      </c>
      <c r="L43" s="47">
        <v>570</v>
      </c>
      <c r="M43" s="47">
        <v>2590</v>
      </c>
      <c r="N43" s="47" t="s">
        <v>36</v>
      </c>
      <c r="O43" s="47" t="s">
        <v>41</v>
      </c>
      <c r="P43" s="47">
        <v>92</v>
      </c>
    </row>
    <row r="44" spans="1:18" ht="19" thickTop="1" thickBot="1" x14ac:dyDescent="0.25">
      <c r="A44" t="s">
        <v>53</v>
      </c>
      <c r="D44" s="14">
        <v>44493</v>
      </c>
      <c r="E44" s="20">
        <v>0.76738425925925924</v>
      </c>
      <c r="I44" s="26" t="s">
        <v>28</v>
      </c>
      <c r="J44" s="39" t="s">
        <v>29</v>
      </c>
      <c r="K44" s="48" t="s">
        <v>29</v>
      </c>
      <c r="L44" s="48" t="s">
        <v>29</v>
      </c>
      <c r="M44" s="48" t="s">
        <v>29</v>
      </c>
      <c r="N44" s="48" t="s">
        <v>29</v>
      </c>
      <c r="O44" s="48" t="s">
        <v>29</v>
      </c>
      <c r="P44" s="48" t="s">
        <v>29</v>
      </c>
    </row>
    <row r="45" spans="1:18" ht="35" thickBot="1" x14ac:dyDescent="0.25">
      <c r="A45" t="s">
        <v>53</v>
      </c>
      <c r="D45" s="13">
        <v>44496</v>
      </c>
      <c r="E45" s="20">
        <v>0.77427083333333335</v>
      </c>
      <c r="I45" s="26" t="s">
        <v>28</v>
      </c>
      <c r="J45" s="40">
        <v>260</v>
      </c>
      <c r="K45" s="47">
        <v>2250</v>
      </c>
      <c r="L45" s="47">
        <v>1440</v>
      </c>
      <c r="M45" s="47">
        <v>2870</v>
      </c>
      <c r="N45" s="47" t="s">
        <v>36</v>
      </c>
      <c r="O45" s="47" t="s">
        <v>42</v>
      </c>
      <c r="P45" s="47">
        <v>184</v>
      </c>
    </row>
    <row r="46" spans="1:18" ht="19" thickTop="1" thickBot="1" x14ac:dyDescent="0.25">
      <c r="A46" t="s">
        <v>54</v>
      </c>
      <c r="D46" s="14">
        <v>44497</v>
      </c>
      <c r="E46" s="21">
        <v>0.76166666666666671</v>
      </c>
      <c r="I46" s="26" t="s">
        <v>28</v>
      </c>
      <c r="J46" s="39" t="s">
        <v>29</v>
      </c>
      <c r="K46" s="48" t="s">
        <v>29</v>
      </c>
      <c r="L46" s="48" t="s">
        <v>29</v>
      </c>
      <c r="M46" s="48" t="s">
        <v>29</v>
      </c>
      <c r="N46" s="48" t="s">
        <v>29</v>
      </c>
      <c r="O46" s="48" t="s">
        <v>29</v>
      </c>
      <c r="P46" s="48" t="s">
        <v>29</v>
      </c>
    </row>
    <row r="47" spans="1:18" ht="17" thickBot="1" x14ac:dyDescent="0.25">
      <c r="A47" t="s">
        <v>53</v>
      </c>
      <c r="D47" s="14">
        <v>44498</v>
      </c>
      <c r="E47" s="20">
        <v>0.76733796296296297</v>
      </c>
      <c r="I47" s="26" t="s">
        <v>28</v>
      </c>
      <c r="J47" s="41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</row>
    <row r="48" spans="1:18" ht="18" thickBot="1" x14ac:dyDescent="0.25">
      <c r="A48" t="s">
        <v>53</v>
      </c>
      <c r="D48" s="13">
        <v>44501</v>
      </c>
      <c r="E48" s="20">
        <v>0.77423611111111112</v>
      </c>
      <c r="I48" s="26" t="s">
        <v>28</v>
      </c>
      <c r="J48" s="39" t="s">
        <v>29</v>
      </c>
      <c r="K48" s="48" t="s">
        <v>29</v>
      </c>
      <c r="L48" s="48" t="s">
        <v>29</v>
      </c>
      <c r="M48" s="48" t="s">
        <v>29</v>
      </c>
      <c r="N48" s="48" t="s">
        <v>29</v>
      </c>
      <c r="O48" s="48" t="s">
        <v>29</v>
      </c>
      <c r="P48" s="48" t="s">
        <v>29</v>
      </c>
    </row>
    <row r="49" spans="1:16" x14ac:dyDescent="0.2">
      <c r="A49" t="s">
        <v>53</v>
      </c>
      <c r="D49" s="14">
        <v>44503</v>
      </c>
      <c r="E49" s="20">
        <v>0.76737268518518509</v>
      </c>
      <c r="I49" s="26" t="s">
        <v>28</v>
      </c>
      <c r="J49" s="27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</sheetData>
  <conditionalFormatting sqref="A2:A4">
    <cfRule type="duplicateValues" dxfId="1" priority="2"/>
  </conditionalFormatting>
  <conditionalFormatting sqref="A5:A7">
    <cfRule type="duplicateValues" dxfId="0" priority="1"/>
  </conditionalFormatting>
  <dataValidations count="31">
    <dataValidation type="date" operator="greaterThan" allowBlank="1" showInputMessage="1" showErrorMessage="1" promptTitle="DateOfSurvey" prompt="Enter the date you completed this survey._x000a_Format mm/dd/yyyy" sqref="B17 D5:D7" xr:uid="{6F67F76C-AFC1-9D43-9194-FCEE79F54881}">
      <formula1>44317</formula1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C17" xr:uid="{E88DFCF4-5C5A-BD46-9716-A525821BCB27}">
      <formula1>44317</formula1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A5:A7" xr:uid="{3CE7D493-19B7-D74C-ABE8-26BE1B81D2F3}"/>
    <dataValidation allowBlank="1" showInputMessage="1" showErrorMessage="1" promptTitle="PerformerExperimentID" prompt="A unique ID assigned by the performer to the individual release measured. This number should be incremented for every release measured" sqref="A2:A4" xr:uid="{DAD02E6E-198D-4746-926E-C4628D4081B8}">
      <formula1>0</formula1>
      <formula2>0</formula2>
    </dataValidation>
    <dataValidation type="date" operator="greaterThan" allowBlank="1" showInputMessage="1" showErrorMessage="1" promptTitle="DateOfSurvey" prompt="Enter the date you completed this survey._x000a_Format mm/dd/yyyy" sqref="D2:D4" xr:uid="{76B68A94-796C-0142-B36A-8ADDEE1FAA38}">
      <formula1>44317</formula1>
      <formula2>0</formula2>
    </dataValidation>
    <dataValidation type="list" allowBlank="1" showInputMessage="1" showErrorMessage="1" prompt="Please select" sqref="I2:I49" xr:uid="{E57567D8-124F-BE49-9543-7C9EBC5746BB}">
      <formula1>Gas_type</formula1>
      <formula2>0</formula2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K5:K7 K17" xr:uid="{98E9D725-1F40-E44E-86A6-75176A1B69CA}">
      <formula1>0</formula1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K2:K4" xr:uid="{8F35C57C-CA9D-2E4F-9B34-F82DF1918604}">
      <formula1>0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N2:N3" xr:uid="{81499CFC-497E-E544-BF18-AAFB18FBA359}">
      <formula1>0</formula1>
      <formula2>L3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N20:N21 N24" xr:uid="{D198F641-EC26-2C48-94ED-B0A3D8D602CF}">
      <formula1>0</formula1>
      <formula2>L20</formula2>
    </dataValidation>
    <dataValidation type="decimal" allowBlank="1" showInputMessage="1" showErrorMessage="1" prompt="FacilityEmissionRateLower - Enter the lower bound estimate of mass emission rate in kg/hr._x000a__x000a_Lower Bound = FacilityEmissionRate - Uncertainty" sqref="M18:M31" xr:uid="{C3A25AE2-23EE-1847-A127-2E030385F35B}">
      <formula1>0</formula1>
      <formula2>K18</formula2>
    </dataValidation>
    <dataValidation type="decimal" operator="greaterThanOrEqual" allowBlank="1" showInputMessage="1" showErrorMessage="1" prompt="FacilityEmissionRateUpper - Enter the upper bound estimate of mass emission rate in kg/hr._x000a__x000a_Upper Bound = FacilityEmissionRate + Uncertainty" sqref="L18:L31" xr:uid="{9DA91D6C-18EB-3942-88D4-8927116DB71F}">
      <formula1>K18</formula1>
    </dataValidation>
    <dataValidation type="decimal" allowBlank="1" showInputMessage="1" showErrorMessage="1" prompt="UncertaintyType - Interpretation of uncertainty range (e.g., 95% confidence interval, min/max)" sqref="N18" xr:uid="{275EAB90-889C-5644-9AC5-8B774C927FDE}">
      <formula1>0</formula1>
      <formula2>L18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N17 N5" xr:uid="{F524DCBE-FE38-2249-B313-AD96D2F8036F}">
      <formula1>0</formula1>
      <formula2>L5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N6:N7" xr:uid="{B910EB81-7AAE-BF45-AD60-574EC56BE055}">
      <formula1>0</formula1>
      <formula2>L6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L5:L7 L17" xr:uid="{3463BFE2-40A0-EB4D-8139-9C547FEA3E73}">
      <formula1>K5</formula1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N4" xr:uid="{54FD57CC-8B9A-DE43-81BC-B835E86CD13A}">
      <formula1>0</formula1>
      <formula2>L2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L2:L4" xr:uid="{AF02307C-856F-F04A-A1E3-A26641CFFFB3}">
      <formula1>K2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M2:M7 M17" xr:uid="{DC7BA983-5D30-A543-AA91-ED90535B744E}">
      <formula1>0</formula1>
      <formula2>K2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P25 O27:P27 O29:P30 O19:P24" xr:uid="{BCBF5777-FA01-E143-9CD1-BAF4F67D4EA5}">
      <formula1>0</formula1>
      <formula2>L19</formula2>
    </dataValidation>
    <dataValidation type="decimal" allowBlank="1" showInputMessage="1" showErrorMessage="1" prompt="WindSpeed - If applicable, report here the wind speed estimate used in computing the total emission rate. The units of this field should be meters per second. If not applicable, report &quot;N/A&quot;" sqref="O18 O26 O28 O31" xr:uid="{304FB00B-9D96-AE4D-81FC-951CF4AC97EF}">
      <formula1>0</formula1>
      <formula2>L18</formula2>
    </dataValidation>
    <dataValidation type="decimal" allowBlank="1" showInputMessage="1" showErrorMessage="1" prompt="WindDirection - Azimuthal wind direction recorded" sqref="P18 P26 P28 P31" xr:uid="{9AD4C405-6EF2-CE4A-ABEC-01C5E1DD4471}">
      <formula1>0</formula1>
      <formula2>M18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O5 O17" xr:uid="{66757D4F-BFC0-B44A-9491-A27C4B6A559A}">
      <formula1>0</formula1>
      <formula2>L5</formula2>
    </dataValidation>
    <dataValidation type="decimal" allowBlank="1" showInputMessage="1" showErrorMessage="1" error="Value must be between 0 and FacilityEmissionRate" promptTitle="WindDirection" prompt="Azimuthal wind direction recorded" sqref="P5 P17" xr:uid="{094D3752-EB54-D346-8D31-DB34B02136B7}">
      <formula1>0</formula1>
      <formula2>M5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O6:Q7" xr:uid="{7606E567-62E7-5743-999A-89482350F4EB}">
      <formula1>0</formula1>
      <formula2>L6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O2:Q3" xr:uid="{BB89FE97-1C37-8248-B7BA-CE5705AF35D7}">
      <formula1>0</formula1>
      <formula2>L3</formula2>
    </dataValidation>
    <dataValidation type="decimal" allowBlank="1" showInputMessage="1" showErrorMessage="1" prompt="TransitDirection - Aircraft azimuthal orientation during overflight (for single-overpass sensors, e.g. hyperspectral imaging spectrometers)" sqref="Q18" xr:uid="{61B7E9D5-6D01-1743-A968-B9BCD1E9A34B}">
      <formula1>0</formula1>
      <formula2>O18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Q5 Q17" xr:uid="{4DC920C6-244E-0242-A6B3-E5FF423088F1}">
      <formula1>0</formula1>
      <formula2>O5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O4" xr:uid="{06CAD6DB-3522-FA4D-A759-E2E657434D3D}">
      <formula1>0</formula1>
      <formula2>L2</formula2>
    </dataValidation>
    <dataValidation type="decimal" allowBlank="1" showInputMessage="1" showErrorMessage="1" error="Value must be between 0 and FacilityEmissionRate" promptTitle="WindDirection" prompt="Azimuthal wind direction recorded" sqref="P4" xr:uid="{4B29DC4D-160D-FD40-B81A-7A35E5ECBA74}">
      <formula1>0</formula1>
      <formula2>M2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Q4" xr:uid="{C79874C2-90BF-8E40-A0A5-7DC82D47B829}">
      <formula1>0</formula1>
      <formula2>O2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2022-03-08T18:28:13Z</dcterms:created>
  <dcterms:modified xsi:type="dcterms:W3CDTF">2022-03-08T18:36:29Z</dcterms:modified>
</cp:coreProperties>
</file>