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projects\TBEP_Funding\data\"/>
    </mc:Choice>
  </mc:AlternateContent>
  <xr:revisionPtr revIDLastSave="0" documentId="13_ncr:1_{F514AF7E-495E-46AD-9999-C2F37E47D54C}" xr6:coauthVersionLast="40" xr6:coauthVersionMax="40" xr10:uidLastSave="{00000000-0000-0000-0000-000000000000}"/>
  <bookViews>
    <workbookView xWindow="0" yWindow="0" windowWidth="18660" windowHeight="9600" xr2:uid="{FA6988C6-5DA2-46AD-A097-2C9F9922665D}"/>
  </bookViews>
  <sheets>
    <sheet name="Master" sheetId="1" r:id="rId1"/>
    <sheet name="SWFWMD" sheetId="2" r:id="rId2"/>
    <sheet name="TBW" sheetId="12" r:id="rId3"/>
    <sheet name="HillsCo" sheetId="3" r:id="rId4"/>
    <sheet name="PinCo" sheetId="13" r:id="rId5"/>
    <sheet name="ManCo" sheetId="14" r:id="rId6"/>
    <sheet name="PasCo" sheetId="15" r:id="rId7"/>
    <sheet name="CoSP" sheetId="7" r:id="rId8"/>
    <sheet name="CoTAM" sheetId="10" r:id="rId9"/>
    <sheet name="CoCLW" sheetId="11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5" i="1"/>
  <c r="B16" i="2"/>
  <c r="B17" i="2" s="1"/>
  <c r="B17" i="12"/>
  <c r="B16" i="12"/>
  <c r="B16" i="3"/>
  <c r="B17" i="3" s="1"/>
  <c r="B16" i="13"/>
  <c r="B17" i="13" s="1"/>
  <c r="B16" i="14"/>
  <c r="B17" i="14" s="1"/>
  <c r="B17" i="15"/>
  <c r="B16" i="15"/>
  <c r="B17" i="7"/>
  <c r="B16" i="7"/>
  <c r="B17" i="11"/>
  <c r="B17" i="10"/>
  <c r="B7" i="15" l="1"/>
  <c r="B7" i="14"/>
  <c r="B7" i="13"/>
  <c r="B9" i="12"/>
  <c r="B5" i="11"/>
  <c r="B16" i="11" s="1"/>
  <c r="B5" i="10"/>
  <c r="B5" i="7"/>
  <c r="D13" i="7" s="1"/>
  <c r="B7" i="3"/>
  <c r="D15" i="3" s="1"/>
  <c r="B9" i="2"/>
  <c r="D14" i="2" s="1"/>
  <c r="D13" i="15" l="1"/>
  <c r="D6" i="15"/>
  <c r="D5" i="15"/>
  <c r="D12" i="15"/>
  <c r="D11" i="15"/>
  <c r="D4" i="15"/>
  <c r="D9" i="15"/>
  <c r="D10" i="15"/>
  <c r="D3" i="15"/>
  <c r="D2" i="15"/>
  <c r="D8" i="15"/>
  <c r="D1" i="15"/>
  <c r="D15" i="15"/>
  <c r="D14" i="15"/>
  <c r="D7" i="15"/>
  <c r="D14" i="13"/>
  <c r="D13" i="13"/>
  <c r="D6" i="13"/>
  <c r="D5" i="13"/>
  <c r="D4" i="13"/>
  <c r="D10" i="13"/>
  <c r="D3" i="13"/>
  <c r="D9" i="13"/>
  <c r="D2" i="13"/>
  <c r="D8" i="13"/>
  <c r="D1" i="13"/>
  <c r="D15" i="13"/>
  <c r="D7" i="13"/>
  <c r="D12" i="13"/>
  <c r="D11" i="13"/>
  <c r="D8" i="11"/>
  <c r="D1" i="11"/>
  <c r="D15" i="11"/>
  <c r="D7" i="11"/>
  <c r="D14" i="11"/>
  <c r="D6" i="11"/>
  <c r="D13" i="11"/>
  <c r="D2" i="11"/>
  <c r="D12" i="11"/>
  <c r="D11" i="11"/>
  <c r="D4" i="11"/>
  <c r="D10" i="11"/>
  <c r="D3" i="11"/>
  <c r="D9" i="11"/>
  <c r="D5" i="11"/>
  <c r="B16" i="10"/>
  <c r="D4" i="7"/>
  <c r="D8" i="3"/>
  <c r="D11" i="3"/>
  <c r="D6" i="3"/>
  <c r="D8" i="2"/>
  <c r="D15" i="2"/>
  <c r="D14" i="7"/>
  <c r="D15" i="7"/>
  <c r="D8" i="7"/>
  <c r="D9" i="7"/>
  <c r="D1" i="7"/>
  <c r="D10" i="7"/>
  <c r="D2" i="7"/>
  <c r="D11" i="7"/>
  <c r="D6" i="7"/>
  <c r="D7" i="7"/>
  <c r="D3" i="7"/>
  <c r="D12" i="7"/>
  <c r="D5" i="7"/>
  <c r="D10" i="3"/>
  <c r="D1" i="3"/>
  <c r="D2" i="3"/>
  <c r="D4" i="3"/>
  <c r="D13" i="3"/>
  <c r="D12" i="3"/>
  <c r="D5" i="3"/>
  <c r="D14" i="3"/>
  <c r="D9" i="3"/>
  <c r="D3" i="3"/>
  <c r="D7" i="3"/>
  <c r="D9" i="2"/>
  <c r="D1" i="2"/>
  <c r="D10" i="2"/>
  <c r="D2" i="2"/>
  <c r="D11" i="2"/>
  <c r="D3" i="2"/>
  <c r="D12" i="2"/>
  <c r="D5" i="2"/>
  <c r="D6" i="2"/>
  <c r="D7" i="2"/>
  <c r="D4" i="2"/>
  <c r="D13" i="2"/>
  <c r="D5" i="1"/>
  <c r="D13" i="14" l="1"/>
  <c r="D6" i="14"/>
  <c r="D12" i="14"/>
  <c r="D5" i="14"/>
  <c r="D15" i="14"/>
  <c r="D11" i="14"/>
  <c r="D4" i="14"/>
  <c r="D10" i="14"/>
  <c r="D3" i="14"/>
  <c r="D8" i="14"/>
  <c r="D1" i="14"/>
  <c r="D14" i="14"/>
  <c r="D9" i="14"/>
  <c r="D2" i="14"/>
  <c r="D7" i="14"/>
  <c r="D15" i="12"/>
  <c r="D8" i="12"/>
  <c r="D14" i="12"/>
  <c r="D7" i="12"/>
  <c r="D1" i="12"/>
  <c r="D13" i="12"/>
  <c r="D6" i="12"/>
  <c r="D12" i="12"/>
  <c r="D5" i="12"/>
  <c r="D11" i="12"/>
  <c r="D4" i="12"/>
  <c r="D10" i="12"/>
  <c r="D3" i="12"/>
  <c r="D2" i="12"/>
  <c r="D9" i="12"/>
  <c r="D14" i="10"/>
  <c r="D6" i="10"/>
  <c r="D10" i="10"/>
  <c r="D3" i="10"/>
  <c r="D2" i="10"/>
  <c r="D8" i="10"/>
  <c r="D1" i="10"/>
  <c r="D15" i="10"/>
  <c r="D7" i="10"/>
  <c r="D13" i="10"/>
  <c r="D4" i="10"/>
  <c r="D9" i="10"/>
  <c r="D12" i="10"/>
  <c r="D11" i="10"/>
  <c r="D5" i="10"/>
  <c r="D7" i="1"/>
  <c r="D6" i="1"/>
  <c r="D8" i="1"/>
  <c r="D4" i="1"/>
  <c r="D3" i="1"/>
  <c r="D2" i="1"/>
  <c r="D1" i="1"/>
  <c r="D13" i="1"/>
  <c r="D14" i="1"/>
  <c r="D12" i="1"/>
  <c r="D11" i="1"/>
  <c r="D10" i="1"/>
  <c r="D9" i="1"/>
</calcChain>
</file>

<file path=xl/sharedStrings.xml><?xml version="1.0" encoding="utf-8"?>
<sst xmlns="http://schemas.openxmlformats.org/spreadsheetml/2006/main" count="309" uniqueCount="35">
  <si>
    <t>City Cash</t>
  </si>
  <si>
    <t>City Match</t>
  </si>
  <si>
    <t>County Cash</t>
  </si>
  <si>
    <t>County In-Kind</t>
  </si>
  <si>
    <t>County Match</t>
  </si>
  <si>
    <t>Federal Cash</t>
  </si>
  <si>
    <t>Federal CWA320</t>
  </si>
  <si>
    <t>Federal Match</t>
  </si>
  <si>
    <t>Non-Profit Match</t>
  </si>
  <si>
    <t>Private Cash</t>
  </si>
  <si>
    <t>Private Match</t>
  </si>
  <si>
    <t>Regional Cash</t>
  </si>
  <si>
    <t>Regional In-Kind</t>
  </si>
  <si>
    <t>Regional Match</t>
  </si>
  <si>
    <t>State Cash</t>
  </si>
  <si>
    <t>State Match</t>
  </si>
  <si>
    <t>Private</t>
  </si>
  <si>
    <t>City</t>
  </si>
  <si>
    <t>County</t>
  </si>
  <si>
    <t>Regional</t>
  </si>
  <si>
    <t>State</t>
  </si>
  <si>
    <t>Federal Grants</t>
  </si>
  <si>
    <t>Federal CWA 320</t>
  </si>
  <si>
    <t>Non-Profit</t>
  </si>
  <si>
    <t>SWFWMD</t>
  </si>
  <si>
    <t>Hillsborough Co.</t>
  </si>
  <si>
    <t>St. Petersburg</t>
  </si>
  <si>
    <t>Tampa</t>
  </si>
  <si>
    <t>Clearwater</t>
  </si>
  <si>
    <t>Tampa Bay Water</t>
  </si>
  <si>
    <t>Pinellas Co.</t>
  </si>
  <si>
    <t>Manatee Co.</t>
  </si>
  <si>
    <t>Pasco Co.</t>
  </si>
  <si>
    <t>Total</t>
  </si>
  <si>
    <t>Leveraging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</si>
</sst>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8"/>
      <color theme="1"/>
      <name val="Segoe UI"/>
      <family val="2"/>
    </font>
    <font>
      <sz val="8"/>
      <color rgb="FFFF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  <border>
      <left style="medium">
        <color rgb="FFD6DADC"/>
      </left>
      <right style="medium">
        <color rgb="FFD6DADC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10" fontId="0" fillId="0" borderId="0" xfId="1" applyNumberFormat="1" applyFont="1"/>
    <xf numFmtId="0" fontId="0" fillId="0" borderId="2" xfId="0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10" fontId="5" fillId="0" borderId="1" xfId="0" applyNumberFormat="1" applyFont="1" applyBorder="1" applyAlignment="1">
      <alignment vertical="center"/>
    </xf>
    <xf numFmtId="9" fontId="5" fillId="0" borderId="1" xfId="0" applyNumberFormat="1" applyFont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right" vertical="center"/>
    </xf>
    <xf numFmtId="0" fontId="3" fillId="0" borderId="0" xfId="0" applyFont="1"/>
    <xf numFmtId="0" fontId="2" fillId="2" borderId="2" xfId="0" applyFont="1" applyFill="1" applyBorder="1" applyAlignment="1">
      <alignment vertical="center"/>
    </xf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0000"/>
      <color rgb="FFBC8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TBEP Funding Sources (FY17,</a:t>
            </a:r>
            <a:r>
              <a:rPr lang="en-US" sz="1800" baseline="0">
                <a:solidFill>
                  <a:schemeClr val="tx1"/>
                </a:solidFill>
              </a:rPr>
              <a:t> 18, 19)</a:t>
            </a:r>
            <a:endParaRPr lang="en-US" sz="18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222222222222223E-2"/>
          <c:y val="6.519967400162998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00374953130861E-2"/>
          <c:y val="0.11439282803585982"/>
          <c:w val="0.5408140649085531"/>
          <c:h val="0.8330387796879913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pattFill prst="wdUpDiag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CC-48EB-AE41-EE89FB0179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7CC-48EB-AE41-EE89FB017905}"/>
              </c:ext>
            </c:extLst>
          </c:dPt>
          <c:dPt>
            <c:idx val="2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CC-48EB-AE41-EE89FB0179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7CC-48EB-AE41-EE89FB017905}"/>
              </c:ext>
            </c:extLst>
          </c:dPt>
          <c:dPt>
            <c:idx val="4"/>
            <c:bubble3D val="0"/>
            <c:spPr>
              <a:pattFill prst="wdUpDiag">
                <a:fgClr>
                  <a:schemeClr val="accent4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CC-48EB-AE41-EE89FB01790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7CC-48EB-AE41-EE89FB017905}"/>
              </c:ext>
            </c:extLst>
          </c:dPt>
          <c:dPt>
            <c:idx val="6"/>
            <c:bubble3D val="0"/>
            <c:spPr>
              <a:pattFill prst="wdUpDiag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7CC-48EB-AE41-EE89FB017905}"/>
              </c:ext>
            </c:extLst>
          </c:dPt>
          <c:dPt>
            <c:idx val="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7CC-48EB-AE41-EE89FB017905}"/>
              </c:ext>
            </c:extLst>
          </c:dPt>
          <c:dPt>
            <c:idx val="8"/>
            <c:bubble3D val="0"/>
            <c:spPr>
              <a:pattFill prst="wdUpDiag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7CC-48EB-AE41-EE89FB017905}"/>
              </c:ext>
            </c:extLst>
          </c:dPt>
          <c:dPt>
            <c:idx val="9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7CC-48EB-AE41-EE89FB017905}"/>
              </c:ext>
            </c:extLst>
          </c:dPt>
          <c:dPt>
            <c:idx val="10"/>
            <c:bubble3D val="0"/>
            <c:spPr>
              <a:pattFill prst="wdUpDiag">
                <a:fgClr>
                  <a:srgbClr val="C00000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7CC-48EB-AE41-EE89FB017905}"/>
              </c:ext>
            </c:extLst>
          </c:dPt>
          <c:dPt>
            <c:idx val="11"/>
            <c:bubble3D val="0"/>
            <c:spPr>
              <a:solidFill>
                <a:srgbClr val="BC8F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7CC-48EB-AE41-EE89FB017905}"/>
              </c:ext>
            </c:extLst>
          </c:dPt>
          <c:dPt>
            <c:idx val="12"/>
            <c:bubble3D val="0"/>
            <c:spPr>
              <a:pattFill prst="wdUpDiag">
                <a:fgClr>
                  <a:srgbClr val="BC8FD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7CC-48EB-AE41-EE89FB017905}"/>
              </c:ext>
            </c:extLst>
          </c:dPt>
          <c:dPt>
            <c:idx val="13"/>
            <c:bubble3D val="0"/>
            <c:explosion val="12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77CC-48EB-AE41-EE89FB017905}"/>
              </c:ext>
            </c:extLst>
          </c:dPt>
          <c:dLbls>
            <c:dLbl>
              <c:idx val="0"/>
              <c:layout>
                <c:manualLayout>
                  <c:x val="9.1271924342790488E-4"/>
                  <c:y val="6.96211873271342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7CC-48EB-AE41-EE89FB017905}"/>
                </c:ext>
              </c:extLst>
            </c:dLbl>
            <c:dLbl>
              <c:idx val="1"/>
              <c:layout>
                <c:manualLayout>
                  <c:x val="-2.9415489730450439E-2"/>
                  <c:y val="0.117780387476015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7CC-48EB-AE41-EE89FB017905}"/>
                </c:ext>
              </c:extLst>
            </c:dLbl>
            <c:dLbl>
              <c:idx val="2"/>
              <c:layout>
                <c:manualLayout>
                  <c:x val="-3.4933633295838019E-2"/>
                  <c:y val="8.377952755905511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7CC-48EB-AE41-EE89FB017905}"/>
                </c:ext>
              </c:extLst>
            </c:dLbl>
            <c:dLbl>
              <c:idx val="12"/>
              <c:layout>
                <c:manualLayout>
                  <c:x val="6.2615506395033568E-3"/>
                  <c:y val="3.053885990412566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7CC-48EB-AE41-EE89FB0179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Master!$A$1:$A$14</c:f>
              <c:strCache>
                <c:ptCount val="14"/>
                <c:pt idx="0">
                  <c:v>Non-Profit</c:v>
                </c:pt>
                <c:pt idx="1">
                  <c:v>Private</c:v>
                </c:pt>
                <c:pt idx="2">
                  <c:v>Private Match</c:v>
                </c:pt>
                <c:pt idx="3">
                  <c:v>City</c:v>
                </c:pt>
                <c:pt idx="4">
                  <c:v>City Match</c:v>
                </c:pt>
                <c:pt idx="5">
                  <c:v>County</c:v>
                </c:pt>
                <c:pt idx="6">
                  <c:v>County Match</c:v>
                </c:pt>
                <c:pt idx="7">
                  <c:v>Regional</c:v>
                </c:pt>
                <c:pt idx="8">
                  <c:v>Regional Match</c:v>
                </c:pt>
                <c:pt idx="9">
                  <c:v>State</c:v>
                </c:pt>
                <c:pt idx="10">
                  <c:v>State Match</c:v>
                </c:pt>
                <c:pt idx="11">
                  <c:v>Federal Grants</c:v>
                </c:pt>
                <c:pt idx="12">
                  <c:v>Federal Match</c:v>
                </c:pt>
                <c:pt idx="13">
                  <c:v>Federal CWA 320</c:v>
                </c:pt>
              </c:strCache>
            </c:strRef>
          </c:cat>
          <c:val>
            <c:numRef>
              <c:f>Master!$B$1:$B$14</c:f>
              <c:numCache>
                <c:formatCode>General</c:formatCode>
                <c:ptCount val="14"/>
                <c:pt idx="0">
                  <c:v>268746</c:v>
                </c:pt>
                <c:pt idx="1">
                  <c:v>522788.5</c:v>
                </c:pt>
                <c:pt idx="2">
                  <c:v>194656</c:v>
                </c:pt>
                <c:pt idx="3">
                  <c:v>675352</c:v>
                </c:pt>
                <c:pt idx="4">
                  <c:v>2704500</c:v>
                </c:pt>
                <c:pt idx="5">
                  <c:v>1568148</c:v>
                </c:pt>
                <c:pt idx="6">
                  <c:v>569923</c:v>
                </c:pt>
                <c:pt idx="7">
                  <c:v>1778103</c:v>
                </c:pt>
                <c:pt idx="8">
                  <c:v>1731568</c:v>
                </c:pt>
                <c:pt idx="9">
                  <c:v>651000</c:v>
                </c:pt>
                <c:pt idx="10">
                  <c:v>473644</c:v>
                </c:pt>
                <c:pt idx="11">
                  <c:v>1616909</c:v>
                </c:pt>
                <c:pt idx="12">
                  <c:v>1553462</c:v>
                </c:pt>
                <c:pt idx="13">
                  <c:v>1903000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C-48EB-AE41-EE89FB017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ayout>
        <c:manualLayout>
          <c:xMode val="edge"/>
          <c:yMode val="edge"/>
          <c:x val="0.62329792109319671"/>
          <c:y val="0.21430054739490081"/>
          <c:w val="0.35130525350997793"/>
          <c:h val="0.75387662116807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TBEP Funding Sources (FY17,</a:t>
            </a:r>
            <a:r>
              <a:rPr lang="en-US" sz="1800" baseline="0">
                <a:solidFill>
                  <a:schemeClr val="tx1"/>
                </a:solidFill>
              </a:rPr>
              <a:t> 18, 19)</a:t>
            </a:r>
            <a:endParaRPr lang="en-US" sz="18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222222222222223E-2"/>
          <c:y val="6.519967400162998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00374953130861E-2"/>
          <c:y val="0.11439282803585982"/>
          <c:w val="0.5408140649085531"/>
          <c:h val="0.8330387796879913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pattFill prst="wdUpDiag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4D-4FFD-AAA3-63E5F13C67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4D-4FFD-AAA3-63E5F13C673D}"/>
              </c:ext>
            </c:extLst>
          </c:dPt>
          <c:dPt>
            <c:idx val="2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84D-4FFD-AAA3-63E5F13C673D}"/>
              </c:ext>
            </c:extLst>
          </c:dPt>
          <c:dPt>
            <c:idx val="3"/>
            <c:bubble3D val="0"/>
            <c:explosion val="9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84D-4FFD-AAA3-63E5F13C673D}"/>
              </c:ext>
            </c:extLst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84D-4FFD-AAA3-63E5F13C673D}"/>
              </c:ext>
            </c:extLst>
          </c:dPt>
          <c:dPt>
            <c:idx val="5"/>
            <c:bubble3D val="0"/>
            <c:spPr>
              <a:pattFill prst="wdUpDiag">
                <a:fgClr>
                  <a:schemeClr val="accent4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84D-4FFD-AAA3-63E5F13C673D}"/>
              </c:ext>
            </c:extLst>
          </c:dPt>
          <c:dPt>
            <c:idx val="6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84D-4FFD-AAA3-63E5F13C673D}"/>
              </c:ext>
            </c:extLst>
          </c:dPt>
          <c:dPt>
            <c:idx val="7"/>
            <c:bubble3D val="0"/>
            <c:spPr>
              <a:pattFill prst="wdUpDiag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84D-4FFD-AAA3-63E5F13C673D}"/>
              </c:ext>
            </c:extLst>
          </c:dPt>
          <c:dPt>
            <c:idx val="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84D-4FFD-AAA3-63E5F13C673D}"/>
              </c:ext>
            </c:extLst>
          </c:dPt>
          <c:dPt>
            <c:idx val="9"/>
            <c:bubble3D val="0"/>
            <c:spPr>
              <a:pattFill prst="wdUpDiag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84D-4FFD-AAA3-63E5F13C673D}"/>
              </c:ext>
            </c:extLst>
          </c:dPt>
          <c:dPt>
            <c:idx val="1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84D-4FFD-AAA3-63E5F13C673D}"/>
              </c:ext>
            </c:extLst>
          </c:dPt>
          <c:dPt>
            <c:idx val="11"/>
            <c:bubble3D val="0"/>
            <c:spPr>
              <a:pattFill prst="wdUpDiag">
                <a:fgClr>
                  <a:srgbClr val="C00000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84D-4FFD-AAA3-63E5F13C673D}"/>
              </c:ext>
            </c:extLst>
          </c:dPt>
          <c:dPt>
            <c:idx val="12"/>
            <c:bubble3D val="0"/>
            <c:spPr>
              <a:solidFill>
                <a:srgbClr val="BC8F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84D-4FFD-AAA3-63E5F13C673D}"/>
              </c:ext>
            </c:extLst>
          </c:dPt>
          <c:dPt>
            <c:idx val="13"/>
            <c:bubble3D val="0"/>
            <c:spPr>
              <a:pattFill prst="wdUpDiag">
                <a:fgClr>
                  <a:srgbClr val="BC8FD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84D-4FFD-AAA3-63E5F13C673D}"/>
              </c:ext>
            </c:extLst>
          </c:dPt>
          <c:dPt>
            <c:idx val="1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84D-4FFD-AAA3-63E5F13C673D}"/>
              </c:ext>
            </c:extLst>
          </c:dPt>
          <c:dLbls>
            <c:dLbl>
              <c:idx val="0"/>
              <c:layout>
                <c:manualLayout>
                  <c:x val="9.1271924342790488E-4"/>
                  <c:y val="6.96211873271342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4D-4FFD-AAA3-63E5F13C673D}"/>
                </c:ext>
              </c:extLst>
            </c:dLbl>
            <c:dLbl>
              <c:idx val="1"/>
              <c:layout>
                <c:manualLayout>
                  <c:x val="-2.9415489730450439E-2"/>
                  <c:y val="0.117780387476015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4D-4FFD-AAA3-63E5F13C673D}"/>
                </c:ext>
              </c:extLst>
            </c:dLbl>
            <c:dLbl>
              <c:idx val="2"/>
              <c:layout>
                <c:manualLayout>
                  <c:x val="-3.4933633295838019E-2"/>
                  <c:y val="8.377952755905511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84D-4FFD-AAA3-63E5F13C673D}"/>
                </c:ext>
              </c:extLst>
            </c:dLbl>
            <c:dLbl>
              <c:idx val="3"/>
              <c:layout>
                <c:manualLayout>
                  <c:x val="-1.3006540849060534E-2"/>
                  <c:y val="3.716996351065873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&lt;1%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84D-4FFD-AAA3-63E5F13C673D}"/>
                </c:ext>
              </c:extLst>
            </c:dLbl>
            <c:dLbl>
              <c:idx val="13"/>
              <c:layout>
                <c:manualLayout>
                  <c:x val="6.2615506395033568E-3"/>
                  <c:y val="3.053885990412566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84D-4FFD-AAA3-63E5F13C67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CoCLW!$A$1:$A$15</c:f>
              <c:strCache>
                <c:ptCount val="15"/>
                <c:pt idx="0">
                  <c:v>Non-Profit</c:v>
                </c:pt>
                <c:pt idx="1">
                  <c:v>Private</c:v>
                </c:pt>
                <c:pt idx="2">
                  <c:v>Private Match</c:v>
                </c:pt>
                <c:pt idx="3">
                  <c:v>Clearwater</c:v>
                </c:pt>
                <c:pt idx="4">
                  <c:v>City</c:v>
                </c:pt>
                <c:pt idx="5">
                  <c:v>City Match</c:v>
                </c:pt>
                <c:pt idx="6">
                  <c:v>County</c:v>
                </c:pt>
                <c:pt idx="7">
                  <c:v>County Match</c:v>
                </c:pt>
                <c:pt idx="8">
                  <c:v>Regional</c:v>
                </c:pt>
                <c:pt idx="9">
                  <c:v>Regional Match</c:v>
                </c:pt>
                <c:pt idx="10">
                  <c:v>State</c:v>
                </c:pt>
                <c:pt idx="11">
                  <c:v>State Match</c:v>
                </c:pt>
                <c:pt idx="12">
                  <c:v>Federal Grants</c:v>
                </c:pt>
                <c:pt idx="13">
                  <c:v>Federal Match</c:v>
                </c:pt>
                <c:pt idx="14">
                  <c:v>Federal CWA 320</c:v>
                </c:pt>
              </c:strCache>
            </c:strRef>
          </c:cat>
          <c:val>
            <c:numRef>
              <c:f>CoCLW!$B$1:$B$15</c:f>
              <c:numCache>
                <c:formatCode>General</c:formatCode>
                <c:ptCount val="15"/>
                <c:pt idx="0">
                  <c:v>268746</c:v>
                </c:pt>
                <c:pt idx="1">
                  <c:v>522788.5</c:v>
                </c:pt>
                <c:pt idx="2">
                  <c:v>194656</c:v>
                </c:pt>
                <c:pt idx="3">
                  <c:v>49719</c:v>
                </c:pt>
                <c:pt idx="4">
                  <c:v>625633</c:v>
                </c:pt>
                <c:pt idx="5">
                  <c:v>2704500</c:v>
                </c:pt>
                <c:pt idx="6">
                  <c:v>1568148</c:v>
                </c:pt>
                <c:pt idx="7">
                  <c:v>569923</c:v>
                </c:pt>
                <c:pt idx="8">
                  <c:v>1778103</c:v>
                </c:pt>
                <c:pt idx="9">
                  <c:v>1731568</c:v>
                </c:pt>
                <c:pt idx="10">
                  <c:v>651000</c:v>
                </c:pt>
                <c:pt idx="11">
                  <c:v>473644</c:v>
                </c:pt>
                <c:pt idx="12">
                  <c:v>1616909</c:v>
                </c:pt>
                <c:pt idx="13">
                  <c:v>1553462</c:v>
                </c:pt>
                <c:pt idx="14">
                  <c:v>1903000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84D-4FFD-AAA3-63E5F13C6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64022913802441361"/>
          <c:y val="0.21560796363869153"/>
          <c:w val="0.32165679290088739"/>
          <c:h val="0.78439203636130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TBEP Funding Sources (FY17,</a:t>
            </a:r>
            <a:r>
              <a:rPr lang="en-US" sz="1800" baseline="0">
                <a:solidFill>
                  <a:schemeClr val="tx1"/>
                </a:solidFill>
              </a:rPr>
              <a:t> 18, 19)</a:t>
            </a:r>
            <a:endParaRPr lang="en-US" sz="18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222222222222223E-2"/>
          <c:y val="6.519967400162998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00374953130861E-2"/>
          <c:y val="9.2644516996351067E-2"/>
          <c:w val="0.5408140649085531"/>
          <c:h val="0.8330387796879913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pattFill prst="wdUpDiag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18-43D5-AB94-5547D4F5F7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18-43D5-AB94-5547D4F5F7A1}"/>
              </c:ext>
            </c:extLst>
          </c:dPt>
          <c:dPt>
            <c:idx val="2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218-43D5-AB94-5547D4F5F7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218-43D5-AB94-5547D4F5F7A1}"/>
              </c:ext>
            </c:extLst>
          </c:dPt>
          <c:dPt>
            <c:idx val="4"/>
            <c:bubble3D val="0"/>
            <c:spPr>
              <a:pattFill prst="wdUpDiag">
                <a:fgClr>
                  <a:schemeClr val="accent4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218-43D5-AB94-5547D4F5F7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218-43D5-AB94-5547D4F5F7A1}"/>
              </c:ext>
            </c:extLst>
          </c:dPt>
          <c:dPt>
            <c:idx val="6"/>
            <c:bubble3D val="0"/>
            <c:spPr>
              <a:pattFill prst="wdUpDiag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218-43D5-AB94-5547D4F5F7A1}"/>
              </c:ext>
            </c:extLst>
          </c:dPt>
          <c:dPt>
            <c:idx val="7"/>
            <c:bubble3D val="0"/>
            <c:explosion val="9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218-43D5-AB94-5547D4F5F7A1}"/>
              </c:ext>
            </c:extLst>
          </c:dPt>
          <c:dPt>
            <c:idx val="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218-43D5-AB94-5547D4F5F7A1}"/>
              </c:ext>
            </c:extLst>
          </c:dPt>
          <c:dPt>
            <c:idx val="9"/>
            <c:bubble3D val="0"/>
            <c:spPr>
              <a:pattFill prst="wdUpDiag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218-43D5-AB94-5547D4F5F7A1}"/>
              </c:ext>
            </c:extLst>
          </c:dPt>
          <c:dPt>
            <c:idx val="1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218-43D5-AB94-5547D4F5F7A1}"/>
              </c:ext>
            </c:extLst>
          </c:dPt>
          <c:dPt>
            <c:idx val="11"/>
            <c:bubble3D val="0"/>
            <c:spPr>
              <a:pattFill prst="wdUpDiag">
                <a:fgClr>
                  <a:srgbClr val="C00000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218-43D5-AB94-5547D4F5F7A1}"/>
              </c:ext>
            </c:extLst>
          </c:dPt>
          <c:dPt>
            <c:idx val="12"/>
            <c:bubble3D val="0"/>
            <c:spPr>
              <a:solidFill>
                <a:srgbClr val="BC8F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218-43D5-AB94-5547D4F5F7A1}"/>
              </c:ext>
            </c:extLst>
          </c:dPt>
          <c:dPt>
            <c:idx val="13"/>
            <c:bubble3D val="0"/>
            <c:spPr>
              <a:pattFill prst="wdUpDiag">
                <a:fgClr>
                  <a:srgbClr val="BC8FD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218-43D5-AB94-5547D4F5F7A1}"/>
              </c:ext>
            </c:extLst>
          </c:dPt>
          <c:dPt>
            <c:idx val="1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272-4CF4-89F5-4D4594C02A38}"/>
              </c:ext>
            </c:extLst>
          </c:dPt>
          <c:dLbls>
            <c:dLbl>
              <c:idx val="0"/>
              <c:layout>
                <c:manualLayout>
                  <c:x val="9.1271924342790488E-4"/>
                  <c:y val="6.96211873271342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218-43D5-AB94-5547D4F5F7A1}"/>
                </c:ext>
              </c:extLst>
            </c:dLbl>
            <c:dLbl>
              <c:idx val="1"/>
              <c:layout>
                <c:manualLayout>
                  <c:x val="-2.9415489730450439E-2"/>
                  <c:y val="0.117780387476015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218-43D5-AB94-5547D4F5F7A1}"/>
                </c:ext>
              </c:extLst>
            </c:dLbl>
            <c:dLbl>
              <c:idx val="2"/>
              <c:layout>
                <c:manualLayout>
                  <c:x val="-3.4933633295838019E-2"/>
                  <c:y val="8.377952755905511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218-43D5-AB94-5547D4F5F7A1}"/>
                </c:ext>
              </c:extLst>
            </c:dLbl>
            <c:dLbl>
              <c:idx val="7"/>
              <c:layout>
                <c:manualLayout>
                  <c:x val="1.8699329250510353E-2"/>
                  <c:y val="-4.219089686959873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218-43D5-AB94-5547D4F5F7A1}"/>
                </c:ext>
              </c:extLst>
            </c:dLbl>
            <c:dLbl>
              <c:idx val="13"/>
              <c:layout>
                <c:manualLayout>
                  <c:x val="6.2615506395033568E-3"/>
                  <c:y val="3.053885990412566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218-43D5-AB94-5547D4F5F7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SWFWMD!$A$1:$A$15</c:f>
              <c:strCache>
                <c:ptCount val="15"/>
                <c:pt idx="0">
                  <c:v>Non-Profit</c:v>
                </c:pt>
                <c:pt idx="1">
                  <c:v>Private</c:v>
                </c:pt>
                <c:pt idx="2">
                  <c:v>Private Match</c:v>
                </c:pt>
                <c:pt idx="3">
                  <c:v>City</c:v>
                </c:pt>
                <c:pt idx="4">
                  <c:v>City Match</c:v>
                </c:pt>
                <c:pt idx="5">
                  <c:v>County</c:v>
                </c:pt>
                <c:pt idx="6">
                  <c:v>County Match</c:v>
                </c:pt>
                <c:pt idx="7">
                  <c:v>SWFWMD</c:v>
                </c:pt>
                <c:pt idx="8">
                  <c:v>Regional</c:v>
                </c:pt>
                <c:pt idx="9">
                  <c:v>Regional Match</c:v>
                </c:pt>
                <c:pt idx="10">
                  <c:v>State</c:v>
                </c:pt>
                <c:pt idx="11">
                  <c:v>State Match</c:v>
                </c:pt>
                <c:pt idx="12">
                  <c:v>Federal Grants</c:v>
                </c:pt>
                <c:pt idx="13">
                  <c:v>Federal Match</c:v>
                </c:pt>
                <c:pt idx="14">
                  <c:v>Federal CWA 320</c:v>
                </c:pt>
              </c:strCache>
            </c:strRef>
          </c:cat>
          <c:val>
            <c:numRef>
              <c:f>SWFWMD!$B$1:$B$15</c:f>
              <c:numCache>
                <c:formatCode>General</c:formatCode>
                <c:ptCount val="15"/>
                <c:pt idx="0">
                  <c:v>268746</c:v>
                </c:pt>
                <c:pt idx="1">
                  <c:v>522788.5</c:v>
                </c:pt>
                <c:pt idx="2">
                  <c:v>194656</c:v>
                </c:pt>
                <c:pt idx="3">
                  <c:v>675352</c:v>
                </c:pt>
                <c:pt idx="4">
                  <c:v>2704500</c:v>
                </c:pt>
                <c:pt idx="5">
                  <c:v>1568148</c:v>
                </c:pt>
                <c:pt idx="6">
                  <c:v>569923</c:v>
                </c:pt>
                <c:pt idx="7">
                  <c:v>436103</c:v>
                </c:pt>
                <c:pt idx="8">
                  <c:v>1342000</c:v>
                </c:pt>
                <c:pt idx="9">
                  <c:v>1731568</c:v>
                </c:pt>
                <c:pt idx="10">
                  <c:v>651000</c:v>
                </c:pt>
                <c:pt idx="11">
                  <c:v>473644</c:v>
                </c:pt>
                <c:pt idx="12">
                  <c:v>1616909</c:v>
                </c:pt>
                <c:pt idx="13">
                  <c:v>1553462</c:v>
                </c:pt>
                <c:pt idx="14">
                  <c:v>1903000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218-43D5-AB94-5547D4F5F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62964712744240314"/>
          <c:y val="0.19873708469368159"/>
          <c:w val="0.33860684081156517"/>
          <c:h val="0.7573205300556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TBEP Funding Sources (FY17,</a:t>
            </a:r>
            <a:r>
              <a:rPr lang="en-US" sz="1800" baseline="0">
                <a:solidFill>
                  <a:schemeClr val="tx1"/>
                </a:solidFill>
              </a:rPr>
              <a:t> 18, 19)</a:t>
            </a:r>
            <a:endParaRPr lang="en-US" sz="18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222222222222223E-2"/>
          <c:y val="6.519967400162998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00374953130861E-2"/>
          <c:y val="9.2644516996351067E-2"/>
          <c:w val="0.5408140649085531"/>
          <c:h val="0.8330387796879913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pattFill prst="wdUpDiag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FD-4B26-AE1D-4687BD7DD4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FD-4B26-AE1D-4687BD7DD43E}"/>
              </c:ext>
            </c:extLst>
          </c:dPt>
          <c:dPt>
            <c:idx val="2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FD-4B26-AE1D-4687BD7DD4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FD-4B26-AE1D-4687BD7DD43E}"/>
              </c:ext>
            </c:extLst>
          </c:dPt>
          <c:dPt>
            <c:idx val="4"/>
            <c:bubble3D val="0"/>
            <c:spPr>
              <a:pattFill prst="wdUpDiag">
                <a:fgClr>
                  <a:schemeClr val="accent4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6FD-4B26-AE1D-4687BD7DD43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6FD-4B26-AE1D-4687BD7DD43E}"/>
              </c:ext>
            </c:extLst>
          </c:dPt>
          <c:dPt>
            <c:idx val="6"/>
            <c:bubble3D val="0"/>
            <c:spPr>
              <a:pattFill prst="wdUpDiag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6FD-4B26-AE1D-4687BD7DD43E}"/>
              </c:ext>
            </c:extLst>
          </c:dPt>
          <c:dPt>
            <c:idx val="7"/>
            <c:bubble3D val="0"/>
            <c:explosion val="9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6FD-4B26-AE1D-4687BD7DD43E}"/>
              </c:ext>
            </c:extLst>
          </c:dPt>
          <c:dPt>
            <c:idx val="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6FD-4B26-AE1D-4687BD7DD43E}"/>
              </c:ext>
            </c:extLst>
          </c:dPt>
          <c:dPt>
            <c:idx val="9"/>
            <c:bubble3D val="0"/>
            <c:spPr>
              <a:pattFill prst="wdUpDiag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6FD-4B26-AE1D-4687BD7DD43E}"/>
              </c:ext>
            </c:extLst>
          </c:dPt>
          <c:dPt>
            <c:idx val="1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6FD-4B26-AE1D-4687BD7DD43E}"/>
              </c:ext>
            </c:extLst>
          </c:dPt>
          <c:dPt>
            <c:idx val="11"/>
            <c:bubble3D val="0"/>
            <c:spPr>
              <a:pattFill prst="wdUpDiag">
                <a:fgClr>
                  <a:srgbClr val="C00000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6FD-4B26-AE1D-4687BD7DD43E}"/>
              </c:ext>
            </c:extLst>
          </c:dPt>
          <c:dPt>
            <c:idx val="12"/>
            <c:bubble3D val="0"/>
            <c:spPr>
              <a:solidFill>
                <a:srgbClr val="BC8F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6FD-4B26-AE1D-4687BD7DD43E}"/>
              </c:ext>
            </c:extLst>
          </c:dPt>
          <c:dPt>
            <c:idx val="13"/>
            <c:bubble3D val="0"/>
            <c:spPr>
              <a:pattFill prst="wdUpDiag">
                <a:fgClr>
                  <a:srgbClr val="BC8FD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6FD-4B26-AE1D-4687BD7DD43E}"/>
              </c:ext>
            </c:extLst>
          </c:dPt>
          <c:dPt>
            <c:idx val="1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6FD-4B26-AE1D-4687BD7DD43E}"/>
              </c:ext>
            </c:extLst>
          </c:dPt>
          <c:dLbls>
            <c:dLbl>
              <c:idx val="0"/>
              <c:layout>
                <c:manualLayout>
                  <c:x val="9.1271924342790488E-4"/>
                  <c:y val="6.96211873271342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FD-4B26-AE1D-4687BD7DD43E}"/>
                </c:ext>
              </c:extLst>
            </c:dLbl>
            <c:dLbl>
              <c:idx val="1"/>
              <c:layout>
                <c:manualLayout>
                  <c:x val="-2.9415489730450439E-2"/>
                  <c:y val="0.117780387476015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FD-4B26-AE1D-4687BD7DD43E}"/>
                </c:ext>
              </c:extLst>
            </c:dLbl>
            <c:dLbl>
              <c:idx val="2"/>
              <c:layout>
                <c:manualLayout>
                  <c:x val="-3.4933633295838019E-2"/>
                  <c:y val="8.377952755905511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6FD-4B26-AE1D-4687BD7DD43E}"/>
                </c:ext>
              </c:extLst>
            </c:dLbl>
            <c:dLbl>
              <c:idx val="7"/>
              <c:layout>
                <c:manualLayout>
                  <c:x val="-1.4056909552972546E-2"/>
                  <c:y val="-4.797029639587746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&lt;1%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6FD-4B26-AE1D-4687BD7DD43E}"/>
                </c:ext>
              </c:extLst>
            </c:dLbl>
            <c:dLbl>
              <c:idx val="13"/>
              <c:layout>
                <c:manualLayout>
                  <c:x val="6.2615506395033568E-3"/>
                  <c:y val="3.053885990412566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6FD-4B26-AE1D-4687BD7DD4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TBW!$A$1:$A$15</c:f>
              <c:strCache>
                <c:ptCount val="15"/>
                <c:pt idx="0">
                  <c:v>Non-Profit</c:v>
                </c:pt>
                <c:pt idx="1">
                  <c:v>Private</c:v>
                </c:pt>
                <c:pt idx="2">
                  <c:v>Private Match</c:v>
                </c:pt>
                <c:pt idx="3">
                  <c:v>City</c:v>
                </c:pt>
                <c:pt idx="4">
                  <c:v>City Match</c:v>
                </c:pt>
                <c:pt idx="5">
                  <c:v>County</c:v>
                </c:pt>
                <c:pt idx="6">
                  <c:v>County Match</c:v>
                </c:pt>
                <c:pt idx="7">
                  <c:v>Tampa Bay Water</c:v>
                </c:pt>
                <c:pt idx="8">
                  <c:v>Regional</c:v>
                </c:pt>
                <c:pt idx="9">
                  <c:v>Regional Match</c:v>
                </c:pt>
                <c:pt idx="10">
                  <c:v>State</c:v>
                </c:pt>
                <c:pt idx="11">
                  <c:v>State Match</c:v>
                </c:pt>
                <c:pt idx="12">
                  <c:v>Federal Grants</c:v>
                </c:pt>
                <c:pt idx="13">
                  <c:v>Federal Match</c:v>
                </c:pt>
                <c:pt idx="14">
                  <c:v>Federal CWA 320</c:v>
                </c:pt>
              </c:strCache>
            </c:strRef>
          </c:cat>
          <c:val>
            <c:numRef>
              <c:f>TBW!$B$1:$B$15</c:f>
              <c:numCache>
                <c:formatCode>General</c:formatCode>
                <c:ptCount val="15"/>
                <c:pt idx="0">
                  <c:v>268746</c:v>
                </c:pt>
                <c:pt idx="1">
                  <c:v>522788.5</c:v>
                </c:pt>
                <c:pt idx="2">
                  <c:v>194656</c:v>
                </c:pt>
                <c:pt idx="3">
                  <c:v>675352</c:v>
                </c:pt>
                <c:pt idx="4">
                  <c:v>2704500</c:v>
                </c:pt>
                <c:pt idx="5">
                  <c:v>1568148</c:v>
                </c:pt>
                <c:pt idx="6">
                  <c:v>569923</c:v>
                </c:pt>
                <c:pt idx="7">
                  <c:v>30000</c:v>
                </c:pt>
                <c:pt idx="8">
                  <c:v>1748103</c:v>
                </c:pt>
                <c:pt idx="9">
                  <c:v>1731568</c:v>
                </c:pt>
                <c:pt idx="10">
                  <c:v>651000</c:v>
                </c:pt>
                <c:pt idx="11">
                  <c:v>473644</c:v>
                </c:pt>
                <c:pt idx="12">
                  <c:v>1616909</c:v>
                </c:pt>
                <c:pt idx="13">
                  <c:v>1553462</c:v>
                </c:pt>
                <c:pt idx="14">
                  <c:v>1903000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6FD-4B26-AE1D-4687BD7DD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62964712744240314"/>
          <c:y val="0.19873708469368159"/>
          <c:w val="0.33860684081156517"/>
          <c:h val="0.7573205300556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TBEP Funding Sources (FY17,</a:t>
            </a:r>
            <a:r>
              <a:rPr lang="en-US" sz="1800" baseline="0">
                <a:solidFill>
                  <a:schemeClr val="tx1"/>
                </a:solidFill>
              </a:rPr>
              <a:t> 18, 19)</a:t>
            </a:r>
            <a:endParaRPr lang="en-US" sz="18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222222222222223E-2"/>
          <c:y val="6.519967400162998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00374953130861E-2"/>
          <c:y val="9.5896549516676269E-2"/>
          <c:w val="0.5408140649085531"/>
          <c:h val="0.8330387796879913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pattFill prst="wdUpDiag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39-4910-8563-4B070D002D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39-4910-8563-4B070D002D52}"/>
              </c:ext>
            </c:extLst>
          </c:dPt>
          <c:dPt>
            <c:idx val="2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39-4910-8563-4B070D002D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39-4910-8563-4B070D002D52}"/>
              </c:ext>
            </c:extLst>
          </c:dPt>
          <c:dPt>
            <c:idx val="4"/>
            <c:bubble3D val="0"/>
            <c:spPr>
              <a:pattFill prst="wdUpDiag">
                <a:fgClr>
                  <a:schemeClr val="accent4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939-4910-8563-4B070D002D52}"/>
              </c:ext>
            </c:extLst>
          </c:dPt>
          <c:dPt>
            <c:idx val="5"/>
            <c:bubble3D val="0"/>
            <c:explosion val="13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939-4910-8563-4B070D002D52}"/>
              </c:ext>
            </c:extLst>
          </c:dPt>
          <c:dPt>
            <c:idx val="6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939-4910-8563-4B070D002D52}"/>
              </c:ext>
            </c:extLst>
          </c:dPt>
          <c:dPt>
            <c:idx val="7"/>
            <c:bubble3D val="0"/>
            <c:spPr>
              <a:pattFill prst="wdUpDiag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939-4910-8563-4B070D002D52}"/>
              </c:ext>
            </c:extLst>
          </c:dPt>
          <c:dPt>
            <c:idx val="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939-4910-8563-4B070D002D52}"/>
              </c:ext>
            </c:extLst>
          </c:dPt>
          <c:dPt>
            <c:idx val="9"/>
            <c:bubble3D val="0"/>
            <c:spPr>
              <a:pattFill prst="wdUpDiag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939-4910-8563-4B070D002D52}"/>
              </c:ext>
            </c:extLst>
          </c:dPt>
          <c:dPt>
            <c:idx val="1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939-4910-8563-4B070D002D52}"/>
              </c:ext>
            </c:extLst>
          </c:dPt>
          <c:dPt>
            <c:idx val="11"/>
            <c:bubble3D val="0"/>
            <c:spPr>
              <a:pattFill prst="wdUpDiag">
                <a:fgClr>
                  <a:srgbClr val="C00000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939-4910-8563-4B070D002D52}"/>
              </c:ext>
            </c:extLst>
          </c:dPt>
          <c:dPt>
            <c:idx val="12"/>
            <c:bubble3D val="0"/>
            <c:spPr>
              <a:solidFill>
                <a:srgbClr val="BC8F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939-4910-8563-4B070D002D52}"/>
              </c:ext>
            </c:extLst>
          </c:dPt>
          <c:dPt>
            <c:idx val="13"/>
            <c:bubble3D val="0"/>
            <c:spPr>
              <a:pattFill prst="wdUpDiag">
                <a:fgClr>
                  <a:srgbClr val="BC8FD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939-4910-8563-4B070D002D52}"/>
              </c:ext>
            </c:extLst>
          </c:dPt>
          <c:dPt>
            <c:idx val="1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939-4910-8563-4B070D002D52}"/>
              </c:ext>
            </c:extLst>
          </c:dPt>
          <c:dLbls>
            <c:dLbl>
              <c:idx val="0"/>
              <c:layout>
                <c:manualLayout>
                  <c:x val="9.1271924342790488E-4"/>
                  <c:y val="6.96211873271342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39-4910-8563-4B070D002D52}"/>
                </c:ext>
              </c:extLst>
            </c:dLbl>
            <c:dLbl>
              <c:idx val="1"/>
              <c:layout>
                <c:manualLayout>
                  <c:x val="-2.9415489730450439E-2"/>
                  <c:y val="0.117780387476015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39-4910-8563-4B070D002D52}"/>
                </c:ext>
              </c:extLst>
            </c:dLbl>
            <c:dLbl>
              <c:idx val="2"/>
              <c:layout>
                <c:manualLayout>
                  <c:x val="-3.4933633295838019E-2"/>
                  <c:y val="8.377952755905511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939-4910-8563-4B070D002D52}"/>
                </c:ext>
              </c:extLst>
            </c:dLbl>
            <c:dLbl>
              <c:idx val="5"/>
              <c:layout>
                <c:manualLayout>
                  <c:x val="-3.8925800941548974E-2"/>
                  <c:y val="3.017681326419551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939-4910-8563-4B070D002D52}"/>
                </c:ext>
              </c:extLst>
            </c:dLbl>
            <c:dLbl>
              <c:idx val="13"/>
              <c:layout>
                <c:manualLayout>
                  <c:x val="6.2615506395033568E-3"/>
                  <c:y val="3.053885990412566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939-4910-8563-4B070D002D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HillsCo!$A$1:$A$15</c:f>
              <c:strCache>
                <c:ptCount val="15"/>
                <c:pt idx="0">
                  <c:v>Non-Profit</c:v>
                </c:pt>
                <c:pt idx="1">
                  <c:v>Private</c:v>
                </c:pt>
                <c:pt idx="2">
                  <c:v>Private Match</c:v>
                </c:pt>
                <c:pt idx="3">
                  <c:v>City</c:v>
                </c:pt>
                <c:pt idx="4">
                  <c:v>City Match</c:v>
                </c:pt>
                <c:pt idx="5">
                  <c:v>Hillsborough Co.</c:v>
                </c:pt>
                <c:pt idx="6">
                  <c:v>County</c:v>
                </c:pt>
                <c:pt idx="7">
                  <c:v>County Match</c:v>
                </c:pt>
                <c:pt idx="8">
                  <c:v>Regional</c:v>
                </c:pt>
                <c:pt idx="9">
                  <c:v>Regional Match</c:v>
                </c:pt>
                <c:pt idx="10">
                  <c:v>State</c:v>
                </c:pt>
                <c:pt idx="11">
                  <c:v>State Match</c:v>
                </c:pt>
                <c:pt idx="12">
                  <c:v>Federal Grants</c:v>
                </c:pt>
                <c:pt idx="13">
                  <c:v>Federal Match</c:v>
                </c:pt>
                <c:pt idx="14">
                  <c:v>Federal CWA 320</c:v>
                </c:pt>
              </c:strCache>
            </c:strRef>
          </c:cat>
          <c:val>
            <c:numRef>
              <c:f>HillsCo!$B$1:$B$15</c:f>
              <c:numCache>
                <c:formatCode>General</c:formatCode>
                <c:ptCount val="15"/>
                <c:pt idx="0">
                  <c:v>268746</c:v>
                </c:pt>
                <c:pt idx="1">
                  <c:v>522788.5</c:v>
                </c:pt>
                <c:pt idx="2">
                  <c:v>194656</c:v>
                </c:pt>
                <c:pt idx="3">
                  <c:v>675352</c:v>
                </c:pt>
                <c:pt idx="4">
                  <c:v>2704500</c:v>
                </c:pt>
                <c:pt idx="5">
                  <c:v>264729</c:v>
                </c:pt>
                <c:pt idx="6">
                  <c:v>1303419</c:v>
                </c:pt>
                <c:pt idx="7">
                  <c:v>569923</c:v>
                </c:pt>
                <c:pt idx="8">
                  <c:v>1778103</c:v>
                </c:pt>
                <c:pt idx="9">
                  <c:v>1731568</c:v>
                </c:pt>
                <c:pt idx="10">
                  <c:v>651000</c:v>
                </c:pt>
                <c:pt idx="11">
                  <c:v>473644</c:v>
                </c:pt>
                <c:pt idx="12">
                  <c:v>1616909</c:v>
                </c:pt>
                <c:pt idx="13">
                  <c:v>1553462</c:v>
                </c:pt>
                <c:pt idx="14">
                  <c:v>1903000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939-4910-8563-4B070D002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4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64022913802441361"/>
          <c:y val="0.19548505217335638"/>
          <c:w val="0.32165679290088739"/>
          <c:h val="0.804514947826643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TBEP Funding Sources (FY17,</a:t>
            </a:r>
            <a:r>
              <a:rPr lang="en-US" sz="1800" baseline="0">
                <a:solidFill>
                  <a:schemeClr val="tx1"/>
                </a:solidFill>
              </a:rPr>
              <a:t> 18, 19)</a:t>
            </a:r>
            <a:endParaRPr lang="en-US" sz="18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222222222222223E-2"/>
          <c:y val="6.519967400162998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00374953130861E-2"/>
          <c:y val="9.5896549516676269E-2"/>
          <c:w val="0.5408140649085531"/>
          <c:h val="0.8330387796879913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pattFill prst="wdUpDiag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C1-4C29-9545-09DF6FF3B3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C1-4C29-9545-09DF6FF3B385}"/>
              </c:ext>
            </c:extLst>
          </c:dPt>
          <c:dPt>
            <c:idx val="2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5C1-4C29-9545-09DF6FF3B3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5C1-4C29-9545-09DF6FF3B385}"/>
              </c:ext>
            </c:extLst>
          </c:dPt>
          <c:dPt>
            <c:idx val="4"/>
            <c:bubble3D val="0"/>
            <c:spPr>
              <a:pattFill prst="wdUpDiag">
                <a:fgClr>
                  <a:schemeClr val="accent4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5C1-4C29-9545-09DF6FF3B385}"/>
              </c:ext>
            </c:extLst>
          </c:dPt>
          <c:dPt>
            <c:idx val="5"/>
            <c:bubble3D val="0"/>
            <c:explosion val="13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5C1-4C29-9545-09DF6FF3B385}"/>
              </c:ext>
            </c:extLst>
          </c:dPt>
          <c:dPt>
            <c:idx val="6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5C1-4C29-9545-09DF6FF3B385}"/>
              </c:ext>
            </c:extLst>
          </c:dPt>
          <c:dPt>
            <c:idx val="7"/>
            <c:bubble3D val="0"/>
            <c:spPr>
              <a:pattFill prst="wdUpDiag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5C1-4C29-9545-09DF6FF3B385}"/>
              </c:ext>
            </c:extLst>
          </c:dPt>
          <c:dPt>
            <c:idx val="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5C1-4C29-9545-09DF6FF3B385}"/>
              </c:ext>
            </c:extLst>
          </c:dPt>
          <c:dPt>
            <c:idx val="9"/>
            <c:bubble3D val="0"/>
            <c:spPr>
              <a:pattFill prst="wdUpDiag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5C1-4C29-9545-09DF6FF3B385}"/>
              </c:ext>
            </c:extLst>
          </c:dPt>
          <c:dPt>
            <c:idx val="1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5C1-4C29-9545-09DF6FF3B385}"/>
              </c:ext>
            </c:extLst>
          </c:dPt>
          <c:dPt>
            <c:idx val="11"/>
            <c:bubble3D val="0"/>
            <c:spPr>
              <a:pattFill prst="wdUpDiag">
                <a:fgClr>
                  <a:srgbClr val="C00000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5C1-4C29-9545-09DF6FF3B385}"/>
              </c:ext>
            </c:extLst>
          </c:dPt>
          <c:dPt>
            <c:idx val="12"/>
            <c:bubble3D val="0"/>
            <c:spPr>
              <a:solidFill>
                <a:srgbClr val="BC8F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5C1-4C29-9545-09DF6FF3B385}"/>
              </c:ext>
            </c:extLst>
          </c:dPt>
          <c:dPt>
            <c:idx val="13"/>
            <c:bubble3D val="0"/>
            <c:spPr>
              <a:pattFill prst="wdUpDiag">
                <a:fgClr>
                  <a:srgbClr val="BC8FD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5C1-4C29-9545-09DF6FF3B385}"/>
              </c:ext>
            </c:extLst>
          </c:dPt>
          <c:dPt>
            <c:idx val="1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5C1-4C29-9545-09DF6FF3B385}"/>
              </c:ext>
            </c:extLst>
          </c:dPt>
          <c:dLbls>
            <c:dLbl>
              <c:idx val="0"/>
              <c:layout>
                <c:manualLayout>
                  <c:x val="9.1271924342790488E-4"/>
                  <c:y val="6.96211873271342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C1-4C29-9545-09DF6FF3B385}"/>
                </c:ext>
              </c:extLst>
            </c:dLbl>
            <c:dLbl>
              <c:idx val="1"/>
              <c:layout>
                <c:manualLayout>
                  <c:x val="-2.9415489730450439E-2"/>
                  <c:y val="0.117780387476015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C1-4C29-9545-09DF6FF3B385}"/>
                </c:ext>
              </c:extLst>
            </c:dLbl>
            <c:dLbl>
              <c:idx val="2"/>
              <c:layout>
                <c:manualLayout>
                  <c:x val="-3.4933633295838019E-2"/>
                  <c:y val="8.377952755905511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5C1-4C29-9545-09DF6FF3B385}"/>
                </c:ext>
              </c:extLst>
            </c:dLbl>
            <c:dLbl>
              <c:idx val="5"/>
              <c:layout>
                <c:manualLayout>
                  <c:x val="-3.8925800941548974E-2"/>
                  <c:y val="3.017681326419551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5C1-4C29-9545-09DF6FF3B385}"/>
                </c:ext>
              </c:extLst>
            </c:dLbl>
            <c:dLbl>
              <c:idx val="13"/>
              <c:layout>
                <c:manualLayout>
                  <c:x val="6.2615506395033568E-3"/>
                  <c:y val="3.053885990412566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B5C1-4C29-9545-09DF6FF3B3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PinCo!$A$1:$A$15</c:f>
              <c:strCache>
                <c:ptCount val="15"/>
                <c:pt idx="0">
                  <c:v>Non-Profit</c:v>
                </c:pt>
                <c:pt idx="1">
                  <c:v>Private</c:v>
                </c:pt>
                <c:pt idx="2">
                  <c:v>Private Match</c:v>
                </c:pt>
                <c:pt idx="3">
                  <c:v>City</c:v>
                </c:pt>
                <c:pt idx="4">
                  <c:v>City Match</c:v>
                </c:pt>
                <c:pt idx="5">
                  <c:v>Pinellas Co.</c:v>
                </c:pt>
                <c:pt idx="6">
                  <c:v>County</c:v>
                </c:pt>
                <c:pt idx="7">
                  <c:v>County Match</c:v>
                </c:pt>
                <c:pt idx="8">
                  <c:v>Regional</c:v>
                </c:pt>
                <c:pt idx="9">
                  <c:v>Regional Match</c:v>
                </c:pt>
                <c:pt idx="10">
                  <c:v>State</c:v>
                </c:pt>
                <c:pt idx="11">
                  <c:v>State Match</c:v>
                </c:pt>
                <c:pt idx="12">
                  <c:v>Federal Grants</c:v>
                </c:pt>
                <c:pt idx="13">
                  <c:v>Federal Match</c:v>
                </c:pt>
                <c:pt idx="14">
                  <c:v>Federal CWA 320</c:v>
                </c:pt>
              </c:strCache>
            </c:strRef>
          </c:cat>
          <c:val>
            <c:numRef>
              <c:f>PinCo!$B$1:$B$15</c:f>
              <c:numCache>
                <c:formatCode>General</c:formatCode>
                <c:ptCount val="15"/>
                <c:pt idx="0">
                  <c:v>268746</c:v>
                </c:pt>
                <c:pt idx="1">
                  <c:v>522788.5</c:v>
                </c:pt>
                <c:pt idx="2">
                  <c:v>194656</c:v>
                </c:pt>
                <c:pt idx="3">
                  <c:v>675352</c:v>
                </c:pt>
                <c:pt idx="4">
                  <c:v>2704500</c:v>
                </c:pt>
                <c:pt idx="5">
                  <c:v>264729</c:v>
                </c:pt>
                <c:pt idx="6">
                  <c:v>1303419</c:v>
                </c:pt>
                <c:pt idx="7">
                  <c:v>569923</c:v>
                </c:pt>
                <c:pt idx="8">
                  <c:v>1778103</c:v>
                </c:pt>
                <c:pt idx="9">
                  <c:v>1731568</c:v>
                </c:pt>
                <c:pt idx="10">
                  <c:v>651000</c:v>
                </c:pt>
                <c:pt idx="11">
                  <c:v>473644</c:v>
                </c:pt>
                <c:pt idx="12">
                  <c:v>1616909</c:v>
                </c:pt>
                <c:pt idx="13">
                  <c:v>1553462</c:v>
                </c:pt>
                <c:pt idx="14">
                  <c:v>1903000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5C1-4C29-9545-09DF6FF3B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4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64022913802441361"/>
          <c:y val="0.19548505217335638"/>
          <c:w val="0.32165679290088739"/>
          <c:h val="0.804514947826643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TBEP Funding Sources (FY17,</a:t>
            </a:r>
            <a:r>
              <a:rPr lang="en-US" sz="1800" baseline="0">
                <a:solidFill>
                  <a:schemeClr val="tx1"/>
                </a:solidFill>
              </a:rPr>
              <a:t> 18, 19)</a:t>
            </a:r>
            <a:endParaRPr lang="en-US" sz="18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222222222222223E-2"/>
          <c:y val="6.519967400162998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00374953130861E-2"/>
          <c:y val="9.5896549516676269E-2"/>
          <c:w val="0.5408140649085531"/>
          <c:h val="0.8330387796879913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pattFill prst="wdUpDiag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12-4469-9335-7B5EABF2B8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12-4469-9335-7B5EABF2B8EB}"/>
              </c:ext>
            </c:extLst>
          </c:dPt>
          <c:dPt>
            <c:idx val="2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12-4469-9335-7B5EABF2B8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512-4469-9335-7B5EABF2B8EB}"/>
              </c:ext>
            </c:extLst>
          </c:dPt>
          <c:dPt>
            <c:idx val="4"/>
            <c:bubble3D val="0"/>
            <c:spPr>
              <a:pattFill prst="wdUpDiag">
                <a:fgClr>
                  <a:schemeClr val="accent4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512-4469-9335-7B5EABF2B8EB}"/>
              </c:ext>
            </c:extLst>
          </c:dPt>
          <c:dPt>
            <c:idx val="5"/>
            <c:bubble3D val="0"/>
            <c:explosion val="13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512-4469-9335-7B5EABF2B8EB}"/>
              </c:ext>
            </c:extLst>
          </c:dPt>
          <c:dPt>
            <c:idx val="6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512-4469-9335-7B5EABF2B8EB}"/>
              </c:ext>
            </c:extLst>
          </c:dPt>
          <c:dPt>
            <c:idx val="7"/>
            <c:bubble3D val="0"/>
            <c:spPr>
              <a:pattFill prst="wdUpDiag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512-4469-9335-7B5EABF2B8EB}"/>
              </c:ext>
            </c:extLst>
          </c:dPt>
          <c:dPt>
            <c:idx val="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512-4469-9335-7B5EABF2B8EB}"/>
              </c:ext>
            </c:extLst>
          </c:dPt>
          <c:dPt>
            <c:idx val="9"/>
            <c:bubble3D val="0"/>
            <c:spPr>
              <a:pattFill prst="wdUpDiag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512-4469-9335-7B5EABF2B8EB}"/>
              </c:ext>
            </c:extLst>
          </c:dPt>
          <c:dPt>
            <c:idx val="1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512-4469-9335-7B5EABF2B8EB}"/>
              </c:ext>
            </c:extLst>
          </c:dPt>
          <c:dPt>
            <c:idx val="11"/>
            <c:bubble3D val="0"/>
            <c:spPr>
              <a:pattFill prst="wdUpDiag">
                <a:fgClr>
                  <a:srgbClr val="C00000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512-4469-9335-7B5EABF2B8EB}"/>
              </c:ext>
            </c:extLst>
          </c:dPt>
          <c:dPt>
            <c:idx val="12"/>
            <c:bubble3D val="0"/>
            <c:spPr>
              <a:solidFill>
                <a:srgbClr val="BC8F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512-4469-9335-7B5EABF2B8EB}"/>
              </c:ext>
            </c:extLst>
          </c:dPt>
          <c:dPt>
            <c:idx val="13"/>
            <c:bubble3D val="0"/>
            <c:spPr>
              <a:pattFill prst="wdUpDiag">
                <a:fgClr>
                  <a:srgbClr val="BC8FD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512-4469-9335-7B5EABF2B8EB}"/>
              </c:ext>
            </c:extLst>
          </c:dPt>
          <c:dPt>
            <c:idx val="1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512-4469-9335-7B5EABF2B8EB}"/>
              </c:ext>
            </c:extLst>
          </c:dPt>
          <c:dLbls>
            <c:dLbl>
              <c:idx val="0"/>
              <c:layout>
                <c:manualLayout>
                  <c:x val="9.1271924342790488E-4"/>
                  <c:y val="6.96211873271342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12-4469-9335-7B5EABF2B8EB}"/>
                </c:ext>
              </c:extLst>
            </c:dLbl>
            <c:dLbl>
              <c:idx val="1"/>
              <c:layout>
                <c:manualLayout>
                  <c:x val="-2.9415489730450439E-2"/>
                  <c:y val="0.117780387476015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512-4469-9335-7B5EABF2B8EB}"/>
                </c:ext>
              </c:extLst>
            </c:dLbl>
            <c:dLbl>
              <c:idx val="2"/>
              <c:layout>
                <c:manualLayout>
                  <c:x val="-3.4933633295838019E-2"/>
                  <c:y val="8.377952755905511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512-4469-9335-7B5EABF2B8EB}"/>
                </c:ext>
              </c:extLst>
            </c:dLbl>
            <c:dLbl>
              <c:idx val="5"/>
              <c:layout>
                <c:manualLayout>
                  <c:x val="-2.0117985251843596E-2"/>
                  <c:y val="-1.811971064592535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512-4469-9335-7B5EABF2B8EB}"/>
                </c:ext>
              </c:extLst>
            </c:dLbl>
            <c:dLbl>
              <c:idx val="13"/>
              <c:layout>
                <c:manualLayout>
                  <c:x val="6.2615506395033568E-3"/>
                  <c:y val="3.053885990412566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8512-4469-9335-7B5EABF2B8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ManCo!$A$1:$A$15</c:f>
              <c:strCache>
                <c:ptCount val="15"/>
                <c:pt idx="0">
                  <c:v>Non-Profit</c:v>
                </c:pt>
                <c:pt idx="1">
                  <c:v>Private</c:v>
                </c:pt>
                <c:pt idx="2">
                  <c:v>Private Match</c:v>
                </c:pt>
                <c:pt idx="3">
                  <c:v>City</c:v>
                </c:pt>
                <c:pt idx="4">
                  <c:v>City Match</c:v>
                </c:pt>
                <c:pt idx="5">
                  <c:v>Manatee Co.</c:v>
                </c:pt>
                <c:pt idx="6">
                  <c:v>County</c:v>
                </c:pt>
                <c:pt idx="7">
                  <c:v>County Match</c:v>
                </c:pt>
                <c:pt idx="8">
                  <c:v>Regional</c:v>
                </c:pt>
                <c:pt idx="9">
                  <c:v>Regional Match</c:v>
                </c:pt>
                <c:pt idx="10">
                  <c:v>State</c:v>
                </c:pt>
                <c:pt idx="11">
                  <c:v>State Match</c:v>
                </c:pt>
                <c:pt idx="12">
                  <c:v>Federal Grants</c:v>
                </c:pt>
                <c:pt idx="13">
                  <c:v>Federal Match</c:v>
                </c:pt>
                <c:pt idx="14">
                  <c:v>Federal CWA 320</c:v>
                </c:pt>
              </c:strCache>
            </c:strRef>
          </c:cat>
          <c:val>
            <c:numRef>
              <c:f>ManCo!$B$1:$B$15</c:f>
              <c:numCache>
                <c:formatCode>General</c:formatCode>
                <c:ptCount val="15"/>
                <c:pt idx="0">
                  <c:v>268746</c:v>
                </c:pt>
                <c:pt idx="1">
                  <c:v>522788.5</c:v>
                </c:pt>
                <c:pt idx="2">
                  <c:v>194656</c:v>
                </c:pt>
                <c:pt idx="3">
                  <c:v>675352</c:v>
                </c:pt>
                <c:pt idx="4">
                  <c:v>2704500</c:v>
                </c:pt>
                <c:pt idx="5">
                  <c:v>114585</c:v>
                </c:pt>
                <c:pt idx="6">
                  <c:v>1453563</c:v>
                </c:pt>
                <c:pt idx="7">
                  <c:v>569923</c:v>
                </c:pt>
                <c:pt idx="8">
                  <c:v>1778103</c:v>
                </c:pt>
                <c:pt idx="9">
                  <c:v>1731568</c:v>
                </c:pt>
                <c:pt idx="10">
                  <c:v>651000</c:v>
                </c:pt>
                <c:pt idx="11">
                  <c:v>473644</c:v>
                </c:pt>
                <c:pt idx="12">
                  <c:v>1616909</c:v>
                </c:pt>
                <c:pt idx="13">
                  <c:v>1553462</c:v>
                </c:pt>
                <c:pt idx="14">
                  <c:v>1903000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512-4469-9335-7B5EABF2B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4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64022913802441361"/>
          <c:y val="0.19548505217335638"/>
          <c:w val="0.32165679290088739"/>
          <c:h val="0.804514947826643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TBEP Funding Sources (FY17,</a:t>
            </a:r>
            <a:r>
              <a:rPr lang="en-US" sz="1800" baseline="0">
                <a:solidFill>
                  <a:schemeClr val="tx1"/>
                </a:solidFill>
              </a:rPr>
              <a:t> 18, 19)</a:t>
            </a:r>
            <a:endParaRPr lang="en-US" sz="18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222222222222223E-2"/>
          <c:y val="6.519967400162998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00374953130861E-2"/>
          <c:y val="9.5896549516676269E-2"/>
          <c:w val="0.5408140649085531"/>
          <c:h val="0.8330387796879913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pattFill prst="wdUpDiag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4F-48E9-A029-9E0D179E8B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4F-48E9-A029-9E0D179E8B1B}"/>
              </c:ext>
            </c:extLst>
          </c:dPt>
          <c:dPt>
            <c:idx val="2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4F-48E9-A029-9E0D179E8B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94F-48E9-A029-9E0D179E8B1B}"/>
              </c:ext>
            </c:extLst>
          </c:dPt>
          <c:dPt>
            <c:idx val="4"/>
            <c:bubble3D val="0"/>
            <c:spPr>
              <a:pattFill prst="wdUpDiag">
                <a:fgClr>
                  <a:schemeClr val="accent4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94F-48E9-A029-9E0D179E8B1B}"/>
              </c:ext>
            </c:extLst>
          </c:dPt>
          <c:dPt>
            <c:idx val="5"/>
            <c:bubble3D val="0"/>
            <c:explosion val="13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94F-48E9-A029-9E0D179E8B1B}"/>
              </c:ext>
            </c:extLst>
          </c:dPt>
          <c:dPt>
            <c:idx val="6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94F-48E9-A029-9E0D179E8B1B}"/>
              </c:ext>
            </c:extLst>
          </c:dPt>
          <c:dPt>
            <c:idx val="7"/>
            <c:bubble3D val="0"/>
            <c:spPr>
              <a:pattFill prst="wdUpDiag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94F-48E9-A029-9E0D179E8B1B}"/>
              </c:ext>
            </c:extLst>
          </c:dPt>
          <c:dPt>
            <c:idx val="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94F-48E9-A029-9E0D179E8B1B}"/>
              </c:ext>
            </c:extLst>
          </c:dPt>
          <c:dPt>
            <c:idx val="9"/>
            <c:bubble3D val="0"/>
            <c:spPr>
              <a:pattFill prst="wdUpDiag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94F-48E9-A029-9E0D179E8B1B}"/>
              </c:ext>
            </c:extLst>
          </c:dPt>
          <c:dPt>
            <c:idx val="1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94F-48E9-A029-9E0D179E8B1B}"/>
              </c:ext>
            </c:extLst>
          </c:dPt>
          <c:dPt>
            <c:idx val="11"/>
            <c:bubble3D val="0"/>
            <c:spPr>
              <a:pattFill prst="wdUpDiag">
                <a:fgClr>
                  <a:srgbClr val="C00000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94F-48E9-A029-9E0D179E8B1B}"/>
              </c:ext>
            </c:extLst>
          </c:dPt>
          <c:dPt>
            <c:idx val="12"/>
            <c:bubble3D val="0"/>
            <c:spPr>
              <a:solidFill>
                <a:srgbClr val="BC8F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94F-48E9-A029-9E0D179E8B1B}"/>
              </c:ext>
            </c:extLst>
          </c:dPt>
          <c:dPt>
            <c:idx val="13"/>
            <c:bubble3D val="0"/>
            <c:spPr>
              <a:pattFill prst="wdUpDiag">
                <a:fgClr>
                  <a:srgbClr val="BC8FD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94F-48E9-A029-9E0D179E8B1B}"/>
              </c:ext>
            </c:extLst>
          </c:dPt>
          <c:dPt>
            <c:idx val="1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94F-48E9-A029-9E0D179E8B1B}"/>
              </c:ext>
            </c:extLst>
          </c:dPt>
          <c:dLbls>
            <c:dLbl>
              <c:idx val="0"/>
              <c:layout>
                <c:manualLayout>
                  <c:x val="9.1271924342790488E-4"/>
                  <c:y val="6.96211873271342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4F-48E9-A029-9E0D179E8B1B}"/>
                </c:ext>
              </c:extLst>
            </c:dLbl>
            <c:dLbl>
              <c:idx val="1"/>
              <c:layout>
                <c:manualLayout>
                  <c:x val="-2.9415489730450439E-2"/>
                  <c:y val="0.117780387476015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4F-48E9-A029-9E0D179E8B1B}"/>
                </c:ext>
              </c:extLst>
            </c:dLbl>
            <c:dLbl>
              <c:idx val="2"/>
              <c:layout>
                <c:manualLayout>
                  <c:x val="-3.4933633295838019E-2"/>
                  <c:y val="8.377952755905511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4F-48E9-A029-9E0D179E8B1B}"/>
                </c:ext>
              </c:extLst>
            </c:dLbl>
            <c:dLbl>
              <c:idx val="5"/>
              <c:layout>
                <c:manualLayout>
                  <c:x val="-3.4932800066658415E-2"/>
                  <c:y val="1.765264707765187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&lt;1%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94F-48E9-A029-9E0D179E8B1B}"/>
                </c:ext>
              </c:extLst>
            </c:dLbl>
            <c:dLbl>
              <c:idx val="13"/>
              <c:layout>
                <c:manualLayout>
                  <c:x val="6.2615506395033568E-3"/>
                  <c:y val="3.053885990412566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94F-48E9-A029-9E0D179E8B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PasCo!$A$1:$A$15</c:f>
              <c:strCache>
                <c:ptCount val="15"/>
                <c:pt idx="0">
                  <c:v>Non-Profit</c:v>
                </c:pt>
                <c:pt idx="1">
                  <c:v>Private</c:v>
                </c:pt>
                <c:pt idx="2">
                  <c:v>Private Match</c:v>
                </c:pt>
                <c:pt idx="3">
                  <c:v>City</c:v>
                </c:pt>
                <c:pt idx="4">
                  <c:v>City Match</c:v>
                </c:pt>
                <c:pt idx="5">
                  <c:v>Pasco Co.</c:v>
                </c:pt>
                <c:pt idx="6">
                  <c:v>County</c:v>
                </c:pt>
                <c:pt idx="7">
                  <c:v>County Match</c:v>
                </c:pt>
                <c:pt idx="8">
                  <c:v>Regional</c:v>
                </c:pt>
                <c:pt idx="9">
                  <c:v>Regional Match</c:v>
                </c:pt>
                <c:pt idx="10">
                  <c:v>State</c:v>
                </c:pt>
                <c:pt idx="11">
                  <c:v>State Match</c:v>
                </c:pt>
                <c:pt idx="12">
                  <c:v>Federal Grants</c:v>
                </c:pt>
                <c:pt idx="13">
                  <c:v>Federal Match</c:v>
                </c:pt>
                <c:pt idx="14">
                  <c:v>Federal CWA 320</c:v>
                </c:pt>
              </c:strCache>
            </c:strRef>
          </c:cat>
          <c:val>
            <c:numRef>
              <c:f>PasCo!$B$1:$B$15</c:f>
              <c:numCache>
                <c:formatCode>General</c:formatCode>
                <c:ptCount val="15"/>
                <c:pt idx="0">
                  <c:v>268746</c:v>
                </c:pt>
                <c:pt idx="1">
                  <c:v>522788.5</c:v>
                </c:pt>
                <c:pt idx="2">
                  <c:v>194656</c:v>
                </c:pt>
                <c:pt idx="3">
                  <c:v>675352</c:v>
                </c:pt>
                <c:pt idx="4">
                  <c:v>2704500</c:v>
                </c:pt>
                <c:pt idx="5">
                  <c:v>77778</c:v>
                </c:pt>
                <c:pt idx="6">
                  <c:v>1490370</c:v>
                </c:pt>
                <c:pt idx="7">
                  <c:v>569923</c:v>
                </c:pt>
                <c:pt idx="8">
                  <c:v>1778103</c:v>
                </c:pt>
                <c:pt idx="9">
                  <c:v>1731568</c:v>
                </c:pt>
                <c:pt idx="10">
                  <c:v>651000</c:v>
                </c:pt>
                <c:pt idx="11">
                  <c:v>473644</c:v>
                </c:pt>
                <c:pt idx="12">
                  <c:v>1616909</c:v>
                </c:pt>
                <c:pt idx="13">
                  <c:v>1553462</c:v>
                </c:pt>
                <c:pt idx="14">
                  <c:v>1903000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94F-48E9-A029-9E0D179E8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4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64022913802441361"/>
          <c:y val="0.19548505217335638"/>
          <c:w val="0.32165679290088739"/>
          <c:h val="0.804514947826643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TBEP Funding Sources (FY17,</a:t>
            </a:r>
            <a:r>
              <a:rPr lang="en-US" sz="1800" baseline="0">
                <a:solidFill>
                  <a:schemeClr val="tx1"/>
                </a:solidFill>
              </a:rPr>
              <a:t> 18, 19)</a:t>
            </a:r>
            <a:endParaRPr lang="en-US" sz="18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222222222222223E-2"/>
          <c:y val="6.519967400162998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00374953130861E-2"/>
          <c:y val="0.11439282803585982"/>
          <c:w val="0.5408140649085531"/>
          <c:h val="0.8330387796879913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pattFill prst="wdUpDiag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F6-4245-B7BB-868B7678D6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F6-4245-B7BB-868B7678D6D7}"/>
              </c:ext>
            </c:extLst>
          </c:dPt>
          <c:dPt>
            <c:idx val="2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5F6-4245-B7BB-868B7678D6D7}"/>
              </c:ext>
            </c:extLst>
          </c:dPt>
          <c:dPt>
            <c:idx val="3"/>
            <c:bubble3D val="0"/>
            <c:explosion val="9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5F6-4245-B7BB-868B7678D6D7}"/>
              </c:ext>
            </c:extLst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5F6-4245-B7BB-868B7678D6D7}"/>
              </c:ext>
            </c:extLst>
          </c:dPt>
          <c:dPt>
            <c:idx val="5"/>
            <c:bubble3D val="0"/>
            <c:spPr>
              <a:pattFill prst="wdUpDiag">
                <a:fgClr>
                  <a:schemeClr val="accent4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5F6-4245-B7BB-868B7678D6D7}"/>
              </c:ext>
            </c:extLst>
          </c:dPt>
          <c:dPt>
            <c:idx val="6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5F6-4245-B7BB-868B7678D6D7}"/>
              </c:ext>
            </c:extLst>
          </c:dPt>
          <c:dPt>
            <c:idx val="7"/>
            <c:bubble3D val="0"/>
            <c:spPr>
              <a:pattFill prst="wdUpDiag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5F6-4245-B7BB-868B7678D6D7}"/>
              </c:ext>
            </c:extLst>
          </c:dPt>
          <c:dPt>
            <c:idx val="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5F6-4245-B7BB-868B7678D6D7}"/>
              </c:ext>
            </c:extLst>
          </c:dPt>
          <c:dPt>
            <c:idx val="9"/>
            <c:bubble3D val="0"/>
            <c:spPr>
              <a:pattFill prst="wdUpDiag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5F6-4245-B7BB-868B7678D6D7}"/>
              </c:ext>
            </c:extLst>
          </c:dPt>
          <c:dPt>
            <c:idx val="1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5F6-4245-B7BB-868B7678D6D7}"/>
              </c:ext>
            </c:extLst>
          </c:dPt>
          <c:dPt>
            <c:idx val="11"/>
            <c:bubble3D val="0"/>
            <c:spPr>
              <a:pattFill prst="wdUpDiag">
                <a:fgClr>
                  <a:srgbClr val="C00000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5F6-4245-B7BB-868B7678D6D7}"/>
              </c:ext>
            </c:extLst>
          </c:dPt>
          <c:dPt>
            <c:idx val="12"/>
            <c:bubble3D val="0"/>
            <c:spPr>
              <a:solidFill>
                <a:srgbClr val="BC8F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5F6-4245-B7BB-868B7678D6D7}"/>
              </c:ext>
            </c:extLst>
          </c:dPt>
          <c:dPt>
            <c:idx val="13"/>
            <c:bubble3D val="0"/>
            <c:spPr>
              <a:pattFill prst="wdUpDiag">
                <a:fgClr>
                  <a:srgbClr val="BC8FD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5F6-4245-B7BB-868B7678D6D7}"/>
              </c:ext>
            </c:extLst>
          </c:dPt>
          <c:dPt>
            <c:idx val="1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5F6-4245-B7BB-868B7678D6D7}"/>
              </c:ext>
            </c:extLst>
          </c:dPt>
          <c:dLbls>
            <c:dLbl>
              <c:idx val="0"/>
              <c:layout>
                <c:manualLayout>
                  <c:x val="9.1271924342790488E-4"/>
                  <c:y val="6.96211873271342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5F6-4245-B7BB-868B7678D6D7}"/>
                </c:ext>
              </c:extLst>
            </c:dLbl>
            <c:dLbl>
              <c:idx val="1"/>
              <c:layout>
                <c:manualLayout>
                  <c:x val="-2.9415489730450439E-2"/>
                  <c:y val="0.117780387476015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5F6-4245-B7BB-868B7678D6D7}"/>
                </c:ext>
              </c:extLst>
            </c:dLbl>
            <c:dLbl>
              <c:idx val="2"/>
              <c:layout>
                <c:manualLayout>
                  <c:x val="-3.4933633295838019E-2"/>
                  <c:y val="8.377952755905511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5F6-4245-B7BB-868B7678D6D7}"/>
                </c:ext>
              </c:extLst>
            </c:dLbl>
            <c:dLbl>
              <c:idx val="3"/>
              <c:layout>
                <c:manualLayout>
                  <c:x val="-4.5409323834520688E-3"/>
                  <c:y val="5.343012611228473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5F6-4245-B7BB-868B7678D6D7}"/>
                </c:ext>
              </c:extLst>
            </c:dLbl>
            <c:dLbl>
              <c:idx val="13"/>
              <c:layout>
                <c:manualLayout>
                  <c:x val="6.2615506395033568E-3"/>
                  <c:y val="3.053885990412566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5F6-4245-B7BB-868B7678D6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CoSP!$A$1:$A$15</c:f>
              <c:strCache>
                <c:ptCount val="15"/>
                <c:pt idx="0">
                  <c:v>Non-Profit</c:v>
                </c:pt>
                <c:pt idx="1">
                  <c:v>Private</c:v>
                </c:pt>
                <c:pt idx="2">
                  <c:v>Private Match</c:v>
                </c:pt>
                <c:pt idx="3">
                  <c:v>St. Petersburg</c:v>
                </c:pt>
                <c:pt idx="4">
                  <c:v>City</c:v>
                </c:pt>
                <c:pt idx="5">
                  <c:v>City Match</c:v>
                </c:pt>
                <c:pt idx="6">
                  <c:v>County</c:v>
                </c:pt>
                <c:pt idx="7">
                  <c:v>County Match</c:v>
                </c:pt>
                <c:pt idx="8">
                  <c:v>Regional</c:v>
                </c:pt>
                <c:pt idx="9">
                  <c:v>Regional Match</c:v>
                </c:pt>
                <c:pt idx="10">
                  <c:v>State</c:v>
                </c:pt>
                <c:pt idx="11">
                  <c:v>State Match</c:v>
                </c:pt>
                <c:pt idx="12">
                  <c:v>Federal Grants</c:v>
                </c:pt>
                <c:pt idx="13">
                  <c:v>Federal Match</c:v>
                </c:pt>
                <c:pt idx="14">
                  <c:v>Federal CWA 320</c:v>
                </c:pt>
              </c:strCache>
            </c:strRef>
          </c:cat>
          <c:val>
            <c:numRef>
              <c:f>CoSP!$B$1:$B$15</c:f>
              <c:numCache>
                <c:formatCode>General</c:formatCode>
                <c:ptCount val="15"/>
                <c:pt idx="0">
                  <c:v>268746</c:v>
                </c:pt>
                <c:pt idx="1">
                  <c:v>522788.5</c:v>
                </c:pt>
                <c:pt idx="2">
                  <c:v>194656</c:v>
                </c:pt>
                <c:pt idx="3">
                  <c:v>107491</c:v>
                </c:pt>
                <c:pt idx="4">
                  <c:v>567861</c:v>
                </c:pt>
                <c:pt idx="5">
                  <c:v>2704500</c:v>
                </c:pt>
                <c:pt idx="6">
                  <c:v>1568148</c:v>
                </c:pt>
                <c:pt idx="7">
                  <c:v>569923</c:v>
                </c:pt>
                <c:pt idx="8">
                  <c:v>1778103</c:v>
                </c:pt>
                <c:pt idx="9">
                  <c:v>1731568</c:v>
                </c:pt>
                <c:pt idx="10">
                  <c:v>651000</c:v>
                </c:pt>
                <c:pt idx="11">
                  <c:v>473644</c:v>
                </c:pt>
                <c:pt idx="12">
                  <c:v>1616909</c:v>
                </c:pt>
                <c:pt idx="13">
                  <c:v>1553462</c:v>
                </c:pt>
                <c:pt idx="14">
                  <c:v>1903000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5F6-4245-B7BB-868B7678D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64022913802441361"/>
          <c:y val="0.21560796363869153"/>
          <c:w val="0.32165679290088739"/>
          <c:h val="0.78439203636130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TBEP Funding Sources (FY17,</a:t>
            </a:r>
            <a:r>
              <a:rPr lang="en-US" sz="1800" baseline="0">
                <a:solidFill>
                  <a:schemeClr val="tx1"/>
                </a:solidFill>
              </a:rPr>
              <a:t> 18, 19)</a:t>
            </a:r>
            <a:endParaRPr lang="en-US" sz="18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222222222222223E-2"/>
          <c:y val="6.519967400162998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00374953130861E-2"/>
          <c:y val="0.11439282803585982"/>
          <c:w val="0.5408140649085531"/>
          <c:h val="0.8330387796879913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pattFill prst="wdUpDiag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13-481D-AA76-1A187100E8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13-481D-AA76-1A187100E815}"/>
              </c:ext>
            </c:extLst>
          </c:dPt>
          <c:dPt>
            <c:idx val="2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C13-481D-AA76-1A187100E815}"/>
              </c:ext>
            </c:extLst>
          </c:dPt>
          <c:dPt>
            <c:idx val="3"/>
            <c:bubble3D val="0"/>
            <c:explosion val="9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C13-481D-AA76-1A187100E815}"/>
              </c:ext>
            </c:extLst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C13-481D-AA76-1A187100E815}"/>
              </c:ext>
            </c:extLst>
          </c:dPt>
          <c:dPt>
            <c:idx val="5"/>
            <c:bubble3D val="0"/>
            <c:spPr>
              <a:pattFill prst="wdUpDiag">
                <a:fgClr>
                  <a:schemeClr val="accent4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C13-481D-AA76-1A187100E815}"/>
              </c:ext>
            </c:extLst>
          </c:dPt>
          <c:dPt>
            <c:idx val="6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C13-481D-AA76-1A187100E815}"/>
              </c:ext>
            </c:extLst>
          </c:dPt>
          <c:dPt>
            <c:idx val="7"/>
            <c:bubble3D val="0"/>
            <c:spPr>
              <a:pattFill prst="wdUpDiag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C13-481D-AA76-1A187100E815}"/>
              </c:ext>
            </c:extLst>
          </c:dPt>
          <c:dPt>
            <c:idx val="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C13-481D-AA76-1A187100E815}"/>
              </c:ext>
            </c:extLst>
          </c:dPt>
          <c:dPt>
            <c:idx val="9"/>
            <c:bubble3D val="0"/>
            <c:spPr>
              <a:pattFill prst="wdUpDiag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C13-481D-AA76-1A187100E815}"/>
              </c:ext>
            </c:extLst>
          </c:dPt>
          <c:dPt>
            <c:idx val="1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C13-481D-AA76-1A187100E815}"/>
              </c:ext>
            </c:extLst>
          </c:dPt>
          <c:dPt>
            <c:idx val="11"/>
            <c:bubble3D val="0"/>
            <c:spPr>
              <a:pattFill prst="wdUpDiag">
                <a:fgClr>
                  <a:srgbClr val="C00000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C13-481D-AA76-1A187100E815}"/>
              </c:ext>
            </c:extLst>
          </c:dPt>
          <c:dPt>
            <c:idx val="12"/>
            <c:bubble3D val="0"/>
            <c:spPr>
              <a:solidFill>
                <a:srgbClr val="BC8F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C13-481D-AA76-1A187100E815}"/>
              </c:ext>
            </c:extLst>
          </c:dPt>
          <c:dPt>
            <c:idx val="13"/>
            <c:bubble3D val="0"/>
            <c:spPr>
              <a:pattFill prst="wdUpDiag">
                <a:fgClr>
                  <a:srgbClr val="BC8FD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C13-481D-AA76-1A187100E815}"/>
              </c:ext>
            </c:extLst>
          </c:dPt>
          <c:dPt>
            <c:idx val="1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C13-481D-AA76-1A187100E815}"/>
              </c:ext>
            </c:extLst>
          </c:dPt>
          <c:dLbls>
            <c:dLbl>
              <c:idx val="0"/>
              <c:layout>
                <c:manualLayout>
                  <c:x val="9.1271924342790488E-4"/>
                  <c:y val="6.96211873271342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13-481D-AA76-1A187100E815}"/>
                </c:ext>
              </c:extLst>
            </c:dLbl>
            <c:dLbl>
              <c:idx val="1"/>
              <c:layout>
                <c:manualLayout>
                  <c:x val="-2.9415489730450439E-2"/>
                  <c:y val="0.117780387476015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13-481D-AA76-1A187100E815}"/>
                </c:ext>
              </c:extLst>
            </c:dLbl>
            <c:dLbl>
              <c:idx val="2"/>
              <c:layout>
                <c:manualLayout>
                  <c:x val="-3.4933633295838019E-2"/>
                  <c:y val="8.377952755905511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C13-481D-AA76-1A187100E815}"/>
                </c:ext>
              </c:extLst>
            </c:dLbl>
            <c:dLbl>
              <c:idx val="3"/>
              <c:layout>
                <c:manualLayout>
                  <c:x val="-4.5409323834520688E-3"/>
                  <c:y val="5.01780935919595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C13-481D-AA76-1A187100E815}"/>
                </c:ext>
              </c:extLst>
            </c:dLbl>
            <c:dLbl>
              <c:idx val="13"/>
              <c:layout>
                <c:manualLayout>
                  <c:x val="6.2615506395033568E-3"/>
                  <c:y val="3.053885990412566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C13-481D-AA76-1A187100E8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CoTAM!$A$1:$A$15</c:f>
              <c:strCache>
                <c:ptCount val="15"/>
                <c:pt idx="0">
                  <c:v>Non-Profit</c:v>
                </c:pt>
                <c:pt idx="1">
                  <c:v>Private</c:v>
                </c:pt>
                <c:pt idx="2">
                  <c:v>Private Match</c:v>
                </c:pt>
                <c:pt idx="3">
                  <c:v>Tampa</c:v>
                </c:pt>
                <c:pt idx="4">
                  <c:v>City</c:v>
                </c:pt>
                <c:pt idx="5">
                  <c:v>City Match</c:v>
                </c:pt>
                <c:pt idx="6">
                  <c:v>County</c:v>
                </c:pt>
                <c:pt idx="7">
                  <c:v>County Match</c:v>
                </c:pt>
                <c:pt idx="8">
                  <c:v>Regional</c:v>
                </c:pt>
                <c:pt idx="9">
                  <c:v>Regional Match</c:v>
                </c:pt>
                <c:pt idx="10">
                  <c:v>State</c:v>
                </c:pt>
                <c:pt idx="11">
                  <c:v>State Match</c:v>
                </c:pt>
                <c:pt idx="12">
                  <c:v>Federal Grants</c:v>
                </c:pt>
                <c:pt idx="13">
                  <c:v>Federal Match</c:v>
                </c:pt>
                <c:pt idx="14">
                  <c:v>Federal CWA 320</c:v>
                </c:pt>
              </c:strCache>
            </c:strRef>
          </c:cat>
          <c:val>
            <c:numRef>
              <c:f>CoTAM!$B$1:$B$15</c:f>
              <c:numCache>
                <c:formatCode>General</c:formatCode>
                <c:ptCount val="15"/>
                <c:pt idx="0">
                  <c:v>268746</c:v>
                </c:pt>
                <c:pt idx="1">
                  <c:v>522788.5</c:v>
                </c:pt>
                <c:pt idx="2">
                  <c:v>194656</c:v>
                </c:pt>
                <c:pt idx="3">
                  <c:v>140142</c:v>
                </c:pt>
                <c:pt idx="4">
                  <c:v>535210</c:v>
                </c:pt>
                <c:pt idx="5">
                  <c:v>2704500</c:v>
                </c:pt>
                <c:pt idx="6">
                  <c:v>1568148</c:v>
                </c:pt>
                <c:pt idx="7">
                  <c:v>569923</c:v>
                </c:pt>
                <c:pt idx="8">
                  <c:v>1778103</c:v>
                </c:pt>
                <c:pt idx="9">
                  <c:v>1731568</c:v>
                </c:pt>
                <c:pt idx="10">
                  <c:v>651000</c:v>
                </c:pt>
                <c:pt idx="11">
                  <c:v>473644</c:v>
                </c:pt>
                <c:pt idx="12">
                  <c:v>1616909</c:v>
                </c:pt>
                <c:pt idx="13">
                  <c:v>1553462</c:v>
                </c:pt>
                <c:pt idx="14">
                  <c:v>1903000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C13-481D-AA76-1A187100E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64022913802441361"/>
          <c:y val="0.21560796363869153"/>
          <c:w val="0.32165679290088739"/>
          <c:h val="0.78439203636130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2</xdr:row>
      <xdr:rowOff>142875</xdr:rowOff>
    </xdr:from>
    <xdr:to>
      <xdr:col>15</xdr:col>
      <xdr:colOff>419100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EE27FC-CE65-4213-82AF-CF9D9A212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133350</xdr:colOff>
      <xdr:row>5</xdr:row>
      <xdr:rowOff>47625</xdr:rowOff>
    </xdr:from>
    <xdr:to>
      <xdr:col>15</xdr:col>
      <xdr:colOff>123825</xdr:colOff>
      <xdr:row>6</xdr:row>
      <xdr:rowOff>66675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610FE97-8F0B-48C3-A885-1018534FB1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80" t="21078" r="7154" b="73284"/>
        <a:stretch/>
      </xdr:blipFill>
      <xdr:spPr bwMode="auto">
        <a:xfrm>
          <a:off x="8162925" y="1047750"/>
          <a:ext cx="18192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466725</xdr:colOff>
      <xdr:row>21</xdr:row>
      <xdr:rowOff>19050</xdr:rowOff>
    </xdr:from>
    <xdr:to>
      <xdr:col>12</xdr:col>
      <xdr:colOff>276225</xdr:colOff>
      <xdr:row>22</xdr:row>
      <xdr:rowOff>171336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50D6845-50B6-4D02-A568-3EA21012EA6D}"/>
            </a:ext>
          </a:extLst>
        </xdr:cNvPr>
        <xdr:cNvSpPr txBox="1"/>
      </xdr:nvSpPr>
      <xdr:spPr>
        <a:xfrm>
          <a:off x="4229100" y="4152900"/>
          <a:ext cx="407670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>
              <a:solidFill>
                <a:sysClr val="windowText" lastClr="000000"/>
              </a:solidFill>
            </a:rPr>
            <a:t>$16.21</a:t>
          </a:r>
          <a:r>
            <a:rPr lang="en-US" sz="1600" baseline="0">
              <a:solidFill>
                <a:sysClr val="windowText" lastClr="000000"/>
              </a:solidFill>
            </a:rPr>
            <a:t> Million (</a:t>
          </a:r>
          <a:r>
            <a:rPr lang="en-US" sz="1600" b="1" baseline="0">
              <a:solidFill>
                <a:sysClr val="windowText" lastClr="000000"/>
              </a:solidFill>
            </a:rPr>
            <a:t>$8.52</a:t>
          </a:r>
          <a:r>
            <a:rPr lang="en-US" sz="1600" baseline="0">
              <a:solidFill>
                <a:sysClr val="windowText" lastClr="000000"/>
              </a:solidFill>
            </a:rPr>
            <a:t>:$1, 320 Fund Leveraging)</a:t>
          </a:r>
          <a:endParaRPr lang="en-US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2</xdr:row>
      <xdr:rowOff>142875</xdr:rowOff>
    </xdr:from>
    <xdr:to>
      <xdr:col>15</xdr:col>
      <xdr:colOff>419100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C0E443-C0C8-4D6F-89C3-E2541D8A5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133350</xdr:colOff>
      <xdr:row>5</xdr:row>
      <xdr:rowOff>47625</xdr:rowOff>
    </xdr:from>
    <xdr:to>
      <xdr:col>15</xdr:col>
      <xdr:colOff>123825</xdr:colOff>
      <xdr:row>6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016D1A-4C15-4011-B9C3-9B223263167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80" t="21078" r="7154" b="73284"/>
        <a:stretch/>
      </xdr:blipFill>
      <xdr:spPr bwMode="auto">
        <a:xfrm>
          <a:off x="8162925" y="1047750"/>
          <a:ext cx="18192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428625</xdr:colOff>
      <xdr:row>21</xdr:row>
      <xdr:rowOff>19050</xdr:rowOff>
    </xdr:from>
    <xdr:to>
      <xdr:col>12</xdr:col>
      <xdr:colOff>257175</xdr:colOff>
      <xdr:row>22</xdr:row>
      <xdr:rowOff>171336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0561AA2-C0E6-4F4E-AC25-110357BA2374}"/>
            </a:ext>
          </a:extLst>
        </xdr:cNvPr>
        <xdr:cNvSpPr txBox="1"/>
      </xdr:nvSpPr>
      <xdr:spPr>
        <a:xfrm>
          <a:off x="4191000" y="4162425"/>
          <a:ext cx="409575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>
              <a:solidFill>
                <a:sysClr val="windowText" lastClr="000000"/>
              </a:solidFill>
            </a:rPr>
            <a:t>$16.21</a:t>
          </a:r>
          <a:r>
            <a:rPr lang="en-US" sz="1600" baseline="0">
              <a:solidFill>
                <a:sysClr val="windowText" lastClr="000000"/>
              </a:solidFill>
            </a:rPr>
            <a:t> Million (</a:t>
          </a:r>
          <a:r>
            <a:rPr lang="en-US" sz="1600" b="1" baseline="0">
              <a:solidFill>
                <a:sysClr val="windowText" lastClr="000000"/>
              </a:solidFill>
            </a:rPr>
            <a:t>$326</a:t>
          </a:r>
          <a:r>
            <a:rPr lang="en-US" sz="1600" baseline="0">
              <a:solidFill>
                <a:sysClr val="windowText" lastClr="000000"/>
              </a:solidFill>
            </a:rPr>
            <a:t>:$1, Clearwater Leveraging)</a:t>
          </a:r>
          <a:endParaRPr lang="en-US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2</xdr:row>
      <xdr:rowOff>142875</xdr:rowOff>
    </xdr:from>
    <xdr:to>
      <xdr:col>15</xdr:col>
      <xdr:colOff>419100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344D9B-898E-4787-968D-F0DD27C92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133350</xdr:colOff>
      <xdr:row>5</xdr:row>
      <xdr:rowOff>47625</xdr:rowOff>
    </xdr:from>
    <xdr:to>
      <xdr:col>15</xdr:col>
      <xdr:colOff>123825</xdr:colOff>
      <xdr:row>6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CF6823-947A-4BDA-B17E-826BE4A9ECD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80" t="21078" r="7154" b="73284"/>
        <a:stretch/>
      </xdr:blipFill>
      <xdr:spPr bwMode="auto">
        <a:xfrm>
          <a:off x="8162925" y="1047750"/>
          <a:ext cx="18192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466724</xdr:colOff>
      <xdr:row>21</xdr:row>
      <xdr:rowOff>19050</xdr:rowOff>
    </xdr:from>
    <xdr:to>
      <xdr:col>12</xdr:col>
      <xdr:colOff>152399</xdr:colOff>
      <xdr:row>22</xdr:row>
      <xdr:rowOff>171336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A798C7E-DDF9-45CD-9A90-3D5DF59BDDE8}"/>
            </a:ext>
          </a:extLst>
        </xdr:cNvPr>
        <xdr:cNvSpPr txBox="1"/>
      </xdr:nvSpPr>
      <xdr:spPr>
        <a:xfrm>
          <a:off x="4229099" y="4162425"/>
          <a:ext cx="395287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>
              <a:solidFill>
                <a:sysClr val="windowText" lastClr="000000"/>
              </a:solidFill>
            </a:rPr>
            <a:t>$16.21</a:t>
          </a:r>
          <a:r>
            <a:rPr lang="en-US" sz="1600" baseline="0">
              <a:solidFill>
                <a:sysClr val="windowText" lastClr="000000"/>
              </a:solidFill>
            </a:rPr>
            <a:t> Million (</a:t>
          </a:r>
          <a:r>
            <a:rPr lang="en-US" sz="1600" b="1" baseline="0">
              <a:solidFill>
                <a:sysClr val="windowText" lastClr="000000"/>
              </a:solidFill>
            </a:rPr>
            <a:t>$37</a:t>
          </a:r>
          <a:r>
            <a:rPr lang="en-US" sz="1600" baseline="0">
              <a:solidFill>
                <a:sysClr val="windowText" lastClr="000000"/>
              </a:solidFill>
            </a:rPr>
            <a:t>:$1, SWFWMD Leveraging)</a:t>
          </a:r>
          <a:endParaRPr lang="en-US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2</xdr:row>
      <xdr:rowOff>142875</xdr:rowOff>
    </xdr:from>
    <xdr:to>
      <xdr:col>15</xdr:col>
      <xdr:colOff>419100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CFD36-3C78-4B20-89ED-9BEEDAECA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133350</xdr:colOff>
      <xdr:row>5</xdr:row>
      <xdr:rowOff>47625</xdr:rowOff>
    </xdr:from>
    <xdr:to>
      <xdr:col>15</xdr:col>
      <xdr:colOff>123825</xdr:colOff>
      <xdr:row>6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A880AA-662D-4D18-95F0-AF0D06851F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80" t="21078" r="7154" b="73284"/>
        <a:stretch/>
      </xdr:blipFill>
      <xdr:spPr bwMode="auto">
        <a:xfrm>
          <a:off x="8162925" y="1047750"/>
          <a:ext cx="18192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466724</xdr:colOff>
      <xdr:row>21</xdr:row>
      <xdr:rowOff>19050</xdr:rowOff>
    </xdr:from>
    <xdr:to>
      <xdr:col>12</xdr:col>
      <xdr:colOff>152399</xdr:colOff>
      <xdr:row>22</xdr:row>
      <xdr:rowOff>171336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7ADA2BD-F416-46CC-9503-7E3201FB19E7}"/>
            </a:ext>
          </a:extLst>
        </xdr:cNvPr>
        <xdr:cNvSpPr txBox="1"/>
      </xdr:nvSpPr>
      <xdr:spPr>
        <a:xfrm>
          <a:off x="4229099" y="4162425"/>
          <a:ext cx="395287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>
              <a:solidFill>
                <a:sysClr val="windowText" lastClr="000000"/>
              </a:solidFill>
            </a:rPr>
            <a:t>$16.21</a:t>
          </a:r>
          <a:r>
            <a:rPr lang="en-US" sz="1600" baseline="0">
              <a:solidFill>
                <a:sysClr val="windowText" lastClr="000000"/>
              </a:solidFill>
            </a:rPr>
            <a:t> Million (</a:t>
          </a:r>
          <a:r>
            <a:rPr lang="en-US" sz="1600" b="1" baseline="0">
              <a:solidFill>
                <a:sysClr val="windowText" lastClr="000000"/>
              </a:solidFill>
            </a:rPr>
            <a:t>$540</a:t>
          </a:r>
          <a:r>
            <a:rPr lang="en-US" sz="1600" baseline="0">
              <a:solidFill>
                <a:sysClr val="windowText" lastClr="000000"/>
              </a:solidFill>
            </a:rPr>
            <a:t>:$1, TBW Leveraging)</a:t>
          </a:r>
          <a:endParaRPr lang="en-US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2</xdr:row>
      <xdr:rowOff>142875</xdr:rowOff>
    </xdr:from>
    <xdr:to>
      <xdr:col>15</xdr:col>
      <xdr:colOff>419100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A2C57-1D2B-4D00-A05D-EBDC4801A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133350</xdr:colOff>
      <xdr:row>5</xdr:row>
      <xdr:rowOff>47625</xdr:rowOff>
    </xdr:from>
    <xdr:to>
      <xdr:col>15</xdr:col>
      <xdr:colOff>123825</xdr:colOff>
      <xdr:row>6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1A0CA6-13C8-411B-9B4E-3EABA7E0396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80" t="21078" r="7154" b="73284"/>
        <a:stretch/>
      </xdr:blipFill>
      <xdr:spPr bwMode="auto">
        <a:xfrm>
          <a:off x="8162925" y="1047750"/>
          <a:ext cx="18192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466724</xdr:colOff>
      <xdr:row>21</xdr:row>
      <xdr:rowOff>19050</xdr:rowOff>
    </xdr:from>
    <xdr:to>
      <xdr:col>12</xdr:col>
      <xdr:colOff>38099</xdr:colOff>
      <xdr:row>22</xdr:row>
      <xdr:rowOff>171336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DEA00B0-4A5D-40F5-A29B-AC45050483E1}"/>
            </a:ext>
          </a:extLst>
        </xdr:cNvPr>
        <xdr:cNvSpPr txBox="1"/>
      </xdr:nvSpPr>
      <xdr:spPr>
        <a:xfrm>
          <a:off x="4229099" y="4162425"/>
          <a:ext cx="383857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>
              <a:solidFill>
                <a:sysClr val="windowText" lastClr="000000"/>
              </a:solidFill>
            </a:rPr>
            <a:t>$16.21</a:t>
          </a:r>
          <a:r>
            <a:rPr lang="en-US" sz="1600" baseline="0">
              <a:solidFill>
                <a:sysClr val="windowText" lastClr="000000"/>
              </a:solidFill>
            </a:rPr>
            <a:t> Million (</a:t>
          </a:r>
          <a:r>
            <a:rPr lang="en-US" sz="1600" b="1" baseline="0">
              <a:solidFill>
                <a:sysClr val="windowText" lastClr="000000"/>
              </a:solidFill>
            </a:rPr>
            <a:t>$61</a:t>
          </a:r>
          <a:r>
            <a:rPr lang="en-US" sz="1600" baseline="0">
              <a:solidFill>
                <a:sysClr val="windowText" lastClr="000000"/>
              </a:solidFill>
            </a:rPr>
            <a:t>:$1, Hills. Co. Leveraging)</a:t>
          </a:r>
          <a:endParaRPr lang="en-US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2</xdr:row>
      <xdr:rowOff>142875</xdr:rowOff>
    </xdr:from>
    <xdr:to>
      <xdr:col>15</xdr:col>
      <xdr:colOff>419100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42FB0A-A906-4FEF-8C78-6CB37D879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133350</xdr:colOff>
      <xdr:row>5</xdr:row>
      <xdr:rowOff>47625</xdr:rowOff>
    </xdr:from>
    <xdr:to>
      <xdr:col>15</xdr:col>
      <xdr:colOff>123825</xdr:colOff>
      <xdr:row>6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9C8BEA-D1C0-4739-8761-98346EC7493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80" t="21078" r="7154" b="73284"/>
        <a:stretch/>
      </xdr:blipFill>
      <xdr:spPr bwMode="auto">
        <a:xfrm>
          <a:off x="8162925" y="1047750"/>
          <a:ext cx="18192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466724</xdr:colOff>
      <xdr:row>21</xdr:row>
      <xdr:rowOff>19050</xdr:rowOff>
    </xdr:from>
    <xdr:to>
      <xdr:col>12</xdr:col>
      <xdr:colOff>228599</xdr:colOff>
      <xdr:row>22</xdr:row>
      <xdr:rowOff>171336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68301AA-5122-45CE-BA18-D21ED40D9431}"/>
            </a:ext>
          </a:extLst>
        </xdr:cNvPr>
        <xdr:cNvSpPr txBox="1"/>
      </xdr:nvSpPr>
      <xdr:spPr>
        <a:xfrm>
          <a:off x="4229099" y="4162425"/>
          <a:ext cx="402907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>
              <a:solidFill>
                <a:sysClr val="windowText" lastClr="000000"/>
              </a:solidFill>
            </a:rPr>
            <a:t>$16.21</a:t>
          </a:r>
          <a:r>
            <a:rPr lang="en-US" sz="1600" baseline="0">
              <a:solidFill>
                <a:sysClr val="windowText" lastClr="000000"/>
              </a:solidFill>
            </a:rPr>
            <a:t> Million (</a:t>
          </a:r>
          <a:r>
            <a:rPr lang="en-US" sz="1600" b="1" baseline="0">
              <a:solidFill>
                <a:sysClr val="windowText" lastClr="000000"/>
              </a:solidFill>
            </a:rPr>
            <a:t>$61</a:t>
          </a:r>
          <a:r>
            <a:rPr lang="en-US" sz="1600" baseline="0">
              <a:solidFill>
                <a:sysClr val="windowText" lastClr="000000"/>
              </a:solidFill>
            </a:rPr>
            <a:t>:$1, Pinellas Leveraging)</a:t>
          </a:r>
          <a:endParaRPr lang="en-US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2</xdr:row>
      <xdr:rowOff>142875</xdr:rowOff>
    </xdr:from>
    <xdr:to>
      <xdr:col>15</xdr:col>
      <xdr:colOff>419100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C30048-B530-4472-BB48-FDDE1418B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133350</xdr:colOff>
      <xdr:row>5</xdr:row>
      <xdr:rowOff>47625</xdr:rowOff>
    </xdr:from>
    <xdr:to>
      <xdr:col>15</xdr:col>
      <xdr:colOff>123825</xdr:colOff>
      <xdr:row>6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D85E18-903E-4AE2-8488-E8394442E4A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80" t="21078" r="7154" b="73284"/>
        <a:stretch/>
      </xdr:blipFill>
      <xdr:spPr bwMode="auto">
        <a:xfrm>
          <a:off x="8162925" y="1047750"/>
          <a:ext cx="18192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466724</xdr:colOff>
      <xdr:row>21</xdr:row>
      <xdr:rowOff>19050</xdr:rowOff>
    </xdr:from>
    <xdr:to>
      <xdr:col>12</xdr:col>
      <xdr:colOff>228599</xdr:colOff>
      <xdr:row>22</xdr:row>
      <xdr:rowOff>171336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BA86336-A93D-4BBC-A6CE-6C7050723CCC}"/>
            </a:ext>
          </a:extLst>
        </xdr:cNvPr>
        <xdr:cNvSpPr txBox="1"/>
      </xdr:nvSpPr>
      <xdr:spPr>
        <a:xfrm>
          <a:off x="4229099" y="4162425"/>
          <a:ext cx="402907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>
              <a:solidFill>
                <a:sysClr val="windowText" lastClr="000000"/>
              </a:solidFill>
            </a:rPr>
            <a:t>$16.21</a:t>
          </a:r>
          <a:r>
            <a:rPr lang="en-US" sz="1600" baseline="0">
              <a:solidFill>
                <a:sysClr val="windowText" lastClr="000000"/>
              </a:solidFill>
            </a:rPr>
            <a:t> Million (</a:t>
          </a:r>
          <a:r>
            <a:rPr lang="en-US" sz="1600" b="1" baseline="0">
              <a:solidFill>
                <a:sysClr val="windowText" lastClr="000000"/>
              </a:solidFill>
            </a:rPr>
            <a:t>$141</a:t>
          </a:r>
          <a:r>
            <a:rPr lang="en-US" sz="1600" baseline="0">
              <a:solidFill>
                <a:sysClr val="windowText" lastClr="000000"/>
              </a:solidFill>
            </a:rPr>
            <a:t>:$1, Manatee Leveraging)</a:t>
          </a:r>
          <a:endParaRPr lang="en-US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2</xdr:row>
      <xdr:rowOff>142875</xdr:rowOff>
    </xdr:from>
    <xdr:to>
      <xdr:col>15</xdr:col>
      <xdr:colOff>419100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769E68-EA7B-4EC6-B5C9-601C764BD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133350</xdr:colOff>
      <xdr:row>5</xdr:row>
      <xdr:rowOff>47625</xdr:rowOff>
    </xdr:from>
    <xdr:to>
      <xdr:col>15</xdr:col>
      <xdr:colOff>123825</xdr:colOff>
      <xdr:row>6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EE2670-3A35-4C3A-B0EA-E2F21DBF988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80" t="21078" r="7154" b="73284"/>
        <a:stretch/>
      </xdr:blipFill>
      <xdr:spPr bwMode="auto">
        <a:xfrm>
          <a:off x="8162925" y="1047750"/>
          <a:ext cx="18192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466724</xdr:colOff>
      <xdr:row>21</xdr:row>
      <xdr:rowOff>19050</xdr:rowOff>
    </xdr:from>
    <xdr:to>
      <xdr:col>12</xdr:col>
      <xdr:colOff>228599</xdr:colOff>
      <xdr:row>22</xdr:row>
      <xdr:rowOff>171336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5F47529-9AAE-4349-BC4C-6C772BD485B1}"/>
            </a:ext>
          </a:extLst>
        </xdr:cNvPr>
        <xdr:cNvSpPr txBox="1"/>
      </xdr:nvSpPr>
      <xdr:spPr>
        <a:xfrm>
          <a:off x="4229099" y="4162425"/>
          <a:ext cx="402907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>
              <a:solidFill>
                <a:sysClr val="windowText" lastClr="000000"/>
              </a:solidFill>
            </a:rPr>
            <a:t>$16.21</a:t>
          </a:r>
          <a:r>
            <a:rPr lang="en-US" sz="1600" baseline="0">
              <a:solidFill>
                <a:sysClr val="windowText" lastClr="000000"/>
              </a:solidFill>
            </a:rPr>
            <a:t> Million (</a:t>
          </a:r>
          <a:r>
            <a:rPr lang="en-US" sz="1600" b="1" baseline="0">
              <a:solidFill>
                <a:sysClr val="windowText" lastClr="000000"/>
              </a:solidFill>
            </a:rPr>
            <a:t>$208</a:t>
          </a:r>
          <a:r>
            <a:rPr lang="en-US" sz="1600" baseline="0">
              <a:solidFill>
                <a:sysClr val="windowText" lastClr="000000"/>
              </a:solidFill>
            </a:rPr>
            <a:t>:$1, Pasco Leveraging)</a:t>
          </a:r>
          <a:endParaRPr lang="en-US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2</xdr:row>
      <xdr:rowOff>142875</xdr:rowOff>
    </xdr:from>
    <xdr:to>
      <xdr:col>15</xdr:col>
      <xdr:colOff>419100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493899-D0FA-4320-ABD0-76B4570EF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133350</xdr:colOff>
      <xdr:row>5</xdr:row>
      <xdr:rowOff>47625</xdr:rowOff>
    </xdr:from>
    <xdr:to>
      <xdr:col>15</xdr:col>
      <xdr:colOff>123825</xdr:colOff>
      <xdr:row>6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002BB3-9BBB-4E12-87E1-54CEF6C10FF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80" t="21078" r="7154" b="73284"/>
        <a:stretch/>
      </xdr:blipFill>
      <xdr:spPr bwMode="auto">
        <a:xfrm>
          <a:off x="8162925" y="1047750"/>
          <a:ext cx="18192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466724</xdr:colOff>
      <xdr:row>21</xdr:row>
      <xdr:rowOff>19050</xdr:rowOff>
    </xdr:from>
    <xdr:to>
      <xdr:col>12</xdr:col>
      <xdr:colOff>95249</xdr:colOff>
      <xdr:row>22</xdr:row>
      <xdr:rowOff>171336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F724638-0297-49BB-B785-0F973A3051E3}"/>
            </a:ext>
          </a:extLst>
        </xdr:cNvPr>
        <xdr:cNvSpPr txBox="1"/>
      </xdr:nvSpPr>
      <xdr:spPr>
        <a:xfrm>
          <a:off x="4229099" y="4162425"/>
          <a:ext cx="389572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>
              <a:solidFill>
                <a:sysClr val="windowText" lastClr="000000"/>
              </a:solidFill>
            </a:rPr>
            <a:t>$16.21</a:t>
          </a:r>
          <a:r>
            <a:rPr lang="en-US" sz="1600" baseline="0">
              <a:solidFill>
                <a:sysClr val="windowText" lastClr="000000"/>
              </a:solidFill>
            </a:rPr>
            <a:t> Million (</a:t>
          </a:r>
          <a:r>
            <a:rPr lang="en-US" sz="1600" b="1" baseline="0">
              <a:solidFill>
                <a:sysClr val="windowText" lastClr="000000"/>
              </a:solidFill>
            </a:rPr>
            <a:t>$151</a:t>
          </a:r>
          <a:r>
            <a:rPr lang="en-US" sz="1600" baseline="0">
              <a:solidFill>
                <a:sysClr val="windowText" lastClr="000000"/>
              </a:solidFill>
            </a:rPr>
            <a:t>:$1, St. Pete. Leveraging)</a:t>
          </a:r>
          <a:endParaRPr lang="en-US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2</xdr:row>
      <xdr:rowOff>142875</xdr:rowOff>
    </xdr:from>
    <xdr:to>
      <xdr:col>15</xdr:col>
      <xdr:colOff>419100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F31B5F-F2C3-4B4D-8EF0-0BA13C83E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133350</xdr:colOff>
      <xdr:row>5</xdr:row>
      <xdr:rowOff>47625</xdr:rowOff>
    </xdr:from>
    <xdr:to>
      <xdr:col>15</xdr:col>
      <xdr:colOff>123825</xdr:colOff>
      <xdr:row>6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9E9610-F557-4F5E-A1A1-73F79363888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80" t="21078" r="7154" b="73284"/>
        <a:stretch/>
      </xdr:blipFill>
      <xdr:spPr bwMode="auto">
        <a:xfrm>
          <a:off x="8162925" y="1047750"/>
          <a:ext cx="18192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466725</xdr:colOff>
      <xdr:row>21</xdr:row>
      <xdr:rowOff>19050</xdr:rowOff>
    </xdr:from>
    <xdr:to>
      <xdr:col>11</xdr:col>
      <xdr:colOff>446083</xdr:colOff>
      <xdr:row>22</xdr:row>
      <xdr:rowOff>171336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16CA54F-3F19-400C-BC54-34F74D612634}"/>
            </a:ext>
          </a:extLst>
        </xdr:cNvPr>
        <xdr:cNvSpPr txBox="1"/>
      </xdr:nvSpPr>
      <xdr:spPr>
        <a:xfrm>
          <a:off x="4229100" y="4162425"/>
          <a:ext cx="3636958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>
              <a:solidFill>
                <a:sysClr val="windowText" lastClr="000000"/>
              </a:solidFill>
            </a:rPr>
            <a:t>$16.21</a:t>
          </a:r>
          <a:r>
            <a:rPr lang="en-US" sz="1600" baseline="0">
              <a:solidFill>
                <a:sysClr val="windowText" lastClr="000000"/>
              </a:solidFill>
            </a:rPr>
            <a:t> Million (</a:t>
          </a:r>
          <a:r>
            <a:rPr lang="en-US" sz="1600" b="1" baseline="0">
              <a:solidFill>
                <a:sysClr val="windowText" lastClr="000000"/>
              </a:solidFill>
            </a:rPr>
            <a:t>$116</a:t>
          </a:r>
          <a:r>
            <a:rPr lang="en-US" sz="1600" baseline="0">
              <a:solidFill>
                <a:sysClr val="windowText" lastClr="000000"/>
              </a:solidFill>
            </a:rPr>
            <a:t>:$1, Tampa Leveraging)</a:t>
          </a:r>
          <a:endParaRPr lang="en-US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E8E95-0C1B-4D52-B379-1283BC2041C5}">
  <dimension ref="A1:G41"/>
  <sheetViews>
    <sheetView tabSelected="1" workbookViewId="0">
      <selection activeCell="B16" sqref="B16"/>
    </sheetView>
  </sheetViews>
  <sheetFormatPr defaultRowHeight="15" x14ac:dyDescent="0.25"/>
  <cols>
    <col min="1" max="1" width="14.5703125" customWidth="1"/>
    <col min="3" max="3" width="14.42578125" customWidth="1"/>
  </cols>
  <sheetData>
    <row r="1" spans="1:4" ht="15.75" thickBot="1" x14ac:dyDescent="0.3">
      <c r="A1" s="1" t="s">
        <v>23</v>
      </c>
      <c r="B1" s="2">
        <v>268746</v>
      </c>
      <c r="C1" s="1" t="s">
        <v>8</v>
      </c>
      <c r="D1" s="3">
        <f t="shared" ref="D1:D14" si="0">(B1/$B$15)</f>
        <v>1.6577185031186697E-2</v>
      </c>
    </row>
    <row r="2" spans="1:4" ht="15.75" thickBot="1" x14ac:dyDescent="0.3">
      <c r="A2" s="1" t="s">
        <v>16</v>
      </c>
      <c r="B2" s="2">
        <v>522788.5</v>
      </c>
      <c r="C2" s="1" t="s">
        <v>9</v>
      </c>
      <c r="D2" s="3">
        <f t="shared" si="0"/>
        <v>3.2247407204857179E-2</v>
      </c>
    </row>
    <row r="3" spans="1:4" ht="15.75" thickBot="1" x14ac:dyDescent="0.3">
      <c r="A3" s="1" t="s">
        <v>10</v>
      </c>
      <c r="B3" s="2">
        <v>194656</v>
      </c>
      <c r="C3" s="1" t="s">
        <v>10</v>
      </c>
      <c r="D3" s="3">
        <f t="shared" si="0"/>
        <v>1.200705695872935E-2</v>
      </c>
    </row>
    <row r="4" spans="1:4" ht="15.75" thickBot="1" x14ac:dyDescent="0.3">
      <c r="A4" s="1" t="s">
        <v>17</v>
      </c>
      <c r="B4" s="2">
        <v>675352</v>
      </c>
      <c r="C4" s="1" t="s">
        <v>0</v>
      </c>
      <c r="D4" s="3">
        <f t="shared" si="0"/>
        <v>4.1658052827509985E-2</v>
      </c>
    </row>
    <row r="5" spans="1:4" ht="15.75" thickBot="1" x14ac:dyDescent="0.3">
      <c r="A5" s="1" t="s">
        <v>1</v>
      </c>
      <c r="B5" s="2">
        <v>2704500</v>
      </c>
      <c r="C5" s="1" t="s">
        <v>1</v>
      </c>
      <c r="D5" s="3">
        <f t="shared" si="0"/>
        <v>0.16682293659010525</v>
      </c>
    </row>
    <row r="6" spans="1:4" ht="15.75" thickBot="1" x14ac:dyDescent="0.3">
      <c r="A6" s="1" t="s">
        <v>18</v>
      </c>
      <c r="B6" s="2">
        <v>1568148</v>
      </c>
      <c r="C6" s="1" t="s">
        <v>2</v>
      </c>
      <c r="D6" s="3">
        <f t="shared" si="0"/>
        <v>9.672880546049191E-2</v>
      </c>
    </row>
    <row r="7" spans="1:4" ht="15.75" thickBot="1" x14ac:dyDescent="0.3">
      <c r="A7" s="1" t="s">
        <v>4</v>
      </c>
      <c r="B7" s="2">
        <v>569923</v>
      </c>
      <c r="C7" s="1" t="s">
        <v>3</v>
      </c>
      <c r="D7" s="3">
        <f t="shared" si="0"/>
        <v>3.5154826581712907E-2</v>
      </c>
    </row>
    <row r="8" spans="1:4" ht="15.75" thickBot="1" x14ac:dyDescent="0.3">
      <c r="A8" s="1" t="s">
        <v>19</v>
      </c>
      <c r="B8" s="2">
        <v>1778103</v>
      </c>
      <c r="C8" s="1" t="s">
        <v>11</v>
      </c>
      <c r="D8" s="3">
        <f t="shared" si="0"/>
        <v>0.10967955778135549</v>
      </c>
    </row>
    <row r="9" spans="1:4" ht="15.75" thickBot="1" x14ac:dyDescent="0.3">
      <c r="A9" s="1" t="s">
        <v>13</v>
      </c>
      <c r="B9" s="2">
        <v>1731568</v>
      </c>
      <c r="C9" s="1" t="s">
        <v>12</v>
      </c>
      <c r="D9" s="3">
        <f t="shared" si="0"/>
        <v>0.1068091176429859</v>
      </c>
    </row>
    <row r="10" spans="1:4" ht="15.75" thickBot="1" x14ac:dyDescent="0.3">
      <c r="A10" s="1" t="s">
        <v>20</v>
      </c>
      <c r="B10" s="2">
        <v>651000</v>
      </c>
      <c r="C10" s="1" t="s">
        <v>14</v>
      </c>
      <c r="D10" s="3">
        <f t="shared" si="0"/>
        <v>4.0155937038328163E-2</v>
      </c>
    </row>
    <row r="11" spans="1:4" ht="15.75" thickBot="1" x14ac:dyDescent="0.3">
      <c r="A11" s="1" t="s">
        <v>15</v>
      </c>
      <c r="B11" s="2">
        <v>473644</v>
      </c>
      <c r="C11" s="1" t="s">
        <v>15</v>
      </c>
      <c r="D11" s="3">
        <f t="shared" si="0"/>
        <v>2.92160040592656E-2</v>
      </c>
    </row>
    <row r="12" spans="1:4" ht="15.75" thickBot="1" x14ac:dyDescent="0.3">
      <c r="A12" s="1" t="s">
        <v>21</v>
      </c>
      <c r="B12" s="2">
        <v>1616909</v>
      </c>
      <c r="C12" s="1" t="s">
        <v>5</v>
      </c>
      <c r="D12" s="3">
        <f t="shared" si="0"/>
        <v>9.9736552996476421E-2</v>
      </c>
    </row>
    <row r="13" spans="1:4" ht="15.75" thickBot="1" x14ac:dyDescent="0.3">
      <c r="A13" s="1" t="s">
        <v>7</v>
      </c>
      <c r="B13" s="2">
        <v>1553462</v>
      </c>
      <c r="C13" s="1" t="s">
        <v>7</v>
      </c>
      <c r="D13" s="3">
        <f t="shared" si="0"/>
        <v>9.5822922063648758E-2</v>
      </c>
    </row>
    <row r="14" spans="1:4" ht="15.75" thickBot="1" x14ac:dyDescent="0.3">
      <c r="A14" s="1" t="s">
        <v>22</v>
      </c>
      <c r="B14" s="2">
        <v>1903000</v>
      </c>
      <c r="C14" s="1" t="s">
        <v>6</v>
      </c>
      <c r="D14" s="3">
        <f t="shared" si="0"/>
        <v>0.11738363776334639</v>
      </c>
    </row>
    <row r="15" spans="1:4" x14ac:dyDescent="0.25">
      <c r="A15" s="15" t="s">
        <v>33</v>
      </c>
      <c r="B15" s="14">
        <f>SUM(B1:B14)</f>
        <v>16211799.5</v>
      </c>
    </row>
    <row r="16" spans="1:4" x14ac:dyDescent="0.25">
      <c r="A16" s="15" t="s">
        <v>34</v>
      </c>
      <c r="B16" s="16">
        <f>B15/B14</f>
        <v>8.5190748817656328</v>
      </c>
    </row>
    <row r="25" spans="1:7" ht="15.75" thickBot="1" x14ac:dyDescent="0.3">
      <c r="A25" s="4"/>
      <c r="B25" s="5"/>
      <c r="C25" s="11"/>
      <c r="D25" s="11"/>
      <c r="E25" s="11"/>
      <c r="F25" s="11"/>
      <c r="G25" s="11"/>
    </row>
    <row r="26" spans="1:7" ht="15.75" thickBot="1" x14ac:dyDescent="0.3">
      <c r="A26" s="6"/>
      <c r="B26" s="12"/>
      <c r="C26" s="13"/>
      <c r="D26" s="7"/>
      <c r="E26" s="8"/>
      <c r="F26" s="8"/>
      <c r="G26" s="9"/>
    </row>
    <row r="27" spans="1:7" ht="15.75" thickBot="1" x14ac:dyDescent="0.3">
      <c r="A27" s="6"/>
      <c r="B27" s="12"/>
      <c r="C27" s="13"/>
      <c r="D27" s="7"/>
      <c r="E27" s="8"/>
      <c r="F27" s="8"/>
      <c r="G27" s="9"/>
    </row>
    <row r="28" spans="1:7" ht="15.75" thickBot="1" x14ac:dyDescent="0.3">
      <c r="A28" s="6"/>
      <c r="B28" s="12"/>
      <c r="C28" s="13"/>
      <c r="D28" s="7"/>
      <c r="E28" s="8"/>
      <c r="F28" s="8"/>
      <c r="G28" s="9"/>
    </row>
    <row r="29" spans="1:7" ht="15.75" thickBot="1" x14ac:dyDescent="0.3">
      <c r="A29" s="6"/>
      <c r="B29" s="12"/>
      <c r="C29" s="13"/>
      <c r="D29" s="7"/>
      <c r="E29" s="8"/>
      <c r="F29" s="8"/>
      <c r="G29" s="9"/>
    </row>
    <row r="30" spans="1:7" ht="15.75" thickBot="1" x14ac:dyDescent="0.3">
      <c r="A30" s="6"/>
      <c r="B30" s="12"/>
      <c r="C30" s="13"/>
      <c r="D30" s="7"/>
      <c r="E30" s="8"/>
      <c r="F30" s="8"/>
      <c r="G30" s="9"/>
    </row>
    <row r="31" spans="1:7" ht="15.75" thickBot="1" x14ac:dyDescent="0.3">
      <c r="A31" s="6"/>
      <c r="B31" s="7"/>
      <c r="C31" s="8"/>
      <c r="D31" s="7"/>
      <c r="E31" s="8"/>
      <c r="F31" s="8"/>
      <c r="G31" s="9"/>
    </row>
    <row r="32" spans="1:7" ht="15.75" thickBot="1" x14ac:dyDescent="0.3">
      <c r="A32" s="6"/>
      <c r="B32" s="7"/>
      <c r="C32" s="8"/>
      <c r="D32" s="7"/>
      <c r="E32" s="8"/>
      <c r="F32" s="8"/>
      <c r="G32" s="9"/>
    </row>
    <row r="33" spans="1:7" ht="15.75" thickBot="1" x14ac:dyDescent="0.3">
      <c r="A33" s="6"/>
      <c r="B33" s="7"/>
      <c r="C33" s="8"/>
      <c r="D33" s="7"/>
      <c r="E33" s="8"/>
      <c r="F33" s="8"/>
      <c r="G33" s="10"/>
    </row>
    <row r="34" spans="1:7" ht="15.75" thickBot="1" x14ac:dyDescent="0.3">
      <c r="A34" s="6"/>
      <c r="B34" s="12"/>
      <c r="C34" s="13"/>
      <c r="D34" s="7"/>
      <c r="E34" s="8"/>
      <c r="F34" s="8"/>
      <c r="G34" s="9"/>
    </row>
    <row r="35" spans="1:7" ht="15.75" thickBot="1" x14ac:dyDescent="0.3">
      <c r="A35" s="6"/>
      <c r="B35" s="12"/>
      <c r="C35" s="13"/>
      <c r="D35" s="7"/>
      <c r="E35" s="8"/>
      <c r="F35" s="8"/>
      <c r="G35" s="9"/>
    </row>
    <row r="36" spans="1:7" ht="15.75" thickBot="1" x14ac:dyDescent="0.3">
      <c r="A36" s="6"/>
      <c r="B36" s="12"/>
      <c r="C36" s="13"/>
      <c r="D36" s="7"/>
      <c r="E36" s="8"/>
      <c r="F36" s="8"/>
      <c r="G36" s="9"/>
    </row>
    <row r="37" spans="1:7" ht="15.75" thickBot="1" x14ac:dyDescent="0.3">
      <c r="A37" s="6"/>
      <c r="B37" s="12"/>
      <c r="C37" s="13"/>
      <c r="D37" s="7"/>
      <c r="E37" s="8"/>
      <c r="F37" s="8"/>
      <c r="G37" s="10"/>
    </row>
    <row r="38" spans="1:7" ht="15.75" thickBot="1" x14ac:dyDescent="0.3">
      <c r="A38" s="6"/>
      <c r="B38" s="12"/>
      <c r="C38" s="13"/>
      <c r="D38" s="7"/>
      <c r="E38" s="8"/>
      <c r="F38" s="8"/>
      <c r="G38" s="9"/>
    </row>
    <row r="39" spans="1:7" ht="15.75" thickBot="1" x14ac:dyDescent="0.3">
      <c r="A39" s="6"/>
      <c r="B39" s="12"/>
      <c r="C39" s="13"/>
      <c r="D39" s="7"/>
      <c r="E39" s="8"/>
      <c r="F39" s="8"/>
      <c r="G39" s="9"/>
    </row>
    <row r="40" spans="1:7" ht="15.75" thickBot="1" x14ac:dyDescent="0.3">
      <c r="A40" s="6"/>
      <c r="B40" s="12"/>
      <c r="C40" s="13"/>
      <c r="D40" s="7"/>
      <c r="E40" s="8"/>
      <c r="F40" s="8"/>
      <c r="G40" s="9"/>
    </row>
    <row r="41" spans="1:7" ht="15.75" thickBot="1" x14ac:dyDescent="0.3">
      <c r="A41" s="6"/>
      <c r="B41" s="12"/>
      <c r="C41" s="13"/>
      <c r="D41" s="7"/>
      <c r="E41" s="8"/>
      <c r="F41" s="8"/>
      <c r="G41" s="9"/>
    </row>
  </sheetData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DD2D9-118A-4956-9FD1-1DE3C150CBAF}">
  <dimension ref="A1:G42"/>
  <sheetViews>
    <sheetView workbookViewId="0">
      <selection activeCell="A16" sqref="A16:B17"/>
    </sheetView>
  </sheetViews>
  <sheetFormatPr defaultRowHeight="15" x14ac:dyDescent="0.25"/>
  <cols>
    <col min="1" max="1" width="14.5703125" customWidth="1"/>
    <col min="2" max="2" width="9.140625" customWidth="1"/>
    <col min="3" max="3" width="14.42578125" customWidth="1"/>
  </cols>
  <sheetData>
    <row r="1" spans="1:4" ht="15.75" thickBot="1" x14ac:dyDescent="0.3">
      <c r="A1" s="1" t="s">
        <v>23</v>
      </c>
      <c r="B1" s="2">
        <v>268746</v>
      </c>
      <c r="C1" s="1" t="s">
        <v>8</v>
      </c>
      <c r="D1" s="3">
        <f t="shared" ref="D1:D15" si="0">(B1/$B$16)</f>
        <v>1.6577185031186697E-2</v>
      </c>
    </row>
    <row r="2" spans="1:4" ht="15.75" thickBot="1" x14ac:dyDescent="0.3">
      <c r="A2" s="1" t="s">
        <v>16</v>
      </c>
      <c r="B2" s="2">
        <v>522788.5</v>
      </c>
      <c r="C2" s="1" t="s">
        <v>9</v>
      </c>
      <c r="D2" s="3">
        <f t="shared" si="0"/>
        <v>3.2247407204857179E-2</v>
      </c>
    </row>
    <row r="3" spans="1:4" ht="15.75" thickBot="1" x14ac:dyDescent="0.3">
      <c r="A3" s="1" t="s">
        <v>10</v>
      </c>
      <c r="B3" s="2">
        <v>194656</v>
      </c>
      <c r="C3" s="1" t="s">
        <v>10</v>
      </c>
      <c r="D3" s="3">
        <f t="shared" si="0"/>
        <v>1.200705695872935E-2</v>
      </c>
    </row>
    <row r="4" spans="1:4" ht="15.75" thickBot="1" x14ac:dyDescent="0.3">
      <c r="A4" s="1" t="s">
        <v>28</v>
      </c>
      <c r="B4" s="2">
        <v>49719</v>
      </c>
      <c r="C4" s="1"/>
      <c r="D4" s="3">
        <f t="shared" si="0"/>
        <v>3.0668402974019016E-3</v>
      </c>
    </row>
    <row r="5" spans="1:4" ht="15.75" thickBot="1" x14ac:dyDescent="0.3">
      <c r="A5" s="1" t="s">
        <v>17</v>
      </c>
      <c r="B5" s="2">
        <f>Master!B4-CoCLW!B4</f>
        <v>625633</v>
      </c>
      <c r="C5" s="1" t="s">
        <v>0</v>
      </c>
      <c r="D5" s="3">
        <f t="shared" si="0"/>
        <v>3.8591212530108089E-2</v>
      </c>
    </row>
    <row r="6" spans="1:4" ht="15.75" thickBot="1" x14ac:dyDescent="0.3">
      <c r="A6" s="1" t="s">
        <v>1</v>
      </c>
      <c r="B6" s="2">
        <v>2704500</v>
      </c>
      <c r="C6" s="1" t="s">
        <v>1</v>
      </c>
      <c r="D6" s="3">
        <f t="shared" si="0"/>
        <v>0.16682293659010525</v>
      </c>
    </row>
    <row r="7" spans="1:4" ht="15.75" thickBot="1" x14ac:dyDescent="0.3">
      <c r="A7" s="1" t="s">
        <v>18</v>
      </c>
      <c r="B7" s="2">
        <v>1568148</v>
      </c>
      <c r="C7" s="1" t="s">
        <v>2</v>
      </c>
      <c r="D7" s="3">
        <f t="shared" si="0"/>
        <v>9.672880546049191E-2</v>
      </c>
    </row>
    <row r="8" spans="1:4" ht="15.75" thickBot="1" x14ac:dyDescent="0.3">
      <c r="A8" s="1" t="s">
        <v>4</v>
      </c>
      <c r="B8" s="2">
        <v>569923</v>
      </c>
      <c r="C8" s="1" t="s">
        <v>3</v>
      </c>
      <c r="D8" s="3">
        <f t="shared" si="0"/>
        <v>3.5154826581712907E-2</v>
      </c>
    </row>
    <row r="9" spans="1:4" ht="15.75" thickBot="1" x14ac:dyDescent="0.3">
      <c r="A9" s="1" t="s">
        <v>19</v>
      </c>
      <c r="B9" s="2">
        <v>1778103</v>
      </c>
      <c r="C9" s="1" t="s">
        <v>11</v>
      </c>
      <c r="D9" s="3">
        <f t="shared" si="0"/>
        <v>0.10967955778135549</v>
      </c>
    </row>
    <row r="10" spans="1:4" ht="15.75" thickBot="1" x14ac:dyDescent="0.3">
      <c r="A10" s="1" t="s">
        <v>13</v>
      </c>
      <c r="B10" s="2">
        <v>1731568</v>
      </c>
      <c r="C10" s="1" t="s">
        <v>12</v>
      </c>
      <c r="D10" s="3">
        <f t="shared" si="0"/>
        <v>0.1068091176429859</v>
      </c>
    </row>
    <row r="11" spans="1:4" ht="15.75" thickBot="1" x14ac:dyDescent="0.3">
      <c r="A11" s="1" t="s">
        <v>20</v>
      </c>
      <c r="B11" s="2">
        <v>651000</v>
      </c>
      <c r="C11" s="1" t="s">
        <v>14</v>
      </c>
      <c r="D11" s="3">
        <f t="shared" si="0"/>
        <v>4.0155937038328163E-2</v>
      </c>
    </row>
    <row r="12" spans="1:4" ht="15.75" thickBot="1" x14ac:dyDescent="0.3">
      <c r="A12" s="1" t="s">
        <v>15</v>
      </c>
      <c r="B12" s="2">
        <v>473644</v>
      </c>
      <c r="C12" s="1" t="s">
        <v>15</v>
      </c>
      <c r="D12" s="3">
        <f t="shared" si="0"/>
        <v>2.92160040592656E-2</v>
      </c>
    </row>
    <row r="13" spans="1:4" ht="15.75" thickBot="1" x14ac:dyDescent="0.3">
      <c r="A13" s="1" t="s">
        <v>21</v>
      </c>
      <c r="B13" s="2">
        <v>1616909</v>
      </c>
      <c r="C13" s="1" t="s">
        <v>5</v>
      </c>
      <c r="D13" s="3">
        <f t="shared" si="0"/>
        <v>9.9736552996476421E-2</v>
      </c>
    </row>
    <row r="14" spans="1:4" ht="15.75" thickBot="1" x14ac:dyDescent="0.3">
      <c r="A14" s="1" t="s">
        <v>7</v>
      </c>
      <c r="B14" s="2">
        <v>1553462</v>
      </c>
      <c r="C14" s="1" t="s">
        <v>7</v>
      </c>
      <c r="D14" s="3">
        <f t="shared" si="0"/>
        <v>9.5822922063648758E-2</v>
      </c>
    </row>
    <row r="15" spans="1:4" ht="15.75" thickBot="1" x14ac:dyDescent="0.3">
      <c r="A15" s="1" t="s">
        <v>22</v>
      </c>
      <c r="B15" s="2">
        <v>1903000</v>
      </c>
      <c r="C15" s="1" t="s">
        <v>6</v>
      </c>
      <c r="D15" s="3">
        <f t="shared" si="0"/>
        <v>0.11738363776334639</v>
      </c>
    </row>
    <row r="16" spans="1:4" x14ac:dyDescent="0.25">
      <c r="A16" s="15" t="s">
        <v>33</v>
      </c>
      <c r="B16" s="14">
        <f>SUM(B1:B15)</f>
        <v>16211799.5</v>
      </c>
    </row>
    <row r="17" spans="1:7" x14ac:dyDescent="0.25">
      <c r="A17" s="15" t="s">
        <v>34</v>
      </c>
      <c r="B17" s="16">
        <f>B16/B4</f>
        <v>326.06849494157166</v>
      </c>
    </row>
    <row r="25" spans="1:7" x14ac:dyDescent="0.25">
      <c r="E25" s="11"/>
      <c r="F25" s="11"/>
      <c r="G25" s="11"/>
    </row>
    <row r="26" spans="1:7" ht="15.75" thickBot="1" x14ac:dyDescent="0.3">
      <c r="A26" s="4"/>
      <c r="B26" s="5"/>
      <c r="C26" s="11"/>
      <c r="D26" s="11"/>
      <c r="E26" s="8"/>
      <c r="F26" s="8"/>
      <c r="G26" s="9"/>
    </row>
    <row r="27" spans="1:7" ht="15.75" thickBot="1" x14ac:dyDescent="0.3">
      <c r="A27" s="6"/>
      <c r="B27" s="12"/>
      <c r="C27" s="13"/>
      <c r="D27" s="7"/>
      <c r="E27" s="8"/>
      <c r="F27" s="8"/>
      <c r="G27" s="9"/>
    </row>
    <row r="28" spans="1:7" ht="15.75" thickBot="1" x14ac:dyDescent="0.3">
      <c r="A28" s="6"/>
      <c r="B28" s="12"/>
      <c r="C28" s="13"/>
      <c r="D28" s="7"/>
      <c r="E28" s="8"/>
      <c r="F28" s="8"/>
      <c r="G28" s="9"/>
    </row>
    <row r="29" spans="1:7" ht="15.75" thickBot="1" x14ac:dyDescent="0.3">
      <c r="A29" s="6"/>
      <c r="B29" s="12"/>
      <c r="C29" s="13"/>
      <c r="D29" s="7"/>
      <c r="E29" s="8"/>
      <c r="F29" s="8"/>
      <c r="G29" s="9"/>
    </row>
    <row r="30" spans="1:7" ht="15.75" thickBot="1" x14ac:dyDescent="0.3">
      <c r="A30" s="6"/>
      <c r="B30" s="12"/>
      <c r="C30" s="13"/>
      <c r="D30" s="7"/>
      <c r="E30" s="8"/>
      <c r="F30" s="8"/>
      <c r="G30" s="9"/>
    </row>
    <row r="31" spans="1:7" ht="15.75" thickBot="1" x14ac:dyDescent="0.3">
      <c r="A31" s="6"/>
      <c r="B31" s="12"/>
      <c r="C31" s="13"/>
      <c r="D31" s="7"/>
      <c r="E31" s="8"/>
      <c r="F31" s="8"/>
      <c r="G31" s="9"/>
    </row>
    <row r="32" spans="1:7" ht="15.75" thickBot="1" x14ac:dyDescent="0.3">
      <c r="A32" s="6"/>
      <c r="B32" s="7"/>
      <c r="C32" s="8"/>
      <c r="D32" s="7"/>
      <c r="E32" s="8"/>
      <c r="F32" s="8"/>
      <c r="G32" s="9"/>
    </row>
    <row r="33" spans="1:7" ht="15.75" thickBot="1" x14ac:dyDescent="0.3">
      <c r="A33" s="6"/>
      <c r="B33" s="7"/>
      <c r="C33" s="8"/>
      <c r="D33" s="7"/>
      <c r="E33" s="8"/>
      <c r="F33" s="8"/>
      <c r="G33" s="10"/>
    </row>
    <row r="34" spans="1:7" ht="15.75" thickBot="1" x14ac:dyDescent="0.3">
      <c r="A34" s="6"/>
      <c r="B34" s="7"/>
      <c r="C34" s="8"/>
      <c r="D34" s="7"/>
      <c r="E34" s="8"/>
      <c r="F34" s="8"/>
      <c r="G34" s="9"/>
    </row>
    <row r="35" spans="1:7" ht="15.75" thickBot="1" x14ac:dyDescent="0.3">
      <c r="A35" s="6"/>
      <c r="B35" s="12"/>
      <c r="C35" s="13"/>
      <c r="D35" s="7"/>
      <c r="E35" s="8"/>
      <c r="F35" s="8"/>
      <c r="G35" s="9"/>
    </row>
    <row r="36" spans="1:7" ht="15.75" thickBot="1" x14ac:dyDescent="0.3">
      <c r="A36" s="6"/>
      <c r="B36" s="12"/>
      <c r="C36" s="13"/>
      <c r="D36" s="7"/>
      <c r="E36" s="8"/>
      <c r="F36" s="8"/>
      <c r="G36" s="9"/>
    </row>
    <row r="37" spans="1:7" ht="15.75" thickBot="1" x14ac:dyDescent="0.3">
      <c r="A37" s="6"/>
      <c r="B37" s="12"/>
      <c r="C37" s="13"/>
      <c r="D37" s="7"/>
      <c r="E37" s="8"/>
      <c r="F37" s="8"/>
      <c r="G37" s="10"/>
    </row>
    <row r="38" spans="1:7" ht="15.75" thickBot="1" x14ac:dyDescent="0.3">
      <c r="A38" s="6"/>
      <c r="B38" s="12"/>
      <c r="C38" s="13"/>
      <c r="D38" s="7"/>
      <c r="E38" s="8"/>
      <c r="F38" s="8"/>
      <c r="G38" s="9"/>
    </row>
    <row r="39" spans="1:7" ht="15.75" thickBot="1" x14ac:dyDescent="0.3">
      <c r="A39" s="6"/>
      <c r="B39" s="12"/>
      <c r="C39" s="13"/>
      <c r="D39" s="7"/>
      <c r="E39" s="8"/>
      <c r="F39" s="8"/>
      <c r="G39" s="9"/>
    </row>
    <row r="40" spans="1:7" ht="15.75" thickBot="1" x14ac:dyDescent="0.3">
      <c r="A40" s="6"/>
      <c r="B40" s="12"/>
      <c r="C40" s="13"/>
      <c r="D40" s="7"/>
      <c r="E40" s="8"/>
      <c r="F40" s="8"/>
      <c r="G40" s="9"/>
    </row>
    <row r="41" spans="1:7" ht="15.75" thickBot="1" x14ac:dyDescent="0.3">
      <c r="A41" s="6"/>
      <c r="B41" s="12"/>
      <c r="C41" s="13"/>
      <c r="D41" s="7"/>
      <c r="E41" s="8"/>
      <c r="F41" s="8"/>
      <c r="G41" s="9"/>
    </row>
    <row r="42" spans="1:7" ht="15.75" thickBot="1" x14ac:dyDescent="0.3">
      <c r="A42" s="6"/>
      <c r="B42" s="12"/>
      <c r="C42" s="13"/>
      <c r="D42" s="7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E1A3D-220C-4760-B865-A0CAC68F7D20}">
  <dimension ref="A1:G42"/>
  <sheetViews>
    <sheetView workbookViewId="0">
      <selection activeCell="E20" sqref="E20"/>
    </sheetView>
  </sheetViews>
  <sheetFormatPr defaultRowHeight="15" x14ac:dyDescent="0.25"/>
  <cols>
    <col min="1" max="1" width="14.5703125" customWidth="1"/>
    <col min="3" max="3" width="14.42578125" customWidth="1"/>
  </cols>
  <sheetData>
    <row r="1" spans="1:4" ht="15.75" thickBot="1" x14ac:dyDescent="0.3">
      <c r="A1" s="1" t="s">
        <v>23</v>
      </c>
      <c r="B1" s="2">
        <v>268746</v>
      </c>
      <c r="C1" s="1" t="s">
        <v>8</v>
      </c>
      <c r="D1" s="3">
        <f t="shared" ref="D1:D15" si="0">(B1/$B$16)</f>
        <v>1.6577185031186697E-2</v>
      </c>
    </row>
    <row r="2" spans="1:4" ht="15.75" thickBot="1" x14ac:dyDescent="0.3">
      <c r="A2" s="1" t="s">
        <v>16</v>
      </c>
      <c r="B2" s="2">
        <v>522788.5</v>
      </c>
      <c r="C2" s="1" t="s">
        <v>9</v>
      </c>
      <c r="D2" s="3">
        <f t="shared" si="0"/>
        <v>3.2247407204857179E-2</v>
      </c>
    </row>
    <row r="3" spans="1:4" ht="15.75" thickBot="1" x14ac:dyDescent="0.3">
      <c r="A3" s="1" t="s">
        <v>10</v>
      </c>
      <c r="B3" s="2">
        <v>194656</v>
      </c>
      <c r="C3" s="1" t="s">
        <v>10</v>
      </c>
      <c r="D3" s="3">
        <f t="shared" si="0"/>
        <v>1.200705695872935E-2</v>
      </c>
    </row>
    <row r="4" spans="1:4" ht="15.75" thickBot="1" x14ac:dyDescent="0.3">
      <c r="A4" s="1" t="s">
        <v>17</v>
      </c>
      <c r="B4" s="2">
        <v>675352</v>
      </c>
      <c r="C4" s="1" t="s">
        <v>0</v>
      </c>
      <c r="D4" s="3">
        <f t="shared" si="0"/>
        <v>4.1658052827509985E-2</v>
      </c>
    </row>
    <row r="5" spans="1:4" ht="15.75" thickBot="1" x14ac:dyDescent="0.3">
      <c r="A5" s="1" t="s">
        <v>1</v>
      </c>
      <c r="B5" s="2">
        <v>2704500</v>
      </c>
      <c r="C5" s="1" t="s">
        <v>1</v>
      </c>
      <c r="D5" s="3">
        <f t="shared" si="0"/>
        <v>0.16682293659010525</v>
      </c>
    </row>
    <row r="6" spans="1:4" ht="15.75" thickBot="1" x14ac:dyDescent="0.3">
      <c r="A6" s="1" t="s">
        <v>18</v>
      </c>
      <c r="B6" s="2">
        <v>1568148</v>
      </c>
      <c r="C6" s="1" t="s">
        <v>2</v>
      </c>
      <c r="D6" s="3">
        <f t="shared" si="0"/>
        <v>9.672880546049191E-2</v>
      </c>
    </row>
    <row r="7" spans="1:4" ht="15.75" thickBot="1" x14ac:dyDescent="0.3">
      <c r="A7" s="1" t="s">
        <v>4</v>
      </c>
      <c r="B7" s="2">
        <v>569923</v>
      </c>
      <c r="C7" s="1" t="s">
        <v>3</v>
      </c>
      <c r="D7" s="3">
        <f t="shared" si="0"/>
        <v>3.5154826581712907E-2</v>
      </c>
    </row>
    <row r="8" spans="1:4" ht="15.75" thickBot="1" x14ac:dyDescent="0.3">
      <c r="A8" s="1" t="s">
        <v>24</v>
      </c>
      <c r="B8" s="2">
        <v>436103</v>
      </c>
      <c r="C8" s="1"/>
      <c r="D8" s="3">
        <f t="shared" si="0"/>
        <v>2.6900345023388676E-2</v>
      </c>
    </row>
    <row r="9" spans="1:4" ht="15.75" thickBot="1" x14ac:dyDescent="0.3">
      <c r="A9" s="1" t="s">
        <v>19</v>
      </c>
      <c r="B9" s="2">
        <f>Master!B8-SWFWMD!B8</f>
        <v>1342000</v>
      </c>
      <c r="C9" s="1" t="s">
        <v>11</v>
      </c>
      <c r="D9" s="3">
        <f t="shared" si="0"/>
        <v>8.2779212757966819E-2</v>
      </c>
    </row>
    <row r="10" spans="1:4" ht="15.75" thickBot="1" x14ac:dyDescent="0.3">
      <c r="A10" s="1" t="s">
        <v>13</v>
      </c>
      <c r="B10" s="2">
        <v>1731568</v>
      </c>
      <c r="C10" s="1" t="s">
        <v>12</v>
      </c>
      <c r="D10" s="3">
        <f t="shared" si="0"/>
        <v>0.1068091176429859</v>
      </c>
    </row>
    <row r="11" spans="1:4" ht="15.75" thickBot="1" x14ac:dyDescent="0.3">
      <c r="A11" s="1" t="s">
        <v>20</v>
      </c>
      <c r="B11" s="2">
        <v>651000</v>
      </c>
      <c r="C11" s="1" t="s">
        <v>14</v>
      </c>
      <c r="D11" s="3">
        <f t="shared" si="0"/>
        <v>4.0155937038328163E-2</v>
      </c>
    </row>
    <row r="12" spans="1:4" ht="15.75" thickBot="1" x14ac:dyDescent="0.3">
      <c r="A12" s="1" t="s">
        <v>15</v>
      </c>
      <c r="B12" s="2">
        <v>473644</v>
      </c>
      <c r="C12" s="1" t="s">
        <v>15</v>
      </c>
      <c r="D12" s="3">
        <f t="shared" si="0"/>
        <v>2.92160040592656E-2</v>
      </c>
    </row>
    <row r="13" spans="1:4" ht="15.75" thickBot="1" x14ac:dyDescent="0.3">
      <c r="A13" s="1" t="s">
        <v>21</v>
      </c>
      <c r="B13" s="2">
        <v>1616909</v>
      </c>
      <c r="C13" s="1" t="s">
        <v>5</v>
      </c>
      <c r="D13" s="3">
        <f t="shared" si="0"/>
        <v>9.9736552996476421E-2</v>
      </c>
    </row>
    <row r="14" spans="1:4" ht="15.75" thickBot="1" x14ac:dyDescent="0.3">
      <c r="A14" s="1" t="s">
        <v>7</v>
      </c>
      <c r="B14" s="2">
        <v>1553462</v>
      </c>
      <c r="C14" s="1" t="s">
        <v>7</v>
      </c>
      <c r="D14" s="3">
        <f t="shared" si="0"/>
        <v>9.5822922063648758E-2</v>
      </c>
    </row>
    <row r="15" spans="1:4" ht="15.75" thickBot="1" x14ac:dyDescent="0.3">
      <c r="A15" s="1" t="s">
        <v>22</v>
      </c>
      <c r="B15" s="2">
        <v>1903000</v>
      </c>
      <c r="C15" s="1" t="s">
        <v>6</v>
      </c>
      <c r="D15" s="3">
        <f t="shared" si="0"/>
        <v>0.11738363776334639</v>
      </c>
    </row>
    <row r="16" spans="1:4" x14ac:dyDescent="0.25">
      <c r="A16" s="15" t="s">
        <v>33</v>
      </c>
      <c r="B16" s="14">
        <f>SUM(B1:B15)</f>
        <v>16211799.5</v>
      </c>
    </row>
    <row r="17" spans="1:7" x14ac:dyDescent="0.25">
      <c r="A17" s="15" t="s">
        <v>34</v>
      </c>
      <c r="B17" s="16">
        <f>B16/B8</f>
        <v>37.174244387220448</v>
      </c>
    </row>
    <row r="25" spans="1:7" x14ac:dyDescent="0.25">
      <c r="E25" s="11"/>
      <c r="F25" s="11"/>
      <c r="G25" s="11"/>
    </row>
    <row r="26" spans="1:7" ht="15.75" thickBot="1" x14ac:dyDescent="0.3">
      <c r="A26" s="4"/>
      <c r="B26" s="5"/>
      <c r="C26" s="11"/>
      <c r="D26" s="11"/>
      <c r="E26" s="8"/>
      <c r="F26" s="8"/>
      <c r="G26" s="9"/>
    </row>
    <row r="27" spans="1:7" ht="15.75" thickBot="1" x14ac:dyDescent="0.3">
      <c r="A27" s="6"/>
      <c r="B27" s="12"/>
      <c r="C27" s="13"/>
      <c r="D27" s="7"/>
      <c r="E27" s="8"/>
      <c r="F27" s="8"/>
      <c r="G27" s="9"/>
    </row>
    <row r="28" spans="1:7" ht="15.75" thickBot="1" x14ac:dyDescent="0.3">
      <c r="A28" s="6"/>
      <c r="B28" s="12"/>
      <c r="C28" s="13"/>
      <c r="D28" s="7"/>
      <c r="E28" s="8"/>
      <c r="F28" s="8"/>
      <c r="G28" s="9"/>
    </row>
    <row r="29" spans="1:7" ht="15.75" thickBot="1" x14ac:dyDescent="0.3">
      <c r="A29" s="6"/>
      <c r="B29" s="12"/>
      <c r="C29" s="13"/>
      <c r="D29" s="7"/>
      <c r="E29" s="8"/>
      <c r="F29" s="8"/>
      <c r="G29" s="9"/>
    </row>
    <row r="30" spans="1:7" ht="15.75" thickBot="1" x14ac:dyDescent="0.3">
      <c r="A30" s="6"/>
      <c r="B30" s="12"/>
      <c r="C30" s="13"/>
      <c r="D30" s="7"/>
      <c r="E30" s="8"/>
      <c r="F30" s="8"/>
      <c r="G30" s="9"/>
    </row>
    <row r="31" spans="1:7" ht="15.75" thickBot="1" x14ac:dyDescent="0.3">
      <c r="A31" s="6"/>
      <c r="B31" s="12"/>
      <c r="C31" s="13"/>
      <c r="D31" s="7"/>
      <c r="E31" s="8"/>
      <c r="F31" s="8"/>
      <c r="G31" s="9"/>
    </row>
    <row r="32" spans="1:7" ht="15.75" thickBot="1" x14ac:dyDescent="0.3">
      <c r="A32" s="6"/>
      <c r="B32" s="7"/>
      <c r="C32" s="8"/>
      <c r="D32" s="7"/>
      <c r="E32" s="8"/>
      <c r="F32" s="8"/>
      <c r="G32" s="9"/>
    </row>
    <row r="33" spans="1:7" ht="15.75" thickBot="1" x14ac:dyDescent="0.3">
      <c r="A33" s="6"/>
      <c r="B33" s="7"/>
      <c r="C33" s="8"/>
      <c r="D33" s="7"/>
      <c r="E33" s="8"/>
      <c r="F33" s="8"/>
      <c r="G33" s="10"/>
    </row>
    <row r="34" spans="1:7" ht="15.75" thickBot="1" x14ac:dyDescent="0.3">
      <c r="A34" s="6"/>
      <c r="B34" s="7"/>
      <c r="C34" s="8"/>
      <c r="D34" s="7"/>
      <c r="E34" s="8"/>
      <c r="F34" s="8"/>
      <c r="G34" s="9"/>
    </row>
    <row r="35" spans="1:7" ht="15.75" thickBot="1" x14ac:dyDescent="0.3">
      <c r="A35" s="6"/>
      <c r="B35" s="12"/>
      <c r="C35" s="13"/>
      <c r="D35" s="7"/>
      <c r="E35" s="8"/>
      <c r="F35" s="8"/>
      <c r="G35" s="9"/>
    </row>
    <row r="36" spans="1:7" ht="15.75" thickBot="1" x14ac:dyDescent="0.3">
      <c r="A36" s="6"/>
      <c r="B36" s="12"/>
      <c r="C36" s="13"/>
      <c r="D36" s="7"/>
      <c r="E36" s="8"/>
      <c r="F36" s="8"/>
      <c r="G36" s="9"/>
    </row>
    <row r="37" spans="1:7" ht="15.75" thickBot="1" x14ac:dyDescent="0.3">
      <c r="A37" s="6"/>
      <c r="B37" s="12"/>
      <c r="C37" s="13"/>
      <c r="D37" s="7"/>
      <c r="E37" s="8"/>
      <c r="F37" s="8"/>
      <c r="G37" s="10"/>
    </row>
    <row r="38" spans="1:7" ht="15.75" thickBot="1" x14ac:dyDescent="0.3">
      <c r="A38" s="6"/>
      <c r="B38" s="12"/>
      <c r="C38" s="13"/>
      <c r="D38" s="7"/>
      <c r="E38" s="8"/>
      <c r="F38" s="8"/>
      <c r="G38" s="9"/>
    </row>
    <row r="39" spans="1:7" ht="15.75" thickBot="1" x14ac:dyDescent="0.3">
      <c r="A39" s="6"/>
      <c r="B39" s="12"/>
      <c r="C39" s="13"/>
      <c r="D39" s="7"/>
      <c r="E39" s="8"/>
      <c r="F39" s="8"/>
      <c r="G39" s="9"/>
    </row>
    <row r="40" spans="1:7" ht="15.75" thickBot="1" x14ac:dyDescent="0.3">
      <c r="A40" s="6"/>
      <c r="B40" s="12"/>
      <c r="C40" s="13"/>
      <c r="D40" s="7"/>
      <c r="E40" s="8"/>
      <c r="F40" s="8"/>
      <c r="G40" s="9"/>
    </row>
    <row r="41" spans="1:7" ht="15.75" thickBot="1" x14ac:dyDescent="0.3">
      <c r="A41" s="6"/>
      <c r="B41" s="12"/>
      <c r="C41" s="13"/>
      <c r="D41" s="7"/>
      <c r="E41" s="8"/>
      <c r="F41" s="8"/>
      <c r="G41" s="9"/>
    </row>
    <row r="42" spans="1:7" ht="15.75" thickBot="1" x14ac:dyDescent="0.3">
      <c r="A42" s="6"/>
      <c r="B42" s="12"/>
      <c r="C42" s="13"/>
      <c r="D42" s="7"/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E5F40-8655-4261-BBE4-8F29CC3E66B7}">
  <dimension ref="A1:G42"/>
  <sheetViews>
    <sheetView workbookViewId="0">
      <selection activeCell="A16" sqref="A16:B17"/>
    </sheetView>
  </sheetViews>
  <sheetFormatPr defaultRowHeight="15" x14ac:dyDescent="0.25"/>
  <cols>
    <col min="1" max="1" width="14.5703125" customWidth="1"/>
    <col min="3" max="3" width="14.42578125" customWidth="1"/>
  </cols>
  <sheetData>
    <row r="1" spans="1:4" ht="15.75" thickBot="1" x14ac:dyDescent="0.3">
      <c r="A1" s="1" t="s">
        <v>23</v>
      </c>
      <c r="B1" s="2">
        <v>268746</v>
      </c>
      <c r="C1" s="1" t="s">
        <v>8</v>
      </c>
      <c r="D1" s="3">
        <f t="shared" ref="D1:D15" si="0">(B1/$B$16)</f>
        <v>1.6577185031186697E-2</v>
      </c>
    </row>
    <row r="2" spans="1:4" ht="15.75" thickBot="1" x14ac:dyDescent="0.3">
      <c r="A2" s="1" t="s">
        <v>16</v>
      </c>
      <c r="B2" s="2">
        <v>522788.5</v>
      </c>
      <c r="C2" s="1" t="s">
        <v>9</v>
      </c>
      <c r="D2" s="3">
        <f t="shared" si="0"/>
        <v>3.2247407204857179E-2</v>
      </c>
    </row>
    <row r="3" spans="1:4" ht="15.75" thickBot="1" x14ac:dyDescent="0.3">
      <c r="A3" s="1" t="s">
        <v>10</v>
      </c>
      <c r="B3" s="2">
        <v>194656</v>
      </c>
      <c r="C3" s="1" t="s">
        <v>10</v>
      </c>
      <c r="D3" s="3">
        <f t="shared" si="0"/>
        <v>1.200705695872935E-2</v>
      </c>
    </row>
    <row r="4" spans="1:4" ht="15.75" thickBot="1" x14ac:dyDescent="0.3">
      <c r="A4" s="1" t="s">
        <v>17</v>
      </c>
      <c r="B4" s="2">
        <v>675352</v>
      </c>
      <c r="C4" s="1" t="s">
        <v>0</v>
      </c>
      <c r="D4" s="3">
        <f t="shared" si="0"/>
        <v>4.1658052827509985E-2</v>
      </c>
    </row>
    <row r="5" spans="1:4" ht="15.75" thickBot="1" x14ac:dyDescent="0.3">
      <c r="A5" s="1" t="s">
        <v>1</v>
      </c>
      <c r="B5" s="2">
        <v>2704500</v>
      </c>
      <c r="C5" s="1" t="s">
        <v>1</v>
      </c>
      <c r="D5" s="3">
        <f t="shared" si="0"/>
        <v>0.16682293659010525</v>
      </c>
    </row>
    <row r="6" spans="1:4" ht="15.75" thickBot="1" x14ac:dyDescent="0.3">
      <c r="A6" s="1" t="s">
        <v>18</v>
      </c>
      <c r="B6" s="2">
        <v>1568148</v>
      </c>
      <c r="C6" s="1" t="s">
        <v>2</v>
      </c>
      <c r="D6" s="3">
        <f t="shared" si="0"/>
        <v>9.672880546049191E-2</v>
      </c>
    </row>
    <row r="7" spans="1:4" ht="15.75" thickBot="1" x14ac:dyDescent="0.3">
      <c r="A7" s="1" t="s">
        <v>4</v>
      </c>
      <c r="B7" s="2">
        <v>569923</v>
      </c>
      <c r="C7" s="1" t="s">
        <v>3</v>
      </c>
      <c r="D7" s="3">
        <f t="shared" si="0"/>
        <v>3.5154826581712907E-2</v>
      </c>
    </row>
    <row r="8" spans="1:4" ht="15.75" thickBot="1" x14ac:dyDescent="0.3">
      <c r="A8" s="1" t="s">
        <v>29</v>
      </c>
      <c r="B8" s="2">
        <v>30000</v>
      </c>
      <c r="C8" s="1"/>
      <c r="D8" s="3">
        <f t="shared" si="0"/>
        <v>1.8505040109828646E-3</v>
      </c>
    </row>
    <row r="9" spans="1:4" ht="15.75" thickBot="1" x14ac:dyDescent="0.3">
      <c r="A9" s="1" t="s">
        <v>19</v>
      </c>
      <c r="B9" s="2">
        <f>Master!B8-TBW!B8</f>
        <v>1748103</v>
      </c>
      <c r="C9" s="1" t="s">
        <v>11</v>
      </c>
      <c r="D9" s="3">
        <f t="shared" si="0"/>
        <v>0.10782905377037262</v>
      </c>
    </row>
    <row r="10" spans="1:4" ht="15.75" thickBot="1" x14ac:dyDescent="0.3">
      <c r="A10" s="1" t="s">
        <v>13</v>
      </c>
      <c r="B10" s="2">
        <v>1731568</v>
      </c>
      <c r="C10" s="1" t="s">
        <v>12</v>
      </c>
      <c r="D10" s="3">
        <f t="shared" si="0"/>
        <v>0.1068091176429859</v>
      </c>
    </row>
    <row r="11" spans="1:4" ht="15.75" thickBot="1" x14ac:dyDescent="0.3">
      <c r="A11" s="1" t="s">
        <v>20</v>
      </c>
      <c r="B11" s="2">
        <v>651000</v>
      </c>
      <c r="C11" s="1" t="s">
        <v>14</v>
      </c>
      <c r="D11" s="3">
        <f t="shared" si="0"/>
        <v>4.0155937038328163E-2</v>
      </c>
    </row>
    <row r="12" spans="1:4" ht="15.75" thickBot="1" x14ac:dyDescent="0.3">
      <c r="A12" s="1" t="s">
        <v>15</v>
      </c>
      <c r="B12" s="2">
        <v>473644</v>
      </c>
      <c r="C12" s="1" t="s">
        <v>15</v>
      </c>
      <c r="D12" s="3">
        <f t="shared" si="0"/>
        <v>2.92160040592656E-2</v>
      </c>
    </row>
    <row r="13" spans="1:4" ht="15.75" thickBot="1" x14ac:dyDescent="0.3">
      <c r="A13" s="1" t="s">
        <v>21</v>
      </c>
      <c r="B13" s="2">
        <v>1616909</v>
      </c>
      <c r="C13" s="1" t="s">
        <v>5</v>
      </c>
      <c r="D13" s="3">
        <f t="shared" si="0"/>
        <v>9.9736552996476421E-2</v>
      </c>
    </row>
    <row r="14" spans="1:4" ht="15.75" thickBot="1" x14ac:dyDescent="0.3">
      <c r="A14" s="1" t="s">
        <v>7</v>
      </c>
      <c r="B14" s="2">
        <v>1553462</v>
      </c>
      <c r="C14" s="1" t="s">
        <v>7</v>
      </c>
      <c r="D14" s="3">
        <f t="shared" si="0"/>
        <v>9.5822922063648758E-2</v>
      </c>
    </row>
    <row r="15" spans="1:4" ht="15.75" thickBot="1" x14ac:dyDescent="0.3">
      <c r="A15" s="1" t="s">
        <v>22</v>
      </c>
      <c r="B15" s="2">
        <v>1903000</v>
      </c>
      <c r="C15" s="1" t="s">
        <v>6</v>
      </c>
      <c r="D15" s="3">
        <f t="shared" si="0"/>
        <v>0.11738363776334639</v>
      </c>
    </row>
    <row r="16" spans="1:4" x14ac:dyDescent="0.25">
      <c r="A16" s="15" t="s">
        <v>33</v>
      </c>
      <c r="B16" s="14">
        <f>SUM(B1:B15)</f>
        <v>16211799.5</v>
      </c>
    </row>
    <row r="17" spans="1:7" x14ac:dyDescent="0.25">
      <c r="A17" s="15" t="s">
        <v>34</v>
      </c>
      <c r="B17" s="16">
        <f>B16/B8</f>
        <v>540.39331666666669</v>
      </c>
    </row>
    <row r="25" spans="1:7" x14ac:dyDescent="0.25">
      <c r="E25" s="11"/>
      <c r="F25" s="11"/>
      <c r="G25" s="11"/>
    </row>
    <row r="26" spans="1:7" ht="15.75" thickBot="1" x14ac:dyDescent="0.3">
      <c r="A26" s="4"/>
      <c r="B26" s="5"/>
      <c r="C26" s="11"/>
      <c r="D26" s="11"/>
      <c r="E26" s="8"/>
      <c r="F26" s="8"/>
      <c r="G26" s="9"/>
    </row>
    <row r="27" spans="1:7" ht="15.75" thickBot="1" x14ac:dyDescent="0.3">
      <c r="A27" s="6"/>
      <c r="B27" s="12"/>
      <c r="C27" s="13"/>
      <c r="D27" s="7"/>
      <c r="E27" s="8"/>
      <c r="F27" s="8"/>
      <c r="G27" s="9"/>
    </row>
    <row r="28" spans="1:7" ht="15.75" thickBot="1" x14ac:dyDescent="0.3">
      <c r="A28" s="6"/>
      <c r="B28" s="12"/>
      <c r="C28" s="13"/>
      <c r="D28" s="7"/>
      <c r="E28" s="8"/>
      <c r="F28" s="8"/>
      <c r="G28" s="9"/>
    </row>
    <row r="29" spans="1:7" ht="15.75" thickBot="1" x14ac:dyDescent="0.3">
      <c r="A29" s="6"/>
      <c r="B29" s="12"/>
      <c r="C29" s="13"/>
      <c r="D29" s="7"/>
      <c r="E29" s="8"/>
      <c r="F29" s="8"/>
      <c r="G29" s="9"/>
    </row>
    <row r="30" spans="1:7" ht="15.75" thickBot="1" x14ac:dyDescent="0.3">
      <c r="A30" s="6"/>
      <c r="B30" s="12"/>
      <c r="C30" s="13"/>
      <c r="D30" s="7"/>
      <c r="E30" s="8"/>
      <c r="F30" s="8"/>
      <c r="G30" s="9"/>
    </row>
    <row r="31" spans="1:7" ht="15.75" thickBot="1" x14ac:dyDescent="0.3">
      <c r="A31" s="6"/>
      <c r="B31" s="12"/>
      <c r="C31" s="13"/>
      <c r="D31" s="7"/>
      <c r="E31" s="8"/>
      <c r="F31" s="8"/>
      <c r="G31" s="9"/>
    </row>
    <row r="32" spans="1:7" ht="15.75" thickBot="1" x14ac:dyDescent="0.3">
      <c r="A32" s="6"/>
      <c r="B32" s="7"/>
      <c r="C32" s="8"/>
      <c r="D32" s="7"/>
      <c r="E32" s="8"/>
      <c r="F32" s="8"/>
      <c r="G32" s="9"/>
    </row>
    <row r="33" spans="1:7" ht="15.75" thickBot="1" x14ac:dyDescent="0.3">
      <c r="A33" s="6"/>
      <c r="B33" s="7"/>
      <c r="C33" s="8"/>
      <c r="D33" s="7"/>
      <c r="E33" s="8"/>
      <c r="F33" s="8"/>
      <c r="G33" s="10"/>
    </row>
    <row r="34" spans="1:7" ht="15.75" thickBot="1" x14ac:dyDescent="0.3">
      <c r="A34" s="6"/>
      <c r="B34" s="7"/>
      <c r="C34" s="8"/>
      <c r="D34" s="7"/>
      <c r="E34" s="8"/>
      <c r="F34" s="8"/>
      <c r="G34" s="9"/>
    </row>
    <row r="35" spans="1:7" ht="15.75" thickBot="1" x14ac:dyDescent="0.3">
      <c r="A35" s="6"/>
      <c r="B35" s="12"/>
      <c r="C35" s="13"/>
      <c r="D35" s="7"/>
      <c r="E35" s="8"/>
      <c r="F35" s="8"/>
      <c r="G35" s="9"/>
    </row>
    <row r="36" spans="1:7" ht="15.75" thickBot="1" x14ac:dyDescent="0.3">
      <c r="A36" s="6"/>
      <c r="B36" s="12"/>
      <c r="C36" s="13"/>
      <c r="D36" s="7"/>
      <c r="E36" s="8"/>
      <c r="F36" s="8"/>
      <c r="G36" s="9"/>
    </row>
    <row r="37" spans="1:7" ht="15.75" thickBot="1" x14ac:dyDescent="0.3">
      <c r="A37" s="6"/>
      <c r="B37" s="12"/>
      <c r="C37" s="13"/>
      <c r="D37" s="7"/>
      <c r="E37" s="8"/>
      <c r="F37" s="8"/>
      <c r="G37" s="10"/>
    </row>
    <row r="38" spans="1:7" ht="15.75" thickBot="1" x14ac:dyDescent="0.3">
      <c r="A38" s="6"/>
      <c r="B38" s="12"/>
      <c r="C38" s="13"/>
      <c r="D38" s="7"/>
      <c r="E38" s="8"/>
      <c r="F38" s="8"/>
      <c r="G38" s="9"/>
    </row>
    <row r="39" spans="1:7" ht="15.75" thickBot="1" x14ac:dyDescent="0.3">
      <c r="A39" s="6"/>
      <c r="B39" s="12"/>
      <c r="C39" s="13"/>
      <c r="D39" s="7"/>
      <c r="E39" s="8"/>
      <c r="F39" s="8"/>
      <c r="G39" s="9"/>
    </row>
    <row r="40" spans="1:7" ht="15.75" thickBot="1" x14ac:dyDescent="0.3">
      <c r="A40" s="6"/>
      <c r="B40" s="12"/>
      <c r="C40" s="13"/>
      <c r="D40" s="7"/>
      <c r="E40" s="8"/>
      <c r="F40" s="8"/>
      <c r="G40" s="9"/>
    </row>
    <row r="41" spans="1:7" ht="15.75" thickBot="1" x14ac:dyDescent="0.3">
      <c r="A41" s="6"/>
      <c r="B41" s="12"/>
      <c r="C41" s="13"/>
      <c r="D41" s="7"/>
      <c r="E41" s="8"/>
      <c r="F41" s="8"/>
      <c r="G41" s="9"/>
    </row>
    <row r="42" spans="1:7" ht="15.75" thickBot="1" x14ac:dyDescent="0.3">
      <c r="A42" s="6"/>
      <c r="B42" s="12"/>
      <c r="C42" s="13"/>
      <c r="D42" s="7"/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C7D4D-9552-4DA0-9556-4186A8B987CA}">
  <dimension ref="A1:G42"/>
  <sheetViews>
    <sheetView workbookViewId="0">
      <selection activeCell="R15" sqref="R15"/>
    </sheetView>
  </sheetViews>
  <sheetFormatPr defaultRowHeight="15" x14ac:dyDescent="0.25"/>
  <cols>
    <col min="1" max="1" width="14.5703125" customWidth="1"/>
    <col min="3" max="3" width="14.42578125" customWidth="1"/>
  </cols>
  <sheetData>
    <row r="1" spans="1:4" ht="15.75" thickBot="1" x14ac:dyDescent="0.3">
      <c r="A1" s="1" t="s">
        <v>23</v>
      </c>
      <c r="B1" s="2">
        <v>268746</v>
      </c>
      <c r="C1" s="1" t="s">
        <v>8</v>
      </c>
      <c r="D1" s="3">
        <f t="shared" ref="D1:D15" si="0">(B1/$B$16)</f>
        <v>1.6577185031186697E-2</v>
      </c>
    </row>
    <row r="2" spans="1:4" ht="15.75" thickBot="1" x14ac:dyDescent="0.3">
      <c r="A2" s="1" t="s">
        <v>16</v>
      </c>
      <c r="B2" s="2">
        <v>522788.5</v>
      </c>
      <c r="C2" s="1" t="s">
        <v>9</v>
      </c>
      <c r="D2" s="3">
        <f t="shared" si="0"/>
        <v>3.2247407204857179E-2</v>
      </c>
    </row>
    <row r="3" spans="1:4" ht="15.75" thickBot="1" x14ac:dyDescent="0.3">
      <c r="A3" s="1" t="s">
        <v>10</v>
      </c>
      <c r="B3" s="2">
        <v>194656</v>
      </c>
      <c r="C3" s="1" t="s">
        <v>10</v>
      </c>
      <c r="D3" s="3">
        <f t="shared" si="0"/>
        <v>1.200705695872935E-2</v>
      </c>
    </row>
    <row r="4" spans="1:4" ht="15.75" thickBot="1" x14ac:dyDescent="0.3">
      <c r="A4" s="1" t="s">
        <v>17</v>
      </c>
      <c r="B4" s="2">
        <v>675352</v>
      </c>
      <c r="C4" s="1" t="s">
        <v>0</v>
      </c>
      <c r="D4" s="3">
        <f t="shared" si="0"/>
        <v>4.1658052827509985E-2</v>
      </c>
    </row>
    <row r="5" spans="1:4" ht="15.75" thickBot="1" x14ac:dyDescent="0.3">
      <c r="A5" s="1" t="s">
        <v>1</v>
      </c>
      <c r="B5" s="2">
        <v>2704500</v>
      </c>
      <c r="C5" s="1" t="s">
        <v>1</v>
      </c>
      <c r="D5" s="3">
        <f t="shared" si="0"/>
        <v>0.16682293659010525</v>
      </c>
    </row>
    <row r="6" spans="1:4" ht="15.75" thickBot="1" x14ac:dyDescent="0.3">
      <c r="A6" s="1" t="s">
        <v>25</v>
      </c>
      <c r="B6" s="2">
        <v>264729</v>
      </c>
      <c r="C6" s="1"/>
      <c r="D6" s="3">
        <f t="shared" si="0"/>
        <v>1.6329402544116092E-2</v>
      </c>
    </row>
    <row r="7" spans="1:4" ht="15.75" thickBot="1" x14ac:dyDescent="0.3">
      <c r="A7" s="1" t="s">
        <v>18</v>
      </c>
      <c r="B7" s="2">
        <f>Master!B6-HillsCo!B6</f>
        <v>1303419</v>
      </c>
      <c r="C7" s="1" t="s">
        <v>2</v>
      </c>
      <c r="D7" s="3">
        <f t="shared" si="0"/>
        <v>8.0399402916375817E-2</v>
      </c>
    </row>
    <row r="8" spans="1:4" ht="15.75" thickBot="1" x14ac:dyDescent="0.3">
      <c r="A8" s="1" t="s">
        <v>4</v>
      </c>
      <c r="B8" s="2">
        <v>569923</v>
      </c>
      <c r="C8" s="1" t="s">
        <v>3</v>
      </c>
      <c r="D8" s="3">
        <f t="shared" si="0"/>
        <v>3.5154826581712907E-2</v>
      </c>
    </row>
    <row r="9" spans="1:4" ht="15.75" thickBot="1" x14ac:dyDescent="0.3">
      <c r="A9" s="1" t="s">
        <v>19</v>
      </c>
      <c r="B9" s="2">
        <v>1778103</v>
      </c>
      <c r="C9" s="1" t="s">
        <v>11</v>
      </c>
      <c r="D9" s="3">
        <f t="shared" si="0"/>
        <v>0.10967955778135549</v>
      </c>
    </row>
    <row r="10" spans="1:4" ht="15.75" thickBot="1" x14ac:dyDescent="0.3">
      <c r="A10" s="1" t="s">
        <v>13</v>
      </c>
      <c r="B10" s="2">
        <v>1731568</v>
      </c>
      <c r="C10" s="1" t="s">
        <v>12</v>
      </c>
      <c r="D10" s="3">
        <f t="shared" si="0"/>
        <v>0.1068091176429859</v>
      </c>
    </row>
    <row r="11" spans="1:4" ht="15.75" thickBot="1" x14ac:dyDescent="0.3">
      <c r="A11" s="1" t="s">
        <v>20</v>
      </c>
      <c r="B11" s="2">
        <v>651000</v>
      </c>
      <c r="C11" s="1" t="s">
        <v>14</v>
      </c>
      <c r="D11" s="3">
        <f t="shared" si="0"/>
        <v>4.0155937038328163E-2</v>
      </c>
    </row>
    <row r="12" spans="1:4" ht="15.75" thickBot="1" x14ac:dyDescent="0.3">
      <c r="A12" s="1" t="s">
        <v>15</v>
      </c>
      <c r="B12" s="2">
        <v>473644</v>
      </c>
      <c r="C12" s="1" t="s">
        <v>15</v>
      </c>
      <c r="D12" s="3">
        <f t="shared" si="0"/>
        <v>2.92160040592656E-2</v>
      </c>
    </row>
    <row r="13" spans="1:4" ht="15.75" thickBot="1" x14ac:dyDescent="0.3">
      <c r="A13" s="1" t="s">
        <v>21</v>
      </c>
      <c r="B13" s="2">
        <v>1616909</v>
      </c>
      <c r="C13" s="1" t="s">
        <v>5</v>
      </c>
      <c r="D13" s="3">
        <f t="shared" si="0"/>
        <v>9.9736552996476421E-2</v>
      </c>
    </row>
    <row r="14" spans="1:4" ht="15.75" thickBot="1" x14ac:dyDescent="0.3">
      <c r="A14" s="1" t="s">
        <v>7</v>
      </c>
      <c r="B14" s="2">
        <v>1553462</v>
      </c>
      <c r="C14" s="1" t="s">
        <v>7</v>
      </c>
      <c r="D14" s="3">
        <f t="shared" si="0"/>
        <v>9.5822922063648758E-2</v>
      </c>
    </row>
    <row r="15" spans="1:4" ht="15.75" thickBot="1" x14ac:dyDescent="0.3">
      <c r="A15" s="1" t="s">
        <v>22</v>
      </c>
      <c r="B15" s="2">
        <v>1903000</v>
      </c>
      <c r="C15" s="1" t="s">
        <v>6</v>
      </c>
      <c r="D15" s="3">
        <f t="shared" si="0"/>
        <v>0.11738363776334639</v>
      </c>
    </row>
    <row r="16" spans="1:4" x14ac:dyDescent="0.25">
      <c r="A16" s="15" t="s">
        <v>33</v>
      </c>
      <c r="B16" s="14">
        <f>SUM(B1:B15)</f>
        <v>16211799.5</v>
      </c>
    </row>
    <row r="17" spans="1:7" x14ac:dyDescent="0.25">
      <c r="A17" s="15" t="s">
        <v>34</v>
      </c>
      <c r="B17" s="16">
        <f>B16/B6</f>
        <v>61.239227663006318</v>
      </c>
    </row>
    <row r="25" spans="1:7" x14ac:dyDescent="0.25">
      <c r="E25" s="11"/>
      <c r="F25" s="11"/>
      <c r="G25" s="11"/>
    </row>
    <row r="26" spans="1:7" ht="15.75" thickBot="1" x14ac:dyDescent="0.3">
      <c r="A26" s="4"/>
      <c r="B26" s="5"/>
      <c r="C26" s="11"/>
      <c r="D26" s="11"/>
      <c r="E26" s="8"/>
      <c r="F26" s="8"/>
      <c r="G26" s="9"/>
    </row>
    <row r="27" spans="1:7" ht="15.75" thickBot="1" x14ac:dyDescent="0.3">
      <c r="A27" s="6"/>
      <c r="B27" s="12"/>
      <c r="C27" s="13"/>
      <c r="D27" s="7"/>
      <c r="E27" s="8"/>
      <c r="F27" s="8"/>
      <c r="G27" s="9"/>
    </row>
    <row r="28" spans="1:7" ht="15.75" thickBot="1" x14ac:dyDescent="0.3">
      <c r="A28" s="6"/>
      <c r="B28" s="12"/>
      <c r="C28" s="13"/>
      <c r="D28" s="7"/>
      <c r="E28" s="8"/>
      <c r="F28" s="8"/>
      <c r="G28" s="9"/>
    </row>
    <row r="29" spans="1:7" ht="15.75" thickBot="1" x14ac:dyDescent="0.3">
      <c r="A29" s="6"/>
      <c r="B29" s="12"/>
      <c r="C29" s="13"/>
      <c r="D29" s="7"/>
      <c r="E29" s="8"/>
      <c r="F29" s="8"/>
      <c r="G29" s="9"/>
    </row>
    <row r="30" spans="1:7" ht="15.75" thickBot="1" x14ac:dyDescent="0.3">
      <c r="A30" s="6"/>
      <c r="B30" s="12"/>
      <c r="C30" s="13"/>
      <c r="D30" s="7"/>
      <c r="E30" s="8"/>
      <c r="F30" s="8"/>
      <c r="G30" s="9"/>
    </row>
    <row r="31" spans="1:7" ht="15.75" thickBot="1" x14ac:dyDescent="0.3">
      <c r="A31" s="6"/>
      <c r="B31" s="12"/>
      <c r="C31" s="13"/>
      <c r="D31" s="7"/>
      <c r="E31" s="8"/>
      <c r="F31" s="8"/>
      <c r="G31" s="9"/>
    </row>
    <row r="32" spans="1:7" ht="15.75" thickBot="1" x14ac:dyDescent="0.3">
      <c r="A32" s="6"/>
      <c r="B32" s="7"/>
      <c r="C32" s="8"/>
      <c r="D32" s="7"/>
      <c r="E32" s="8"/>
      <c r="F32" s="8"/>
      <c r="G32" s="9"/>
    </row>
    <row r="33" spans="1:7" ht="15.75" thickBot="1" x14ac:dyDescent="0.3">
      <c r="A33" s="6"/>
      <c r="B33" s="7"/>
      <c r="C33" s="8"/>
      <c r="D33" s="7"/>
      <c r="E33" s="8"/>
      <c r="F33" s="8"/>
      <c r="G33" s="10"/>
    </row>
    <row r="34" spans="1:7" ht="15.75" thickBot="1" x14ac:dyDescent="0.3">
      <c r="A34" s="6"/>
      <c r="B34" s="7"/>
      <c r="C34" s="8"/>
      <c r="D34" s="7"/>
      <c r="E34" s="8"/>
      <c r="F34" s="8"/>
      <c r="G34" s="9"/>
    </row>
    <row r="35" spans="1:7" ht="15.75" thickBot="1" x14ac:dyDescent="0.3">
      <c r="A35" s="6"/>
      <c r="B35" s="12"/>
      <c r="C35" s="13"/>
      <c r="D35" s="7"/>
      <c r="E35" s="8"/>
      <c r="F35" s="8"/>
      <c r="G35" s="9"/>
    </row>
    <row r="36" spans="1:7" ht="15.75" thickBot="1" x14ac:dyDescent="0.3">
      <c r="A36" s="6"/>
      <c r="B36" s="12"/>
      <c r="C36" s="13"/>
      <c r="D36" s="7"/>
      <c r="E36" s="8"/>
      <c r="F36" s="8"/>
      <c r="G36" s="9"/>
    </row>
    <row r="37" spans="1:7" ht="15.75" thickBot="1" x14ac:dyDescent="0.3">
      <c r="A37" s="6"/>
      <c r="B37" s="12"/>
      <c r="C37" s="13"/>
      <c r="D37" s="7"/>
      <c r="E37" s="8"/>
      <c r="F37" s="8"/>
      <c r="G37" s="10"/>
    </row>
    <row r="38" spans="1:7" ht="15.75" thickBot="1" x14ac:dyDescent="0.3">
      <c r="A38" s="6"/>
      <c r="B38" s="12"/>
      <c r="C38" s="13"/>
      <c r="D38" s="7"/>
      <c r="E38" s="8"/>
      <c r="F38" s="8"/>
      <c r="G38" s="9"/>
    </row>
    <row r="39" spans="1:7" ht="15.75" thickBot="1" x14ac:dyDescent="0.3">
      <c r="A39" s="6"/>
      <c r="B39" s="12"/>
      <c r="C39" s="13"/>
      <c r="D39" s="7"/>
      <c r="E39" s="8"/>
      <c r="F39" s="8"/>
      <c r="G39" s="9"/>
    </row>
    <row r="40" spans="1:7" ht="15.75" thickBot="1" x14ac:dyDescent="0.3">
      <c r="A40" s="6"/>
      <c r="B40" s="12"/>
      <c r="C40" s="13"/>
      <c r="D40" s="7"/>
      <c r="E40" s="8"/>
      <c r="F40" s="8"/>
      <c r="G40" s="9"/>
    </row>
    <row r="41" spans="1:7" ht="15.75" thickBot="1" x14ac:dyDescent="0.3">
      <c r="A41" s="6"/>
      <c r="B41" s="12"/>
      <c r="C41" s="13"/>
      <c r="D41" s="7"/>
      <c r="E41" s="8"/>
      <c r="F41" s="8"/>
      <c r="G41" s="9"/>
    </row>
    <row r="42" spans="1:7" ht="15.75" thickBot="1" x14ac:dyDescent="0.3">
      <c r="A42" s="6"/>
      <c r="B42" s="12"/>
      <c r="C42" s="13"/>
      <c r="D42" s="7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B5668-FE4B-42A2-8C10-8072D130CE6B}">
  <dimension ref="A1:G42"/>
  <sheetViews>
    <sheetView workbookViewId="0">
      <selection activeCell="Q15" sqref="Q15"/>
    </sheetView>
  </sheetViews>
  <sheetFormatPr defaultRowHeight="15" x14ac:dyDescent="0.25"/>
  <cols>
    <col min="1" max="1" width="14.5703125" customWidth="1"/>
    <col min="3" max="3" width="14.42578125" customWidth="1"/>
  </cols>
  <sheetData>
    <row r="1" spans="1:4" ht="15.75" thickBot="1" x14ac:dyDescent="0.3">
      <c r="A1" s="1" t="s">
        <v>23</v>
      </c>
      <c r="B1" s="2">
        <v>268746</v>
      </c>
      <c r="C1" s="1" t="s">
        <v>8</v>
      </c>
      <c r="D1" s="3">
        <f t="shared" ref="D1:D15" si="0">(B1/$B$16)</f>
        <v>1.6577185031186697E-2</v>
      </c>
    </row>
    <row r="2" spans="1:4" ht="15.75" thickBot="1" x14ac:dyDescent="0.3">
      <c r="A2" s="1" t="s">
        <v>16</v>
      </c>
      <c r="B2" s="2">
        <v>522788.5</v>
      </c>
      <c r="C2" s="1" t="s">
        <v>9</v>
      </c>
      <c r="D2" s="3">
        <f t="shared" si="0"/>
        <v>3.2247407204857179E-2</v>
      </c>
    </row>
    <row r="3" spans="1:4" ht="15.75" thickBot="1" x14ac:dyDescent="0.3">
      <c r="A3" s="1" t="s">
        <v>10</v>
      </c>
      <c r="B3" s="2">
        <v>194656</v>
      </c>
      <c r="C3" s="1" t="s">
        <v>10</v>
      </c>
      <c r="D3" s="3">
        <f t="shared" si="0"/>
        <v>1.200705695872935E-2</v>
      </c>
    </row>
    <row r="4" spans="1:4" ht="15.75" thickBot="1" x14ac:dyDescent="0.3">
      <c r="A4" s="1" t="s">
        <v>17</v>
      </c>
      <c r="B4" s="2">
        <v>675352</v>
      </c>
      <c r="C4" s="1" t="s">
        <v>0</v>
      </c>
      <c r="D4" s="3">
        <f t="shared" si="0"/>
        <v>4.1658052827509985E-2</v>
      </c>
    </row>
    <row r="5" spans="1:4" ht="15.75" thickBot="1" x14ac:dyDescent="0.3">
      <c r="A5" s="1" t="s">
        <v>1</v>
      </c>
      <c r="B5" s="2">
        <v>2704500</v>
      </c>
      <c r="C5" s="1" t="s">
        <v>1</v>
      </c>
      <c r="D5" s="3">
        <f t="shared" si="0"/>
        <v>0.16682293659010525</v>
      </c>
    </row>
    <row r="6" spans="1:4" ht="15.75" thickBot="1" x14ac:dyDescent="0.3">
      <c r="A6" s="1" t="s">
        <v>30</v>
      </c>
      <c r="B6" s="2">
        <v>264729</v>
      </c>
      <c r="C6" s="1"/>
      <c r="D6" s="3">
        <f t="shared" si="0"/>
        <v>1.6329402544116092E-2</v>
      </c>
    </row>
    <row r="7" spans="1:4" ht="15.75" thickBot="1" x14ac:dyDescent="0.3">
      <c r="A7" s="1" t="s">
        <v>18</v>
      </c>
      <c r="B7" s="2">
        <f>Master!B6-PinCo!B6</f>
        <v>1303419</v>
      </c>
      <c r="C7" s="1" t="s">
        <v>2</v>
      </c>
      <c r="D7" s="3">
        <f t="shared" si="0"/>
        <v>8.0399402916375817E-2</v>
      </c>
    </row>
    <row r="8" spans="1:4" ht="15.75" thickBot="1" x14ac:dyDescent="0.3">
      <c r="A8" s="1" t="s">
        <v>4</v>
      </c>
      <c r="B8" s="2">
        <v>569923</v>
      </c>
      <c r="C8" s="1" t="s">
        <v>3</v>
      </c>
      <c r="D8" s="3">
        <f t="shared" si="0"/>
        <v>3.5154826581712907E-2</v>
      </c>
    </row>
    <row r="9" spans="1:4" ht="15.75" thickBot="1" x14ac:dyDescent="0.3">
      <c r="A9" s="1" t="s">
        <v>19</v>
      </c>
      <c r="B9" s="2">
        <v>1778103</v>
      </c>
      <c r="C9" s="1" t="s">
        <v>11</v>
      </c>
      <c r="D9" s="3">
        <f t="shared" si="0"/>
        <v>0.10967955778135549</v>
      </c>
    </row>
    <row r="10" spans="1:4" ht="15.75" thickBot="1" x14ac:dyDescent="0.3">
      <c r="A10" s="1" t="s">
        <v>13</v>
      </c>
      <c r="B10" s="2">
        <v>1731568</v>
      </c>
      <c r="C10" s="1" t="s">
        <v>12</v>
      </c>
      <c r="D10" s="3">
        <f t="shared" si="0"/>
        <v>0.1068091176429859</v>
      </c>
    </row>
    <row r="11" spans="1:4" ht="15.75" thickBot="1" x14ac:dyDescent="0.3">
      <c r="A11" s="1" t="s">
        <v>20</v>
      </c>
      <c r="B11" s="2">
        <v>651000</v>
      </c>
      <c r="C11" s="1" t="s">
        <v>14</v>
      </c>
      <c r="D11" s="3">
        <f t="shared" si="0"/>
        <v>4.0155937038328163E-2</v>
      </c>
    </row>
    <row r="12" spans="1:4" ht="15.75" thickBot="1" x14ac:dyDescent="0.3">
      <c r="A12" s="1" t="s">
        <v>15</v>
      </c>
      <c r="B12" s="2">
        <v>473644</v>
      </c>
      <c r="C12" s="1" t="s">
        <v>15</v>
      </c>
      <c r="D12" s="3">
        <f t="shared" si="0"/>
        <v>2.92160040592656E-2</v>
      </c>
    </row>
    <row r="13" spans="1:4" ht="15.75" thickBot="1" x14ac:dyDescent="0.3">
      <c r="A13" s="1" t="s">
        <v>21</v>
      </c>
      <c r="B13" s="2">
        <v>1616909</v>
      </c>
      <c r="C13" s="1" t="s">
        <v>5</v>
      </c>
      <c r="D13" s="3">
        <f t="shared" si="0"/>
        <v>9.9736552996476421E-2</v>
      </c>
    </row>
    <row r="14" spans="1:4" ht="15.75" thickBot="1" x14ac:dyDescent="0.3">
      <c r="A14" s="1" t="s">
        <v>7</v>
      </c>
      <c r="B14" s="2">
        <v>1553462</v>
      </c>
      <c r="C14" s="1" t="s">
        <v>7</v>
      </c>
      <c r="D14" s="3">
        <f t="shared" si="0"/>
        <v>9.5822922063648758E-2</v>
      </c>
    </row>
    <row r="15" spans="1:4" ht="15.75" thickBot="1" x14ac:dyDescent="0.3">
      <c r="A15" s="1" t="s">
        <v>22</v>
      </c>
      <c r="B15" s="2">
        <v>1903000</v>
      </c>
      <c r="C15" s="1" t="s">
        <v>6</v>
      </c>
      <c r="D15" s="3">
        <f t="shared" si="0"/>
        <v>0.11738363776334639</v>
      </c>
    </row>
    <row r="16" spans="1:4" x14ac:dyDescent="0.25">
      <c r="A16" s="15" t="s">
        <v>33</v>
      </c>
      <c r="B16" s="14">
        <f>SUM(B1:B15)</f>
        <v>16211799.5</v>
      </c>
    </row>
    <row r="17" spans="1:7" x14ac:dyDescent="0.25">
      <c r="A17" s="15" t="s">
        <v>34</v>
      </c>
      <c r="B17" s="16">
        <f>B16/B6</f>
        <v>61.239227663006318</v>
      </c>
    </row>
    <row r="25" spans="1:7" x14ac:dyDescent="0.25">
      <c r="E25" s="11"/>
      <c r="F25" s="11"/>
      <c r="G25" s="11"/>
    </row>
    <row r="26" spans="1:7" ht="15.75" thickBot="1" x14ac:dyDescent="0.3">
      <c r="A26" s="4"/>
      <c r="B26" s="5"/>
      <c r="C26" s="11"/>
      <c r="D26" s="11"/>
      <c r="E26" s="8"/>
      <c r="F26" s="8"/>
      <c r="G26" s="9"/>
    </row>
    <row r="27" spans="1:7" ht="15.75" thickBot="1" x14ac:dyDescent="0.3">
      <c r="A27" s="6"/>
      <c r="B27" s="12"/>
      <c r="C27" s="13"/>
      <c r="D27" s="7"/>
      <c r="E27" s="8"/>
      <c r="F27" s="8"/>
      <c r="G27" s="9"/>
    </row>
    <row r="28" spans="1:7" ht="15.75" thickBot="1" x14ac:dyDescent="0.3">
      <c r="A28" s="6"/>
      <c r="B28" s="12"/>
      <c r="C28" s="13"/>
      <c r="D28" s="7"/>
      <c r="E28" s="8"/>
      <c r="F28" s="8"/>
      <c r="G28" s="9"/>
    </row>
    <row r="29" spans="1:7" ht="15.75" thickBot="1" x14ac:dyDescent="0.3">
      <c r="A29" s="6"/>
      <c r="B29" s="12"/>
      <c r="C29" s="13"/>
      <c r="D29" s="7"/>
      <c r="E29" s="8"/>
      <c r="F29" s="8"/>
      <c r="G29" s="9"/>
    </row>
    <row r="30" spans="1:7" ht="15.75" thickBot="1" x14ac:dyDescent="0.3">
      <c r="A30" s="6"/>
      <c r="B30" s="12"/>
      <c r="C30" s="13"/>
      <c r="D30" s="7"/>
      <c r="E30" s="8"/>
      <c r="F30" s="8"/>
      <c r="G30" s="9"/>
    </row>
    <row r="31" spans="1:7" ht="15.75" thickBot="1" x14ac:dyDescent="0.3">
      <c r="A31" s="6"/>
      <c r="B31" s="12"/>
      <c r="C31" s="13"/>
      <c r="D31" s="7"/>
      <c r="E31" s="8"/>
      <c r="F31" s="8"/>
      <c r="G31" s="9"/>
    </row>
    <row r="32" spans="1:7" ht="15.75" thickBot="1" x14ac:dyDescent="0.3">
      <c r="A32" s="6"/>
      <c r="B32" s="7"/>
      <c r="C32" s="8"/>
      <c r="D32" s="7"/>
      <c r="E32" s="8"/>
      <c r="F32" s="8"/>
      <c r="G32" s="9"/>
    </row>
    <row r="33" spans="1:7" ht="15.75" thickBot="1" x14ac:dyDescent="0.3">
      <c r="A33" s="6"/>
      <c r="B33" s="7"/>
      <c r="C33" s="8"/>
      <c r="D33" s="7"/>
      <c r="E33" s="8"/>
      <c r="F33" s="8"/>
      <c r="G33" s="10"/>
    </row>
    <row r="34" spans="1:7" ht="15.75" thickBot="1" x14ac:dyDescent="0.3">
      <c r="A34" s="6"/>
      <c r="B34" s="7"/>
      <c r="C34" s="8"/>
      <c r="D34" s="7"/>
      <c r="E34" s="8"/>
      <c r="F34" s="8"/>
      <c r="G34" s="9"/>
    </row>
    <row r="35" spans="1:7" ht="15.75" thickBot="1" x14ac:dyDescent="0.3">
      <c r="A35" s="6"/>
      <c r="B35" s="12"/>
      <c r="C35" s="13"/>
      <c r="D35" s="7"/>
      <c r="E35" s="8"/>
      <c r="F35" s="8"/>
      <c r="G35" s="9"/>
    </row>
    <row r="36" spans="1:7" ht="15.75" thickBot="1" x14ac:dyDescent="0.3">
      <c r="A36" s="6"/>
      <c r="B36" s="12"/>
      <c r="C36" s="13"/>
      <c r="D36" s="7"/>
      <c r="E36" s="8"/>
      <c r="F36" s="8"/>
      <c r="G36" s="9"/>
    </row>
    <row r="37" spans="1:7" ht="15.75" thickBot="1" x14ac:dyDescent="0.3">
      <c r="A37" s="6"/>
      <c r="B37" s="12"/>
      <c r="C37" s="13"/>
      <c r="D37" s="7"/>
      <c r="E37" s="8"/>
      <c r="F37" s="8"/>
      <c r="G37" s="10"/>
    </row>
    <row r="38" spans="1:7" ht="15.75" thickBot="1" x14ac:dyDescent="0.3">
      <c r="A38" s="6"/>
      <c r="B38" s="12"/>
      <c r="C38" s="13"/>
      <c r="D38" s="7"/>
      <c r="E38" s="8"/>
      <c r="F38" s="8"/>
      <c r="G38" s="9"/>
    </row>
    <row r="39" spans="1:7" ht="15.75" thickBot="1" x14ac:dyDescent="0.3">
      <c r="A39" s="6"/>
      <c r="B39" s="12"/>
      <c r="C39" s="13"/>
      <c r="D39" s="7"/>
      <c r="E39" s="8"/>
      <c r="F39" s="8"/>
      <c r="G39" s="9"/>
    </row>
    <row r="40" spans="1:7" ht="15.75" thickBot="1" x14ac:dyDescent="0.3">
      <c r="A40" s="6"/>
      <c r="B40" s="12"/>
      <c r="C40" s="13"/>
      <c r="D40" s="7"/>
      <c r="E40" s="8"/>
      <c r="F40" s="8"/>
      <c r="G40" s="9"/>
    </row>
    <row r="41" spans="1:7" ht="15.75" thickBot="1" x14ac:dyDescent="0.3">
      <c r="A41" s="6"/>
      <c r="B41" s="12"/>
      <c r="C41" s="13"/>
      <c r="D41" s="7"/>
      <c r="E41" s="8"/>
      <c r="F41" s="8"/>
      <c r="G41" s="9"/>
    </row>
    <row r="42" spans="1:7" ht="15.75" thickBot="1" x14ac:dyDescent="0.3">
      <c r="A42" s="6"/>
      <c r="B42" s="12"/>
      <c r="C42" s="13"/>
      <c r="D42" s="7"/>
    </row>
  </sheetData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8D51-00A5-4E54-9D79-8CD3EE1E3F66}">
  <dimension ref="A1:G42"/>
  <sheetViews>
    <sheetView workbookViewId="0">
      <selection activeCell="D21" sqref="D21"/>
    </sheetView>
  </sheetViews>
  <sheetFormatPr defaultRowHeight="15" x14ac:dyDescent="0.25"/>
  <cols>
    <col min="1" max="1" width="14.5703125" customWidth="1"/>
    <col min="3" max="3" width="14.42578125" customWidth="1"/>
  </cols>
  <sheetData>
    <row r="1" spans="1:4" ht="15.75" thickBot="1" x14ac:dyDescent="0.3">
      <c r="A1" s="1" t="s">
        <v>23</v>
      </c>
      <c r="B1" s="2">
        <v>268746</v>
      </c>
      <c r="C1" s="1" t="s">
        <v>8</v>
      </c>
      <c r="D1" s="3">
        <f t="shared" ref="D1:D15" si="0">(B1/$B$16)</f>
        <v>1.6577185031186697E-2</v>
      </c>
    </row>
    <row r="2" spans="1:4" ht="15.75" thickBot="1" x14ac:dyDescent="0.3">
      <c r="A2" s="1" t="s">
        <v>16</v>
      </c>
      <c r="B2" s="2">
        <v>522788.5</v>
      </c>
      <c r="C2" s="1" t="s">
        <v>9</v>
      </c>
      <c r="D2" s="3">
        <f t="shared" si="0"/>
        <v>3.2247407204857179E-2</v>
      </c>
    </row>
    <row r="3" spans="1:4" ht="15.75" thickBot="1" x14ac:dyDescent="0.3">
      <c r="A3" s="1" t="s">
        <v>10</v>
      </c>
      <c r="B3" s="2">
        <v>194656</v>
      </c>
      <c r="C3" s="1" t="s">
        <v>10</v>
      </c>
      <c r="D3" s="3">
        <f t="shared" si="0"/>
        <v>1.200705695872935E-2</v>
      </c>
    </row>
    <row r="4" spans="1:4" ht="15.75" thickBot="1" x14ac:dyDescent="0.3">
      <c r="A4" s="1" t="s">
        <v>17</v>
      </c>
      <c r="B4" s="2">
        <v>675352</v>
      </c>
      <c r="C4" s="1" t="s">
        <v>0</v>
      </c>
      <c r="D4" s="3">
        <f t="shared" si="0"/>
        <v>4.1658052827509985E-2</v>
      </c>
    </row>
    <row r="5" spans="1:4" ht="15.75" thickBot="1" x14ac:dyDescent="0.3">
      <c r="A5" s="1" t="s">
        <v>1</v>
      </c>
      <c r="B5" s="2">
        <v>2704500</v>
      </c>
      <c r="C5" s="1" t="s">
        <v>1</v>
      </c>
      <c r="D5" s="3">
        <f t="shared" si="0"/>
        <v>0.16682293659010525</v>
      </c>
    </row>
    <row r="6" spans="1:4" ht="15.75" thickBot="1" x14ac:dyDescent="0.3">
      <c r="A6" s="1" t="s">
        <v>31</v>
      </c>
      <c r="B6" s="2">
        <v>114585</v>
      </c>
      <c r="C6" s="1"/>
      <c r="D6" s="3">
        <f t="shared" si="0"/>
        <v>7.0680000699490514E-3</v>
      </c>
    </row>
    <row r="7" spans="1:4" ht="15.75" thickBot="1" x14ac:dyDescent="0.3">
      <c r="A7" s="1" t="s">
        <v>18</v>
      </c>
      <c r="B7" s="2">
        <f>Master!B6-ManCo!B6</f>
        <v>1453563</v>
      </c>
      <c r="C7" s="1" t="s">
        <v>2</v>
      </c>
      <c r="D7" s="3">
        <f t="shared" si="0"/>
        <v>8.9660805390542858E-2</v>
      </c>
    </row>
    <row r="8" spans="1:4" ht="15.75" thickBot="1" x14ac:dyDescent="0.3">
      <c r="A8" s="1" t="s">
        <v>4</v>
      </c>
      <c r="B8" s="2">
        <v>569923</v>
      </c>
      <c r="C8" s="1" t="s">
        <v>3</v>
      </c>
      <c r="D8" s="3">
        <f t="shared" si="0"/>
        <v>3.5154826581712907E-2</v>
      </c>
    </row>
    <row r="9" spans="1:4" ht="15.75" thickBot="1" x14ac:dyDescent="0.3">
      <c r="A9" s="1" t="s">
        <v>19</v>
      </c>
      <c r="B9" s="2">
        <v>1778103</v>
      </c>
      <c r="C9" s="1" t="s">
        <v>11</v>
      </c>
      <c r="D9" s="3">
        <f t="shared" si="0"/>
        <v>0.10967955778135549</v>
      </c>
    </row>
    <row r="10" spans="1:4" ht="15.75" thickBot="1" x14ac:dyDescent="0.3">
      <c r="A10" s="1" t="s">
        <v>13</v>
      </c>
      <c r="B10" s="2">
        <v>1731568</v>
      </c>
      <c r="C10" s="1" t="s">
        <v>12</v>
      </c>
      <c r="D10" s="3">
        <f t="shared" si="0"/>
        <v>0.1068091176429859</v>
      </c>
    </row>
    <row r="11" spans="1:4" ht="15.75" thickBot="1" x14ac:dyDescent="0.3">
      <c r="A11" s="1" t="s">
        <v>20</v>
      </c>
      <c r="B11" s="2">
        <v>651000</v>
      </c>
      <c r="C11" s="1" t="s">
        <v>14</v>
      </c>
      <c r="D11" s="3">
        <f t="shared" si="0"/>
        <v>4.0155937038328163E-2</v>
      </c>
    </row>
    <row r="12" spans="1:4" ht="15.75" thickBot="1" x14ac:dyDescent="0.3">
      <c r="A12" s="1" t="s">
        <v>15</v>
      </c>
      <c r="B12" s="2">
        <v>473644</v>
      </c>
      <c r="C12" s="1" t="s">
        <v>15</v>
      </c>
      <c r="D12" s="3">
        <f t="shared" si="0"/>
        <v>2.92160040592656E-2</v>
      </c>
    </row>
    <row r="13" spans="1:4" ht="15.75" thickBot="1" x14ac:dyDescent="0.3">
      <c r="A13" s="1" t="s">
        <v>21</v>
      </c>
      <c r="B13" s="2">
        <v>1616909</v>
      </c>
      <c r="C13" s="1" t="s">
        <v>5</v>
      </c>
      <c r="D13" s="3">
        <f t="shared" si="0"/>
        <v>9.9736552996476421E-2</v>
      </c>
    </row>
    <row r="14" spans="1:4" ht="15.75" thickBot="1" x14ac:dyDescent="0.3">
      <c r="A14" s="1" t="s">
        <v>7</v>
      </c>
      <c r="B14" s="2">
        <v>1553462</v>
      </c>
      <c r="C14" s="1" t="s">
        <v>7</v>
      </c>
      <c r="D14" s="3">
        <f t="shared" si="0"/>
        <v>9.5822922063648758E-2</v>
      </c>
    </row>
    <row r="15" spans="1:4" ht="15.75" thickBot="1" x14ac:dyDescent="0.3">
      <c r="A15" s="1" t="s">
        <v>22</v>
      </c>
      <c r="B15" s="2">
        <v>1903000</v>
      </c>
      <c r="C15" s="1" t="s">
        <v>6</v>
      </c>
      <c r="D15" s="3">
        <f t="shared" si="0"/>
        <v>0.11738363776334639</v>
      </c>
    </row>
    <row r="16" spans="1:4" x14ac:dyDescent="0.25">
      <c r="A16" s="15" t="s">
        <v>33</v>
      </c>
      <c r="B16" s="14">
        <f>SUM(B1:B15)</f>
        <v>16211799.5</v>
      </c>
    </row>
    <row r="17" spans="1:7" x14ac:dyDescent="0.25">
      <c r="A17" s="15" t="s">
        <v>34</v>
      </c>
      <c r="B17" s="16">
        <f>B16/B6</f>
        <v>141.48273770563338</v>
      </c>
    </row>
    <row r="25" spans="1:7" x14ac:dyDescent="0.25">
      <c r="E25" s="11"/>
      <c r="F25" s="11"/>
      <c r="G25" s="11"/>
    </row>
    <row r="26" spans="1:7" ht="15.75" thickBot="1" x14ac:dyDescent="0.3">
      <c r="A26" s="4"/>
      <c r="B26" s="5"/>
      <c r="C26" s="11"/>
      <c r="D26" s="11"/>
      <c r="E26" s="8"/>
      <c r="F26" s="8"/>
      <c r="G26" s="9"/>
    </row>
    <row r="27" spans="1:7" ht="15.75" thickBot="1" x14ac:dyDescent="0.3">
      <c r="A27" s="6"/>
      <c r="B27" s="12"/>
      <c r="C27" s="13"/>
      <c r="D27" s="7"/>
      <c r="E27" s="8"/>
      <c r="F27" s="8"/>
      <c r="G27" s="9"/>
    </row>
    <row r="28" spans="1:7" ht="15.75" thickBot="1" x14ac:dyDescent="0.3">
      <c r="A28" s="6"/>
      <c r="B28" s="12"/>
      <c r="C28" s="13"/>
      <c r="D28" s="7"/>
      <c r="E28" s="8"/>
      <c r="F28" s="8"/>
      <c r="G28" s="9"/>
    </row>
    <row r="29" spans="1:7" ht="15.75" thickBot="1" x14ac:dyDescent="0.3">
      <c r="A29" s="6"/>
      <c r="B29" s="12"/>
      <c r="C29" s="13"/>
      <c r="D29" s="7"/>
      <c r="E29" s="8"/>
      <c r="F29" s="8"/>
      <c r="G29" s="9"/>
    </row>
    <row r="30" spans="1:7" ht="15.75" thickBot="1" x14ac:dyDescent="0.3">
      <c r="A30" s="6"/>
      <c r="B30" s="12"/>
      <c r="C30" s="13"/>
      <c r="D30" s="7"/>
      <c r="E30" s="8"/>
      <c r="F30" s="8"/>
      <c r="G30" s="9"/>
    </row>
    <row r="31" spans="1:7" ht="15.75" thickBot="1" x14ac:dyDescent="0.3">
      <c r="A31" s="6"/>
      <c r="B31" s="12"/>
      <c r="C31" s="13"/>
      <c r="D31" s="7"/>
      <c r="E31" s="8"/>
      <c r="F31" s="8"/>
      <c r="G31" s="9"/>
    </row>
    <row r="32" spans="1:7" ht="15.75" thickBot="1" x14ac:dyDescent="0.3">
      <c r="A32" s="6"/>
      <c r="B32" s="7"/>
      <c r="C32" s="8"/>
      <c r="D32" s="7"/>
      <c r="E32" s="8"/>
      <c r="F32" s="8"/>
      <c r="G32" s="9"/>
    </row>
    <row r="33" spans="1:7" ht="15.75" thickBot="1" x14ac:dyDescent="0.3">
      <c r="A33" s="6"/>
      <c r="B33" s="7"/>
      <c r="C33" s="8"/>
      <c r="D33" s="7"/>
      <c r="E33" s="8"/>
      <c r="F33" s="8"/>
      <c r="G33" s="10"/>
    </row>
    <row r="34" spans="1:7" ht="15.75" thickBot="1" x14ac:dyDescent="0.3">
      <c r="A34" s="6"/>
      <c r="B34" s="7"/>
      <c r="C34" s="8"/>
      <c r="D34" s="7"/>
      <c r="E34" s="8"/>
      <c r="F34" s="8"/>
      <c r="G34" s="9"/>
    </row>
    <row r="35" spans="1:7" ht="15.75" thickBot="1" x14ac:dyDescent="0.3">
      <c r="A35" s="6"/>
      <c r="B35" s="12"/>
      <c r="C35" s="13"/>
      <c r="D35" s="7"/>
      <c r="E35" s="8"/>
      <c r="F35" s="8"/>
      <c r="G35" s="9"/>
    </row>
    <row r="36" spans="1:7" ht="15.75" thickBot="1" x14ac:dyDescent="0.3">
      <c r="A36" s="6"/>
      <c r="B36" s="12"/>
      <c r="C36" s="13"/>
      <c r="D36" s="7"/>
      <c r="E36" s="8"/>
      <c r="F36" s="8"/>
      <c r="G36" s="9"/>
    </row>
    <row r="37" spans="1:7" ht="15.75" thickBot="1" x14ac:dyDescent="0.3">
      <c r="A37" s="6"/>
      <c r="B37" s="12"/>
      <c r="C37" s="13"/>
      <c r="D37" s="7"/>
      <c r="E37" s="8"/>
      <c r="F37" s="8"/>
      <c r="G37" s="10"/>
    </row>
    <row r="38" spans="1:7" ht="15.75" thickBot="1" x14ac:dyDescent="0.3">
      <c r="A38" s="6"/>
      <c r="B38" s="12"/>
      <c r="C38" s="13"/>
      <c r="D38" s="7"/>
      <c r="E38" s="8"/>
      <c r="F38" s="8"/>
      <c r="G38" s="9"/>
    </row>
    <row r="39" spans="1:7" ht="15.75" thickBot="1" x14ac:dyDescent="0.3">
      <c r="A39" s="6"/>
      <c r="B39" s="12"/>
      <c r="C39" s="13"/>
      <c r="D39" s="7"/>
      <c r="E39" s="8"/>
      <c r="F39" s="8"/>
      <c r="G39" s="9"/>
    </row>
    <row r="40" spans="1:7" ht="15.75" thickBot="1" x14ac:dyDescent="0.3">
      <c r="A40" s="6"/>
      <c r="B40" s="12"/>
      <c r="C40" s="13"/>
      <c r="D40" s="7"/>
      <c r="E40" s="8"/>
      <c r="F40" s="8"/>
      <c r="G40" s="9"/>
    </row>
    <row r="41" spans="1:7" ht="15.75" thickBot="1" x14ac:dyDescent="0.3">
      <c r="A41" s="6"/>
      <c r="B41" s="12"/>
      <c r="C41" s="13"/>
      <c r="D41" s="7"/>
      <c r="E41" s="8"/>
      <c r="F41" s="8"/>
      <c r="G41" s="9"/>
    </row>
    <row r="42" spans="1:7" ht="15.75" thickBot="1" x14ac:dyDescent="0.3">
      <c r="A42" s="6"/>
      <c r="B42" s="12"/>
      <c r="C42" s="13"/>
      <c r="D42" s="7"/>
    </row>
  </sheetData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8A1E-B997-401E-9B78-BA09C4FD6C67}">
  <dimension ref="A1:G42"/>
  <sheetViews>
    <sheetView workbookViewId="0">
      <selection activeCell="Q17" sqref="Q17"/>
    </sheetView>
  </sheetViews>
  <sheetFormatPr defaultRowHeight="15" x14ac:dyDescent="0.25"/>
  <cols>
    <col min="1" max="1" width="14.5703125" customWidth="1"/>
    <col min="3" max="3" width="14.42578125" customWidth="1"/>
  </cols>
  <sheetData>
    <row r="1" spans="1:4" ht="15.75" thickBot="1" x14ac:dyDescent="0.3">
      <c r="A1" s="1" t="s">
        <v>23</v>
      </c>
      <c r="B1" s="2">
        <v>268746</v>
      </c>
      <c r="C1" s="1" t="s">
        <v>8</v>
      </c>
      <c r="D1" s="3">
        <f t="shared" ref="D1:D15" si="0">(B1/$B$16)</f>
        <v>1.6577185031186697E-2</v>
      </c>
    </row>
    <row r="2" spans="1:4" ht="15.75" thickBot="1" x14ac:dyDescent="0.3">
      <c r="A2" s="1" t="s">
        <v>16</v>
      </c>
      <c r="B2" s="2">
        <v>522788.5</v>
      </c>
      <c r="C2" s="1" t="s">
        <v>9</v>
      </c>
      <c r="D2" s="3">
        <f t="shared" si="0"/>
        <v>3.2247407204857179E-2</v>
      </c>
    </row>
    <row r="3" spans="1:4" ht="15.75" thickBot="1" x14ac:dyDescent="0.3">
      <c r="A3" s="1" t="s">
        <v>10</v>
      </c>
      <c r="B3" s="2">
        <v>194656</v>
      </c>
      <c r="C3" s="1" t="s">
        <v>10</v>
      </c>
      <c r="D3" s="3">
        <f t="shared" si="0"/>
        <v>1.200705695872935E-2</v>
      </c>
    </row>
    <row r="4" spans="1:4" ht="15.75" thickBot="1" x14ac:dyDescent="0.3">
      <c r="A4" s="1" t="s">
        <v>17</v>
      </c>
      <c r="B4" s="2">
        <v>675352</v>
      </c>
      <c r="C4" s="1" t="s">
        <v>0</v>
      </c>
      <c r="D4" s="3">
        <f t="shared" si="0"/>
        <v>4.1658052827509985E-2</v>
      </c>
    </row>
    <row r="5" spans="1:4" ht="15.75" thickBot="1" x14ac:dyDescent="0.3">
      <c r="A5" s="1" t="s">
        <v>1</v>
      </c>
      <c r="B5" s="2">
        <v>2704500</v>
      </c>
      <c r="C5" s="1" t="s">
        <v>1</v>
      </c>
      <c r="D5" s="3">
        <f t="shared" si="0"/>
        <v>0.16682293659010525</v>
      </c>
    </row>
    <row r="6" spans="1:4" ht="15.75" thickBot="1" x14ac:dyDescent="0.3">
      <c r="A6" s="1" t="s">
        <v>32</v>
      </c>
      <c r="B6" s="2">
        <v>77778</v>
      </c>
      <c r="C6" s="1"/>
      <c r="D6" s="3">
        <f t="shared" si="0"/>
        <v>4.7976166988741749E-3</v>
      </c>
    </row>
    <row r="7" spans="1:4" ht="15.75" thickBot="1" x14ac:dyDescent="0.3">
      <c r="A7" s="1" t="s">
        <v>18</v>
      </c>
      <c r="B7" s="2">
        <f>Master!B6-PasCo!B6</f>
        <v>1490370</v>
      </c>
      <c r="C7" s="1" t="s">
        <v>2</v>
      </c>
      <c r="D7" s="3">
        <f t="shared" si="0"/>
        <v>9.1931188761617738E-2</v>
      </c>
    </row>
    <row r="8" spans="1:4" ht="15.75" thickBot="1" x14ac:dyDescent="0.3">
      <c r="A8" s="1" t="s">
        <v>4</v>
      </c>
      <c r="B8" s="2">
        <v>569923</v>
      </c>
      <c r="C8" s="1" t="s">
        <v>3</v>
      </c>
      <c r="D8" s="3">
        <f t="shared" si="0"/>
        <v>3.5154826581712907E-2</v>
      </c>
    </row>
    <row r="9" spans="1:4" ht="15.75" thickBot="1" x14ac:dyDescent="0.3">
      <c r="A9" s="1" t="s">
        <v>19</v>
      </c>
      <c r="B9" s="2">
        <v>1778103</v>
      </c>
      <c r="C9" s="1" t="s">
        <v>11</v>
      </c>
      <c r="D9" s="3">
        <f t="shared" si="0"/>
        <v>0.10967955778135549</v>
      </c>
    </row>
    <row r="10" spans="1:4" ht="15.75" thickBot="1" x14ac:dyDescent="0.3">
      <c r="A10" s="1" t="s">
        <v>13</v>
      </c>
      <c r="B10" s="2">
        <v>1731568</v>
      </c>
      <c r="C10" s="1" t="s">
        <v>12</v>
      </c>
      <c r="D10" s="3">
        <f t="shared" si="0"/>
        <v>0.1068091176429859</v>
      </c>
    </row>
    <row r="11" spans="1:4" ht="15.75" thickBot="1" x14ac:dyDescent="0.3">
      <c r="A11" s="1" t="s">
        <v>20</v>
      </c>
      <c r="B11" s="2">
        <v>651000</v>
      </c>
      <c r="C11" s="1" t="s">
        <v>14</v>
      </c>
      <c r="D11" s="3">
        <f t="shared" si="0"/>
        <v>4.0155937038328163E-2</v>
      </c>
    </row>
    <row r="12" spans="1:4" ht="15.75" thickBot="1" x14ac:dyDescent="0.3">
      <c r="A12" s="1" t="s">
        <v>15</v>
      </c>
      <c r="B12" s="2">
        <v>473644</v>
      </c>
      <c r="C12" s="1" t="s">
        <v>15</v>
      </c>
      <c r="D12" s="3">
        <f t="shared" si="0"/>
        <v>2.92160040592656E-2</v>
      </c>
    </row>
    <row r="13" spans="1:4" ht="15.75" thickBot="1" x14ac:dyDescent="0.3">
      <c r="A13" s="1" t="s">
        <v>21</v>
      </c>
      <c r="B13" s="2">
        <v>1616909</v>
      </c>
      <c r="C13" s="1" t="s">
        <v>5</v>
      </c>
      <c r="D13" s="3">
        <f t="shared" si="0"/>
        <v>9.9736552996476421E-2</v>
      </c>
    </row>
    <row r="14" spans="1:4" ht="15.75" thickBot="1" x14ac:dyDescent="0.3">
      <c r="A14" s="1" t="s">
        <v>7</v>
      </c>
      <c r="B14" s="2">
        <v>1553462</v>
      </c>
      <c r="C14" s="1" t="s">
        <v>7</v>
      </c>
      <c r="D14" s="3">
        <f t="shared" si="0"/>
        <v>9.5822922063648758E-2</v>
      </c>
    </row>
    <row r="15" spans="1:4" ht="15.75" thickBot="1" x14ac:dyDescent="0.3">
      <c r="A15" s="1" t="s">
        <v>22</v>
      </c>
      <c r="B15" s="2">
        <v>1903000</v>
      </c>
      <c r="C15" s="1" t="s">
        <v>6</v>
      </c>
      <c r="D15" s="3">
        <f t="shared" si="0"/>
        <v>0.11738363776334639</v>
      </c>
    </row>
    <row r="16" spans="1:4" x14ac:dyDescent="0.25">
      <c r="A16" s="15" t="s">
        <v>33</v>
      </c>
      <c r="B16" s="14">
        <f>SUM(B1:B15)</f>
        <v>16211799.5</v>
      </c>
    </row>
    <row r="17" spans="1:7" x14ac:dyDescent="0.25">
      <c r="A17" s="15" t="s">
        <v>34</v>
      </c>
      <c r="B17" s="16">
        <f>B16/B6</f>
        <v>208.43682660906683</v>
      </c>
    </row>
    <row r="25" spans="1:7" x14ac:dyDescent="0.25">
      <c r="E25" s="11"/>
      <c r="F25" s="11"/>
      <c r="G25" s="11"/>
    </row>
    <row r="26" spans="1:7" ht="15.75" thickBot="1" x14ac:dyDescent="0.3">
      <c r="A26" s="4"/>
      <c r="B26" s="5"/>
      <c r="C26" s="11"/>
      <c r="D26" s="11"/>
      <c r="E26" s="8"/>
      <c r="F26" s="8"/>
      <c r="G26" s="9"/>
    </row>
    <row r="27" spans="1:7" ht="15.75" thickBot="1" x14ac:dyDescent="0.3">
      <c r="A27" s="6"/>
      <c r="B27" s="12"/>
      <c r="C27" s="13"/>
      <c r="D27" s="7"/>
      <c r="E27" s="8"/>
      <c r="F27" s="8"/>
      <c r="G27" s="9"/>
    </row>
    <row r="28" spans="1:7" ht="15.75" thickBot="1" x14ac:dyDescent="0.3">
      <c r="A28" s="6"/>
      <c r="B28" s="12"/>
      <c r="C28" s="13"/>
      <c r="D28" s="7"/>
      <c r="E28" s="8"/>
      <c r="F28" s="8"/>
      <c r="G28" s="9"/>
    </row>
    <row r="29" spans="1:7" ht="15.75" thickBot="1" x14ac:dyDescent="0.3">
      <c r="A29" s="6"/>
      <c r="B29" s="12"/>
      <c r="C29" s="13"/>
      <c r="D29" s="7"/>
      <c r="E29" s="8"/>
      <c r="F29" s="8"/>
      <c r="G29" s="9"/>
    </row>
    <row r="30" spans="1:7" ht="15.75" thickBot="1" x14ac:dyDescent="0.3">
      <c r="A30" s="6"/>
      <c r="B30" s="12"/>
      <c r="C30" s="13"/>
      <c r="D30" s="7"/>
      <c r="E30" s="8"/>
      <c r="F30" s="8"/>
      <c r="G30" s="9"/>
    </row>
    <row r="31" spans="1:7" ht="15.75" thickBot="1" x14ac:dyDescent="0.3">
      <c r="A31" s="6"/>
      <c r="B31" s="12"/>
      <c r="C31" s="13"/>
      <c r="D31" s="7"/>
      <c r="E31" s="8"/>
      <c r="F31" s="8"/>
      <c r="G31" s="9"/>
    </row>
    <row r="32" spans="1:7" ht="15.75" thickBot="1" x14ac:dyDescent="0.3">
      <c r="A32" s="6"/>
      <c r="B32" s="7"/>
      <c r="C32" s="8"/>
      <c r="D32" s="7"/>
      <c r="E32" s="8"/>
      <c r="F32" s="8"/>
      <c r="G32" s="9"/>
    </row>
    <row r="33" spans="1:7" ht="15.75" thickBot="1" x14ac:dyDescent="0.3">
      <c r="A33" s="6"/>
      <c r="B33" s="7"/>
      <c r="C33" s="8"/>
      <c r="D33" s="7"/>
      <c r="E33" s="8"/>
      <c r="F33" s="8"/>
      <c r="G33" s="10"/>
    </row>
    <row r="34" spans="1:7" ht="15.75" thickBot="1" x14ac:dyDescent="0.3">
      <c r="A34" s="6"/>
      <c r="B34" s="7"/>
      <c r="C34" s="8"/>
      <c r="D34" s="7"/>
      <c r="E34" s="8"/>
      <c r="F34" s="8"/>
      <c r="G34" s="9"/>
    </row>
    <row r="35" spans="1:7" ht="15.75" thickBot="1" x14ac:dyDescent="0.3">
      <c r="A35" s="6"/>
      <c r="B35" s="12"/>
      <c r="C35" s="13"/>
      <c r="D35" s="7"/>
      <c r="E35" s="8"/>
      <c r="F35" s="8"/>
      <c r="G35" s="9"/>
    </row>
    <row r="36" spans="1:7" ht="15.75" thickBot="1" x14ac:dyDescent="0.3">
      <c r="A36" s="6"/>
      <c r="B36" s="12"/>
      <c r="C36" s="13"/>
      <c r="D36" s="7"/>
      <c r="E36" s="8"/>
      <c r="F36" s="8"/>
      <c r="G36" s="9"/>
    </row>
    <row r="37" spans="1:7" ht="15.75" thickBot="1" x14ac:dyDescent="0.3">
      <c r="A37" s="6"/>
      <c r="B37" s="12"/>
      <c r="C37" s="13"/>
      <c r="D37" s="7"/>
      <c r="E37" s="8"/>
      <c r="F37" s="8"/>
      <c r="G37" s="10"/>
    </row>
    <row r="38" spans="1:7" ht="15.75" thickBot="1" x14ac:dyDescent="0.3">
      <c r="A38" s="6"/>
      <c r="B38" s="12"/>
      <c r="C38" s="13"/>
      <c r="D38" s="7"/>
      <c r="E38" s="8"/>
      <c r="F38" s="8"/>
      <c r="G38" s="9"/>
    </row>
    <row r="39" spans="1:7" ht="15.75" thickBot="1" x14ac:dyDescent="0.3">
      <c r="A39" s="6"/>
      <c r="B39" s="12"/>
      <c r="C39" s="13"/>
      <c r="D39" s="7"/>
      <c r="E39" s="8"/>
      <c r="F39" s="8"/>
      <c r="G39" s="9"/>
    </row>
    <row r="40" spans="1:7" ht="15.75" thickBot="1" x14ac:dyDescent="0.3">
      <c r="A40" s="6"/>
      <c r="B40" s="12"/>
      <c r="C40" s="13"/>
      <c r="D40" s="7"/>
      <c r="E40" s="8"/>
      <c r="F40" s="8"/>
      <c r="G40" s="9"/>
    </row>
    <row r="41" spans="1:7" ht="15.75" thickBot="1" x14ac:dyDescent="0.3">
      <c r="A41" s="6"/>
      <c r="B41" s="12"/>
      <c r="C41" s="13"/>
      <c r="D41" s="7"/>
      <c r="E41" s="8"/>
      <c r="F41" s="8"/>
      <c r="G41" s="9"/>
    </row>
    <row r="42" spans="1:7" ht="15.75" thickBot="1" x14ac:dyDescent="0.3">
      <c r="A42" s="6"/>
      <c r="B42" s="12"/>
      <c r="C42" s="13"/>
      <c r="D42" s="7"/>
    </row>
  </sheetData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A1B44-BB8E-48FE-BDC0-7F06C05A22CC}">
  <dimension ref="A1:G42"/>
  <sheetViews>
    <sheetView workbookViewId="0">
      <selection activeCell="F19" sqref="F19"/>
    </sheetView>
  </sheetViews>
  <sheetFormatPr defaultRowHeight="15" x14ac:dyDescent="0.25"/>
  <cols>
    <col min="1" max="1" width="14.5703125" customWidth="1"/>
    <col min="3" max="3" width="14.42578125" customWidth="1"/>
  </cols>
  <sheetData>
    <row r="1" spans="1:4" ht="15.75" thickBot="1" x14ac:dyDescent="0.3">
      <c r="A1" s="1" t="s">
        <v>23</v>
      </c>
      <c r="B1" s="2">
        <v>268746</v>
      </c>
      <c r="C1" s="1" t="s">
        <v>8</v>
      </c>
      <c r="D1" s="3">
        <f t="shared" ref="D1:D15" si="0">(B1/$B$16)</f>
        <v>1.6577185031186697E-2</v>
      </c>
    </row>
    <row r="2" spans="1:4" ht="15.75" thickBot="1" x14ac:dyDescent="0.3">
      <c r="A2" s="1" t="s">
        <v>16</v>
      </c>
      <c r="B2" s="2">
        <v>522788.5</v>
      </c>
      <c r="C2" s="1" t="s">
        <v>9</v>
      </c>
      <c r="D2" s="3">
        <f t="shared" si="0"/>
        <v>3.2247407204857179E-2</v>
      </c>
    </row>
    <row r="3" spans="1:4" ht="15.75" thickBot="1" x14ac:dyDescent="0.3">
      <c r="A3" s="1" t="s">
        <v>10</v>
      </c>
      <c r="B3" s="2">
        <v>194656</v>
      </c>
      <c r="C3" s="1" t="s">
        <v>10</v>
      </c>
      <c r="D3" s="3">
        <f t="shared" si="0"/>
        <v>1.200705695872935E-2</v>
      </c>
    </row>
    <row r="4" spans="1:4" ht="15.75" thickBot="1" x14ac:dyDescent="0.3">
      <c r="A4" s="1" t="s">
        <v>26</v>
      </c>
      <c r="B4" s="2">
        <v>107491</v>
      </c>
      <c r="C4" s="1"/>
      <c r="D4" s="3">
        <f t="shared" si="0"/>
        <v>6.6304175548186368E-3</v>
      </c>
    </row>
    <row r="5" spans="1:4" ht="15.75" thickBot="1" x14ac:dyDescent="0.3">
      <c r="A5" s="1" t="s">
        <v>17</v>
      </c>
      <c r="B5" s="2">
        <f>Master!B4-CoSP!B4</f>
        <v>567861</v>
      </c>
      <c r="C5" s="1" t="s">
        <v>0</v>
      </c>
      <c r="D5" s="3">
        <f t="shared" si="0"/>
        <v>3.502763527269135E-2</v>
      </c>
    </row>
    <row r="6" spans="1:4" ht="15.75" thickBot="1" x14ac:dyDescent="0.3">
      <c r="A6" s="1" t="s">
        <v>1</v>
      </c>
      <c r="B6" s="2">
        <v>2704500</v>
      </c>
      <c r="C6" s="1" t="s">
        <v>1</v>
      </c>
      <c r="D6" s="3">
        <f t="shared" si="0"/>
        <v>0.16682293659010525</v>
      </c>
    </row>
    <row r="7" spans="1:4" ht="15.75" thickBot="1" x14ac:dyDescent="0.3">
      <c r="A7" s="1" t="s">
        <v>18</v>
      </c>
      <c r="B7" s="2">
        <v>1568148</v>
      </c>
      <c r="C7" s="1" t="s">
        <v>2</v>
      </c>
      <c r="D7" s="3">
        <f t="shared" si="0"/>
        <v>9.672880546049191E-2</v>
      </c>
    </row>
    <row r="8" spans="1:4" ht="15.75" thickBot="1" x14ac:dyDescent="0.3">
      <c r="A8" s="1" t="s">
        <v>4</v>
      </c>
      <c r="B8" s="2">
        <v>569923</v>
      </c>
      <c r="C8" s="1" t="s">
        <v>3</v>
      </c>
      <c r="D8" s="3">
        <f t="shared" si="0"/>
        <v>3.5154826581712907E-2</v>
      </c>
    </row>
    <row r="9" spans="1:4" ht="15.75" thickBot="1" x14ac:dyDescent="0.3">
      <c r="A9" s="1" t="s">
        <v>19</v>
      </c>
      <c r="B9" s="2">
        <v>1778103</v>
      </c>
      <c r="C9" s="1" t="s">
        <v>11</v>
      </c>
      <c r="D9" s="3">
        <f t="shared" si="0"/>
        <v>0.10967955778135549</v>
      </c>
    </row>
    <row r="10" spans="1:4" ht="15.75" thickBot="1" x14ac:dyDescent="0.3">
      <c r="A10" s="1" t="s">
        <v>13</v>
      </c>
      <c r="B10" s="2">
        <v>1731568</v>
      </c>
      <c r="C10" s="1" t="s">
        <v>12</v>
      </c>
      <c r="D10" s="3">
        <f t="shared" si="0"/>
        <v>0.1068091176429859</v>
      </c>
    </row>
    <row r="11" spans="1:4" ht="15.75" thickBot="1" x14ac:dyDescent="0.3">
      <c r="A11" s="1" t="s">
        <v>20</v>
      </c>
      <c r="B11" s="2">
        <v>651000</v>
      </c>
      <c r="C11" s="1" t="s">
        <v>14</v>
      </c>
      <c r="D11" s="3">
        <f t="shared" si="0"/>
        <v>4.0155937038328163E-2</v>
      </c>
    </row>
    <row r="12" spans="1:4" ht="15.75" thickBot="1" x14ac:dyDescent="0.3">
      <c r="A12" s="1" t="s">
        <v>15</v>
      </c>
      <c r="B12" s="2">
        <v>473644</v>
      </c>
      <c r="C12" s="1" t="s">
        <v>15</v>
      </c>
      <c r="D12" s="3">
        <f t="shared" si="0"/>
        <v>2.92160040592656E-2</v>
      </c>
    </row>
    <row r="13" spans="1:4" ht="15.75" thickBot="1" x14ac:dyDescent="0.3">
      <c r="A13" s="1" t="s">
        <v>21</v>
      </c>
      <c r="B13" s="2">
        <v>1616909</v>
      </c>
      <c r="C13" s="1" t="s">
        <v>5</v>
      </c>
      <c r="D13" s="3">
        <f t="shared" si="0"/>
        <v>9.9736552996476421E-2</v>
      </c>
    </row>
    <row r="14" spans="1:4" ht="15.75" thickBot="1" x14ac:dyDescent="0.3">
      <c r="A14" s="1" t="s">
        <v>7</v>
      </c>
      <c r="B14" s="2">
        <v>1553462</v>
      </c>
      <c r="C14" s="1" t="s">
        <v>7</v>
      </c>
      <c r="D14" s="3">
        <f t="shared" si="0"/>
        <v>9.5822922063648758E-2</v>
      </c>
    </row>
    <row r="15" spans="1:4" ht="15.75" thickBot="1" x14ac:dyDescent="0.3">
      <c r="A15" s="1" t="s">
        <v>22</v>
      </c>
      <c r="B15" s="2">
        <v>1903000</v>
      </c>
      <c r="C15" s="1" t="s">
        <v>6</v>
      </c>
      <c r="D15" s="3">
        <f t="shared" si="0"/>
        <v>0.11738363776334639</v>
      </c>
    </row>
    <row r="16" spans="1:4" x14ac:dyDescent="0.25">
      <c r="A16" s="15" t="s">
        <v>33</v>
      </c>
      <c r="B16" s="14">
        <f>SUM(B1:B15)</f>
        <v>16211799.5</v>
      </c>
    </row>
    <row r="17" spans="1:7" x14ac:dyDescent="0.25">
      <c r="A17" s="15" t="s">
        <v>34</v>
      </c>
      <c r="B17" s="16">
        <f>B16/B4</f>
        <v>150.82006400535857</v>
      </c>
    </row>
    <row r="25" spans="1:7" x14ac:dyDescent="0.25">
      <c r="E25" s="11"/>
      <c r="F25" s="11"/>
      <c r="G25" s="11"/>
    </row>
    <row r="26" spans="1:7" ht="15.75" thickBot="1" x14ac:dyDescent="0.3">
      <c r="A26" s="4"/>
      <c r="B26" s="5"/>
      <c r="C26" s="11"/>
      <c r="D26" s="11"/>
      <c r="E26" s="8"/>
      <c r="F26" s="8"/>
      <c r="G26" s="9"/>
    </row>
    <row r="27" spans="1:7" ht="15.75" thickBot="1" x14ac:dyDescent="0.3">
      <c r="A27" s="6"/>
      <c r="B27" s="12"/>
      <c r="C27" s="13"/>
      <c r="D27" s="7"/>
      <c r="E27" s="8"/>
      <c r="F27" s="8"/>
      <c r="G27" s="9"/>
    </row>
    <row r="28" spans="1:7" ht="15.75" thickBot="1" x14ac:dyDescent="0.3">
      <c r="A28" s="6"/>
      <c r="B28" s="12"/>
      <c r="C28" s="13"/>
      <c r="D28" s="7"/>
      <c r="E28" s="8"/>
      <c r="F28" s="8"/>
      <c r="G28" s="9"/>
    </row>
    <row r="29" spans="1:7" ht="15.75" thickBot="1" x14ac:dyDescent="0.3">
      <c r="A29" s="6"/>
      <c r="B29" s="12"/>
      <c r="C29" s="13"/>
      <c r="D29" s="7"/>
      <c r="E29" s="8"/>
      <c r="F29" s="8"/>
      <c r="G29" s="9"/>
    </row>
    <row r="30" spans="1:7" ht="15.75" thickBot="1" x14ac:dyDescent="0.3">
      <c r="A30" s="6"/>
      <c r="B30" s="12"/>
      <c r="C30" s="13"/>
      <c r="D30" s="7"/>
      <c r="E30" s="8"/>
      <c r="F30" s="8"/>
      <c r="G30" s="9"/>
    </row>
    <row r="31" spans="1:7" ht="15.75" thickBot="1" x14ac:dyDescent="0.3">
      <c r="A31" s="6"/>
      <c r="B31" s="12"/>
      <c r="C31" s="13"/>
      <c r="D31" s="7"/>
      <c r="E31" s="8"/>
      <c r="F31" s="8"/>
      <c r="G31" s="9"/>
    </row>
    <row r="32" spans="1:7" ht="15.75" thickBot="1" x14ac:dyDescent="0.3">
      <c r="A32" s="6"/>
      <c r="B32" s="7"/>
      <c r="C32" s="8"/>
      <c r="D32" s="7"/>
      <c r="E32" s="8"/>
      <c r="F32" s="8"/>
      <c r="G32" s="9"/>
    </row>
    <row r="33" spans="1:7" ht="15.75" thickBot="1" x14ac:dyDescent="0.3">
      <c r="A33" s="6"/>
      <c r="B33" s="7"/>
      <c r="C33" s="8"/>
      <c r="D33" s="7"/>
      <c r="E33" s="8"/>
      <c r="F33" s="8"/>
      <c r="G33" s="10"/>
    </row>
    <row r="34" spans="1:7" ht="15.75" thickBot="1" x14ac:dyDescent="0.3">
      <c r="A34" s="6"/>
      <c r="B34" s="7"/>
      <c r="C34" s="8"/>
      <c r="D34" s="7"/>
      <c r="E34" s="8"/>
      <c r="F34" s="8"/>
      <c r="G34" s="9"/>
    </row>
    <row r="35" spans="1:7" ht="15.75" thickBot="1" x14ac:dyDescent="0.3">
      <c r="A35" s="6"/>
      <c r="B35" s="12"/>
      <c r="C35" s="13"/>
      <c r="D35" s="7"/>
      <c r="E35" s="8"/>
      <c r="F35" s="8"/>
      <c r="G35" s="9"/>
    </row>
    <row r="36" spans="1:7" ht="15.75" thickBot="1" x14ac:dyDescent="0.3">
      <c r="A36" s="6"/>
      <c r="B36" s="12"/>
      <c r="C36" s="13"/>
      <c r="D36" s="7"/>
      <c r="E36" s="8"/>
      <c r="F36" s="8"/>
      <c r="G36" s="9"/>
    </row>
    <row r="37" spans="1:7" ht="15.75" thickBot="1" x14ac:dyDescent="0.3">
      <c r="A37" s="6"/>
      <c r="B37" s="12"/>
      <c r="C37" s="13"/>
      <c r="D37" s="7"/>
      <c r="E37" s="8"/>
      <c r="F37" s="8"/>
      <c r="G37" s="10"/>
    </row>
    <row r="38" spans="1:7" ht="15.75" thickBot="1" x14ac:dyDescent="0.3">
      <c r="A38" s="6"/>
      <c r="B38" s="12"/>
      <c r="C38" s="13"/>
      <c r="D38" s="7"/>
      <c r="E38" s="8"/>
      <c r="F38" s="8"/>
      <c r="G38" s="9"/>
    </row>
    <row r="39" spans="1:7" ht="15.75" thickBot="1" x14ac:dyDescent="0.3">
      <c r="A39" s="6"/>
      <c r="B39" s="12"/>
      <c r="C39" s="13"/>
      <c r="D39" s="7"/>
      <c r="E39" s="8"/>
      <c r="F39" s="8"/>
      <c r="G39" s="9"/>
    </row>
    <row r="40" spans="1:7" ht="15.75" thickBot="1" x14ac:dyDescent="0.3">
      <c r="A40" s="6"/>
      <c r="B40" s="12"/>
      <c r="C40" s="13"/>
      <c r="D40" s="7"/>
      <c r="E40" s="8"/>
      <c r="F40" s="8"/>
      <c r="G40" s="9"/>
    </row>
    <row r="41" spans="1:7" ht="15.75" thickBot="1" x14ac:dyDescent="0.3">
      <c r="A41" s="6"/>
      <c r="B41" s="12"/>
      <c r="C41" s="13"/>
      <c r="D41" s="7"/>
      <c r="E41" s="8"/>
      <c r="F41" s="8"/>
      <c r="G41" s="9"/>
    </row>
    <row r="42" spans="1:7" ht="15.75" thickBot="1" x14ac:dyDescent="0.3">
      <c r="A42" s="6"/>
      <c r="B42" s="12"/>
      <c r="C42" s="13"/>
      <c r="D42" s="7"/>
    </row>
  </sheetData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FF59F-7096-4958-A63B-BF2BA477E496}">
  <dimension ref="A1:G42"/>
  <sheetViews>
    <sheetView workbookViewId="0">
      <selection activeCell="A16" sqref="A16:A17"/>
    </sheetView>
  </sheetViews>
  <sheetFormatPr defaultRowHeight="15" x14ac:dyDescent="0.25"/>
  <cols>
    <col min="1" max="1" width="14.5703125" customWidth="1"/>
    <col min="2" max="2" width="9" customWidth="1"/>
    <col min="3" max="3" width="14.42578125" customWidth="1"/>
  </cols>
  <sheetData>
    <row r="1" spans="1:4" ht="15.75" thickBot="1" x14ac:dyDescent="0.3">
      <c r="A1" s="1" t="s">
        <v>23</v>
      </c>
      <c r="B1" s="2">
        <v>268746</v>
      </c>
      <c r="C1" s="1" t="s">
        <v>8</v>
      </c>
      <c r="D1" s="3">
        <f t="shared" ref="D1:D15" si="0">(B1/$B$16)</f>
        <v>1.6577185031186697E-2</v>
      </c>
    </row>
    <row r="2" spans="1:4" ht="15.75" thickBot="1" x14ac:dyDescent="0.3">
      <c r="A2" s="1" t="s">
        <v>16</v>
      </c>
      <c r="B2" s="2">
        <v>522788.5</v>
      </c>
      <c r="C2" s="1" t="s">
        <v>9</v>
      </c>
      <c r="D2" s="3">
        <f t="shared" si="0"/>
        <v>3.2247407204857179E-2</v>
      </c>
    </row>
    <row r="3" spans="1:4" ht="15.75" thickBot="1" x14ac:dyDescent="0.3">
      <c r="A3" s="1" t="s">
        <v>10</v>
      </c>
      <c r="B3" s="2">
        <v>194656</v>
      </c>
      <c r="C3" s="1" t="s">
        <v>10</v>
      </c>
      <c r="D3" s="3">
        <f t="shared" si="0"/>
        <v>1.200705695872935E-2</v>
      </c>
    </row>
    <row r="4" spans="1:4" ht="15.75" thickBot="1" x14ac:dyDescent="0.3">
      <c r="A4" s="1" t="s">
        <v>27</v>
      </c>
      <c r="B4" s="2">
        <v>140142</v>
      </c>
      <c r="C4" s="1"/>
      <c r="D4" s="3">
        <f t="shared" si="0"/>
        <v>8.6444444369053533E-3</v>
      </c>
    </row>
    <row r="5" spans="1:4" ht="15.75" thickBot="1" x14ac:dyDescent="0.3">
      <c r="A5" s="1" t="s">
        <v>17</v>
      </c>
      <c r="B5" s="2">
        <f>Master!B4-CoTAM!B4</f>
        <v>535210</v>
      </c>
      <c r="C5" s="1" t="s">
        <v>0</v>
      </c>
      <c r="D5" s="3">
        <f t="shared" si="0"/>
        <v>3.3013608390604632E-2</v>
      </c>
    </row>
    <row r="6" spans="1:4" ht="15.75" thickBot="1" x14ac:dyDescent="0.3">
      <c r="A6" s="1" t="s">
        <v>1</v>
      </c>
      <c r="B6" s="2">
        <v>2704500</v>
      </c>
      <c r="C6" s="1" t="s">
        <v>1</v>
      </c>
      <c r="D6" s="3">
        <f t="shared" si="0"/>
        <v>0.16682293659010525</v>
      </c>
    </row>
    <row r="7" spans="1:4" ht="15.75" thickBot="1" x14ac:dyDescent="0.3">
      <c r="A7" s="1" t="s">
        <v>18</v>
      </c>
      <c r="B7" s="2">
        <v>1568148</v>
      </c>
      <c r="C7" s="1" t="s">
        <v>2</v>
      </c>
      <c r="D7" s="3">
        <f t="shared" si="0"/>
        <v>9.672880546049191E-2</v>
      </c>
    </row>
    <row r="8" spans="1:4" ht="15.75" thickBot="1" x14ac:dyDescent="0.3">
      <c r="A8" s="1" t="s">
        <v>4</v>
      </c>
      <c r="B8" s="2">
        <v>569923</v>
      </c>
      <c r="C8" s="1" t="s">
        <v>3</v>
      </c>
      <c r="D8" s="3">
        <f t="shared" si="0"/>
        <v>3.5154826581712907E-2</v>
      </c>
    </row>
    <row r="9" spans="1:4" ht="15.75" thickBot="1" x14ac:dyDescent="0.3">
      <c r="A9" s="1" t="s">
        <v>19</v>
      </c>
      <c r="B9" s="2">
        <v>1778103</v>
      </c>
      <c r="C9" s="1" t="s">
        <v>11</v>
      </c>
      <c r="D9" s="3">
        <f t="shared" si="0"/>
        <v>0.10967955778135549</v>
      </c>
    </row>
    <row r="10" spans="1:4" ht="15.75" thickBot="1" x14ac:dyDescent="0.3">
      <c r="A10" s="1" t="s">
        <v>13</v>
      </c>
      <c r="B10" s="2">
        <v>1731568</v>
      </c>
      <c r="C10" s="1" t="s">
        <v>12</v>
      </c>
      <c r="D10" s="3">
        <f t="shared" si="0"/>
        <v>0.1068091176429859</v>
      </c>
    </row>
    <row r="11" spans="1:4" ht="15.75" thickBot="1" x14ac:dyDescent="0.3">
      <c r="A11" s="1" t="s">
        <v>20</v>
      </c>
      <c r="B11" s="2">
        <v>651000</v>
      </c>
      <c r="C11" s="1" t="s">
        <v>14</v>
      </c>
      <c r="D11" s="3">
        <f t="shared" si="0"/>
        <v>4.0155937038328163E-2</v>
      </c>
    </row>
    <row r="12" spans="1:4" ht="15.75" thickBot="1" x14ac:dyDescent="0.3">
      <c r="A12" s="1" t="s">
        <v>15</v>
      </c>
      <c r="B12" s="2">
        <v>473644</v>
      </c>
      <c r="C12" s="1" t="s">
        <v>15</v>
      </c>
      <c r="D12" s="3">
        <f t="shared" si="0"/>
        <v>2.92160040592656E-2</v>
      </c>
    </row>
    <row r="13" spans="1:4" ht="15.75" thickBot="1" x14ac:dyDescent="0.3">
      <c r="A13" s="1" t="s">
        <v>21</v>
      </c>
      <c r="B13" s="2">
        <v>1616909</v>
      </c>
      <c r="C13" s="1" t="s">
        <v>5</v>
      </c>
      <c r="D13" s="3">
        <f t="shared" si="0"/>
        <v>9.9736552996476421E-2</v>
      </c>
    </row>
    <row r="14" spans="1:4" ht="15.75" thickBot="1" x14ac:dyDescent="0.3">
      <c r="A14" s="1" t="s">
        <v>7</v>
      </c>
      <c r="B14" s="2">
        <v>1553462</v>
      </c>
      <c r="C14" s="1" t="s">
        <v>7</v>
      </c>
      <c r="D14" s="3">
        <f t="shared" si="0"/>
        <v>9.5822922063648758E-2</v>
      </c>
    </row>
    <row r="15" spans="1:4" ht="15.75" thickBot="1" x14ac:dyDescent="0.3">
      <c r="A15" s="1" t="s">
        <v>22</v>
      </c>
      <c r="B15" s="2">
        <v>1903000</v>
      </c>
      <c r="C15" s="1" t="s">
        <v>6</v>
      </c>
      <c r="D15" s="3">
        <f t="shared" si="0"/>
        <v>0.11738363776334639</v>
      </c>
    </row>
    <row r="16" spans="1:4" x14ac:dyDescent="0.25">
      <c r="A16" s="15" t="s">
        <v>33</v>
      </c>
      <c r="B16" s="14">
        <f>SUM(B1:B15)</f>
        <v>16211799.5</v>
      </c>
    </row>
    <row r="17" spans="1:7" x14ac:dyDescent="0.25">
      <c r="A17" s="15" t="s">
        <v>34</v>
      </c>
      <c r="B17" s="16">
        <f>B16/B4</f>
        <v>115.68123403405117</v>
      </c>
    </row>
    <row r="25" spans="1:7" x14ac:dyDescent="0.25">
      <c r="E25" s="11"/>
      <c r="F25" s="11"/>
      <c r="G25" s="11"/>
    </row>
    <row r="26" spans="1:7" ht="15.75" thickBot="1" x14ac:dyDescent="0.3">
      <c r="A26" s="4"/>
      <c r="B26" s="5"/>
      <c r="C26" s="11"/>
      <c r="D26" s="11"/>
      <c r="E26" s="8"/>
      <c r="F26" s="8"/>
      <c r="G26" s="9"/>
    </row>
    <row r="27" spans="1:7" ht="15.75" thickBot="1" x14ac:dyDescent="0.3">
      <c r="A27" s="6"/>
      <c r="B27" s="12"/>
      <c r="C27" s="13"/>
      <c r="D27" s="7"/>
      <c r="E27" s="8"/>
      <c r="F27" s="8"/>
      <c r="G27" s="9"/>
    </row>
    <row r="28" spans="1:7" ht="15.75" thickBot="1" x14ac:dyDescent="0.3">
      <c r="A28" s="6"/>
      <c r="B28" s="12"/>
      <c r="C28" s="13"/>
      <c r="D28" s="7"/>
      <c r="E28" s="8"/>
      <c r="F28" s="8"/>
      <c r="G28" s="9"/>
    </row>
    <row r="29" spans="1:7" ht="15.75" thickBot="1" x14ac:dyDescent="0.3">
      <c r="A29" s="6"/>
      <c r="B29" s="12"/>
      <c r="C29" s="13"/>
      <c r="D29" s="7"/>
      <c r="E29" s="8"/>
      <c r="F29" s="8"/>
      <c r="G29" s="9"/>
    </row>
    <row r="30" spans="1:7" ht="15.75" thickBot="1" x14ac:dyDescent="0.3">
      <c r="A30" s="6"/>
      <c r="B30" s="12"/>
      <c r="C30" s="13"/>
      <c r="D30" s="7"/>
      <c r="E30" s="8"/>
      <c r="F30" s="8"/>
      <c r="G30" s="9"/>
    </row>
    <row r="31" spans="1:7" ht="15.75" thickBot="1" x14ac:dyDescent="0.3">
      <c r="A31" s="6"/>
      <c r="B31" s="12"/>
      <c r="C31" s="13"/>
      <c r="D31" s="7"/>
      <c r="E31" s="8"/>
      <c r="F31" s="8"/>
      <c r="G31" s="9"/>
    </row>
    <row r="32" spans="1:7" ht="15.75" thickBot="1" x14ac:dyDescent="0.3">
      <c r="A32" s="6"/>
      <c r="B32" s="7"/>
      <c r="C32" s="8"/>
      <c r="D32" s="7"/>
      <c r="E32" s="8"/>
      <c r="F32" s="8"/>
      <c r="G32" s="9"/>
    </row>
    <row r="33" spans="1:7" ht="15.75" thickBot="1" x14ac:dyDescent="0.3">
      <c r="A33" s="6"/>
      <c r="B33" s="7"/>
      <c r="C33" s="8"/>
      <c r="D33" s="7"/>
      <c r="E33" s="8"/>
      <c r="F33" s="8"/>
      <c r="G33" s="10"/>
    </row>
    <row r="34" spans="1:7" ht="15.75" thickBot="1" x14ac:dyDescent="0.3">
      <c r="A34" s="6"/>
      <c r="B34" s="7"/>
      <c r="C34" s="8"/>
      <c r="D34" s="7"/>
      <c r="E34" s="8"/>
      <c r="F34" s="8"/>
      <c r="G34" s="9"/>
    </row>
    <row r="35" spans="1:7" ht="15.75" thickBot="1" x14ac:dyDescent="0.3">
      <c r="A35" s="6"/>
      <c r="B35" s="12"/>
      <c r="C35" s="13"/>
      <c r="D35" s="7"/>
      <c r="E35" s="8"/>
      <c r="F35" s="8"/>
      <c r="G35" s="9"/>
    </row>
    <row r="36" spans="1:7" ht="15.75" thickBot="1" x14ac:dyDescent="0.3">
      <c r="A36" s="6"/>
      <c r="B36" s="12"/>
      <c r="C36" s="13"/>
      <c r="D36" s="7"/>
      <c r="E36" s="8"/>
      <c r="F36" s="8"/>
      <c r="G36" s="9"/>
    </row>
    <row r="37" spans="1:7" ht="15.75" thickBot="1" x14ac:dyDescent="0.3">
      <c r="A37" s="6"/>
      <c r="B37" s="12"/>
      <c r="C37" s="13"/>
      <c r="D37" s="7"/>
      <c r="E37" s="8"/>
      <c r="F37" s="8"/>
      <c r="G37" s="10"/>
    </row>
    <row r="38" spans="1:7" ht="15.75" thickBot="1" x14ac:dyDescent="0.3">
      <c r="A38" s="6"/>
      <c r="B38" s="12"/>
      <c r="C38" s="13"/>
      <c r="D38" s="7"/>
      <c r="E38" s="8"/>
      <c r="F38" s="8"/>
      <c r="G38" s="9"/>
    </row>
    <row r="39" spans="1:7" ht="15.75" thickBot="1" x14ac:dyDescent="0.3">
      <c r="A39" s="6"/>
      <c r="B39" s="12"/>
      <c r="C39" s="13"/>
      <c r="D39" s="7"/>
      <c r="E39" s="8"/>
      <c r="F39" s="8"/>
      <c r="G39" s="9"/>
    </row>
    <row r="40" spans="1:7" ht="15.75" thickBot="1" x14ac:dyDescent="0.3">
      <c r="A40" s="6"/>
      <c r="B40" s="12"/>
      <c r="C40" s="13"/>
      <c r="D40" s="7"/>
      <c r="E40" s="8"/>
      <c r="F40" s="8"/>
      <c r="G40" s="9"/>
    </row>
    <row r="41" spans="1:7" ht="15.75" thickBot="1" x14ac:dyDescent="0.3">
      <c r="A41" s="6"/>
      <c r="B41" s="12"/>
      <c r="C41" s="13"/>
      <c r="D41" s="7"/>
      <c r="E41" s="8"/>
      <c r="F41" s="8"/>
      <c r="G41" s="9"/>
    </row>
    <row r="42" spans="1:7" ht="15.75" thickBot="1" x14ac:dyDescent="0.3">
      <c r="A42" s="6"/>
      <c r="B42" s="12"/>
      <c r="C42" s="13"/>
      <c r="D42" s="7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Master</vt:lpstr>
      <vt:lpstr>SWFWMD</vt:lpstr>
      <vt:lpstr>TBW</vt:lpstr>
      <vt:lpstr>HillsCo</vt:lpstr>
      <vt:lpstr>PinCo</vt:lpstr>
      <vt:lpstr>ManCo</vt:lpstr>
      <vt:lpstr>PasCo</vt:lpstr>
      <vt:lpstr>CoSP</vt:lpstr>
      <vt:lpstr>CoTAM</vt:lpstr>
      <vt:lpstr>CoCLW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Sherwood</dc:creator>
  <cp:lastModifiedBy>Ed Sherwood</cp:lastModifiedBy>
  <cp:lastPrinted>2018-12-19T20:30:19Z</cp:lastPrinted>
  <dcterms:created xsi:type="dcterms:W3CDTF">2018-12-19T19:52:26Z</dcterms:created>
  <dcterms:modified xsi:type="dcterms:W3CDTF">2019-01-14T22:39:31Z</dcterms:modified>
</cp:coreProperties>
</file>