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eshwen/Desktop/SUS-16-038 cut flow tables/"/>
    </mc:Choice>
  </mc:AlternateContent>
  <bookViews>
    <workbookView xWindow="0" yWindow="440" windowWidth="25600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0" i="1" l="1"/>
  <c r="F104" i="1"/>
  <c r="F105" i="1"/>
  <c r="D105" i="1"/>
  <c r="J86" i="1"/>
  <c r="H86" i="1"/>
  <c r="F86" i="1"/>
  <c r="D86" i="1"/>
  <c r="F100" i="1"/>
  <c r="F101" i="1"/>
  <c r="F102" i="1"/>
  <c r="F103" i="1"/>
  <c r="F106" i="1"/>
  <c r="F107" i="1"/>
  <c r="F108" i="1"/>
  <c r="F109" i="1"/>
  <c r="F110" i="1"/>
  <c r="F111" i="1"/>
  <c r="F112" i="1"/>
  <c r="F113" i="1"/>
  <c r="F99" i="1"/>
  <c r="D100" i="1"/>
  <c r="D101" i="1"/>
  <c r="D102" i="1"/>
  <c r="D103" i="1"/>
  <c r="D104" i="1"/>
  <c r="D106" i="1"/>
  <c r="D107" i="1"/>
  <c r="D108" i="1"/>
  <c r="D109" i="1"/>
  <c r="D110" i="1"/>
  <c r="D111" i="1"/>
  <c r="D112" i="1"/>
  <c r="D113" i="1"/>
  <c r="D99" i="1"/>
  <c r="J81" i="1"/>
  <c r="J82" i="1"/>
  <c r="J83" i="1"/>
  <c r="J84" i="1"/>
  <c r="J85" i="1"/>
  <c r="J87" i="1"/>
  <c r="J88" i="1"/>
  <c r="J89" i="1"/>
  <c r="J90" i="1"/>
  <c r="J91" i="1"/>
  <c r="J92" i="1"/>
  <c r="J93" i="1"/>
  <c r="J94" i="1"/>
  <c r="J80" i="1"/>
  <c r="H81" i="1"/>
  <c r="H82" i="1"/>
  <c r="H83" i="1"/>
  <c r="H84" i="1"/>
  <c r="H85" i="1"/>
  <c r="H87" i="1"/>
  <c r="H88" i="1"/>
  <c r="H89" i="1"/>
  <c r="H90" i="1"/>
  <c r="H91" i="1"/>
  <c r="H92" i="1"/>
  <c r="H93" i="1"/>
  <c r="H94" i="1"/>
  <c r="F81" i="1"/>
  <c r="F82" i="1"/>
  <c r="F83" i="1"/>
  <c r="F84" i="1"/>
  <c r="F85" i="1"/>
  <c r="F87" i="1"/>
  <c r="F88" i="1"/>
  <c r="F89" i="1"/>
  <c r="F90" i="1"/>
  <c r="F91" i="1"/>
  <c r="F92" i="1"/>
  <c r="F93" i="1"/>
  <c r="F94" i="1"/>
  <c r="F80" i="1"/>
  <c r="D81" i="1"/>
  <c r="D82" i="1"/>
  <c r="D83" i="1"/>
  <c r="D84" i="1"/>
  <c r="D85" i="1"/>
  <c r="D87" i="1"/>
  <c r="D88" i="1"/>
  <c r="D89" i="1"/>
  <c r="D90" i="1"/>
  <c r="D91" i="1"/>
  <c r="D92" i="1"/>
  <c r="D93" i="1"/>
  <c r="D94" i="1"/>
  <c r="D80" i="1"/>
  <c r="F62" i="1"/>
  <c r="F63" i="1"/>
  <c r="F64" i="1"/>
  <c r="F65" i="1"/>
  <c r="F66" i="1"/>
  <c r="F67" i="1"/>
  <c r="F68" i="1"/>
  <c r="F69" i="1"/>
  <c r="F70" i="1"/>
  <c r="F71" i="1"/>
  <c r="F72" i="1"/>
  <c r="F73" i="1"/>
  <c r="F61" i="1"/>
  <c r="D62" i="1"/>
  <c r="D63" i="1"/>
  <c r="D64" i="1"/>
  <c r="D65" i="1"/>
  <c r="D66" i="1"/>
  <c r="D67" i="1"/>
  <c r="D68" i="1"/>
  <c r="D69" i="1"/>
  <c r="D70" i="1"/>
  <c r="D71" i="1"/>
  <c r="D72" i="1"/>
  <c r="D73" i="1"/>
  <c r="D61" i="1"/>
  <c r="J44" i="1"/>
  <c r="J45" i="1"/>
  <c r="J46" i="1"/>
  <c r="J47" i="1"/>
  <c r="J48" i="1"/>
  <c r="J49" i="1"/>
  <c r="J50" i="1"/>
  <c r="J51" i="1"/>
  <c r="J52" i="1"/>
  <c r="J53" i="1"/>
  <c r="J54" i="1"/>
  <c r="J55" i="1"/>
  <c r="J43" i="1"/>
  <c r="H44" i="1"/>
  <c r="H45" i="1"/>
  <c r="H46" i="1"/>
  <c r="H47" i="1"/>
  <c r="H48" i="1"/>
  <c r="H49" i="1"/>
  <c r="H50" i="1"/>
  <c r="H51" i="1"/>
  <c r="H52" i="1"/>
  <c r="H53" i="1"/>
  <c r="H54" i="1"/>
  <c r="H55" i="1"/>
  <c r="H43" i="1"/>
  <c r="F44" i="1"/>
  <c r="F45" i="1"/>
  <c r="F46" i="1"/>
  <c r="F47" i="1"/>
  <c r="F48" i="1"/>
  <c r="F49" i="1"/>
  <c r="F50" i="1"/>
  <c r="F51" i="1"/>
  <c r="F52" i="1"/>
  <c r="F53" i="1"/>
  <c r="F54" i="1"/>
  <c r="F55" i="1"/>
  <c r="F43" i="1"/>
  <c r="D44" i="1"/>
  <c r="D45" i="1"/>
  <c r="D46" i="1"/>
  <c r="D47" i="1"/>
  <c r="D48" i="1"/>
  <c r="D49" i="1"/>
  <c r="D50" i="1"/>
  <c r="D51" i="1"/>
  <c r="D52" i="1"/>
  <c r="D53" i="1"/>
  <c r="D54" i="1"/>
  <c r="D55" i="1"/>
  <c r="D43" i="1"/>
  <c r="J6" i="1"/>
  <c r="J7" i="1"/>
  <c r="J8" i="1"/>
  <c r="J9" i="1"/>
  <c r="J10" i="1"/>
  <c r="J11" i="1"/>
  <c r="J12" i="1"/>
  <c r="J13" i="1"/>
  <c r="J14" i="1"/>
  <c r="J15" i="1"/>
  <c r="J16" i="1"/>
  <c r="J17" i="1"/>
  <c r="J5" i="1"/>
  <c r="F24" i="1"/>
  <c r="F25" i="1"/>
  <c r="F26" i="1"/>
  <c r="F27" i="1"/>
  <c r="F28" i="1"/>
  <c r="F29" i="1"/>
  <c r="F30" i="1"/>
  <c r="F31" i="1"/>
  <c r="F32" i="1"/>
  <c r="F33" i="1"/>
  <c r="F34" i="1"/>
  <c r="F35" i="1"/>
  <c r="F23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  <c r="H17" i="1"/>
  <c r="F17" i="1"/>
  <c r="D17" i="1"/>
  <c r="H6" i="1"/>
  <c r="H7" i="1"/>
  <c r="H8" i="1"/>
  <c r="H9" i="1"/>
  <c r="H10" i="1"/>
  <c r="H11" i="1"/>
  <c r="H12" i="1"/>
  <c r="H13" i="1"/>
  <c r="H14" i="1"/>
  <c r="H15" i="1"/>
  <c r="H16" i="1"/>
  <c r="H5" i="1"/>
  <c r="F6" i="1"/>
  <c r="F7" i="1"/>
  <c r="F8" i="1"/>
  <c r="F9" i="1"/>
  <c r="F10" i="1"/>
  <c r="F11" i="1"/>
  <c r="F12" i="1"/>
  <c r="F13" i="1"/>
  <c r="F14" i="1"/>
  <c r="F15" i="1"/>
  <c r="F16" i="1"/>
  <c r="F5" i="1"/>
  <c r="D6" i="1"/>
  <c r="D7" i="1"/>
  <c r="D8" i="1"/>
  <c r="D9" i="1"/>
  <c r="D10" i="1"/>
  <c r="D11" i="1"/>
  <c r="D12" i="1"/>
  <c r="D13" i="1"/>
  <c r="D14" i="1"/>
  <c r="D15" i="1"/>
  <c r="D16" i="1"/>
  <c r="D5" i="1"/>
</calcChain>
</file>

<file path=xl/sharedStrings.xml><?xml version="1.0" encoding="utf-8"?>
<sst xmlns="http://schemas.openxmlformats.org/spreadsheetml/2006/main" count="109" uniqueCount="26">
  <si>
    <t>0p001-1000-900</t>
  </si>
  <si>
    <t>Num events</t>
  </si>
  <si>
    <t>Before selection</t>
  </si>
  <si>
    <t>Lepton vetoes</t>
  </si>
  <si>
    <t>Single isolated track veto</t>
  </si>
  <si>
    <t>Photon veto</t>
  </si>
  <si>
    <t>nJet &gt;= 2</t>
  </si>
  <si>
    <t>leading jet pt &gt; 100</t>
  </si>
  <si>
    <t>HT &gt; 200</t>
  </si>
  <si>
    <t>MHT &gt; 200</t>
  </si>
  <si>
    <t>Forward jet veto</t>
  </si>
  <si>
    <t>MHT/MET</t>
  </si>
  <si>
    <t>alphaT cuts</t>
  </si>
  <si>
    <t>biased Dphi</t>
  </si>
  <si>
    <t>0p001-1800-200</t>
  </si>
  <si>
    <t>1-1800-200</t>
  </si>
  <si>
    <t>100000-1000-200</t>
  </si>
  <si>
    <t>100000-1000-900</t>
  </si>
  <si>
    <t>1-1000-900</t>
  </si>
  <si>
    <t>Most sensitive njet, nb category</t>
  </si>
  <si>
    <t>LLP (T1qqqqLL) model cut flows (unweighted):</t>
  </si>
  <si>
    <t>Weighted:</t>
  </si>
  <si>
    <t>New trees weighted:</t>
  </si>
  <si>
    <t>Odd jet veto</t>
  </si>
  <si>
    <t>HLT</t>
  </si>
  <si>
    <t>0.1 &lt; lead jet CHF &lt;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</si>
</sst>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topLeftCell="A89" workbookViewId="0">
      <selection activeCell="J93" sqref="J93"/>
    </sheetView>
  </sheetViews>
  <sheetFormatPr baseColWidth="10" defaultRowHeight="16" x14ac:dyDescent="0.2"/>
  <cols>
    <col min="1" max="1" width="38.6640625" bestFit="1" customWidth="1"/>
    <col min="3" max="3" width="14.5" bestFit="1" customWidth="1"/>
    <col min="4" max="4" width="14.6640625" customWidth="1"/>
    <col min="5" max="5" width="14.5" bestFit="1" customWidth="1"/>
    <col min="6" max="6" width="11.6640625" customWidth="1"/>
    <col min="7" max="7" width="10.5" bestFit="1" customWidth="1"/>
    <col min="8" max="8" width="14.6640625" customWidth="1"/>
    <col min="9" max="9" width="11.5" bestFit="1" customWidth="1"/>
    <col min="10" max="10" width="15.6640625" customWidth="1"/>
    <col min="11" max="11" width="14.5" bestFit="1" customWidth="1"/>
    <col min="12" max="12" width="11" customWidth="1"/>
    <col min="13" max="13" width="14.5" bestFit="1" customWidth="1"/>
    <col min="14" max="14" width="11" customWidth="1"/>
    <col min="15" max="15" width="15.5" bestFit="1" customWidth="1"/>
    <col min="16" max="16" width="11" customWidth="1"/>
    <col min="17" max="17" width="15.5" bestFit="1" customWidth="1"/>
    <col min="18" max="18" width="11" customWidth="1"/>
  </cols>
  <sheetData>
    <row r="1" spans="1:10" x14ac:dyDescent="0.2">
      <c r="A1" s="2" t="s">
        <v>20</v>
      </c>
    </row>
    <row r="3" spans="1:10" x14ac:dyDescent="0.2">
      <c r="C3" s="3" t="s">
        <v>14</v>
      </c>
      <c r="D3" s="3"/>
      <c r="E3" s="3" t="s">
        <v>0</v>
      </c>
      <c r="F3" s="3"/>
      <c r="G3" s="3" t="s">
        <v>15</v>
      </c>
      <c r="H3" s="3"/>
      <c r="I3" s="3" t="s">
        <v>18</v>
      </c>
      <c r="J3" s="3"/>
    </row>
    <row r="4" spans="1:10" x14ac:dyDescent="0.2">
      <c r="A4" t="s">
        <v>1</v>
      </c>
      <c r="C4">
        <v>9277</v>
      </c>
      <c r="E4">
        <v>9072</v>
      </c>
      <c r="G4">
        <v>10235</v>
      </c>
      <c r="I4">
        <v>10701</v>
      </c>
    </row>
    <row r="5" spans="1:10" x14ac:dyDescent="0.2">
      <c r="A5" t="s">
        <v>2</v>
      </c>
      <c r="C5">
        <v>9277</v>
      </c>
      <c r="D5" s="1">
        <f>100*C5/9277</f>
        <v>100</v>
      </c>
      <c r="E5">
        <v>9072</v>
      </c>
      <c r="F5" s="1">
        <f>100*E5/9072</f>
        <v>100</v>
      </c>
      <c r="G5">
        <v>10235</v>
      </c>
      <c r="H5" s="1">
        <f>100*G5/10235</f>
        <v>100</v>
      </c>
      <c r="I5">
        <v>10701</v>
      </c>
      <c r="J5" s="1">
        <f>100*I5/10701</f>
        <v>100</v>
      </c>
    </row>
    <row r="6" spans="1:10" x14ac:dyDescent="0.2">
      <c r="A6" t="s">
        <v>3</v>
      </c>
      <c r="C6">
        <v>9206</v>
      </c>
      <c r="D6" s="1">
        <f t="shared" ref="D6:D17" si="0">100*C6/9277</f>
        <v>99.234666379217416</v>
      </c>
      <c r="E6">
        <v>9033</v>
      </c>
      <c r="F6" s="1">
        <f t="shared" ref="F6:F17" si="1">100*E6/9072</f>
        <v>99.570105820105823</v>
      </c>
      <c r="G6">
        <v>10123</v>
      </c>
      <c r="H6" s="1">
        <f t="shared" ref="H6:H17" si="2">100*G6/10235</f>
        <v>98.905715681485106</v>
      </c>
      <c r="I6">
        <v>10642</v>
      </c>
      <c r="J6" s="1">
        <f t="shared" ref="J6:J17" si="3">100*I6/10701</f>
        <v>99.448649658910384</v>
      </c>
    </row>
    <row r="7" spans="1:10" x14ac:dyDescent="0.2">
      <c r="A7" t="s">
        <v>4</v>
      </c>
      <c r="C7">
        <v>8506</v>
      </c>
      <c r="D7" s="1">
        <f t="shared" si="0"/>
        <v>91.689123639107464</v>
      </c>
      <c r="E7">
        <v>8040</v>
      </c>
      <c r="F7" s="1">
        <f t="shared" si="1"/>
        <v>88.62433862433862</v>
      </c>
      <c r="G7">
        <v>8637</v>
      </c>
      <c r="H7" s="1">
        <f t="shared" si="2"/>
        <v>84.386907669760632</v>
      </c>
      <c r="I7">
        <v>9594</v>
      </c>
      <c r="J7" s="1">
        <f t="shared" si="3"/>
        <v>89.65517241379311</v>
      </c>
    </row>
    <row r="8" spans="1:10" x14ac:dyDescent="0.2">
      <c r="A8" t="s">
        <v>5</v>
      </c>
      <c r="C8">
        <v>8418</v>
      </c>
      <c r="D8" s="1">
        <f t="shared" si="0"/>
        <v>90.740541123207933</v>
      </c>
      <c r="E8">
        <v>8004</v>
      </c>
      <c r="F8" s="1">
        <f t="shared" si="1"/>
        <v>88.227513227513228</v>
      </c>
      <c r="G8">
        <v>8513</v>
      </c>
      <c r="H8" s="1">
        <f t="shared" si="2"/>
        <v>83.175378602833419</v>
      </c>
      <c r="I8">
        <v>9530</v>
      </c>
      <c r="J8" s="1">
        <f t="shared" si="3"/>
        <v>89.057097467526404</v>
      </c>
    </row>
    <row r="9" spans="1:10" x14ac:dyDescent="0.2">
      <c r="A9" t="s">
        <v>6</v>
      </c>
      <c r="C9">
        <v>8418</v>
      </c>
      <c r="D9" s="1">
        <f t="shared" si="0"/>
        <v>90.740541123207933</v>
      </c>
      <c r="E9">
        <v>6994</v>
      </c>
      <c r="F9" s="1">
        <f t="shared" si="1"/>
        <v>77.094356261022924</v>
      </c>
      <c r="G9">
        <v>8513</v>
      </c>
      <c r="H9" s="1">
        <f t="shared" si="2"/>
        <v>83.175378602833419</v>
      </c>
      <c r="I9">
        <v>7948</v>
      </c>
      <c r="J9" s="1">
        <f t="shared" si="3"/>
        <v>74.273432389496307</v>
      </c>
    </row>
    <row r="10" spans="1:10" x14ac:dyDescent="0.2">
      <c r="A10" t="s">
        <v>7</v>
      </c>
      <c r="C10">
        <v>8418</v>
      </c>
      <c r="D10" s="1">
        <f t="shared" si="0"/>
        <v>90.740541123207933</v>
      </c>
      <c r="E10">
        <v>4523</v>
      </c>
      <c r="F10" s="1">
        <f t="shared" si="1"/>
        <v>49.856701940035272</v>
      </c>
      <c r="G10">
        <v>8513</v>
      </c>
      <c r="H10" s="1">
        <f t="shared" si="2"/>
        <v>83.175378602833419</v>
      </c>
      <c r="I10">
        <v>5160</v>
      </c>
      <c r="J10" s="1">
        <f t="shared" si="3"/>
        <v>48.219792542753012</v>
      </c>
    </row>
    <row r="11" spans="1:10" x14ac:dyDescent="0.2">
      <c r="A11" t="s">
        <v>8</v>
      </c>
      <c r="C11">
        <v>8418</v>
      </c>
      <c r="D11" s="1">
        <f t="shared" si="0"/>
        <v>90.740541123207933</v>
      </c>
      <c r="E11">
        <v>4143</v>
      </c>
      <c r="F11" s="1">
        <f t="shared" si="1"/>
        <v>45.667989417989418</v>
      </c>
      <c r="G11">
        <v>8513</v>
      </c>
      <c r="H11" s="1">
        <f t="shared" si="2"/>
        <v>83.175378602833419</v>
      </c>
      <c r="I11">
        <v>4742</v>
      </c>
      <c r="J11" s="1">
        <f t="shared" si="3"/>
        <v>44.313615549948601</v>
      </c>
    </row>
    <row r="12" spans="1:10" x14ac:dyDescent="0.2">
      <c r="A12" t="s">
        <v>9</v>
      </c>
      <c r="C12">
        <v>7876</v>
      </c>
      <c r="D12" s="1">
        <f t="shared" si="0"/>
        <v>84.898135173008512</v>
      </c>
      <c r="E12">
        <v>2130</v>
      </c>
      <c r="F12" s="1">
        <f t="shared" si="1"/>
        <v>23.478835978835978</v>
      </c>
      <c r="G12">
        <v>8022</v>
      </c>
      <c r="H12" s="1">
        <f t="shared" si="2"/>
        <v>78.378114313629709</v>
      </c>
      <c r="I12">
        <v>2485</v>
      </c>
      <c r="J12" s="1">
        <f t="shared" si="3"/>
        <v>23.222128773011868</v>
      </c>
    </row>
    <row r="13" spans="1:10" x14ac:dyDescent="0.2">
      <c r="A13" t="s">
        <v>10</v>
      </c>
      <c r="C13">
        <v>7397</v>
      </c>
      <c r="D13" s="1">
        <f t="shared" si="0"/>
        <v>79.734828069418995</v>
      </c>
      <c r="E13">
        <v>1956</v>
      </c>
      <c r="F13" s="1">
        <f t="shared" si="1"/>
        <v>21.56084656084656</v>
      </c>
      <c r="G13">
        <v>7557</v>
      </c>
      <c r="H13" s="1">
        <f t="shared" si="2"/>
        <v>73.834880312652658</v>
      </c>
      <c r="I13">
        <v>2274</v>
      </c>
      <c r="J13" s="1">
        <f t="shared" si="3"/>
        <v>21.250350434538827</v>
      </c>
    </row>
    <row r="14" spans="1:10" x14ac:dyDescent="0.2">
      <c r="A14" t="s">
        <v>11</v>
      </c>
      <c r="C14">
        <v>7332</v>
      </c>
      <c r="D14" s="1">
        <f t="shared" si="0"/>
        <v>79.034170529265921</v>
      </c>
      <c r="E14">
        <v>1847</v>
      </c>
      <c r="F14" s="1">
        <f t="shared" si="1"/>
        <v>20.359347442680775</v>
      </c>
      <c r="G14">
        <v>7134</v>
      </c>
      <c r="H14" s="1">
        <f t="shared" si="2"/>
        <v>69.702002931118713</v>
      </c>
      <c r="I14">
        <v>2124</v>
      </c>
      <c r="J14" s="1">
        <f t="shared" si="3"/>
        <v>19.848612279226241</v>
      </c>
    </row>
    <row r="15" spans="1:10" x14ac:dyDescent="0.2">
      <c r="A15" t="s">
        <v>12</v>
      </c>
      <c r="C15">
        <v>7326</v>
      </c>
      <c r="D15" s="1">
        <f t="shared" si="0"/>
        <v>78.969494448636411</v>
      </c>
      <c r="E15">
        <v>1267</v>
      </c>
      <c r="F15" s="1">
        <f t="shared" si="1"/>
        <v>13.966049382716049</v>
      </c>
      <c r="G15">
        <v>7116</v>
      </c>
      <c r="H15" s="1">
        <f t="shared" si="2"/>
        <v>69.526135808500243</v>
      </c>
      <c r="I15">
        <v>1425</v>
      </c>
      <c r="J15" s="1">
        <f t="shared" si="3"/>
        <v>13.316512475469583</v>
      </c>
    </row>
    <row r="16" spans="1:10" x14ac:dyDescent="0.2">
      <c r="A16" t="s">
        <v>13</v>
      </c>
      <c r="C16">
        <v>2360</v>
      </c>
      <c r="D16" s="1">
        <f t="shared" si="0"/>
        <v>25.439258380942114</v>
      </c>
      <c r="E16">
        <v>786</v>
      </c>
      <c r="F16" s="1">
        <f t="shared" si="1"/>
        <v>8.6640211640211646</v>
      </c>
      <c r="G16">
        <v>2480</v>
      </c>
      <c r="H16" s="1">
        <f t="shared" si="2"/>
        <v>24.230581338544212</v>
      </c>
      <c r="I16">
        <v>867</v>
      </c>
      <c r="J16" s="1">
        <f t="shared" si="3"/>
        <v>8.102046537706757</v>
      </c>
    </row>
    <row r="17" spans="1:10" x14ac:dyDescent="0.2">
      <c r="A17" t="s">
        <v>19</v>
      </c>
      <c r="C17">
        <v>238</v>
      </c>
      <c r="D17" s="1">
        <f t="shared" si="0"/>
        <v>2.5654845316373827</v>
      </c>
      <c r="E17">
        <v>628</v>
      </c>
      <c r="F17" s="1">
        <f t="shared" si="1"/>
        <v>6.9223985890652555</v>
      </c>
      <c r="G17">
        <v>187</v>
      </c>
      <c r="H17" s="1">
        <f t="shared" si="2"/>
        <v>1.8270639960918418</v>
      </c>
      <c r="I17">
        <v>578</v>
      </c>
      <c r="J17" s="1">
        <f t="shared" si="3"/>
        <v>5.401364358471171</v>
      </c>
    </row>
    <row r="21" spans="1:10" x14ac:dyDescent="0.2">
      <c r="C21" s="3" t="s">
        <v>16</v>
      </c>
      <c r="D21" s="3"/>
      <c r="E21" s="3" t="s">
        <v>17</v>
      </c>
      <c r="F21" s="3"/>
    </row>
    <row r="22" spans="1:10" x14ac:dyDescent="0.2">
      <c r="A22" t="s">
        <v>1</v>
      </c>
      <c r="C22">
        <v>12127</v>
      </c>
      <c r="E22">
        <v>9045</v>
      </c>
    </row>
    <row r="23" spans="1:10" x14ac:dyDescent="0.2">
      <c r="A23" t="s">
        <v>2</v>
      </c>
      <c r="C23">
        <v>12127</v>
      </c>
      <c r="D23" s="1">
        <f>100*C23/12127</f>
        <v>100</v>
      </c>
      <c r="E23">
        <v>9045</v>
      </c>
      <c r="F23" s="1">
        <f>100*E23/9045</f>
        <v>100</v>
      </c>
    </row>
    <row r="24" spans="1:10" x14ac:dyDescent="0.2">
      <c r="A24" t="s">
        <v>3</v>
      </c>
      <c r="C24">
        <v>12090</v>
      </c>
      <c r="D24" s="1">
        <f t="shared" ref="D24:D35" si="4">100*C24/12127</f>
        <v>99.694895687309312</v>
      </c>
      <c r="E24">
        <v>9033</v>
      </c>
      <c r="F24" s="1">
        <f t="shared" ref="F24:F35" si="5">100*E24/9045</f>
        <v>99.86733001658375</v>
      </c>
    </row>
    <row r="25" spans="1:10" x14ac:dyDescent="0.2">
      <c r="A25" t="s">
        <v>4</v>
      </c>
      <c r="C25">
        <v>11753</v>
      </c>
      <c r="D25" s="1">
        <f t="shared" si="4"/>
        <v>96.915972623072477</v>
      </c>
      <c r="E25">
        <v>8770</v>
      </c>
      <c r="F25" s="1">
        <f t="shared" si="5"/>
        <v>96.959646213377553</v>
      </c>
    </row>
    <row r="26" spans="1:10" x14ac:dyDescent="0.2">
      <c r="A26" t="s">
        <v>5</v>
      </c>
      <c r="C26">
        <v>11718</v>
      </c>
      <c r="D26" s="1">
        <f t="shared" si="4"/>
        <v>96.627360435392106</v>
      </c>
      <c r="E26">
        <v>8732</v>
      </c>
      <c r="F26" s="1">
        <f t="shared" si="5"/>
        <v>96.539524599226098</v>
      </c>
    </row>
    <row r="27" spans="1:10" x14ac:dyDescent="0.2">
      <c r="A27" t="s">
        <v>6</v>
      </c>
      <c r="C27">
        <v>5002</v>
      </c>
      <c r="D27" s="1">
        <f t="shared" si="4"/>
        <v>41.246804650779254</v>
      </c>
      <c r="E27">
        <v>3519</v>
      </c>
      <c r="F27" s="1">
        <f t="shared" si="5"/>
        <v>38.905472636815922</v>
      </c>
    </row>
    <row r="28" spans="1:10" x14ac:dyDescent="0.2">
      <c r="A28" t="s">
        <v>7</v>
      </c>
      <c r="C28">
        <v>4081</v>
      </c>
      <c r="D28" s="1">
        <f t="shared" si="4"/>
        <v>33.652181083532611</v>
      </c>
      <c r="E28">
        <v>2738</v>
      </c>
      <c r="F28" s="1">
        <f t="shared" si="5"/>
        <v>30.270867882808183</v>
      </c>
    </row>
    <row r="29" spans="1:10" x14ac:dyDescent="0.2">
      <c r="A29" t="s">
        <v>8</v>
      </c>
      <c r="C29">
        <v>3741</v>
      </c>
      <c r="D29" s="1">
        <f t="shared" si="4"/>
        <v>30.848519831780326</v>
      </c>
      <c r="E29">
        <v>2472</v>
      </c>
      <c r="F29" s="1">
        <f t="shared" si="5"/>
        <v>27.330016583747927</v>
      </c>
    </row>
    <row r="30" spans="1:10" x14ac:dyDescent="0.2">
      <c r="A30" t="s">
        <v>9</v>
      </c>
      <c r="C30">
        <v>2735</v>
      </c>
      <c r="D30" s="1">
        <f t="shared" si="4"/>
        <v>22.552980951595615</v>
      </c>
      <c r="E30">
        <v>1734</v>
      </c>
      <c r="F30" s="1">
        <f t="shared" si="5"/>
        <v>19.170812603648425</v>
      </c>
    </row>
    <row r="31" spans="1:10" x14ac:dyDescent="0.2">
      <c r="A31" t="s">
        <v>10</v>
      </c>
      <c r="C31">
        <v>2504</v>
      </c>
      <c r="D31" s="1">
        <f t="shared" si="4"/>
        <v>20.648140512905087</v>
      </c>
      <c r="E31">
        <v>1582</v>
      </c>
      <c r="F31" s="1">
        <f t="shared" si="5"/>
        <v>17.490326147042566</v>
      </c>
    </row>
    <row r="32" spans="1:10" x14ac:dyDescent="0.2">
      <c r="A32" t="s">
        <v>11</v>
      </c>
      <c r="C32">
        <v>2427</v>
      </c>
      <c r="D32" s="1">
        <f t="shared" si="4"/>
        <v>20.013193700008244</v>
      </c>
      <c r="E32">
        <v>1544</v>
      </c>
      <c r="F32" s="1">
        <f t="shared" si="5"/>
        <v>17.070204532891101</v>
      </c>
    </row>
    <row r="33" spans="1:10" x14ac:dyDescent="0.2">
      <c r="A33" t="s">
        <v>12</v>
      </c>
      <c r="C33">
        <v>1650</v>
      </c>
      <c r="D33" s="1">
        <f t="shared" si="4"/>
        <v>13.606003133503751</v>
      </c>
      <c r="E33">
        <v>1045</v>
      </c>
      <c r="F33" s="1">
        <f t="shared" si="5"/>
        <v>11.553344389165284</v>
      </c>
    </row>
    <row r="34" spans="1:10" x14ac:dyDescent="0.2">
      <c r="A34" t="s">
        <v>13</v>
      </c>
      <c r="C34">
        <v>1373</v>
      </c>
      <c r="D34" s="1">
        <f t="shared" si="4"/>
        <v>11.321843819576152</v>
      </c>
      <c r="E34">
        <v>901</v>
      </c>
      <c r="F34" s="1">
        <f t="shared" si="5"/>
        <v>9.9613045881702593</v>
      </c>
    </row>
    <row r="35" spans="1:10" x14ac:dyDescent="0.2">
      <c r="A35" t="s">
        <v>19</v>
      </c>
      <c r="C35">
        <v>53</v>
      </c>
      <c r="D35" s="1">
        <f t="shared" si="4"/>
        <v>0.43704131277315084</v>
      </c>
      <c r="E35">
        <v>730</v>
      </c>
      <c r="F35" s="1">
        <f t="shared" si="5"/>
        <v>8.0707573244886675</v>
      </c>
    </row>
    <row r="38" spans="1:10" x14ac:dyDescent="0.2">
      <c r="A38" s="2" t="s">
        <v>21</v>
      </c>
    </row>
    <row r="41" spans="1:10" x14ac:dyDescent="0.2">
      <c r="C41" s="3" t="s">
        <v>14</v>
      </c>
      <c r="D41" s="3"/>
      <c r="E41" s="3" t="s">
        <v>0</v>
      </c>
      <c r="F41" s="3"/>
      <c r="G41" s="3" t="s">
        <v>15</v>
      </c>
      <c r="H41" s="3"/>
      <c r="I41" s="3" t="s">
        <v>18</v>
      </c>
      <c r="J41" s="3"/>
    </row>
    <row r="42" spans="1:10" x14ac:dyDescent="0.2">
      <c r="A42" t="s">
        <v>1</v>
      </c>
      <c r="C42">
        <v>12265.4278522</v>
      </c>
      <c r="E42">
        <v>8910.6454692999996</v>
      </c>
      <c r="G42">
        <v>11865.3318289</v>
      </c>
      <c r="I42">
        <v>10236.7279241</v>
      </c>
    </row>
    <row r="43" spans="1:10" x14ac:dyDescent="0.2">
      <c r="A43" t="s">
        <v>2</v>
      </c>
      <c r="C43">
        <v>12265.4278522</v>
      </c>
      <c r="D43" s="1">
        <f>100*C43/12265.4278522</f>
        <v>100</v>
      </c>
      <c r="E43">
        <v>8910.6454692999996</v>
      </c>
      <c r="F43" s="1">
        <f>100*E43/8910.6454693</f>
        <v>100</v>
      </c>
      <c r="G43">
        <v>11865.3318289</v>
      </c>
      <c r="H43" s="1">
        <f>100*G43/11865.3318289</f>
        <v>100</v>
      </c>
      <c r="I43">
        <v>10236.7279241</v>
      </c>
      <c r="J43" s="1">
        <f>100*I43/10236.7279241</f>
        <v>100</v>
      </c>
    </row>
    <row r="44" spans="1:10" x14ac:dyDescent="0.2">
      <c r="A44" t="s">
        <v>3</v>
      </c>
      <c r="C44">
        <v>12172.620481399999</v>
      </c>
      <c r="D44" s="1">
        <f t="shared" ref="D44:D55" si="6">100*C44/12265.4278522</f>
        <v>99.243341757675779</v>
      </c>
      <c r="E44">
        <v>8877.3060937800001</v>
      </c>
      <c r="F44" s="1">
        <f t="shared" ref="F44:F55" si="7">100*E44/8910.6454693</f>
        <v>99.625847806033093</v>
      </c>
      <c r="G44">
        <v>11778.0445588</v>
      </c>
      <c r="H44" s="1">
        <f t="shared" ref="H44:H55" si="8">100*G44/11865.3318289</f>
        <v>99.264350366608397</v>
      </c>
      <c r="I44">
        <v>10191.8845284</v>
      </c>
      <c r="J44" s="1">
        <f t="shared" ref="J44:J55" si="9">100*I44/10236.7279241</f>
        <v>99.56193623555798</v>
      </c>
    </row>
    <row r="45" spans="1:10" x14ac:dyDescent="0.2">
      <c r="A45" t="s">
        <v>4</v>
      </c>
      <c r="C45">
        <v>11141.6080812</v>
      </c>
      <c r="D45" s="1">
        <f t="shared" si="6"/>
        <v>90.837500456223992</v>
      </c>
      <c r="E45">
        <v>7930.2054128600003</v>
      </c>
      <c r="F45" s="1">
        <f t="shared" si="7"/>
        <v>88.996980523824831</v>
      </c>
      <c r="G45">
        <v>9548.4854452899999</v>
      </c>
      <c r="H45" s="1">
        <f t="shared" si="8"/>
        <v>80.473817192647459</v>
      </c>
      <c r="I45">
        <v>9182.8381862799997</v>
      </c>
      <c r="J45" s="1">
        <f t="shared" si="9"/>
        <v>89.704818320521525</v>
      </c>
    </row>
    <row r="46" spans="1:10" x14ac:dyDescent="0.2">
      <c r="A46" t="s">
        <v>5</v>
      </c>
      <c r="C46">
        <v>11050.1801698</v>
      </c>
      <c r="D46" s="1">
        <f t="shared" si="6"/>
        <v>90.092088942645191</v>
      </c>
      <c r="E46">
        <v>7891.8043435500003</v>
      </c>
      <c r="F46" s="1">
        <f t="shared" si="7"/>
        <v>88.566023311552115</v>
      </c>
      <c r="G46">
        <v>9408.7705865099997</v>
      </c>
      <c r="H46" s="1">
        <f t="shared" si="8"/>
        <v>79.296312333999509</v>
      </c>
      <c r="I46">
        <v>9120.2465572599995</v>
      </c>
      <c r="J46" s="1">
        <f t="shared" si="9"/>
        <v>89.093376564092281</v>
      </c>
    </row>
    <row r="47" spans="1:10" x14ac:dyDescent="0.2">
      <c r="A47" t="s">
        <v>6</v>
      </c>
      <c r="C47">
        <v>11050.1801698</v>
      </c>
      <c r="D47" s="1">
        <f t="shared" si="6"/>
        <v>90.092088942645191</v>
      </c>
      <c r="E47">
        <v>6725.4700223700002</v>
      </c>
      <c r="F47" s="1">
        <f t="shared" si="7"/>
        <v>75.476799582492404</v>
      </c>
      <c r="G47">
        <v>9408.7705865099997</v>
      </c>
      <c r="H47" s="1">
        <f t="shared" si="8"/>
        <v>79.296312333999509</v>
      </c>
      <c r="I47">
        <v>7073.7070863099998</v>
      </c>
      <c r="J47" s="1">
        <f t="shared" si="9"/>
        <v>69.101251286132154</v>
      </c>
    </row>
    <row r="48" spans="1:10" x14ac:dyDescent="0.2">
      <c r="A48" t="s">
        <v>7</v>
      </c>
      <c r="C48">
        <v>11050.1801698</v>
      </c>
      <c r="D48" s="1">
        <f t="shared" si="6"/>
        <v>90.092088942645191</v>
      </c>
      <c r="E48">
        <v>4091.1357079999998</v>
      </c>
      <c r="F48" s="1">
        <f t="shared" si="7"/>
        <v>45.912899599644717</v>
      </c>
      <c r="G48">
        <v>9408.7705865099997</v>
      </c>
      <c r="H48" s="1">
        <f t="shared" si="8"/>
        <v>79.296312333999509</v>
      </c>
      <c r="I48">
        <v>3903.25561096</v>
      </c>
      <c r="J48" s="1">
        <f t="shared" si="9"/>
        <v>38.129914557665352</v>
      </c>
    </row>
    <row r="49" spans="1:10" x14ac:dyDescent="0.2">
      <c r="A49" t="s">
        <v>8</v>
      </c>
      <c r="C49">
        <v>11050.1801698</v>
      </c>
      <c r="D49" s="1">
        <f t="shared" si="6"/>
        <v>90.092088942645191</v>
      </c>
      <c r="E49">
        <v>3663.7834591000001</v>
      </c>
      <c r="F49" s="1">
        <f t="shared" si="7"/>
        <v>41.116925499088666</v>
      </c>
      <c r="G49">
        <v>9408.7705865099997</v>
      </c>
      <c r="H49" s="1">
        <f t="shared" si="8"/>
        <v>79.296312333999509</v>
      </c>
      <c r="I49">
        <v>3403.6502151099999</v>
      </c>
      <c r="J49" s="1">
        <f t="shared" si="9"/>
        <v>33.249396099479164</v>
      </c>
    </row>
    <row r="50" spans="1:10" x14ac:dyDescent="0.2">
      <c r="A50" t="s">
        <v>9</v>
      </c>
      <c r="C50">
        <v>10392.725499800001</v>
      </c>
      <c r="D50" s="1">
        <f t="shared" si="6"/>
        <v>84.731862801964141</v>
      </c>
      <c r="E50">
        <v>1992.9427915000001</v>
      </c>
      <c r="F50" s="1">
        <f t="shared" si="7"/>
        <v>22.365863375064357</v>
      </c>
      <c r="G50">
        <v>8802.3055370700004</v>
      </c>
      <c r="H50" s="1">
        <f t="shared" si="8"/>
        <v>74.185076860897496</v>
      </c>
      <c r="I50">
        <v>1696.3815322</v>
      </c>
      <c r="J50" s="1">
        <f t="shared" si="9"/>
        <v>16.571521142085487</v>
      </c>
    </row>
    <row r="51" spans="1:10" x14ac:dyDescent="0.2">
      <c r="A51" t="s">
        <v>10</v>
      </c>
      <c r="C51">
        <v>9794.5908519299992</v>
      </c>
      <c r="D51" s="1">
        <f t="shared" si="6"/>
        <v>79.855272640759793</v>
      </c>
      <c r="E51">
        <v>1835.4844233599999</v>
      </c>
      <c r="F51" s="1">
        <f t="shared" si="7"/>
        <v>20.5987818692128</v>
      </c>
      <c r="G51">
        <v>8410.5868879999998</v>
      </c>
      <c r="H51" s="1">
        <f t="shared" si="8"/>
        <v>70.883705650056996</v>
      </c>
      <c r="I51">
        <v>1550.54004162</v>
      </c>
      <c r="J51" s="1">
        <f t="shared" si="9"/>
        <v>15.146832592567137</v>
      </c>
    </row>
    <row r="52" spans="1:10" x14ac:dyDescent="0.2">
      <c r="A52" t="s">
        <v>11</v>
      </c>
      <c r="C52">
        <v>9722.1074673799994</v>
      </c>
      <c r="D52" s="1">
        <f t="shared" si="6"/>
        <v>79.264315803188097</v>
      </c>
      <c r="E52">
        <v>1741.7902179600001</v>
      </c>
      <c r="F52" s="1">
        <f t="shared" si="7"/>
        <v>19.547295692113664</v>
      </c>
      <c r="G52">
        <v>7425.9579589499999</v>
      </c>
      <c r="H52" s="1">
        <f t="shared" si="8"/>
        <v>62.585337401713765</v>
      </c>
      <c r="I52">
        <v>1445.70645876</v>
      </c>
      <c r="J52" s="1">
        <f t="shared" si="9"/>
        <v>14.122739897740368</v>
      </c>
    </row>
    <row r="53" spans="1:10" x14ac:dyDescent="0.2">
      <c r="A53" t="s">
        <v>12</v>
      </c>
      <c r="C53">
        <v>9716.8197473199998</v>
      </c>
      <c r="D53" s="1">
        <f t="shared" si="6"/>
        <v>79.221205035885745</v>
      </c>
      <c r="E53">
        <v>1150.74861882</v>
      </c>
      <c r="F53" s="1">
        <f t="shared" si="7"/>
        <v>12.914312692438433</v>
      </c>
      <c r="G53">
        <v>7397.3733797699997</v>
      </c>
      <c r="H53" s="1">
        <f t="shared" si="8"/>
        <v>62.34442901758937</v>
      </c>
      <c r="I53">
        <v>952.94658429399999</v>
      </c>
      <c r="J53" s="1">
        <f t="shared" si="9"/>
        <v>9.3090936025613082</v>
      </c>
    </row>
    <row r="54" spans="1:10" x14ac:dyDescent="0.2">
      <c r="A54" t="s">
        <v>13</v>
      </c>
      <c r="C54">
        <v>3090.3265261400002</v>
      </c>
      <c r="D54" s="1">
        <f t="shared" si="6"/>
        <v>25.195423782837715</v>
      </c>
      <c r="E54">
        <v>730.45975974500004</v>
      </c>
      <c r="F54" s="1">
        <f t="shared" si="7"/>
        <v>8.1976077071146598</v>
      </c>
      <c r="G54">
        <v>2785.0477426399998</v>
      </c>
      <c r="H54" s="1">
        <f t="shared" si="8"/>
        <v>23.472143744488886</v>
      </c>
      <c r="I54">
        <v>649.25710420200005</v>
      </c>
      <c r="J54" s="1">
        <f t="shared" si="9"/>
        <v>6.3424280591992188</v>
      </c>
    </row>
    <row r="55" spans="1:10" x14ac:dyDescent="0.2">
      <c r="A55" t="s">
        <v>19</v>
      </c>
      <c r="C55">
        <v>911.67062600099996</v>
      </c>
      <c r="D55" s="1">
        <f t="shared" si="6"/>
        <v>7.4328481402096154</v>
      </c>
      <c r="E55">
        <v>50.7974057104</v>
      </c>
      <c r="F55" s="1">
        <f t="shared" si="7"/>
        <v>0.57007548875570435</v>
      </c>
      <c r="G55">
        <v>709.53018674500004</v>
      </c>
      <c r="H55" s="1">
        <f t="shared" si="8"/>
        <v>5.979859619406688</v>
      </c>
      <c r="I55">
        <v>51.485366899100001</v>
      </c>
      <c r="J55" s="1">
        <f t="shared" si="9"/>
        <v>0.50294749729442012</v>
      </c>
    </row>
    <row r="59" spans="1:10" x14ac:dyDescent="0.2">
      <c r="C59" s="3" t="s">
        <v>16</v>
      </c>
      <c r="D59" s="3"/>
      <c r="E59" s="3" t="s">
        <v>17</v>
      </c>
      <c r="F59" s="3"/>
    </row>
    <row r="60" spans="1:10" x14ac:dyDescent="0.2">
      <c r="A60" t="s">
        <v>1</v>
      </c>
      <c r="C60">
        <v>11939.2971012</v>
      </c>
      <c r="E60">
        <v>8847.4148468799995</v>
      </c>
    </row>
    <row r="61" spans="1:10" x14ac:dyDescent="0.2">
      <c r="A61" t="s">
        <v>2</v>
      </c>
      <c r="C61">
        <v>11939.2971012</v>
      </c>
      <c r="D61" s="1">
        <f>100*C61/11939.2971012</f>
        <v>100</v>
      </c>
      <c r="E61">
        <v>8847.4148468799995</v>
      </c>
      <c r="F61" s="1">
        <f>100*E61/8847.41484688</f>
        <v>100</v>
      </c>
    </row>
    <row r="62" spans="1:10" x14ac:dyDescent="0.2">
      <c r="A62" t="s">
        <v>3</v>
      </c>
      <c r="C62">
        <v>11906.528158900001</v>
      </c>
      <c r="D62" s="1">
        <f t="shared" ref="D62:D73" si="10">100*C62/11939.2971012</f>
        <v>99.725537089644021</v>
      </c>
      <c r="E62">
        <v>8836.1046204499999</v>
      </c>
      <c r="F62" s="1">
        <f t="shared" ref="F62:F73" si="11">100*E62/8847.41484688</f>
        <v>99.872163489270676</v>
      </c>
    </row>
    <row r="63" spans="1:10" x14ac:dyDescent="0.2">
      <c r="A63" t="s">
        <v>4</v>
      </c>
      <c r="C63">
        <v>11595.645510300001</v>
      </c>
      <c r="D63" s="1">
        <f t="shared" si="10"/>
        <v>97.12167652762858</v>
      </c>
      <c r="E63">
        <v>8601.7384103900004</v>
      </c>
      <c r="F63" s="1">
        <f t="shared" si="11"/>
        <v>97.223183938564432</v>
      </c>
    </row>
    <row r="64" spans="1:10" x14ac:dyDescent="0.2">
      <c r="A64" t="s">
        <v>5</v>
      </c>
      <c r="C64">
        <v>11558.841326399999</v>
      </c>
      <c r="D64" s="1">
        <f t="shared" si="10"/>
        <v>96.813415634310985</v>
      </c>
      <c r="E64">
        <v>8561.1480707899991</v>
      </c>
      <c r="F64" s="1">
        <f t="shared" si="11"/>
        <v>96.764402019749866</v>
      </c>
    </row>
    <row r="65" spans="1:10" x14ac:dyDescent="0.2">
      <c r="A65" t="s">
        <v>6</v>
      </c>
      <c r="C65">
        <v>4239.9434505600002</v>
      </c>
      <c r="D65" s="1">
        <f t="shared" si="10"/>
        <v>35.512504753180572</v>
      </c>
      <c r="E65">
        <v>2892.55319977</v>
      </c>
      <c r="F65" s="1">
        <f t="shared" si="11"/>
        <v>32.69376704755792</v>
      </c>
    </row>
    <row r="66" spans="1:10" x14ac:dyDescent="0.2">
      <c r="A66" t="s">
        <v>7</v>
      </c>
      <c r="C66">
        <v>3387.8299206800002</v>
      </c>
      <c r="D66" s="1">
        <f t="shared" si="10"/>
        <v>28.375455371987474</v>
      </c>
      <c r="E66">
        <v>2201.6434419399998</v>
      </c>
      <c r="F66" s="1">
        <f t="shared" si="11"/>
        <v>24.884596009606121</v>
      </c>
    </row>
    <row r="67" spans="1:10" x14ac:dyDescent="0.2">
      <c r="A67" t="s">
        <v>8</v>
      </c>
      <c r="C67">
        <v>3068.1876304399998</v>
      </c>
      <c r="D67" s="1">
        <f t="shared" si="10"/>
        <v>25.6982266580134</v>
      </c>
      <c r="E67">
        <v>1947.2055160299999</v>
      </c>
      <c r="F67" s="1">
        <f t="shared" si="11"/>
        <v>22.008751140641643</v>
      </c>
    </row>
    <row r="68" spans="1:10" x14ac:dyDescent="0.2">
      <c r="A68" t="s">
        <v>9</v>
      </c>
      <c r="C68">
        <v>2371.25373094</v>
      </c>
      <c r="D68" s="1">
        <f t="shared" si="10"/>
        <v>19.860915687420736</v>
      </c>
      <c r="E68">
        <v>1451.71023861</v>
      </c>
      <c r="F68" s="1">
        <f t="shared" si="11"/>
        <v>16.408298511309649</v>
      </c>
    </row>
    <row r="69" spans="1:10" x14ac:dyDescent="0.2">
      <c r="A69" t="s">
        <v>10</v>
      </c>
      <c r="C69">
        <v>2171.5803040000001</v>
      </c>
      <c r="D69" s="1">
        <f t="shared" si="10"/>
        <v>18.188510475895086</v>
      </c>
      <c r="E69">
        <v>1328.6980555099999</v>
      </c>
      <c r="F69" s="1">
        <f t="shared" si="11"/>
        <v>15.017924201650375</v>
      </c>
    </row>
    <row r="70" spans="1:10" x14ac:dyDescent="0.2">
      <c r="A70" t="s">
        <v>11</v>
      </c>
      <c r="C70">
        <v>2107.26769595</v>
      </c>
      <c r="D70" s="1">
        <f t="shared" si="10"/>
        <v>17.649847206986763</v>
      </c>
      <c r="E70">
        <v>1300.8923261</v>
      </c>
      <c r="F70" s="1">
        <f t="shared" si="11"/>
        <v>14.703643364917536</v>
      </c>
    </row>
    <row r="71" spans="1:10" x14ac:dyDescent="0.2">
      <c r="A71" t="s">
        <v>12</v>
      </c>
      <c r="C71">
        <v>1407.9401927399999</v>
      </c>
      <c r="D71" s="1">
        <f t="shared" si="10"/>
        <v>11.792488123932271</v>
      </c>
      <c r="E71">
        <v>863.65177314599998</v>
      </c>
      <c r="F71" s="1">
        <f t="shared" si="11"/>
        <v>9.7616285445297386</v>
      </c>
    </row>
    <row r="72" spans="1:10" x14ac:dyDescent="0.2">
      <c r="A72" t="s">
        <v>13</v>
      </c>
      <c r="C72">
        <v>1182.35771002</v>
      </c>
      <c r="D72" s="1">
        <f t="shared" si="10"/>
        <v>9.9030763703933875</v>
      </c>
      <c r="E72">
        <v>757.65074628900004</v>
      </c>
      <c r="F72" s="1">
        <f t="shared" si="11"/>
        <v>8.5635268539056035</v>
      </c>
    </row>
    <row r="73" spans="1:10" x14ac:dyDescent="0.2">
      <c r="A73" t="s">
        <v>19</v>
      </c>
      <c r="C73">
        <v>201.48806463899999</v>
      </c>
      <c r="D73" s="1">
        <f t="shared" si="10"/>
        <v>1.687604076949796</v>
      </c>
      <c r="E73">
        <v>185.49725031599999</v>
      </c>
      <c r="F73" s="1">
        <f t="shared" si="11"/>
        <v>2.0966265686232037</v>
      </c>
    </row>
    <row r="76" spans="1:10" x14ac:dyDescent="0.2">
      <c r="A76" s="2" t="s">
        <v>22</v>
      </c>
    </row>
    <row r="78" spans="1:10" x14ac:dyDescent="0.2">
      <c r="C78" s="3" t="s">
        <v>14</v>
      </c>
      <c r="D78" s="3"/>
      <c r="E78" s="3" t="s">
        <v>0</v>
      </c>
      <c r="F78" s="3"/>
      <c r="G78" s="3" t="s">
        <v>15</v>
      </c>
      <c r="H78" s="3"/>
      <c r="I78" s="3" t="s">
        <v>18</v>
      </c>
      <c r="J78" s="3"/>
    </row>
    <row r="79" spans="1:10" x14ac:dyDescent="0.2">
      <c r="A79" t="s">
        <v>1</v>
      </c>
      <c r="C79">
        <v>12250.994210000001</v>
      </c>
      <c r="E79">
        <v>8895.6355260500004</v>
      </c>
      <c r="G79">
        <v>11774.446846999999</v>
      </c>
      <c r="I79">
        <v>10326.2455603</v>
      </c>
    </row>
    <row r="80" spans="1:10" x14ac:dyDescent="0.2">
      <c r="A80" t="s">
        <v>2</v>
      </c>
      <c r="C80">
        <v>12250.994210000001</v>
      </c>
      <c r="D80" s="1">
        <f>100*C80/12250.99421</f>
        <v>100</v>
      </c>
      <c r="E80">
        <v>8895.6355260500004</v>
      </c>
      <c r="F80" s="1">
        <f>100*E80/8895.63552605</f>
        <v>100</v>
      </c>
      <c r="G80">
        <v>11774.446846999999</v>
      </c>
      <c r="H80" s="1">
        <f>100*G80/11774.446847</f>
        <v>100</v>
      </c>
      <c r="I80">
        <v>10326.2455603</v>
      </c>
      <c r="J80" s="1">
        <f>100*I80/10326.2455603</f>
        <v>100</v>
      </c>
    </row>
    <row r="81" spans="1:10" x14ac:dyDescent="0.2">
      <c r="A81" t="s">
        <v>3</v>
      </c>
      <c r="C81">
        <v>12158.2536007</v>
      </c>
      <c r="D81" s="1">
        <f t="shared" ref="D81:D86" si="12">100*C81/12250.99421</f>
        <v>99.242995240138953</v>
      </c>
      <c r="E81">
        <v>8862.1745067499996</v>
      </c>
      <c r="F81" s="1">
        <f t="shared" ref="F81:F86" si="13">100*E81/8895.63552605</f>
        <v>99.623849030212469</v>
      </c>
      <c r="G81">
        <v>11687.2902423</v>
      </c>
      <c r="H81" s="1">
        <f t="shared" ref="H81:H86" si="14">100*G81/11774.446847</f>
        <v>99.259781747435483</v>
      </c>
      <c r="I81">
        <v>10281.0326714</v>
      </c>
      <c r="J81" s="1">
        <f t="shared" ref="J81:J86" si="15">100*I81/10326.2455603</f>
        <v>99.562155590471107</v>
      </c>
    </row>
    <row r="82" spans="1:10" x14ac:dyDescent="0.2">
      <c r="A82" t="s">
        <v>4</v>
      </c>
      <c r="C82">
        <v>11127.7189027</v>
      </c>
      <c r="D82" s="1">
        <f t="shared" si="12"/>
        <v>90.83114979857622</v>
      </c>
      <c r="E82">
        <v>7917.0425894800001</v>
      </c>
      <c r="F82" s="1">
        <f t="shared" si="13"/>
        <v>88.999179050172572</v>
      </c>
      <c r="G82">
        <v>9454.4079448699995</v>
      </c>
      <c r="H82" s="1">
        <f t="shared" si="14"/>
        <v>80.29598390245296</v>
      </c>
      <c r="I82">
        <v>9270.1209011800001</v>
      </c>
      <c r="J82" s="1">
        <f t="shared" si="15"/>
        <v>89.772423549752219</v>
      </c>
    </row>
    <row r="83" spans="1:10" x14ac:dyDescent="0.2">
      <c r="A83" t="s">
        <v>5</v>
      </c>
      <c r="C83">
        <v>11036.660082099999</v>
      </c>
      <c r="D83" s="1">
        <f t="shared" si="12"/>
        <v>90.087872811916043</v>
      </c>
      <c r="E83">
        <v>7878.71940086</v>
      </c>
      <c r="F83" s="1">
        <f t="shared" si="13"/>
        <v>88.56837016071465</v>
      </c>
      <c r="G83">
        <v>9320.1508711999995</v>
      </c>
      <c r="H83" s="1">
        <f t="shared" si="14"/>
        <v>79.155742875298401</v>
      </c>
      <c r="I83">
        <v>9207.2964313899993</v>
      </c>
      <c r="J83" s="1">
        <f t="shared" si="15"/>
        <v>89.164027502775241</v>
      </c>
    </row>
    <row r="84" spans="1:10" x14ac:dyDescent="0.2">
      <c r="A84" t="s">
        <v>23</v>
      </c>
      <c r="C84">
        <v>11013.5010279</v>
      </c>
      <c r="D84" s="1">
        <f t="shared" si="12"/>
        <v>89.898834650579744</v>
      </c>
      <c r="E84">
        <v>7870.4687704799999</v>
      </c>
      <c r="F84" s="1">
        <f t="shared" si="13"/>
        <v>88.475620965271119</v>
      </c>
      <c r="G84">
        <v>9246.56397474</v>
      </c>
      <c r="H84" s="1">
        <f t="shared" si="14"/>
        <v>78.530771720252176</v>
      </c>
      <c r="I84">
        <v>9184.9351047500004</v>
      </c>
      <c r="J84" s="1">
        <f t="shared" si="15"/>
        <v>88.94747903402714</v>
      </c>
    </row>
    <row r="85" spans="1:10" x14ac:dyDescent="0.2">
      <c r="A85" t="s">
        <v>6</v>
      </c>
      <c r="C85">
        <v>11013.5010279</v>
      </c>
      <c r="D85" s="1">
        <f t="shared" si="12"/>
        <v>89.898834650579744</v>
      </c>
      <c r="E85">
        <v>6717.0548778599996</v>
      </c>
      <c r="F85" s="1">
        <f t="shared" si="13"/>
        <v>75.509555873661427</v>
      </c>
      <c r="G85">
        <v>9246.56397474</v>
      </c>
      <c r="H85" s="1">
        <f t="shared" si="14"/>
        <v>78.530771720252176</v>
      </c>
      <c r="I85">
        <v>7212.3707336500001</v>
      </c>
      <c r="J85" s="1">
        <f t="shared" si="15"/>
        <v>69.845043791893559</v>
      </c>
    </row>
    <row r="86" spans="1:10" x14ac:dyDescent="0.2">
      <c r="A86" t="s">
        <v>25</v>
      </c>
      <c r="C86">
        <v>10639.8995032</v>
      </c>
      <c r="D86" s="1">
        <f t="shared" si="12"/>
        <v>86.849273788041401</v>
      </c>
      <c r="E86">
        <v>6438.3367244499996</v>
      </c>
      <c r="F86" s="1">
        <f t="shared" si="13"/>
        <v>72.37635473706132</v>
      </c>
      <c r="G86">
        <v>8660.0967788300004</v>
      </c>
      <c r="H86" s="1">
        <f t="shared" si="14"/>
        <v>73.549924606747012</v>
      </c>
      <c r="I86">
        <v>6787.5876364200003</v>
      </c>
      <c r="J86" s="1">
        <f t="shared" si="15"/>
        <v>65.731418033630476</v>
      </c>
    </row>
    <row r="87" spans="1:10" x14ac:dyDescent="0.2">
      <c r="A87" t="s">
        <v>7</v>
      </c>
      <c r="C87">
        <v>10639.8995032</v>
      </c>
      <c r="D87" s="1">
        <f t="shared" ref="D87:D94" si="16">100*C87/12250.99421</f>
        <v>86.849273788041401</v>
      </c>
      <c r="E87">
        <v>3912.74675333</v>
      </c>
      <c r="F87" s="1">
        <f t="shared" ref="F87:F94" si="17">100*E87/8895.63552605</f>
        <v>43.985016493446736</v>
      </c>
      <c r="G87">
        <v>8660.0967788300004</v>
      </c>
      <c r="H87" s="1">
        <f t="shared" ref="H87:H94" si="18">100*G87/11774.446847</f>
        <v>73.549924606747012</v>
      </c>
      <c r="I87">
        <v>3688.9547644200002</v>
      </c>
      <c r="J87" s="1">
        <f t="shared" ref="J87:J94" si="19">100*I87/10326.2455603</f>
        <v>35.724065856059575</v>
      </c>
    </row>
    <row r="88" spans="1:10" x14ac:dyDescent="0.2">
      <c r="A88" t="s">
        <v>8</v>
      </c>
      <c r="C88">
        <v>10639.8995032</v>
      </c>
      <c r="D88" s="1">
        <f t="shared" si="16"/>
        <v>86.849273788041401</v>
      </c>
      <c r="E88">
        <v>3503.52685195</v>
      </c>
      <c r="F88" s="1">
        <f t="shared" si="17"/>
        <v>39.384784163989899</v>
      </c>
      <c r="G88">
        <v>8660.0967788300004</v>
      </c>
      <c r="H88" s="1">
        <f t="shared" si="18"/>
        <v>73.549924606747012</v>
      </c>
      <c r="I88">
        <v>3218.7182061600001</v>
      </c>
      <c r="J88" s="1">
        <f t="shared" si="19"/>
        <v>31.170265972897216</v>
      </c>
    </row>
    <row r="89" spans="1:10" x14ac:dyDescent="0.2">
      <c r="A89" t="s">
        <v>9</v>
      </c>
      <c r="C89">
        <v>10007.371792899999</v>
      </c>
      <c r="D89" s="1">
        <f t="shared" si="16"/>
        <v>81.686201310350626</v>
      </c>
      <c r="E89">
        <v>1920.11655135</v>
      </c>
      <c r="F89" s="1">
        <f t="shared" si="17"/>
        <v>21.584928313745838</v>
      </c>
      <c r="G89">
        <v>8062.4420770699999</v>
      </c>
      <c r="H89" s="1">
        <f t="shared" si="18"/>
        <v>68.474062364332823</v>
      </c>
      <c r="I89">
        <v>1598.2654235299999</v>
      </c>
      <c r="J89" s="1">
        <f t="shared" si="19"/>
        <v>15.47770110827741</v>
      </c>
    </row>
    <row r="90" spans="1:10" x14ac:dyDescent="0.2">
      <c r="A90" t="s">
        <v>10</v>
      </c>
      <c r="C90">
        <v>9416.8517293799996</v>
      </c>
      <c r="D90" s="1">
        <f t="shared" si="16"/>
        <v>76.866020569117538</v>
      </c>
      <c r="E90">
        <v>1765.6169890000001</v>
      </c>
      <c r="F90" s="1">
        <f t="shared" si="17"/>
        <v>19.848126464147089</v>
      </c>
      <c r="G90">
        <v>7674.29789712</v>
      </c>
      <c r="H90" s="1">
        <f t="shared" si="18"/>
        <v>65.177566274167077</v>
      </c>
      <c r="I90">
        <v>1461.49100486</v>
      </c>
      <c r="J90" s="1">
        <f t="shared" si="19"/>
        <v>14.153169187442224</v>
      </c>
    </row>
    <row r="91" spans="1:10" x14ac:dyDescent="0.2">
      <c r="A91" t="s">
        <v>11</v>
      </c>
      <c r="C91">
        <v>9352.2527169299992</v>
      </c>
      <c r="D91" s="1">
        <f t="shared" si="16"/>
        <v>76.338724487324669</v>
      </c>
      <c r="E91">
        <v>1675.6779924800001</v>
      </c>
      <c r="F91" s="1">
        <f t="shared" si="17"/>
        <v>18.837080134105545</v>
      </c>
      <c r="G91">
        <v>6828.6650147399996</v>
      </c>
      <c r="H91" s="1">
        <f t="shared" si="18"/>
        <v>57.995633285141281</v>
      </c>
      <c r="I91">
        <v>1363.7604683</v>
      </c>
      <c r="J91" s="1">
        <f t="shared" si="19"/>
        <v>13.206740633237274</v>
      </c>
    </row>
    <row r="92" spans="1:10" x14ac:dyDescent="0.2">
      <c r="A92" t="s">
        <v>12</v>
      </c>
      <c r="C92">
        <v>9346.9649968600006</v>
      </c>
      <c r="D92" s="1">
        <f t="shared" si="16"/>
        <v>76.29556292852088</v>
      </c>
      <c r="E92">
        <v>1103.83817694</v>
      </c>
      <c r="F92" s="1">
        <f t="shared" si="17"/>
        <v>12.40876128195133</v>
      </c>
      <c r="G92">
        <v>6805.0662309999998</v>
      </c>
      <c r="H92" s="1">
        <f t="shared" si="18"/>
        <v>57.795209570578308</v>
      </c>
      <c r="I92">
        <v>898.95149780099996</v>
      </c>
      <c r="J92" s="1">
        <f t="shared" si="19"/>
        <v>8.7055018452890973</v>
      </c>
    </row>
    <row r="93" spans="1:10" x14ac:dyDescent="0.2">
      <c r="A93" t="s">
        <v>13</v>
      </c>
      <c r="C93">
        <v>2979.3703149500002</v>
      </c>
      <c r="D93" s="1">
        <f t="shared" si="16"/>
        <v>24.319416562274252</v>
      </c>
      <c r="E93">
        <v>697.92097322200004</v>
      </c>
      <c r="F93" s="1">
        <f t="shared" si="17"/>
        <v>7.8456561217937333</v>
      </c>
      <c r="G93">
        <v>2546.66951191</v>
      </c>
      <c r="H93" s="1">
        <f t="shared" si="18"/>
        <v>21.628782608661261</v>
      </c>
      <c r="I93">
        <v>599.76650204099997</v>
      </c>
      <c r="J93" s="1">
        <f t="shared" si="19"/>
        <v>5.8081758615817334</v>
      </c>
    </row>
    <row r="94" spans="1:10" x14ac:dyDescent="0.2">
      <c r="A94" t="s">
        <v>24</v>
      </c>
      <c r="C94">
        <v>2979.3703149500002</v>
      </c>
      <c r="D94" s="1">
        <f t="shared" si="16"/>
        <v>24.319416562274252</v>
      </c>
      <c r="E94">
        <v>696.76271240000005</v>
      </c>
      <c r="F94" s="1">
        <f t="shared" si="17"/>
        <v>7.8326355701017469</v>
      </c>
      <c r="G94">
        <v>2546.66951191</v>
      </c>
      <c r="H94" s="1">
        <f t="shared" si="18"/>
        <v>21.628782608661261</v>
      </c>
      <c r="I94">
        <v>599.76650204099997</v>
      </c>
      <c r="J94" s="1">
        <f t="shared" si="19"/>
        <v>5.8081758615817334</v>
      </c>
    </row>
    <row r="97" spans="1:6" x14ac:dyDescent="0.2">
      <c r="C97" s="3" t="s">
        <v>16</v>
      </c>
      <c r="D97" s="3"/>
      <c r="E97" s="3" t="s">
        <v>17</v>
      </c>
      <c r="F97" s="3"/>
    </row>
    <row r="98" spans="1:6" x14ac:dyDescent="0.2">
      <c r="A98" t="s">
        <v>1</v>
      </c>
      <c r="C98">
        <v>11345.1704371</v>
      </c>
      <c r="E98">
        <v>8271.1738795399997</v>
      </c>
    </row>
    <row r="99" spans="1:6" x14ac:dyDescent="0.2">
      <c r="A99" t="s">
        <v>2</v>
      </c>
      <c r="C99">
        <v>11345.1704371</v>
      </c>
      <c r="D99" s="1">
        <f>100*C99/11345.1704371</f>
        <v>100</v>
      </c>
      <c r="E99">
        <v>8271.1738795399997</v>
      </c>
      <c r="F99" s="1">
        <f>100*E99/8271.17387954</f>
        <v>100</v>
      </c>
    </row>
    <row r="100" spans="1:6" x14ac:dyDescent="0.2">
      <c r="A100" t="s">
        <v>3</v>
      </c>
      <c r="C100">
        <v>11313.937823</v>
      </c>
      <c r="D100" s="1">
        <f t="shared" ref="D100:D105" si="20">100*C100/11345.1704371</f>
        <v>99.724705642165901</v>
      </c>
      <c r="E100">
        <v>8259.9983025099991</v>
      </c>
      <c r="F100" s="1">
        <f t="shared" ref="F100:F105" si="21">100*E100/8271.17387954</f>
        <v>99.864885236451798</v>
      </c>
    </row>
    <row r="101" spans="1:6" x14ac:dyDescent="0.2">
      <c r="A101" t="s">
        <v>4</v>
      </c>
      <c r="C101">
        <v>11019.176041999999</v>
      </c>
      <c r="D101" s="1">
        <f t="shared" si="20"/>
        <v>97.126580011226963</v>
      </c>
      <c r="E101">
        <v>8041.1644963999997</v>
      </c>
      <c r="F101" s="1">
        <f t="shared" si="21"/>
        <v>97.219144628201292</v>
      </c>
    </row>
    <row r="102" spans="1:6" x14ac:dyDescent="0.2">
      <c r="A102" t="s">
        <v>5</v>
      </c>
      <c r="C102">
        <v>10982.388050699999</v>
      </c>
      <c r="D102" s="1">
        <f t="shared" si="20"/>
        <v>96.802318762760407</v>
      </c>
      <c r="E102">
        <v>8000.5777221099997</v>
      </c>
      <c r="F102" s="1">
        <f t="shared" si="21"/>
        <v>96.728443128255833</v>
      </c>
    </row>
    <row r="103" spans="1:6" x14ac:dyDescent="0.2">
      <c r="A103" t="s">
        <v>23</v>
      </c>
      <c r="C103">
        <v>10740.458837300001</v>
      </c>
      <c r="D103" s="1">
        <f t="shared" si="20"/>
        <v>94.669876462829308</v>
      </c>
      <c r="E103">
        <v>7952.4691210499996</v>
      </c>
      <c r="F103" s="1">
        <f t="shared" si="21"/>
        <v>96.146801371467191</v>
      </c>
    </row>
    <row r="104" spans="1:6" x14ac:dyDescent="0.2">
      <c r="A104" t="s">
        <v>6</v>
      </c>
      <c r="C104">
        <v>3925.7989066300001</v>
      </c>
      <c r="D104" s="1">
        <f t="shared" si="20"/>
        <v>34.603260730153423</v>
      </c>
      <c r="E104">
        <v>2718.6273557</v>
      </c>
      <c r="F104" s="1">
        <f>100*E104/8271.17387954</f>
        <v>32.868700323480518</v>
      </c>
    </row>
    <row r="105" spans="1:6" x14ac:dyDescent="0.2">
      <c r="A105" t="s">
        <v>25</v>
      </c>
      <c r="C105">
        <v>3276.5429636700001</v>
      </c>
      <c r="D105" s="1">
        <f t="shared" si="20"/>
        <v>28.88050895167984</v>
      </c>
      <c r="E105">
        <v>2490.51534859</v>
      </c>
      <c r="F105" s="1">
        <f t="shared" si="21"/>
        <v>30.110784573767294</v>
      </c>
    </row>
    <row r="106" spans="1:6" x14ac:dyDescent="0.2">
      <c r="A106" t="s">
        <v>7</v>
      </c>
      <c r="C106">
        <v>2598.9322870599999</v>
      </c>
      <c r="D106" s="1">
        <f t="shared" ref="D106:D113" si="22">100*C106/11345.1704371</f>
        <v>22.907829384045172</v>
      </c>
      <c r="E106">
        <v>1923.3037061699999</v>
      </c>
      <c r="F106" s="1">
        <f t="shared" ref="F106:F113" si="23">100*E106/8271.17387954</f>
        <v>23.253092416876676</v>
      </c>
    </row>
    <row r="107" spans="1:6" x14ac:dyDescent="0.2">
      <c r="A107" t="s">
        <v>8</v>
      </c>
      <c r="C107">
        <v>2353.50413058</v>
      </c>
      <c r="D107" s="1">
        <f t="shared" si="22"/>
        <v>20.744546268637563</v>
      </c>
      <c r="E107">
        <v>1715.0101572000001</v>
      </c>
      <c r="F107" s="1">
        <f t="shared" si="23"/>
        <v>20.734785438888391</v>
      </c>
    </row>
    <row r="108" spans="1:6" x14ac:dyDescent="0.2">
      <c r="A108" t="s">
        <v>9</v>
      </c>
      <c r="C108">
        <v>1813.53050833</v>
      </c>
      <c r="D108" s="1">
        <f t="shared" si="22"/>
        <v>15.985044194660563</v>
      </c>
      <c r="E108">
        <v>1292.88629287</v>
      </c>
      <c r="F108" s="1">
        <f t="shared" si="23"/>
        <v>15.631230967930078</v>
      </c>
    </row>
    <row r="109" spans="1:6" x14ac:dyDescent="0.2">
      <c r="A109" t="s">
        <v>10</v>
      </c>
      <c r="C109">
        <v>1664.2941499200001</v>
      </c>
      <c r="D109" s="1">
        <f t="shared" si="22"/>
        <v>14.66962668518023</v>
      </c>
      <c r="E109">
        <v>1175.6612280500001</v>
      </c>
      <c r="F109" s="1">
        <f t="shared" si="23"/>
        <v>14.213958564674551</v>
      </c>
    </row>
    <row r="110" spans="1:6" x14ac:dyDescent="0.2">
      <c r="A110" t="s">
        <v>11</v>
      </c>
      <c r="C110">
        <v>1633.7890207400001</v>
      </c>
      <c r="D110" s="1">
        <f t="shared" si="22"/>
        <v>14.40074461461878</v>
      </c>
      <c r="E110">
        <v>1154.4152033400001</v>
      </c>
      <c r="F110" s="1">
        <f t="shared" si="23"/>
        <v>13.95709025287959</v>
      </c>
    </row>
    <row r="111" spans="1:6" x14ac:dyDescent="0.2">
      <c r="A111" t="s">
        <v>12</v>
      </c>
      <c r="C111">
        <v>1097.66760933</v>
      </c>
      <c r="D111" s="1">
        <f t="shared" si="22"/>
        <v>9.6751971723624521</v>
      </c>
      <c r="E111">
        <v>774.16259353099997</v>
      </c>
      <c r="F111" s="1">
        <f t="shared" si="23"/>
        <v>9.3597668820142736</v>
      </c>
    </row>
    <row r="112" spans="1:6" x14ac:dyDescent="0.2">
      <c r="A112" t="s">
        <v>13</v>
      </c>
      <c r="C112">
        <v>929.210693784</v>
      </c>
      <c r="D112" s="1">
        <f t="shared" si="22"/>
        <v>8.1903634584930973</v>
      </c>
      <c r="E112">
        <v>676.30577799299999</v>
      </c>
      <c r="F112" s="1">
        <f t="shared" si="23"/>
        <v>8.176660143319495</v>
      </c>
    </row>
    <row r="113" spans="1:6" x14ac:dyDescent="0.2">
      <c r="A113" t="s">
        <v>24</v>
      </c>
      <c r="C113">
        <v>926.99099917000001</v>
      </c>
      <c r="D113" s="1">
        <f t="shared" si="22"/>
        <v>8.1707983525627235</v>
      </c>
      <c r="E113">
        <v>676.30577799299999</v>
      </c>
      <c r="F113" s="1">
        <f t="shared" si="23"/>
        <v>8.176660143319495</v>
      </c>
    </row>
  </sheetData>
  <mergeCells count="18">
    <mergeCell ref="I3:J3"/>
    <mergeCell ref="C21:D21"/>
    <mergeCell ref="E21:F21"/>
    <mergeCell ref="C3:D3"/>
    <mergeCell ref="E3:F3"/>
    <mergeCell ref="G3:H3"/>
    <mergeCell ref="C41:D41"/>
    <mergeCell ref="E41:F41"/>
    <mergeCell ref="G41:H41"/>
    <mergeCell ref="I41:J41"/>
    <mergeCell ref="C59:D59"/>
    <mergeCell ref="E59:F59"/>
    <mergeCell ref="C78:D78"/>
    <mergeCell ref="E78:F78"/>
    <mergeCell ref="G78:H78"/>
    <mergeCell ref="I78:J78"/>
    <mergeCell ref="C97:D97"/>
    <mergeCell ref="E97:F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2017-09-25T13:50:30Z</dcterms:created>
  <dcterms:modified xsi:type="dcterms:W3CDTF">2017-10-16T17:18:59Z</dcterms:modified>
</cp:coreProperties>
</file>