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L:\High Throughput Screening\Personnel\Matthew Currie\"/>
    </mc:Choice>
  </mc:AlternateContent>
  <xr:revisionPtr revIDLastSave="0" documentId="13_ncr:1_{0E236CDA-0ABB-4704-847D-D1782F9D9339}" xr6:coauthVersionLast="47" xr6:coauthVersionMax="47" xr10:uidLastSave="{00000000-0000-0000-0000-000000000000}"/>
  <bookViews>
    <workbookView xWindow="-25710" yWindow="-1150" windowWidth="25820" windowHeight="14020" activeTab="1" xr2:uid="{7CE2A307-EA61-42BE-804A-BBA8FA59BDEF}"/>
  </bookViews>
  <sheets>
    <sheet name="Nimbus Procedure" sheetId="1" r:id="rId1"/>
    <sheet name="Starlet Procedure" sheetId="5" r:id="rId2"/>
    <sheet name="Run Info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3" i="5" l="1"/>
  <c r="E23" i="5" s="1"/>
  <c r="I52" i="5"/>
  <c r="D111" i="5"/>
  <c r="I104" i="5"/>
  <c r="I105" i="5"/>
  <c r="I106" i="5"/>
  <c r="I103" i="5"/>
  <c r="I101" i="5"/>
  <c r="J95" i="5"/>
  <c r="D84" i="5"/>
  <c r="C74" i="5"/>
  <c r="C73" i="5"/>
  <c r="B74" i="5"/>
  <c r="B73" i="5"/>
  <c r="I53" i="5"/>
  <c r="I51" i="5"/>
  <c r="I50" i="5"/>
  <c r="I49" i="5"/>
  <c r="I48" i="5"/>
  <c r="D53" i="5"/>
  <c r="D52" i="5"/>
  <c r="D51" i="5"/>
  <c r="D50" i="5"/>
  <c r="D49" i="5"/>
  <c r="D48" i="5"/>
  <c r="C34" i="4"/>
  <c r="I27" i="4"/>
  <c r="K88" i="1"/>
  <c r="K87" i="1"/>
  <c r="K86" i="1"/>
  <c r="K85" i="1"/>
  <c r="D74" i="1"/>
  <c r="J83" i="1"/>
  <c r="D48" i="1"/>
  <c r="J40" i="1"/>
  <c r="D33" i="1"/>
  <c r="H74" i="5" l="1"/>
  <c r="D25" i="5"/>
  <c r="D40" i="5" s="1"/>
  <c r="D73" i="5"/>
  <c r="E73" i="5" s="1"/>
  <c r="F73" i="5" s="1"/>
  <c r="D74" i="5"/>
  <c r="E74" i="5" s="1"/>
  <c r="F74" i="5" s="1"/>
  <c r="H73" i="5"/>
  <c r="E42" i="4"/>
  <c r="E41" i="4"/>
  <c r="E40" i="4"/>
  <c r="I74" i="5" l="1"/>
  <c r="J74" i="5" s="1"/>
  <c r="I73" i="5"/>
  <c r="J73" i="5" s="1"/>
  <c r="B20" i="4"/>
  <c r="B21" i="4" s="1"/>
</calcChain>
</file>

<file path=xl/sharedStrings.xml><?xml version="1.0" encoding="utf-8"?>
<sst xmlns="http://schemas.openxmlformats.org/spreadsheetml/2006/main" count="554" uniqueCount="276">
  <si>
    <t>uL</t>
  </si>
  <si>
    <t>nM</t>
  </si>
  <si>
    <t>SSF#</t>
  </si>
  <si>
    <t>Cell resuspension and Dilution volumes</t>
  </si>
  <si>
    <t>Cell pellet</t>
  </si>
  <si>
    <t>Resuspension</t>
  </si>
  <si>
    <t>Dilution</t>
  </si>
  <si>
    <t>Dilution 1</t>
  </si>
  <si>
    <t>Dilution 2</t>
  </si>
  <si>
    <t>Dilution 3</t>
  </si>
  <si>
    <t>Dilution 4</t>
  </si>
  <si>
    <t>sample used (uL)</t>
  </si>
  <si>
    <t>Procedure</t>
  </si>
  <si>
    <t>for the SSF number to get plate location</t>
  </si>
  <si>
    <t>https://docs.google.com/spreadsheets/d/1HQ5nJf2ht1fv9XehxpF0H_HQNfsEGEn-vUmur2WH_ts/edit#gid=0</t>
  </si>
  <si>
    <t>Need</t>
  </si>
  <si>
    <t>384 well V-Bottom Greiner bio one plates</t>
  </si>
  <si>
    <t>Predispense Dilution Buffer 2 into 384 well V-bottom Greiner Bio-One dilution plates</t>
  </si>
  <si>
    <t>On the Nimbus</t>
  </si>
  <si>
    <t>Method manager -&gt; HTS -&gt; HiPrBind DBII dispense</t>
  </si>
  <si>
    <t>&lt;-use FTR version if we are out of NTR tips</t>
  </si>
  <si>
    <t>Predispense ASI into 384 well Proxiplates</t>
  </si>
  <si>
    <t>384 well proxiplates</t>
  </si>
  <si>
    <t xml:space="preserve">Label them first! </t>
  </si>
  <si>
    <t>Start resuspending and serially diluting your pellets.</t>
  </si>
  <si>
    <t>Label them first!</t>
  </si>
  <si>
    <t>Method manager -&gt; HTS -&gt; HiPrBind Serial Dilution</t>
  </si>
  <si>
    <t>Enter the volumes required for cell pellet resuspension</t>
  </si>
  <si>
    <t>Enter the 4 dilution point volumes intended for the dilution</t>
  </si>
  <si>
    <t>Follow the prompts for loading of the Nimbus deck and run. Should be able to dispense</t>
  </si>
  <si>
    <t xml:space="preserve">Follow the prompts for loading the Nimbus deck and run, should be able to do 3 plates at a time. </t>
  </si>
  <si>
    <t>Pause the program just after each cell resuspension to make sure that each pellet is suitably resuspended.</t>
  </si>
  <si>
    <t>Hold the plate up to the light and see if there is any pellet remaining at the bottom of the well.</t>
  </si>
  <si>
    <t>If there is, resuspend by hand (or ideally with the plate vortexer) and then proceed with the dilution step</t>
  </si>
  <si>
    <t>&gt;</t>
  </si>
  <si>
    <t>Method manager -&gt; HTS -&gt; HiPrBind Lysate transfer</t>
  </si>
  <si>
    <t>1 plate at a time because each plate will have 4 separate dispenses, and each tip</t>
  </si>
  <si>
    <t>rack gets its own spot on the Nimbus deck, they don't stack for this method</t>
  </si>
  <si>
    <t>This method will automatically transfer 6uL from your dilution plate to the proxiplates and mix</t>
  </si>
  <si>
    <t>This method will resuspend cell pellets in a 96 well plate and serial dilute cells into 4 points on the 384 well dilution plate</t>
  </si>
  <si>
    <t>This method will dispense the specified amount of DBII into each well of a 384 well v-bottom Greiner Bio One plate</t>
  </si>
  <si>
    <t>Enter the volumes that you will be diluting the cells into</t>
  </si>
  <si>
    <t xml:space="preserve">have passed since you finished the 1st plate, meaning you just proceed to </t>
  </si>
  <si>
    <t>Assay Solution II (ASII) dispense. This is why you note when the 1st plate finishes</t>
  </si>
  <si>
    <t>Dispense ASII into the Proxiplates with cell lysate+ASI in them</t>
  </si>
  <si>
    <t>Once each plate is finished, seal it with a Perkin Elmer plate sealer, cover it, and set it aside.</t>
  </si>
  <si>
    <t>As a technical note, be careful to line up the seal to make sure there is no overhang of the sealer</t>
  </si>
  <si>
    <t xml:space="preserve">Enspire as you are trying to read them. </t>
  </si>
  <si>
    <t xml:space="preserve">on the plate. Otherwise the plates will stick together, or worse, get stuck in the plate feeder on the </t>
  </si>
  <si>
    <t xml:space="preserve">to prevent condensation formation in the reactions. </t>
  </si>
  <si>
    <t>Feed plates into plate feeder on the Enspire with the first plate you want to read at the bottom of the pile</t>
  </si>
  <si>
    <t>Add a dummy plate to the top of the stack to protect the last plate from light</t>
  </si>
  <si>
    <t>Add a dummy plate to the left side of the plate feeder to protect the first plate from light once it's finished scanning</t>
  </si>
  <si>
    <t>Files will be automatically exported to the L drive</t>
  </si>
  <si>
    <t>L:\Assay Development\Enspire</t>
  </si>
  <si>
    <t>Scan on the Enspire using the "Alpha, FI - DNA_Ex480 Em 520-Alpha 384-SW" program</t>
  </si>
  <si>
    <t>Allow to equilibrate to room temp for at least 1 hour</t>
  </si>
  <si>
    <t>Standard curve generation</t>
  </si>
  <si>
    <t>Dilute your standard into Dilution Buffer 1 solution (0.1x Perkin Elmer Buffer, 1mM EDTA, 1x PBS)</t>
  </si>
  <si>
    <t xml:space="preserve">Diluting in a trough plate (deep 8 sectioned plate) is recommended. </t>
  </si>
  <si>
    <t>Keep standard solution on ice until it is needed</t>
  </si>
  <si>
    <t xml:space="preserve">pipette </t>
  </si>
  <si>
    <r>
      <t xml:space="preserve">To ensure that the standards do not get diluted further during the cell pellet resuspension step, </t>
    </r>
    <r>
      <rPr>
        <b/>
        <sz val="11"/>
        <color rgb="FFFF0000"/>
        <rFont val="Calibri"/>
        <family val="2"/>
        <scheme val="minor"/>
      </rPr>
      <t>take out the bottom row</t>
    </r>
  </si>
  <si>
    <r>
      <rPr>
        <b/>
        <sz val="11"/>
        <color rgb="FFFF0000"/>
        <rFont val="Calibri"/>
        <family val="2"/>
        <scheme val="minor"/>
      </rPr>
      <t xml:space="preserve">of the 300uL tip rack </t>
    </r>
    <r>
      <rPr>
        <sz val="11"/>
        <color theme="1"/>
        <rFont val="Calibri"/>
        <family val="2"/>
        <scheme val="minor"/>
      </rPr>
      <t xml:space="preserve">so that more dilution buffer will not be dispensed into those wells. </t>
    </r>
  </si>
  <si>
    <t>If you are doing a lot of plates at a time, by the time you finish the stack, 1hr may</t>
  </si>
  <si>
    <r>
      <t xml:space="preserve">Incubate plates at room temp, covered, for </t>
    </r>
    <r>
      <rPr>
        <b/>
        <sz val="16"/>
        <color rgb="FFFF0000"/>
        <rFont val="Calibri"/>
        <family val="2"/>
        <scheme val="minor"/>
      </rPr>
      <t>1hr</t>
    </r>
  </si>
  <si>
    <t>uL of your 6 standards into the bottom row of the sample plate (Row H or column 11&amp;12) using a multichanel pipette (Thermo cliptip). Pipette 2 replicates.</t>
  </si>
  <si>
    <t>Post-Liquid Handler Procedure</t>
  </si>
  <si>
    <t>Prepare your standard solution and standard curve according to the table below.</t>
  </si>
  <si>
    <t>Nimbus</t>
  </si>
  <si>
    <t>Tempest</t>
  </si>
  <si>
    <t>Retrieve your sample plates. They are usually in one of the -80C freezers (Gandalf). Check this sheet</t>
  </si>
  <si>
    <t xml:space="preserve">Keep sample plates on ice to thaw. While those are thawing, gather and label the plates you will need and prep assay solutions. </t>
  </si>
  <si>
    <t>Keep assay solutions on ice until neede</t>
  </si>
  <si>
    <t xml:space="preserve">9 plates at a time. </t>
  </si>
  <si>
    <t xml:space="preserve">Place your ASI solution in the solution holder (somewhere on the right) </t>
  </si>
  <si>
    <t>Visually inspect that the silicone nozzles are fitted properly and that nothing looks loose or off kilter</t>
  </si>
  <si>
    <t>Take the intake/outtake tubes for the Low Volume chips on the right out of the wash solution, wipe off with a clean wipe</t>
  </si>
  <si>
    <t>Place the tubes into the ASI conical</t>
  </si>
  <si>
    <t>Open up the Tempest program on the laptop connected to the Tempest</t>
  </si>
  <si>
    <t>Click File-&gt;Open Dispense List-&gt;HiPrBind_6uL_Proxiplate_384</t>
  </si>
  <si>
    <t xml:space="preserve">This should already have the Perkin Elmer 384 well plate definition and 6uL dispense volume selected </t>
  </si>
  <si>
    <t>Click the "Prime All" button on the bottom left (two green tube icon at the far left)</t>
  </si>
  <si>
    <t>Monitor the intake tubes (clear, not green) being primed, watch for bubbles, if there are bubbles, prime again</t>
  </si>
  <si>
    <t>Make sure your hands are CLEAR of the machine before the next step</t>
  </si>
  <si>
    <t>Start the dispense program by pressing the green play button near the top of the Tempest program GUI</t>
  </si>
  <si>
    <t>Visually monitor the first dispense for residual droplets on the nozzle, note which nozzles</t>
  </si>
  <si>
    <t>When finished dispensing plates, return tubes to an empty clear conical and "Wash All" (two blue tubes icon on the bottom left)</t>
  </si>
  <si>
    <t>Transfer cell resuspension from 384 well dilution plate to 384 well Proxiplates filled with ASI</t>
  </si>
  <si>
    <t>See the notes tab before starting!</t>
  </si>
  <si>
    <t xml:space="preserve">After the dispense is finished, visually inspect the plates for missed wells or splashes. </t>
  </si>
  <si>
    <t>Place a labeled proxiplates onto the plate stacker with dummy plates on top and bottom</t>
  </si>
  <si>
    <t>Change stacker settings</t>
  </si>
  <si>
    <t>Click Options --&gt; Tools</t>
  </si>
  <si>
    <t xml:space="preserve">Scroll down to the stacker setting and ensure the correct number of plates are selected and that first and last </t>
  </si>
  <si>
    <t>plates are designated as lids</t>
  </si>
  <si>
    <t>Spin down plates at 500g for 1 min</t>
  </si>
  <si>
    <t>Inspect plates for any bubbles</t>
  </si>
  <si>
    <t>If there are bubble, spin down again at 500g for 1 min</t>
  </si>
  <si>
    <t>Incubate the plates overnight at 4C, nested between dummy plates.</t>
  </si>
  <si>
    <t>There needs to be one dummy plate at the bottom of the stack, and two at the top</t>
  </si>
  <si>
    <t>The next day, take the plates out of 4C storage</t>
  </si>
  <si>
    <t>Take a picture of the plate stack in the Enspire plate feeder before reading</t>
  </si>
  <si>
    <t>The scanning order will be very important when running the data parser</t>
  </si>
  <si>
    <t>Run the HiPrBind data parser</t>
  </si>
  <si>
    <t xml:space="preserve">Depending on the size of the run, record the time every 2-4 plates; this will be </t>
  </si>
  <si>
    <t>important for ensureing consistent incubation times</t>
  </si>
  <si>
    <t>Assay Solution Preparation</t>
  </si>
  <si>
    <t>Materials and Reagents</t>
  </si>
  <si>
    <t>Standard concentrations to be used</t>
  </si>
  <si>
    <t>SSF Protocol</t>
  </si>
  <si>
    <t xml:space="preserve">Volume of original </t>
  </si>
  <si>
    <t>Info for quantification</t>
  </si>
  <si>
    <t xml:space="preserve">Resuspend in </t>
  </si>
  <si>
    <t>Sample uL</t>
  </si>
  <si>
    <t>Buffer uL</t>
  </si>
  <si>
    <t>Fold dilution</t>
  </si>
  <si>
    <t>Source plates</t>
  </si>
  <si>
    <t>Greiner bio-one dilution plates needed</t>
  </si>
  <si>
    <t xml:space="preserve">Proxiplates needed </t>
  </si>
  <si>
    <t>Prepare Assay solution I (ASI) and Assay solution II (ASII) in dark amber colored 50mL conicals according to the tables in the "Run Info" tab</t>
  </si>
  <si>
    <t>Execution Notes</t>
  </si>
  <si>
    <t>Add DBI</t>
  </si>
  <si>
    <t>Transfer</t>
  </si>
  <si>
    <t>DBI</t>
  </si>
  <si>
    <t>DBII</t>
  </si>
  <si>
    <t>Totals</t>
  </si>
  <si>
    <t>mL</t>
  </si>
  <si>
    <t>Stock Conc (ug/uL)</t>
  </si>
  <si>
    <t>MW (g/mol)</t>
  </si>
  <si>
    <t>Total Standard Volume (uL):</t>
  </si>
  <si>
    <t>Total Stock Needed (uL):</t>
  </si>
  <si>
    <t>Total DBI needed (uL):</t>
  </si>
  <si>
    <t>Predispense Dilution Buffer 2 into 384 well V-bottom Greiner Bio-One dilution plates, resuspend cell</t>
  </si>
  <si>
    <t>On the STARlet</t>
  </si>
  <si>
    <t>Method manager -&gt; HTS -&gt; HiPrBind Workflow</t>
  </si>
  <si>
    <t>-&gt; Choose "Run option 1: 96w to 384w dilutions"</t>
  </si>
  <si>
    <t>Source Plate (96w)</t>
  </si>
  <si>
    <t>-&gt; Follow the StraLET manager prompts to verify the tip racks on the deck</t>
  </si>
  <si>
    <t>-&gt; Choose # of plates</t>
  </si>
  <si>
    <t xml:space="preserve">-&gt; Ensure Cell resuspension option is chosen if samples are pelleted </t>
  </si>
  <si>
    <t xml:space="preserve">-&gt; Choose mix volume (default 150 uL) </t>
  </si>
  <si>
    <t>uL of DBI</t>
  </si>
  <si>
    <t>Dilution Plates (384w)</t>
  </si>
  <si>
    <t>-&gt; Ensure that 4 pt serial dilution option has been selected</t>
  </si>
  <si>
    <t xml:space="preserve">-&gt; Enter DBII volume </t>
  </si>
  <si>
    <t>uL of DBII</t>
  </si>
  <si>
    <t>-&gt; Choose "Run option 2: 384w Transfer Dilution to Assay Plate"</t>
  </si>
  <si>
    <t xml:space="preserve">-&gt; Choose transfer volume; will always be 6 uL unless otherwise specified  </t>
  </si>
  <si>
    <t xml:space="preserve">-&gt; Double check that the deck is arranged appropriately and the correct tips </t>
  </si>
  <si>
    <t>are in the proper locations</t>
  </si>
  <si>
    <t>-&gt; Select the box to verify you checked the deck and press continue to run</t>
  </si>
  <si>
    <t>Take note of when the first plate in the stack is finished -&gt;</t>
  </si>
  <si>
    <t>='Run Info'!B2</t>
  </si>
  <si>
    <t>Well 1</t>
  </si>
  <si>
    <t>Stock + DBI</t>
  </si>
  <si>
    <t>DB II: Greiner</t>
  </si>
  <si>
    <t>Prepare Assay Solutions</t>
  </si>
  <si>
    <t>See the "Run Info" tab for Assay Solution prep table</t>
  </si>
  <si>
    <t>"Empty Vector Lysate" Prep</t>
  </si>
  <si>
    <t>Prepare the "Empty Vector Lysate" (EVL) according to the instructions below</t>
  </si>
  <si>
    <t>Total EVL needed:</t>
  </si>
  <si>
    <t xml:space="preserve">Thaw </t>
  </si>
  <si>
    <t>tubes of 450uL Negative control (ABS08019) in a room temp waterbath for 5min</t>
  </si>
  <si>
    <t>If preparing more than 1 tube of 450uL control, wash them seperately and combine afterwards (after resuspension)</t>
  </si>
  <si>
    <t>ul from the 450uL culture tube to a 15mL conical</t>
  </si>
  <si>
    <t>Add</t>
  </si>
  <si>
    <t>uL of 1xPBS to the 15mL conical</t>
  </si>
  <si>
    <t xml:space="preserve">Centrifuge conical(s) at 3300g for 6min at 4C </t>
  </si>
  <si>
    <t>Resuspend each pellet in</t>
  </si>
  <si>
    <t>uL of DBI Buffer</t>
  </si>
  <si>
    <t>mL of DBI buffer</t>
  </si>
  <si>
    <t>Combine if multiple resuspensions, and make the standard curve as normal; substitute EVL for DBI</t>
  </si>
  <si>
    <t>Should make</t>
  </si>
  <si>
    <t>mL of EVL Total</t>
  </si>
  <si>
    <t>Prepare Standard Curve</t>
  </si>
  <si>
    <t>Use the EVL to prepare the Standard Curve according to the table below; complete the left side first</t>
  </si>
  <si>
    <t>In an 8 well trough reservoir</t>
  </si>
  <si>
    <t>Mix well between all transfers</t>
  </si>
  <si>
    <t xml:space="preserve">Add </t>
  </si>
  <si>
    <t>uL of EVL to well 1</t>
  </si>
  <si>
    <t>uL of Reference Material to well 1</t>
  </si>
  <si>
    <t>uL of EVL to well 2</t>
  </si>
  <si>
    <t xml:space="preserve">Transfer </t>
  </si>
  <si>
    <t>uL from well 1 to well 2</t>
  </si>
  <si>
    <t>uL of EVL to well 3</t>
  </si>
  <si>
    <t>uL from well 2 to well 3</t>
  </si>
  <si>
    <t>uL of EVL to well 4</t>
  </si>
  <si>
    <t>uL from well 3 to well 4</t>
  </si>
  <si>
    <t>uL of EVL to well 5</t>
  </si>
  <si>
    <t>uL from well 4 to well 5</t>
  </si>
  <si>
    <t>uL of EVL to well 6</t>
  </si>
  <si>
    <t>uL from well 5 to well 6</t>
  </si>
  <si>
    <t>Add standards to your plate</t>
  </si>
  <si>
    <t>Prepare % Recovery/Process Control Samples</t>
  </si>
  <si>
    <t>Use remaining EVL to prepare % recovert/process control samples</t>
  </si>
  <si>
    <t>Prepare</t>
  </si>
  <si>
    <t>uL for each of 3 different concentrations for % recovery analysis.</t>
  </si>
  <si>
    <t>Dispense amounts listed of Negative Control Resuspension in to 3 separate matrix tubes.</t>
  </si>
  <si>
    <t>Label the 3 aliquots with final spike concentration. One tube will have no spike and be 0nM or negative. The other 2 concentrations are listed in table below.</t>
  </si>
  <si>
    <t>Add stock concentration listed in table to appropriate tubes</t>
  </si>
  <si>
    <t>This is enough for 1 replicate of each of 3 concentrations per plate at</t>
  </si>
  <si>
    <t>uL  plating volume</t>
  </si>
  <si>
    <t>Stock</t>
  </si>
  <si>
    <t>Molec</t>
  </si>
  <si>
    <t>Standard</t>
  </si>
  <si>
    <t>Desired</t>
  </si>
  <si>
    <t>1x Neg control</t>
  </si>
  <si>
    <t>Conc</t>
  </si>
  <si>
    <t>Weight</t>
  </si>
  <si>
    <t>1 desired</t>
  </si>
  <si>
    <t>Volume</t>
  </si>
  <si>
    <t>needed</t>
  </si>
  <si>
    <t>resuspension</t>
  </si>
  <si>
    <t>mg/mL</t>
  </si>
  <si>
    <t>g/mol</t>
  </si>
  <si>
    <t>mM</t>
  </si>
  <si>
    <t>uM</t>
  </si>
  <si>
    <t>conc (nM)</t>
  </si>
  <si>
    <t>Keep Assay Solutions on ice until needed</t>
  </si>
  <si>
    <t xml:space="preserve">Ensure 300 uL Rocket tips have been removed from positions that correspond to </t>
  </si>
  <si>
    <t>wells that contain standards or % recovery/process controls</t>
  </si>
  <si>
    <r>
      <t xml:space="preserve">Predispense ASI into 384 well Proxiplates </t>
    </r>
    <r>
      <rPr>
        <b/>
        <sz val="16"/>
        <color theme="4"/>
        <rFont val="Calibri"/>
        <family val="2"/>
        <scheme val="minor"/>
      </rPr>
      <t>with the Tempest</t>
    </r>
  </si>
  <si>
    <t>Prime 2x! Once is not enough to get all of the bubbles out of the feed lines</t>
  </si>
  <si>
    <t xml:space="preserve">Transfer cell resuspension from dilution plate to 384 well Proxiplates filled with ASI </t>
  </si>
  <si>
    <t>with the Starlet</t>
  </si>
  <si>
    <r>
      <t>Incubate plates at room temp, covered, for</t>
    </r>
    <r>
      <rPr>
        <b/>
        <sz val="16"/>
        <color rgb="FFFF0000"/>
        <rFont val="Calibri"/>
        <family val="2"/>
        <scheme val="minor"/>
      </rPr>
      <t xml:space="preserve"> 1hr </t>
    </r>
  </si>
  <si>
    <r>
      <t xml:space="preserve">Dispense ASII into the Proxiplates with cell lysate+ASI in them </t>
    </r>
    <r>
      <rPr>
        <b/>
        <sz val="16"/>
        <color theme="4"/>
        <rFont val="Calibri"/>
        <family val="2"/>
        <scheme val="minor"/>
      </rPr>
      <t>with the Tempest</t>
    </r>
  </si>
  <si>
    <t>Seal Proxiplates</t>
  </si>
  <si>
    <t>Good rule of thumb is that there needs to be one dummy plate at the bottom of the stack</t>
  </si>
  <si>
    <t xml:space="preserve">and two at the top to prevent condensation formation in the reactions. </t>
  </si>
  <si>
    <t>Dummy</t>
  </si>
  <si>
    <t>top of stack</t>
  </si>
  <si>
    <t>dummy</t>
  </si>
  <si>
    <t>p1</t>
  </si>
  <si>
    <t>p2</t>
  </si>
  <si>
    <t>etc</t>
  </si>
  <si>
    <t>bottom</t>
  </si>
  <si>
    <t>Prepare plates for scanning</t>
  </si>
  <si>
    <t>Scan Proxiplates on the Enspire</t>
  </si>
  <si>
    <t>Take a picture of the plate stack in the Enspire plate feeder before reading, upload to Slack #hiprbind_execution</t>
  </si>
  <si>
    <r>
      <t xml:space="preserve">pellets and perfom 4 point serial dilution </t>
    </r>
    <r>
      <rPr>
        <b/>
        <sz val="16"/>
        <color rgb="FFFF0000"/>
        <rFont val="Calibri"/>
        <family val="2"/>
        <scheme val="minor"/>
      </rPr>
      <t>with the Starlet</t>
    </r>
  </si>
  <si>
    <t xml:space="preserve">-&gt; Choose # of plates (you can process 4 source plates at a time) </t>
  </si>
  <si>
    <t>-&gt; Enter Resuspension volume</t>
  </si>
  <si>
    <t xml:space="preserve">Place your ASI solution in the solution holder </t>
  </si>
  <si>
    <t>edit</t>
  </si>
  <si>
    <t>Return tubes to an empty clear conical and "Wash All" (two blue tubes icon on the bottom left)</t>
  </si>
  <si>
    <t>Ensure plate stacker settings are set for the number of plates being dispensed</t>
  </si>
  <si>
    <t>When dispense is complete, recover assay solution from the chips and lines (two green tube icon to the right of the prime icon)</t>
  </si>
  <si>
    <t>Keep an eye on the intake tubes and watch for bubbles; immediate stop and reprime if bubbles appear</t>
  </si>
  <si>
    <t xml:space="preserve">-&gt; Enter spike volumes </t>
  </si>
  <si>
    <t>-&gt; Follow the STARlet manager prompts to verify the tip racks on the deck</t>
  </si>
  <si>
    <r>
      <t>Click File-&gt;Open Dispense List-&gt;(v2.1) 6 uL HPB AS from</t>
    </r>
    <r>
      <rPr>
        <b/>
        <sz val="16"/>
        <color rgb="FF7030A0"/>
        <rFont val="Calibri"/>
        <family val="2"/>
        <scheme val="minor"/>
      </rPr>
      <t xml:space="preserve"> CS</t>
    </r>
    <r>
      <rPr>
        <sz val="11"/>
        <color theme="1"/>
        <rFont val="Calibri"/>
        <family val="2"/>
        <scheme val="minor"/>
      </rPr>
      <t xml:space="preserve"> 6x LV chips to ProxiPlate</t>
    </r>
  </si>
  <si>
    <t>CS in the above protocol name represents the chip set used to dispense. It will be either the R(ight) or L(eft) set of Tempest Chips as appropriate</t>
  </si>
  <si>
    <t xml:space="preserve">Place your ASII solution in the solution holder </t>
  </si>
  <si>
    <r>
      <t>Spin down plates at</t>
    </r>
    <r>
      <rPr>
        <b/>
        <sz val="16"/>
        <color theme="1"/>
        <rFont val="Calibri"/>
        <family val="2"/>
        <scheme val="minor"/>
      </rPr>
      <t xml:space="preserve"> 1000g for 1 min @ 4C</t>
    </r>
  </si>
  <si>
    <t>NO MORE THAN 4 PROCESSING PLATES CAN BE IN THE SAME STACK, FOR A MAXIMUM OF 7 PLATES (COUNT THE 3 DUMMY PLATES)</t>
  </si>
  <si>
    <t>Aspirate the 1xPBS very delicately because the pellet will be soft</t>
  </si>
  <si>
    <t xml:space="preserve"> VACUUM PUMP CAN BE USED BY ATTACHING A 1mL TIP TO END OF VACUUM HOSE</t>
  </si>
  <si>
    <t>Pipette</t>
  </si>
  <si>
    <t>reps of each standard into each of the source plates</t>
  </si>
  <si>
    <t xml:space="preserve">Pipette </t>
  </si>
  <si>
    <r>
      <rPr>
        <sz val="12"/>
        <rFont val="Calibri"/>
        <family val="2"/>
        <scheme val="minor"/>
      </rPr>
      <t>uL</t>
    </r>
    <r>
      <rPr>
        <sz val="11"/>
        <color theme="1"/>
        <rFont val="Calibri"/>
        <family val="2"/>
        <scheme val="minor"/>
      </rPr>
      <t xml:space="preserve"> reps of each standard into row H of</t>
    </r>
    <r>
      <rPr>
        <b/>
        <sz val="14"/>
        <color rgb="FF7030A0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 xml:space="preserve">EACH OF </t>
    </r>
    <r>
      <rPr>
        <sz val="11"/>
        <color theme="1"/>
        <rFont val="Calibri"/>
        <family val="2"/>
        <scheme val="minor"/>
      </rPr>
      <t>the compiled plates</t>
    </r>
  </si>
  <si>
    <t xml:space="preserve">Add the % recovery/process control samples to wells G10-G12 of each source plate. </t>
  </si>
  <si>
    <t>PLACE THE NEGATIVE IN G10, THE LOW SPIKE SAMPLE IN G11, AND THE HIGH SPIKE IN G12</t>
  </si>
  <si>
    <t xml:space="preserve">Place the tubes into the ASI conical </t>
  </si>
  <si>
    <t>PULL THE GREEN WASTE TUBES UP UNTIL THEY REST JUST BELOW THE RIM OF THE CONICAL (TO MINIMIZE BUBBLES)</t>
  </si>
  <si>
    <t xml:space="preserve">Place the tubes into the ASII conical </t>
  </si>
  <si>
    <t>Once each plate has completed the final Assay Solution dispense or sample transfer seal it with a Perkin Elmer plate sealer, cover it, and set it aside.</t>
  </si>
  <si>
    <t>Incubate the plates overnight in a 4 C refrigerator, nested between dummy plates.</t>
  </si>
  <si>
    <r>
      <t xml:space="preserve">The next day, remove the plates from the refrigerator and immediately spin down the plates at </t>
    </r>
    <r>
      <rPr>
        <b/>
        <sz val="11"/>
        <color theme="1"/>
        <rFont val="Calibri"/>
        <family val="2"/>
        <scheme val="minor"/>
      </rPr>
      <t>1000g for 1 min @ 4C</t>
    </r>
  </si>
  <si>
    <t>Spread out the plates on the bench individually, keep each plate covered</t>
  </si>
  <si>
    <t xml:space="preserve">CREATE A STACK OF ALL THE PLATES TO BE READ ON THE ENSPIRE. </t>
  </si>
  <si>
    <t xml:space="preserve"> Plates SHOULD BE STACKED SUCH THAT the first plate you want to read IS at the bottom of the pile</t>
  </si>
  <si>
    <t>AFTER SCANNING OF ALL PLATES IS COMPLETE AND FILE HAS BEEN EXPORTED, RENAME FILE WITH DATE SCANNED AND EXPERIMENT INFORMATION.</t>
  </si>
  <si>
    <t>For example: 2022.02.07 SSF00730 BLOODHOUND 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</si>
</sst>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[$-F400]h:mm:ss\ AM/PM"/>
    <numFmt numFmtId="166" formatCode="0.000"/>
    <numFmt numFmtId="167" formatCode="0.000000"/>
  </numFmts>
  <fonts count="26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6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5" fillId="0" borderId="0" xfId="3"/>
    <xf numFmtId="0" fontId="0" fillId="0" borderId="0" xfId="0" applyAlignment="1">
      <alignment horizontal="right"/>
    </xf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right"/>
    </xf>
    <xf numFmtId="0" fontId="4" fillId="0" borderId="0" xfId="2" applyFill="1"/>
    <xf numFmtId="164" fontId="6" fillId="0" borderId="1" xfId="0" applyNumberFormat="1" applyFont="1" applyFill="1" applyBorder="1"/>
    <xf numFmtId="165" fontId="1" fillId="0" borderId="0" xfId="1" applyNumberFormat="1" applyFill="1" applyBorder="1" applyAlignment="1"/>
    <xf numFmtId="0" fontId="11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0" fillId="0" borderId="0" xfId="0" applyFont="1"/>
    <xf numFmtId="0" fontId="13" fillId="0" borderId="0" xfId="0" applyFont="1"/>
    <xf numFmtId="0" fontId="14" fillId="0" borderId="0" xfId="0" applyFont="1"/>
    <xf numFmtId="0" fontId="0" fillId="0" borderId="2" xfId="0" applyBorder="1"/>
    <xf numFmtId="49" fontId="1" fillId="0" borderId="3" xfId="1" applyNumberFormat="1" applyFill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4" borderId="17" xfId="0" applyFill="1" applyBorder="1"/>
    <xf numFmtId="0" fontId="0" fillId="0" borderId="18" xfId="0" applyBorder="1"/>
    <xf numFmtId="0" fontId="0" fillId="4" borderId="8" xfId="0" applyFill="1" applyBorder="1"/>
    <xf numFmtId="0" fontId="0" fillId="4" borderId="10" xfId="0" applyFill="1" applyBorder="1"/>
    <xf numFmtId="0" fontId="15" fillId="0" borderId="0" xfId="0" applyFont="1"/>
    <xf numFmtId="0" fontId="0" fillId="0" borderId="0" xfId="0" applyBorder="1"/>
    <xf numFmtId="0" fontId="16" fillId="0" borderId="0" xfId="0" applyFont="1"/>
    <xf numFmtId="0" fontId="0" fillId="0" borderId="26" xfId="0" applyBorder="1"/>
    <xf numFmtId="0" fontId="0" fillId="0" borderId="0" xfId="0" quotePrefix="1"/>
    <xf numFmtId="165" fontId="4" fillId="0" borderId="0" xfId="2" applyNumberFormat="1" applyFill="1" applyBorder="1" applyAlignment="1">
      <alignment horizontal="center"/>
    </xf>
    <xf numFmtId="0" fontId="16" fillId="0" borderId="0" xfId="0" applyFont="1" applyBorder="1"/>
    <xf numFmtId="0" fontId="16" fillId="0" borderId="24" xfId="0" applyFont="1" applyBorder="1"/>
    <xf numFmtId="0" fontId="0" fillId="0" borderId="0" xfId="0" applyFont="1"/>
    <xf numFmtId="2" fontId="16" fillId="0" borderId="24" xfId="0" applyNumberFormat="1" applyFont="1" applyBorder="1"/>
    <xf numFmtId="0" fontId="18" fillId="0" borderId="0" xfId="0" applyFont="1"/>
    <xf numFmtId="166" fontId="0" fillId="0" borderId="0" xfId="0" applyNumberFormat="1"/>
    <xf numFmtId="166" fontId="0" fillId="0" borderId="1" xfId="0" applyNumberFormat="1" applyBorder="1"/>
    <xf numFmtId="0" fontId="0" fillId="5" borderId="1" xfId="0" applyFill="1" applyBorder="1"/>
    <xf numFmtId="0" fontId="0" fillId="6" borderId="0" xfId="0" applyFill="1"/>
    <xf numFmtId="0" fontId="0" fillId="7" borderId="27" xfId="0" applyFill="1" applyBorder="1"/>
    <xf numFmtId="0" fontId="0" fillId="7" borderId="28" xfId="0" applyFill="1" applyBorder="1"/>
    <xf numFmtId="0" fontId="0" fillId="7" borderId="29" xfId="0" applyFill="1" applyBorder="1"/>
    <xf numFmtId="0" fontId="0" fillId="7" borderId="30" xfId="0" applyFill="1" applyBorder="1"/>
    <xf numFmtId="0" fontId="0" fillId="7" borderId="31" xfId="0" applyFill="1" applyBorder="1"/>
    <xf numFmtId="0" fontId="0" fillId="7" borderId="32" xfId="0" applyFill="1" applyBorder="1"/>
    <xf numFmtId="0" fontId="0" fillId="7" borderId="31" xfId="0" applyFill="1" applyBorder="1" applyAlignment="1">
      <alignment wrapText="1"/>
    </xf>
    <xf numFmtId="0" fontId="0" fillId="0" borderId="31" xfId="0" applyBorder="1"/>
    <xf numFmtId="167" fontId="0" fillId="0" borderId="31" xfId="0" applyNumberFormat="1" applyBorder="1"/>
    <xf numFmtId="166" fontId="0" fillId="0" borderId="31" xfId="0" applyNumberFormat="1" applyBorder="1"/>
    <xf numFmtId="1" fontId="0" fillId="0" borderId="31" xfId="0" applyNumberFormat="1" applyBorder="1"/>
    <xf numFmtId="164" fontId="0" fillId="0" borderId="31" xfId="0" applyNumberFormat="1" applyBorder="1"/>
    <xf numFmtId="164" fontId="0" fillId="8" borderId="31" xfId="0" applyNumberFormat="1" applyFill="1" applyBorder="1"/>
    <xf numFmtId="164" fontId="0" fillId="0" borderId="32" xfId="0" applyNumberFormat="1" applyBorder="1"/>
    <xf numFmtId="0" fontId="0" fillId="8" borderId="0" xfId="0" applyFill="1"/>
    <xf numFmtId="0" fontId="0" fillId="8" borderId="0" xfId="0" quotePrefix="1" applyFill="1"/>
    <xf numFmtId="165" fontId="4" fillId="0" borderId="0" xfId="2" applyNumberFormat="1" applyFill="1" applyAlignment="1">
      <alignment horizontal="center"/>
    </xf>
    <xf numFmtId="0" fontId="17" fillId="8" borderId="0" xfId="0" applyFont="1" applyFill="1"/>
    <xf numFmtId="0" fontId="4" fillId="0" borderId="0" xfId="2" applyFill="1" applyBorder="1"/>
    <xf numFmtId="0" fontId="0" fillId="0" borderId="0" xfId="0" applyFill="1" applyBorder="1"/>
    <xf numFmtId="0" fontId="10" fillId="0" borderId="0" xfId="0" applyFont="1" applyFill="1" applyBorder="1"/>
    <xf numFmtId="0" fontId="0" fillId="0" borderId="0" xfId="0" quotePrefix="1" applyFill="1" applyBorder="1"/>
    <xf numFmtId="0" fontId="0" fillId="0" borderId="0" xfId="0" applyFill="1" applyBorder="1" applyAlignment="1">
      <alignment horizontal="right"/>
    </xf>
    <xf numFmtId="165" fontId="1" fillId="0" borderId="0" xfId="1" applyNumberFormat="1" applyFill="1" applyBorder="1" applyAlignment="1">
      <alignment horizontal="center"/>
    </xf>
    <xf numFmtId="0" fontId="14" fillId="0" borderId="0" xfId="0" applyFont="1" applyFill="1" applyBorder="1"/>
    <xf numFmtId="0" fontId="20" fillId="0" borderId="0" xfId="0" applyFont="1"/>
    <xf numFmtId="0" fontId="25" fillId="0" borderId="0" xfId="0" applyFont="1"/>
    <xf numFmtId="0" fontId="23" fillId="0" borderId="0" xfId="0" applyFont="1"/>
    <xf numFmtId="0" fontId="24" fillId="0" borderId="0" xfId="0" applyFont="1"/>
    <xf numFmtId="165" fontId="1" fillId="0" borderId="0" xfId="1" applyNumberFormat="1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165" fontId="1" fillId="2" borderId="3" xfId="1" applyNumberFormat="1" applyBorder="1" applyAlignment="1">
      <alignment horizontal="center"/>
    </xf>
    <xf numFmtId="0" fontId="0" fillId="0" borderId="17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</cellXfs>
  <cellStyles count="4">
    <cellStyle name="Bad" xfId="2" builtinId="27"/>
    <cellStyle name="Hyperlink" xfId="3" builtinId="8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s/d/1HQ5nJf2ht1fv9XehxpF0H_HQNfsEGEn-vUmur2WH_ts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google.com/spreadsheets/d/1HQ5nJf2ht1fv9XehxpF0H_HQNfsEGEn-vUmur2WH_ts/edi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7B90-2CBF-4390-9BFD-D3F6B72798F7}">
  <dimension ref="A1:L174"/>
  <sheetViews>
    <sheetView zoomScale="85" zoomScaleNormal="85" workbookViewId="0">
      <selection activeCell="K89" sqref="K89"/>
    </sheetView>
  </sheetViews>
  <sheetFormatPr defaultRowHeight="15" x14ac:dyDescent="0.25"/>
  <cols>
    <col min="2" max="2" width="12.85546875" customWidth="1"/>
    <col min="3" max="3" width="10.28515625" customWidth="1"/>
    <col min="8" max="8" width="14.7109375" customWidth="1"/>
    <col min="10" max="10" width="10.85546875" customWidth="1"/>
    <col min="11" max="11" width="13.7109375" customWidth="1"/>
  </cols>
  <sheetData>
    <row r="1" spans="1:10" ht="31.5" x14ac:dyDescent="0.5">
      <c r="A1" s="1" t="s">
        <v>110</v>
      </c>
      <c r="B1" s="1"/>
    </row>
    <row r="2" spans="1:10" ht="21" x14ac:dyDescent="0.35">
      <c r="A2" s="14" t="s">
        <v>89</v>
      </c>
      <c r="B2" s="15"/>
      <c r="C2" s="12"/>
      <c r="D2" s="13"/>
      <c r="E2" s="13"/>
      <c r="F2" s="13"/>
      <c r="G2" s="13"/>
      <c r="H2" s="13"/>
      <c r="I2" s="13"/>
      <c r="J2" s="13"/>
    </row>
    <row r="3" spans="1:10" ht="15.75" thickBot="1" x14ac:dyDescent="0.3"/>
    <row r="4" spans="1:10" ht="15.75" thickBot="1" x14ac:dyDescent="0.3">
      <c r="A4" s="21" t="s">
        <v>2</v>
      </c>
      <c r="B4" s="20" t="s">
        <v>153</v>
      </c>
      <c r="D4" s="9"/>
      <c r="E4" s="9"/>
      <c r="F4" s="9"/>
      <c r="G4" s="9"/>
      <c r="H4" s="9"/>
      <c r="I4" s="9"/>
    </row>
    <row r="6" spans="1:10" ht="28.5" x14ac:dyDescent="0.45">
      <c r="A6" s="38" t="s">
        <v>12</v>
      </c>
    </row>
    <row r="7" spans="1:10" ht="15" customHeight="1" x14ac:dyDescent="0.45">
      <c r="A7" s="17"/>
    </row>
    <row r="8" spans="1:10" x14ac:dyDescent="0.25">
      <c r="A8" s="3" t="s">
        <v>34</v>
      </c>
      <c r="B8" t="s">
        <v>71</v>
      </c>
    </row>
    <row r="9" spans="1:10" x14ac:dyDescent="0.25">
      <c r="A9" s="3"/>
      <c r="B9" t="s">
        <v>13</v>
      </c>
    </row>
    <row r="10" spans="1:10" x14ac:dyDescent="0.25">
      <c r="A10" s="3"/>
      <c r="B10" s="3" t="s">
        <v>34</v>
      </c>
      <c r="C10" s="2" t="s">
        <v>14</v>
      </c>
    </row>
    <row r="11" spans="1:10" x14ac:dyDescent="0.25">
      <c r="A11" s="3"/>
    </row>
    <row r="12" spans="1:10" x14ac:dyDescent="0.25">
      <c r="A12" s="3" t="s">
        <v>34</v>
      </c>
      <c r="B12" t="s">
        <v>72</v>
      </c>
    </row>
    <row r="13" spans="1:10" x14ac:dyDescent="0.25">
      <c r="A13" s="3"/>
    </row>
    <row r="14" spans="1:10" x14ac:dyDescent="0.25">
      <c r="A14" s="3" t="s">
        <v>34</v>
      </c>
      <c r="B14" t="s">
        <v>120</v>
      </c>
    </row>
    <row r="15" spans="1:10" x14ac:dyDescent="0.25">
      <c r="A15" s="3"/>
      <c r="B15" s="3" t="s">
        <v>34</v>
      </c>
      <c r="C15" t="s">
        <v>73</v>
      </c>
    </row>
    <row r="16" spans="1:10" x14ac:dyDescent="0.25">
      <c r="A16" s="3"/>
    </row>
    <row r="17" spans="1:12" x14ac:dyDescent="0.25">
      <c r="A17" s="3" t="s">
        <v>34</v>
      </c>
      <c r="B17" t="s">
        <v>68</v>
      </c>
      <c r="E17" s="7"/>
    </row>
    <row r="18" spans="1:12" x14ac:dyDescent="0.25">
      <c r="A18" s="3"/>
    </row>
    <row r="19" spans="1:12" ht="21" x14ac:dyDescent="0.35">
      <c r="A19" s="3" t="s">
        <v>34</v>
      </c>
      <c r="B19" s="18" t="s">
        <v>57</v>
      </c>
      <c r="C19" s="4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C21" s="5"/>
      <c r="D21" s="5"/>
      <c r="E21" s="5"/>
      <c r="F21" s="5"/>
      <c r="G21" s="6"/>
      <c r="H21" s="5"/>
      <c r="I21" s="5"/>
      <c r="J21" s="5"/>
      <c r="K21" s="5"/>
      <c r="L21" s="5"/>
    </row>
    <row r="22" spans="1:12" x14ac:dyDescent="0.25">
      <c r="C22" s="5"/>
      <c r="D22" s="5"/>
      <c r="E22" s="5"/>
      <c r="F22" s="5"/>
      <c r="G22" s="5"/>
      <c r="H22" s="5"/>
      <c r="I22" s="5"/>
      <c r="J22" s="5"/>
      <c r="K22" s="5"/>
      <c r="L22" s="5"/>
    </row>
    <row r="26" spans="1:12" x14ac:dyDescent="0.25">
      <c r="A26" s="3" t="s">
        <v>34</v>
      </c>
      <c r="B26" t="s">
        <v>58</v>
      </c>
    </row>
    <row r="27" spans="1:12" x14ac:dyDescent="0.25">
      <c r="B27" s="3" t="s">
        <v>34</v>
      </c>
      <c r="C27" t="s">
        <v>59</v>
      </c>
    </row>
    <row r="28" spans="1:12" x14ac:dyDescent="0.25">
      <c r="B28" s="3" t="s">
        <v>34</v>
      </c>
      <c r="C28" t="s">
        <v>60</v>
      </c>
    </row>
    <row r="30" spans="1:12" ht="21" x14ac:dyDescent="0.35">
      <c r="B30" s="16" t="s">
        <v>69</v>
      </c>
    </row>
    <row r="31" spans="1:12" x14ac:dyDescent="0.25">
      <c r="A31" s="3" t="s">
        <v>34</v>
      </c>
      <c r="B31" t="s">
        <v>17</v>
      </c>
    </row>
    <row r="32" spans="1:12" ht="15.75" thickBot="1" x14ac:dyDescent="0.3"/>
    <row r="33" spans="1:11" ht="15.75" thickBot="1" x14ac:dyDescent="0.3">
      <c r="B33" s="3" t="s">
        <v>34</v>
      </c>
      <c r="C33" t="s">
        <v>15</v>
      </c>
      <c r="D33" s="21">
        <f>'Run Info'!B20</f>
        <v>0</v>
      </c>
      <c r="E33" t="s">
        <v>16</v>
      </c>
    </row>
    <row r="34" spans="1:11" x14ac:dyDescent="0.25">
      <c r="C34" s="3" t="s">
        <v>34</v>
      </c>
      <c r="D34" t="s">
        <v>25</v>
      </c>
    </row>
    <row r="36" spans="1:11" x14ac:dyDescent="0.25">
      <c r="B36" s="3" t="s">
        <v>34</v>
      </c>
      <c r="C36" t="s">
        <v>18</v>
      </c>
    </row>
    <row r="37" spans="1:11" x14ac:dyDescent="0.25">
      <c r="C37" s="3" t="s">
        <v>34</v>
      </c>
      <c r="D37" t="s">
        <v>19</v>
      </c>
    </row>
    <row r="38" spans="1:11" x14ac:dyDescent="0.25">
      <c r="D38" s="3" t="s">
        <v>34</v>
      </c>
      <c r="E38" t="s">
        <v>40</v>
      </c>
    </row>
    <row r="39" spans="1:11" ht="15.75" thickBot="1" x14ac:dyDescent="0.3"/>
    <row r="40" spans="1:11" ht="15.75" thickBot="1" x14ac:dyDescent="0.3">
      <c r="C40" s="3" t="s">
        <v>34</v>
      </c>
      <c r="D40" t="s">
        <v>41</v>
      </c>
      <c r="J40" s="21">
        <f>'Run Info'!E39</f>
        <v>0</v>
      </c>
      <c r="K40" t="s">
        <v>0</v>
      </c>
    </row>
    <row r="42" spans="1:11" x14ac:dyDescent="0.25">
      <c r="C42" s="3" t="s">
        <v>34</v>
      </c>
      <c r="D42" t="s">
        <v>29</v>
      </c>
    </row>
    <row r="43" spans="1:11" x14ac:dyDescent="0.25">
      <c r="D43" t="s">
        <v>74</v>
      </c>
    </row>
    <row r="45" spans="1:11" ht="21" x14ac:dyDescent="0.35">
      <c r="B45" s="16" t="s">
        <v>70</v>
      </c>
    </row>
    <row r="46" spans="1:11" x14ac:dyDescent="0.25">
      <c r="A46" s="3" t="s">
        <v>34</v>
      </c>
      <c r="B46" t="s">
        <v>21</v>
      </c>
    </row>
    <row r="47" spans="1:11" ht="15.75" thickBot="1" x14ac:dyDescent="0.3"/>
    <row r="48" spans="1:11" ht="15.75" thickBot="1" x14ac:dyDescent="0.3">
      <c r="B48" s="3" t="s">
        <v>34</v>
      </c>
      <c r="C48" t="s">
        <v>15</v>
      </c>
      <c r="D48" s="21">
        <f>'Run Info'!B21</f>
        <v>0</v>
      </c>
      <c r="E48" t="s">
        <v>22</v>
      </c>
    </row>
    <row r="49" spans="1:4" x14ac:dyDescent="0.25">
      <c r="C49" s="3" t="s">
        <v>34</v>
      </c>
      <c r="D49" t="s">
        <v>23</v>
      </c>
    </row>
    <row r="51" spans="1:4" x14ac:dyDescent="0.25">
      <c r="A51" s="3"/>
      <c r="B51" s="3" t="s">
        <v>34</v>
      </c>
      <c r="C51" t="s">
        <v>75</v>
      </c>
    </row>
    <row r="52" spans="1:4" x14ac:dyDescent="0.25">
      <c r="A52" s="3"/>
      <c r="B52" s="3" t="s">
        <v>34</v>
      </c>
      <c r="C52" t="s">
        <v>76</v>
      </c>
    </row>
    <row r="53" spans="1:4" x14ac:dyDescent="0.25">
      <c r="A53" s="3"/>
      <c r="B53" s="3" t="s">
        <v>34</v>
      </c>
      <c r="C53" t="s">
        <v>77</v>
      </c>
    </row>
    <row r="54" spans="1:4" x14ac:dyDescent="0.25">
      <c r="A54" s="3"/>
      <c r="B54" s="3" t="s">
        <v>34</v>
      </c>
      <c r="C54" t="s">
        <v>78</v>
      </c>
    </row>
    <row r="55" spans="1:4" x14ac:dyDescent="0.25">
      <c r="A55" s="3"/>
      <c r="B55" s="3" t="s">
        <v>34</v>
      </c>
      <c r="C55" t="s">
        <v>79</v>
      </c>
    </row>
    <row r="56" spans="1:4" x14ac:dyDescent="0.25">
      <c r="A56" s="3"/>
      <c r="B56" s="3" t="s">
        <v>34</v>
      </c>
      <c r="C56" t="s">
        <v>80</v>
      </c>
    </row>
    <row r="57" spans="1:4" x14ac:dyDescent="0.25">
      <c r="B57" s="3"/>
      <c r="C57" s="3" t="s">
        <v>34</v>
      </c>
      <c r="D57" t="s">
        <v>81</v>
      </c>
    </row>
    <row r="58" spans="1:4" x14ac:dyDescent="0.25">
      <c r="A58" s="3"/>
      <c r="B58" s="3" t="s">
        <v>34</v>
      </c>
      <c r="C58" t="s">
        <v>82</v>
      </c>
    </row>
    <row r="59" spans="1:4" x14ac:dyDescent="0.25">
      <c r="A59" s="3"/>
      <c r="B59" s="3" t="s">
        <v>34</v>
      </c>
      <c r="C59" t="s">
        <v>83</v>
      </c>
    </row>
    <row r="60" spans="1:4" x14ac:dyDescent="0.25">
      <c r="A60" s="3"/>
      <c r="B60" s="3" t="s">
        <v>34</v>
      </c>
      <c r="C60" t="s">
        <v>91</v>
      </c>
    </row>
    <row r="61" spans="1:4" x14ac:dyDescent="0.25">
      <c r="A61" s="3"/>
      <c r="B61" s="3" t="s">
        <v>34</v>
      </c>
      <c r="C61" t="s">
        <v>92</v>
      </c>
    </row>
    <row r="62" spans="1:4" x14ac:dyDescent="0.25">
      <c r="A62" s="3"/>
      <c r="B62" s="3"/>
      <c r="C62" s="3" t="s">
        <v>34</v>
      </c>
      <c r="D62" t="s">
        <v>93</v>
      </c>
    </row>
    <row r="63" spans="1:4" x14ac:dyDescent="0.25">
      <c r="A63" s="3"/>
      <c r="B63" s="3"/>
      <c r="C63" s="3" t="s">
        <v>34</v>
      </c>
      <c r="D63" t="s">
        <v>94</v>
      </c>
    </row>
    <row r="64" spans="1:4" x14ac:dyDescent="0.25">
      <c r="A64" s="3"/>
      <c r="B64" s="3"/>
      <c r="C64" s="3"/>
      <c r="D64" t="s">
        <v>95</v>
      </c>
    </row>
    <row r="65" spans="1:9" x14ac:dyDescent="0.25">
      <c r="A65" s="3"/>
      <c r="B65" s="3" t="s">
        <v>34</v>
      </c>
      <c r="C65" t="s">
        <v>84</v>
      </c>
    </row>
    <row r="66" spans="1:9" x14ac:dyDescent="0.25">
      <c r="A66" s="3"/>
      <c r="B66" s="3" t="s">
        <v>34</v>
      </c>
      <c r="C66" t="s">
        <v>85</v>
      </c>
    </row>
    <row r="67" spans="1:9" x14ac:dyDescent="0.25">
      <c r="A67" s="3"/>
      <c r="B67" s="3" t="s">
        <v>34</v>
      </c>
      <c r="C67" t="s">
        <v>86</v>
      </c>
    </row>
    <row r="68" spans="1:9" x14ac:dyDescent="0.25">
      <c r="A68" s="3"/>
      <c r="B68" s="3" t="s">
        <v>34</v>
      </c>
      <c r="C68" t="s">
        <v>90</v>
      </c>
    </row>
    <row r="69" spans="1:9" x14ac:dyDescent="0.25">
      <c r="A69" s="3"/>
      <c r="B69" s="3" t="s">
        <v>34</v>
      </c>
      <c r="C69" t="s">
        <v>87</v>
      </c>
    </row>
    <row r="71" spans="1:9" ht="21" x14ac:dyDescent="0.35">
      <c r="B71" s="16" t="s">
        <v>69</v>
      </c>
    </row>
    <row r="72" spans="1:9" x14ac:dyDescent="0.25">
      <c r="A72" s="3" t="s">
        <v>34</v>
      </c>
      <c r="B72" t="s">
        <v>24</v>
      </c>
    </row>
    <row r="74" spans="1:9" x14ac:dyDescent="0.25">
      <c r="B74" s="3" t="s">
        <v>34</v>
      </c>
      <c r="C74" t="s">
        <v>61</v>
      </c>
      <c r="D74" s="7">
        <f>'Run Info'!G36</f>
        <v>0</v>
      </c>
      <c r="E74" t="s">
        <v>66</v>
      </c>
    </row>
    <row r="76" spans="1:9" x14ac:dyDescent="0.25">
      <c r="B76" s="3" t="s">
        <v>34</v>
      </c>
      <c r="C76" t="s">
        <v>62</v>
      </c>
    </row>
    <row r="77" spans="1:9" x14ac:dyDescent="0.25">
      <c r="C77" t="s">
        <v>63</v>
      </c>
    </row>
    <row r="79" spans="1:9" x14ac:dyDescent="0.25">
      <c r="B79" s="3" t="s">
        <v>34</v>
      </c>
      <c r="C79" t="s">
        <v>18</v>
      </c>
    </row>
    <row r="80" spans="1:9" x14ac:dyDescent="0.25">
      <c r="C80" s="3" t="s">
        <v>34</v>
      </c>
      <c r="D80" t="s">
        <v>26</v>
      </c>
      <c r="I80" t="s">
        <v>20</v>
      </c>
    </row>
    <row r="81" spans="1:12" x14ac:dyDescent="0.25">
      <c r="D81" s="3" t="s">
        <v>34</v>
      </c>
      <c r="E81" t="s">
        <v>39</v>
      </c>
    </row>
    <row r="82" spans="1:12" ht="15.75" thickBot="1" x14ac:dyDescent="0.3"/>
    <row r="83" spans="1:12" ht="15.75" thickBot="1" x14ac:dyDescent="0.3">
      <c r="C83" s="3" t="s">
        <v>34</v>
      </c>
      <c r="D83" t="s">
        <v>27</v>
      </c>
      <c r="J83" s="21">
        <f>'Run Info'!G36</f>
        <v>0</v>
      </c>
      <c r="K83" t="s">
        <v>0</v>
      </c>
    </row>
    <row r="84" spans="1:12" ht="15.75" thickBot="1" x14ac:dyDescent="0.3"/>
    <row r="85" spans="1:12" x14ac:dyDescent="0.25">
      <c r="C85" s="3" t="s">
        <v>34</v>
      </c>
      <c r="D85" t="s">
        <v>28</v>
      </c>
      <c r="J85" s="23" t="s">
        <v>7</v>
      </c>
      <c r="K85" s="31">
        <f>'Run Info'!D39</f>
        <v>0</v>
      </c>
      <c r="L85" t="s">
        <v>0</v>
      </c>
    </row>
    <row r="86" spans="1:12" x14ac:dyDescent="0.25">
      <c r="J86" s="24" t="s">
        <v>8</v>
      </c>
      <c r="K86" s="32">
        <f>'Run Info'!D40</f>
        <v>0</v>
      </c>
      <c r="L86" t="s">
        <v>0</v>
      </c>
    </row>
    <row r="87" spans="1:12" x14ac:dyDescent="0.25">
      <c r="J87" s="24" t="s">
        <v>9</v>
      </c>
      <c r="K87" s="32">
        <f>'Run Info'!D41</f>
        <v>0</v>
      </c>
      <c r="L87" t="s">
        <v>0</v>
      </c>
    </row>
    <row r="88" spans="1:12" ht="15.75" thickBot="1" x14ac:dyDescent="0.3">
      <c r="J88" s="25" t="s">
        <v>10</v>
      </c>
      <c r="K88" s="33">
        <f>'Run Info'!D42</f>
        <v>0</v>
      </c>
      <c r="L88" t="s">
        <v>0</v>
      </c>
    </row>
    <row r="89" spans="1:12" x14ac:dyDescent="0.25">
      <c r="C89" s="3"/>
    </row>
    <row r="90" spans="1:12" x14ac:dyDescent="0.25">
      <c r="C90" s="3" t="s">
        <v>34</v>
      </c>
      <c r="D90" t="s">
        <v>30</v>
      </c>
    </row>
    <row r="91" spans="1:12" x14ac:dyDescent="0.25">
      <c r="D91" s="3" t="s">
        <v>34</v>
      </c>
      <c r="E91" t="s">
        <v>31</v>
      </c>
    </row>
    <row r="92" spans="1:12" x14ac:dyDescent="0.25">
      <c r="E92" s="3" t="s">
        <v>34</v>
      </c>
      <c r="F92" t="s">
        <v>32</v>
      </c>
    </row>
    <row r="93" spans="1:12" x14ac:dyDescent="0.25">
      <c r="F93" t="s">
        <v>33</v>
      </c>
    </row>
    <row r="95" spans="1:12" ht="21" x14ac:dyDescent="0.35">
      <c r="B95" s="16" t="s">
        <v>69</v>
      </c>
    </row>
    <row r="96" spans="1:12" x14ac:dyDescent="0.25">
      <c r="A96" s="3" t="s">
        <v>34</v>
      </c>
      <c r="B96" t="s">
        <v>88</v>
      </c>
    </row>
    <row r="98" spans="1:11" x14ac:dyDescent="0.25">
      <c r="B98" s="3" t="s">
        <v>34</v>
      </c>
      <c r="C98" t="s">
        <v>18</v>
      </c>
    </row>
    <row r="99" spans="1:11" x14ac:dyDescent="0.25">
      <c r="C99" s="3" t="s">
        <v>34</v>
      </c>
      <c r="D99" t="s">
        <v>35</v>
      </c>
      <c r="I99" t="s">
        <v>20</v>
      </c>
    </row>
    <row r="100" spans="1:11" x14ac:dyDescent="0.25">
      <c r="D100" s="3" t="s">
        <v>34</v>
      </c>
      <c r="E100" t="s">
        <v>38</v>
      </c>
    </row>
    <row r="102" spans="1:11" x14ac:dyDescent="0.25">
      <c r="C102" s="3" t="s">
        <v>34</v>
      </c>
      <c r="D102" t="s">
        <v>29</v>
      </c>
    </row>
    <row r="103" spans="1:11" x14ac:dyDescent="0.25">
      <c r="D103" t="s">
        <v>36</v>
      </c>
    </row>
    <row r="104" spans="1:11" x14ac:dyDescent="0.25">
      <c r="D104" t="s">
        <v>37</v>
      </c>
    </row>
    <row r="106" spans="1:11" x14ac:dyDescent="0.25">
      <c r="C106" s="3" t="s">
        <v>34</v>
      </c>
      <c r="D106" t="s">
        <v>105</v>
      </c>
      <c r="J106" s="11"/>
      <c r="K106" s="11"/>
    </row>
    <row r="107" spans="1:11" x14ac:dyDescent="0.25">
      <c r="D107" t="s">
        <v>106</v>
      </c>
    </row>
    <row r="109" spans="1:11" ht="21" x14ac:dyDescent="0.35">
      <c r="A109" s="3" t="s">
        <v>34</v>
      </c>
      <c r="B109" t="s">
        <v>65</v>
      </c>
    </row>
    <row r="111" spans="1:11" x14ac:dyDescent="0.25">
      <c r="B111" s="3" t="s">
        <v>34</v>
      </c>
      <c r="C111" t="s">
        <v>64</v>
      </c>
    </row>
    <row r="112" spans="1:11" x14ac:dyDescent="0.25">
      <c r="C112" t="s">
        <v>42</v>
      </c>
    </row>
    <row r="113" spans="1:4" x14ac:dyDescent="0.25">
      <c r="C113" s="3" t="s">
        <v>34</v>
      </c>
      <c r="D113" t="s">
        <v>43</v>
      </c>
    </row>
    <row r="115" spans="1:4" ht="21" x14ac:dyDescent="0.35">
      <c r="B115" s="16" t="s">
        <v>70</v>
      </c>
    </row>
    <row r="116" spans="1:4" x14ac:dyDescent="0.25">
      <c r="A116" s="3" t="s">
        <v>34</v>
      </c>
      <c r="B116" t="s">
        <v>44</v>
      </c>
    </row>
    <row r="118" spans="1:4" x14ac:dyDescent="0.25">
      <c r="A118" s="3"/>
      <c r="B118" s="3" t="s">
        <v>34</v>
      </c>
      <c r="C118" t="s">
        <v>75</v>
      </c>
    </row>
    <row r="119" spans="1:4" x14ac:dyDescent="0.25">
      <c r="A119" s="3"/>
      <c r="B119" s="3" t="s">
        <v>34</v>
      </c>
      <c r="C119" t="s">
        <v>76</v>
      </c>
    </row>
    <row r="120" spans="1:4" x14ac:dyDescent="0.25">
      <c r="A120" s="3"/>
      <c r="B120" s="3" t="s">
        <v>34</v>
      </c>
      <c r="C120" t="s">
        <v>77</v>
      </c>
    </row>
    <row r="121" spans="1:4" x14ac:dyDescent="0.25">
      <c r="A121" s="3"/>
      <c r="B121" s="3" t="s">
        <v>34</v>
      </c>
      <c r="C121" t="s">
        <v>78</v>
      </c>
    </row>
    <row r="122" spans="1:4" x14ac:dyDescent="0.25">
      <c r="A122" s="3"/>
      <c r="B122" s="3" t="s">
        <v>34</v>
      </c>
      <c r="C122" t="s">
        <v>79</v>
      </c>
    </row>
    <row r="123" spans="1:4" x14ac:dyDescent="0.25">
      <c r="A123" s="3"/>
      <c r="B123" s="3" t="s">
        <v>34</v>
      </c>
      <c r="C123" t="s">
        <v>80</v>
      </c>
    </row>
    <row r="124" spans="1:4" x14ac:dyDescent="0.25">
      <c r="B124" s="3"/>
      <c r="C124" s="3" t="s">
        <v>34</v>
      </c>
      <c r="D124" t="s">
        <v>81</v>
      </c>
    </row>
    <row r="125" spans="1:4" x14ac:dyDescent="0.25">
      <c r="A125" s="3"/>
      <c r="B125" s="3" t="s">
        <v>34</v>
      </c>
      <c r="C125" t="s">
        <v>82</v>
      </c>
    </row>
    <row r="126" spans="1:4" x14ac:dyDescent="0.25">
      <c r="A126" s="3"/>
      <c r="B126" s="3" t="s">
        <v>34</v>
      </c>
      <c r="C126" t="s">
        <v>83</v>
      </c>
    </row>
    <row r="127" spans="1:4" x14ac:dyDescent="0.25">
      <c r="A127" s="3"/>
      <c r="B127" s="3" t="s">
        <v>34</v>
      </c>
      <c r="C127" t="s">
        <v>91</v>
      </c>
    </row>
    <row r="128" spans="1:4" x14ac:dyDescent="0.25">
      <c r="A128" s="3"/>
      <c r="B128" s="3" t="s">
        <v>34</v>
      </c>
      <c r="C128" t="s">
        <v>92</v>
      </c>
    </row>
    <row r="129" spans="1:4" x14ac:dyDescent="0.25">
      <c r="A129" s="3"/>
      <c r="B129" s="3"/>
      <c r="C129" s="3" t="s">
        <v>34</v>
      </c>
      <c r="D129" t="s">
        <v>93</v>
      </c>
    </row>
    <row r="130" spans="1:4" x14ac:dyDescent="0.25">
      <c r="A130" s="3"/>
      <c r="B130" s="3"/>
      <c r="C130" s="3" t="s">
        <v>34</v>
      </c>
      <c r="D130" t="s">
        <v>94</v>
      </c>
    </row>
    <row r="131" spans="1:4" x14ac:dyDescent="0.25">
      <c r="A131" s="3"/>
      <c r="B131" s="3"/>
      <c r="C131" s="3"/>
      <c r="D131" t="s">
        <v>95</v>
      </c>
    </row>
    <row r="132" spans="1:4" x14ac:dyDescent="0.25">
      <c r="A132" s="3"/>
      <c r="B132" s="3" t="s">
        <v>34</v>
      </c>
      <c r="C132" t="s">
        <v>84</v>
      </c>
    </row>
    <row r="133" spans="1:4" x14ac:dyDescent="0.25">
      <c r="A133" s="3"/>
      <c r="B133" s="3" t="s">
        <v>34</v>
      </c>
      <c r="C133" t="s">
        <v>85</v>
      </c>
    </row>
    <row r="134" spans="1:4" x14ac:dyDescent="0.25">
      <c r="A134" s="3"/>
      <c r="B134" s="3" t="s">
        <v>34</v>
      </c>
      <c r="C134" t="s">
        <v>86</v>
      </c>
    </row>
    <row r="135" spans="1:4" x14ac:dyDescent="0.25">
      <c r="A135" s="3"/>
      <c r="B135" s="3" t="s">
        <v>34</v>
      </c>
      <c r="C135" t="s">
        <v>90</v>
      </c>
    </row>
    <row r="136" spans="1:4" x14ac:dyDescent="0.25">
      <c r="A136" s="3"/>
      <c r="B136" s="3" t="s">
        <v>34</v>
      </c>
      <c r="C136" t="s">
        <v>87</v>
      </c>
    </row>
    <row r="138" spans="1:4" ht="21" x14ac:dyDescent="0.35">
      <c r="B138" s="18" t="s">
        <v>67</v>
      </c>
    </row>
    <row r="140" spans="1:4" x14ac:dyDescent="0.25">
      <c r="A140" s="3" t="s">
        <v>34</v>
      </c>
      <c r="B140" t="s">
        <v>45</v>
      </c>
    </row>
    <row r="141" spans="1:4" x14ac:dyDescent="0.25">
      <c r="B141" s="3" t="s">
        <v>34</v>
      </c>
      <c r="C141" t="s">
        <v>46</v>
      </c>
    </row>
    <row r="142" spans="1:4" x14ac:dyDescent="0.25">
      <c r="C142" t="s">
        <v>48</v>
      </c>
    </row>
    <row r="143" spans="1:4" x14ac:dyDescent="0.25">
      <c r="C143" t="s">
        <v>47</v>
      </c>
    </row>
    <row r="145" spans="1:3" x14ac:dyDescent="0.25">
      <c r="A145" s="3" t="s">
        <v>34</v>
      </c>
      <c r="B145" t="s">
        <v>96</v>
      </c>
    </row>
    <row r="146" spans="1:3" x14ac:dyDescent="0.25">
      <c r="B146" s="3" t="s">
        <v>34</v>
      </c>
      <c r="C146" t="s">
        <v>97</v>
      </c>
    </row>
    <row r="147" spans="1:3" x14ac:dyDescent="0.25">
      <c r="B147" s="3" t="s">
        <v>34</v>
      </c>
      <c r="C147" t="s">
        <v>98</v>
      </c>
    </row>
    <row r="149" spans="1:3" x14ac:dyDescent="0.25">
      <c r="A149" s="3" t="s">
        <v>34</v>
      </c>
      <c r="B149" t="s">
        <v>99</v>
      </c>
    </row>
    <row r="150" spans="1:3" x14ac:dyDescent="0.25">
      <c r="A150" s="3"/>
      <c r="B150" s="3" t="s">
        <v>34</v>
      </c>
      <c r="C150" t="s">
        <v>100</v>
      </c>
    </row>
    <row r="151" spans="1:3" x14ac:dyDescent="0.25">
      <c r="A151" s="3"/>
      <c r="B151" s="3" t="s">
        <v>34</v>
      </c>
      <c r="C151" t="s">
        <v>49</v>
      </c>
    </row>
    <row r="152" spans="1:3" x14ac:dyDescent="0.25">
      <c r="A152" s="3"/>
    </row>
    <row r="153" spans="1:3" x14ac:dyDescent="0.25">
      <c r="A153" s="3" t="s">
        <v>34</v>
      </c>
      <c r="B153" t="s">
        <v>101</v>
      </c>
    </row>
    <row r="154" spans="1:3" x14ac:dyDescent="0.25">
      <c r="A154" s="3"/>
    </row>
    <row r="155" spans="1:3" x14ac:dyDescent="0.25">
      <c r="A155" s="3" t="s">
        <v>34</v>
      </c>
      <c r="B155" t="s">
        <v>96</v>
      </c>
    </row>
    <row r="156" spans="1:3" x14ac:dyDescent="0.25">
      <c r="A156" s="3"/>
      <c r="B156" s="3" t="s">
        <v>34</v>
      </c>
      <c r="C156" t="s">
        <v>97</v>
      </c>
    </row>
    <row r="157" spans="1:3" x14ac:dyDescent="0.25">
      <c r="A157" s="3"/>
      <c r="B157" s="3" t="s">
        <v>34</v>
      </c>
      <c r="C157" t="s">
        <v>98</v>
      </c>
    </row>
    <row r="158" spans="1:3" x14ac:dyDescent="0.25">
      <c r="A158" s="3"/>
      <c r="B158" s="3"/>
    </row>
    <row r="159" spans="1:3" x14ac:dyDescent="0.25">
      <c r="A159" s="3" t="s">
        <v>34</v>
      </c>
      <c r="B159" t="s">
        <v>56</v>
      </c>
    </row>
    <row r="161" spans="1:3" x14ac:dyDescent="0.25">
      <c r="A161" s="3" t="s">
        <v>34</v>
      </c>
      <c r="B161" t="s">
        <v>50</v>
      </c>
    </row>
    <row r="162" spans="1:3" x14ac:dyDescent="0.25">
      <c r="A162" s="3"/>
      <c r="B162" s="3" t="s">
        <v>34</v>
      </c>
      <c r="C162" t="s">
        <v>51</v>
      </c>
    </row>
    <row r="163" spans="1:3" x14ac:dyDescent="0.25">
      <c r="A163" s="3"/>
      <c r="B163" s="3" t="s">
        <v>34</v>
      </c>
      <c r="C163" t="s">
        <v>52</v>
      </c>
    </row>
    <row r="164" spans="1:3" x14ac:dyDescent="0.25">
      <c r="A164" s="3"/>
      <c r="B164" s="3"/>
    </row>
    <row r="165" spans="1:3" x14ac:dyDescent="0.25">
      <c r="A165" s="3" t="s">
        <v>34</v>
      </c>
      <c r="B165" t="s">
        <v>102</v>
      </c>
    </row>
    <row r="166" spans="1:3" x14ac:dyDescent="0.25">
      <c r="A166" s="3"/>
      <c r="B166" s="3" t="s">
        <v>34</v>
      </c>
      <c r="C166" t="s">
        <v>103</v>
      </c>
    </row>
    <row r="167" spans="1:3" x14ac:dyDescent="0.25">
      <c r="A167" s="3"/>
    </row>
    <row r="168" spans="1:3" x14ac:dyDescent="0.25">
      <c r="A168" s="3" t="s">
        <v>34</v>
      </c>
      <c r="B168" t="s">
        <v>55</v>
      </c>
    </row>
    <row r="169" spans="1:3" x14ac:dyDescent="0.25">
      <c r="A169" s="3"/>
      <c r="B169" s="3" t="s">
        <v>34</v>
      </c>
      <c r="C169" t="s">
        <v>53</v>
      </c>
    </row>
    <row r="170" spans="1:3" x14ac:dyDescent="0.25">
      <c r="A170" s="3"/>
      <c r="B170" s="3" t="s">
        <v>34</v>
      </c>
      <c r="C170" t="s">
        <v>54</v>
      </c>
    </row>
    <row r="171" spans="1:3" x14ac:dyDescent="0.25">
      <c r="A171" s="3"/>
    </row>
    <row r="172" spans="1:3" x14ac:dyDescent="0.25">
      <c r="A172" s="3" t="s">
        <v>34</v>
      </c>
      <c r="B172" t="s">
        <v>104</v>
      </c>
    </row>
    <row r="174" spans="1:3" ht="21" x14ac:dyDescent="0.35">
      <c r="A174" s="16"/>
    </row>
  </sheetData>
  <phoneticPr fontId="3" type="noConversion"/>
  <hyperlinks>
    <hyperlink ref="C10" r:id="rId1" location="gid=0" xr:uid="{21B4B89F-797A-45D1-AA34-1BF192FA399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3FE6-6623-40AA-8DD6-31647C38AC14}">
  <dimension ref="A1:O334"/>
  <sheetViews>
    <sheetView tabSelected="1" topLeftCell="A61" workbookViewId="0">
      <selection activeCell="D64" sqref="D64"/>
    </sheetView>
  </sheetViews>
  <sheetFormatPr defaultRowHeight="15" x14ac:dyDescent="0.25"/>
  <sheetData>
    <row r="1" spans="1:10" ht="31.5" x14ac:dyDescent="0.5">
      <c r="A1" s="1" t="s">
        <v>110</v>
      </c>
      <c r="B1" s="1"/>
    </row>
    <row r="2" spans="1:10" ht="21" x14ac:dyDescent="0.35">
      <c r="A2" s="14" t="s">
        <v>89</v>
      </c>
      <c r="B2" s="15"/>
      <c r="C2" s="12"/>
      <c r="D2" s="13"/>
      <c r="E2" s="13"/>
      <c r="F2" s="13"/>
      <c r="G2" s="13"/>
      <c r="H2" s="13"/>
      <c r="I2" s="13"/>
      <c r="J2" s="13"/>
    </row>
    <row r="3" spans="1:10" ht="15.75" thickBot="1" x14ac:dyDescent="0.3"/>
    <row r="4" spans="1:10" ht="15.75" thickBot="1" x14ac:dyDescent="0.3">
      <c r="A4" s="21" t="s">
        <v>2</v>
      </c>
      <c r="B4" s="20" t="s">
        <v>153</v>
      </c>
      <c r="D4" s="9"/>
      <c r="E4" s="9"/>
      <c r="F4" s="9"/>
      <c r="G4" s="9"/>
      <c r="H4" s="9"/>
      <c r="I4" s="9"/>
    </row>
    <row r="6" spans="1:10" ht="28.5" x14ac:dyDescent="0.45">
      <c r="A6" s="38" t="s">
        <v>12</v>
      </c>
    </row>
    <row r="7" spans="1:10" ht="15" customHeight="1" x14ac:dyDescent="0.45">
      <c r="A7" s="17"/>
    </row>
    <row r="8" spans="1:10" x14ac:dyDescent="0.25">
      <c r="A8" s="3" t="s">
        <v>34</v>
      </c>
      <c r="B8" t="s">
        <v>71</v>
      </c>
    </row>
    <row r="9" spans="1:10" x14ac:dyDescent="0.25">
      <c r="A9" s="3"/>
      <c r="B9" t="s">
        <v>13</v>
      </c>
    </row>
    <row r="10" spans="1:10" x14ac:dyDescent="0.25">
      <c r="A10" s="3"/>
      <c r="B10" s="3" t="s">
        <v>34</v>
      </c>
      <c r="C10" s="2" t="s">
        <v>14</v>
      </c>
    </row>
    <row r="11" spans="1:10" x14ac:dyDescent="0.25">
      <c r="A11" s="3"/>
    </row>
    <row r="12" spans="1:10" x14ac:dyDescent="0.25">
      <c r="A12" s="3" t="s">
        <v>34</v>
      </c>
      <c r="B12" t="s">
        <v>72</v>
      </c>
    </row>
    <row r="13" spans="1:10" x14ac:dyDescent="0.25">
      <c r="A13" s="3"/>
    </row>
    <row r="14" spans="1:10" ht="21" x14ac:dyDescent="0.35">
      <c r="A14" s="48" t="s">
        <v>157</v>
      </c>
    </row>
    <row r="16" spans="1:10" x14ac:dyDescent="0.25">
      <c r="B16" t="s">
        <v>158</v>
      </c>
    </row>
    <row r="17" spans="1:6" x14ac:dyDescent="0.25">
      <c r="C17" t="s">
        <v>219</v>
      </c>
    </row>
    <row r="19" spans="1:6" ht="21" x14ac:dyDescent="0.35">
      <c r="A19" s="48" t="s">
        <v>159</v>
      </c>
    </row>
    <row r="21" spans="1:6" x14ac:dyDescent="0.25">
      <c r="B21" t="s">
        <v>160</v>
      </c>
    </row>
    <row r="22" spans="1:6" ht="15.75" thickBot="1" x14ac:dyDescent="0.3"/>
    <row r="23" spans="1:6" ht="15.75" thickBot="1" x14ac:dyDescent="0.3">
      <c r="C23" t="s">
        <v>161</v>
      </c>
      <c r="E23" s="21">
        <f>('Run Info'!F26+'Run Info'!I30+'Run Info'!J30+'Run Info'!K30+'Run Info'!L30+'Run Info'!M30+D63*3)/1000</f>
        <v>0</v>
      </c>
      <c r="F23" t="s">
        <v>127</v>
      </c>
    </row>
    <row r="24" spans="1:6" ht="15.75" thickBot="1" x14ac:dyDescent="0.3"/>
    <row r="25" spans="1:6" ht="15.75" thickBot="1" x14ac:dyDescent="0.3">
      <c r="C25" t="s">
        <v>162</v>
      </c>
      <c r="D25" s="21">
        <f>ROUNDUP(E23/E37,0)</f>
        <v>0</v>
      </c>
      <c r="E25" t="s">
        <v>163</v>
      </c>
    </row>
    <row r="26" spans="1:6" x14ac:dyDescent="0.25">
      <c r="D26" s="7" t="s">
        <v>164</v>
      </c>
    </row>
    <row r="27" spans="1:6" ht="15.75" thickBot="1" x14ac:dyDescent="0.3"/>
    <row r="28" spans="1:6" ht="15.75" thickBot="1" x14ac:dyDescent="0.3">
      <c r="C28" t="s">
        <v>123</v>
      </c>
      <c r="D28" s="21">
        <v>420</v>
      </c>
      <c r="E28" t="s">
        <v>165</v>
      </c>
    </row>
    <row r="29" spans="1:6" ht="15.75" thickBot="1" x14ac:dyDescent="0.3">
      <c r="C29" t="s">
        <v>166</v>
      </c>
      <c r="D29" s="21">
        <v>2940</v>
      </c>
      <c r="E29" t="s">
        <v>167</v>
      </c>
    </row>
    <row r="31" spans="1:6" x14ac:dyDescent="0.25">
      <c r="B31" t="s">
        <v>168</v>
      </c>
    </row>
    <row r="33" spans="1:11" x14ac:dyDescent="0.25">
      <c r="B33" t="s">
        <v>257</v>
      </c>
    </row>
    <row r="34" spans="1:11" x14ac:dyDescent="0.25">
      <c r="C34" t="s">
        <v>258</v>
      </c>
    </row>
    <row r="35" spans="1:11" ht="15.75" thickBot="1" x14ac:dyDescent="0.3"/>
    <row r="36" spans="1:11" ht="15.75" thickBot="1" x14ac:dyDescent="0.3">
      <c r="B36" t="s">
        <v>169</v>
      </c>
      <c r="D36" s="49"/>
      <c r="E36" s="50">
        <v>6300</v>
      </c>
      <c r="F36" t="s">
        <v>170</v>
      </c>
    </row>
    <row r="37" spans="1:11" ht="15.75" thickBot="1" x14ac:dyDescent="0.3">
      <c r="E37" s="21">
        <v>6.3</v>
      </c>
      <c r="F37" t="s">
        <v>171</v>
      </c>
      <c r="K37" s="40"/>
    </row>
    <row r="39" spans="1:11" ht="15.75" thickBot="1" x14ac:dyDescent="0.3">
      <c r="B39" t="s">
        <v>172</v>
      </c>
    </row>
    <row r="40" spans="1:11" ht="15.75" thickBot="1" x14ac:dyDescent="0.3">
      <c r="C40" t="s">
        <v>173</v>
      </c>
      <c r="D40" s="51">
        <f>E37*D25</f>
        <v>0</v>
      </c>
      <c r="E40" t="s">
        <v>174</v>
      </c>
    </row>
    <row r="42" spans="1:11" ht="21" x14ac:dyDescent="0.35">
      <c r="A42" s="48" t="s">
        <v>175</v>
      </c>
    </row>
    <row r="44" spans="1:11" x14ac:dyDescent="0.25">
      <c r="B44" t="s">
        <v>176</v>
      </c>
    </row>
    <row r="46" spans="1:11" x14ac:dyDescent="0.25">
      <c r="B46" t="s">
        <v>177</v>
      </c>
    </row>
    <row r="47" spans="1:11" x14ac:dyDescent="0.25">
      <c r="G47" s="7"/>
      <c r="H47" s="7" t="s">
        <v>178</v>
      </c>
    </row>
    <row r="48" spans="1:11" x14ac:dyDescent="0.25">
      <c r="C48" t="s">
        <v>179</v>
      </c>
      <c r="D48" s="41">
        <f>'Run Info'!F26</f>
        <v>0</v>
      </c>
      <c r="E48" t="s">
        <v>180</v>
      </c>
      <c r="H48" t="s">
        <v>179</v>
      </c>
      <c r="I48" s="41">
        <f>'Run Info'!F27</f>
        <v>0</v>
      </c>
      <c r="J48" t="s">
        <v>181</v>
      </c>
    </row>
    <row r="49" spans="1:10" x14ac:dyDescent="0.25">
      <c r="C49" t="s">
        <v>179</v>
      </c>
      <c r="D49" s="41">
        <f>'Run Info'!I30</f>
        <v>0</v>
      </c>
      <c r="E49" t="s">
        <v>182</v>
      </c>
      <c r="H49" t="s">
        <v>183</v>
      </c>
      <c r="I49" s="41">
        <f>'Run Info'!I31</f>
        <v>0</v>
      </c>
      <c r="J49" t="s">
        <v>184</v>
      </c>
    </row>
    <row r="50" spans="1:10" x14ac:dyDescent="0.25">
      <c r="C50" t="s">
        <v>179</v>
      </c>
      <c r="D50" s="41">
        <f>'Run Info'!J30</f>
        <v>0</v>
      </c>
      <c r="E50" t="s">
        <v>185</v>
      </c>
      <c r="H50" t="s">
        <v>183</v>
      </c>
      <c r="I50" s="41">
        <f>'Run Info'!J31</f>
        <v>0</v>
      </c>
      <c r="J50" t="s">
        <v>186</v>
      </c>
    </row>
    <row r="51" spans="1:10" x14ac:dyDescent="0.25">
      <c r="C51" t="s">
        <v>179</v>
      </c>
      <c r="D51" s="41">
        <f>'Run Info'!K30</f>
        <v>0</v>
      </c>
      <c r="E51" t="s">
        <v>187</v>
      </c>
      <c r="H51" t="s">
        <v>183</v>
      </c>
      <c r="I51" s="41">
        <f>'Run Info'!K31</f>
        <v>0</v>
      </c>
      <c r="J51" t="s">
        <v>188</v>
      </c>
    </row>
    <row r="52" spans="1:10" x14ac:dyDescent="0.25">
      <c r="C52" t="s">
        <v>179</v>
      </c>
      <c r="D52" s="41">
        <f>'Run Info'!L30</f>
        <v>0</v>
      </c>
      <c r="E52" t="s">
        <v>189</v>
      </c>
      <c r="H52" t="s">
        <v>183</v>
      </c>
      <c r="I52" s="41">
        <f>'Run Info'!L31</f>
        <v>0</v>
      </c>
      <c r="J52" t="s">
        <v>190</v>
      </c>
    </row>
    <row r="53" spans="1:10" x14ac:dyDescent="0.25">
      <c r="C53" t="s">
        <v>179</v>
      </c>
      <c r="D53" s="41">
        <f>'Run Info'!M30</f>
        <v>0</v>
      </c>
      <c r="E53" t="s">
        <v>191</v>
      </c>
      <c r="H53" t="s">
        <v>183</v>
      </c>
      <c r="I53" s="41">
        <f>'Run Info'!M31</f>
        <v>0</v>
      </c>
      <c r="J53" t="s">
        <v>192</v>
      </c>
    </row>
    <row r="55" spans="1:10" ht="21" x14ac:dyDescent="0.35">
      <c r="A55" s="48" t="s">
        <v>193</v>
      </c>
    </row>
    <row r="57" spans="1:10" x14ac:dyDescent="0.25">
      <c r="B57" t="s">
        <v>259</v>
      </c>
      <c r="C57" s="41">
        <v>0</v>
      </c>
      <c r="D57" t="s">
        <v>260</v>
      </c>
    </row>
    <row r="58" spans="1:10" ht="18.75" x14ac:dyDescent="0.3">
      <c r="B58" t="s">
        <v>261</v>
      </c>
      <c r="C58" s="41">
        <v>150</v>
      </c>
      <c r="D58" t="s">
        <v>262</v>
      </c>
    </row>
    <row r="60" spans="1:10" ht="21" x14ac:dyDescent="0.35">
      <c r="A60" s="48" t="s">
        <v>194</v>
      </c>
    </row>
    <row r="62" spans="1:10" ht="21" x14ac:dyDescent="0.35">
      <c r="A62" s="18"/>
      <c r="C62" t="s">
        <v>195</v>
      </c>
    </row>
    <row r="63" spans="1:10" ht="21" x14ac:dyDescent="0.35">
      <c r="A63" s="18"/>
      <c r="C63" t="s">
        <v>196</v>
      </c>
      <c r="D63" s="52">
        <f>'Run Info'!B19*J67</f>
        <v>0</v>
      </c>
      <c r="E63" t="s">
        <v>197</v>
      </c>
    </row>
    <row r="64" spans="1:10" ht="21" x14ac:dyDescent="0.35">
      <c r="A64" s="18"/>
      <c r="C64" t="s">
        <v>198</v>
      </c>
    </row>
    <row r="65" spans="1:15" ht="21" x14ac:dyDescent="0.35">
      <c r="A65" s="18"/>
      <c r="C65" t="s">
        <v>199</v>
      </c>
    </row>
    <row r="66" spans="1:15" ht="21.75" thickBot="1" x14ac:dyDescent="0.4">
      <c r="A66" s="18"/>
      <c r="C66" t="s">
        <v>200</v>
      </c>
    </row>
    <row r="67" spans="1:15" ht="21.75" thickBot="1" x14ac:dyDescent="0.4">
      <c r="A67" s="18"/>
      <c r="C67" t="s">
        <v>201</v>
      </c>
      <c r="J67" s="21">
        <v>150</v>
      </c>
      <c r="K67" t="s">
        <v>202</v>
      </c>
    </row>
    <row r="68" spans="1:15" ht="21" x14ac:dyDescent="0.35">
      <c r="A68" s="18"/>
    </row>
    <row r="70" spans="1:15" x14ac:dyDescent="0.25">
      <c r="B70" s="53" t="s">
        <v>203</v>
      </c>
      <c r="C70" s="53" t="s">
        <v>204</v>
      </c>
      <c r="D70" s="53" t="s">
        <v>203</v>
      </c>
      <c r="E70" s="53" t="s">
        <v>203</v>
      </c>
      <c r="F70" s="53" t="s">
        <v>203</v>
      </c>
      <c r="G70" s="53" t="s">
        <v>205</v>
      </c>
      <c r="H70" s="53" t="s">
        <v>206</v>
      </c>
      <c r="I70" s="53" t="s">
        <v>203</v>
      </c>
      <c r="J70" s="54" t="s">
        <v>207</v>
      </c>
    </row>
    <row r="71" spans="1:15" x14ac:dyDescent="0.25">
      <c r="B71" s="55" t="s">
        <v>208</v>
      </c>
      <c r="C71" s="55" t="s">
        <v>209</v>
      </c>
      <c r="D71" s="55" t="s">
        <v>208</v>
      </c>
      <c r="E71" s="55" t="s">
        <v>208</v>
      </c>
      <c r="F71" s="55" t="s">
        <v>208</v>
      </c>
      <c r="G71" s="55" t="s">
        <v>210</v>
      </c>
      <c r="H71" s="55" t="s">
        <v>211</v>
      </c>
      <c r="I71" s="55" t="s">
        <v>212</v>
      </c>
      <c r="J71" s="56" t="s">
        <v>213</v>
      </c>
    </row>
    <row r="72" spans="1:15" x14ac:dyDescent="0.25">
      <c r="B72" s="57" t="s">
        <v>214</v>
      </c>
      <c r="C72" s="57" t="s">
        <v>215</v>
      </c>
      <c r="D72" s="57" t="s">
        <v>216</v>
      </c>
      <c r="E72" s="57" t="s">
        <v>217</v>
      </c>
      <c r="F72" s="57" t="s">
        <v>1</v>
      </c>
      <c r="G72" s="57" t="s">
        <v>218</v>
      </c>
      <c r="H72" s="57" t="s">
        <v>127</v>
      </c>
      <c r="I72" s="57" t="s">
        <v>0</v>
      </c>
      <c r="J72" s="58" t="s">
        <v>0</v>
      </c>
    </row>
    <row r="73" spans="1:15" x14ac:dyDescent="0.25">
      <c r="A73" s="59"/>
      <c r="B73" s="60">
        <f>'Run Info'!C24</f>
        <v>0</v>
      </c>
      <c r="C73" s="60">
        <f>'Run Info'!E24</f>
        <v>0</v>
      </c>
      <c r="D73" s="61" t="e">
        <f>B73/C73*1000</f>
        <v>#DIV/0!</v>
      </c>
      <c r="E73" s="62" t="e">
        <f t="shared" ref="E73:F74" si="0">D73*1000</f>
        <v>#DIV/0!</v>
      </c>
      <c r="F73" s="63" t="e">
        <f t="shared" si="0"/>
        <v>#DIV/0!</v>
      </c>
      <c r="G73" s="60">
        <v>0</v>
      </c>
      <c r="H73" s="64">
        <f>D63/1000</f>
        <v>0</v>
      </c>
      <c r="I73" s="65" t="e">
        <f>G73*H73/F73*1000</f>
        <v>#DIV/0!</v>
      </c>
      <c r="J73" s="66" t="e">
        <f>(H73*1000)-I73</f>
        <v>#DIV/0!</v>
      </c>
      <c r="L73" s="40"/>
      <c r="M73" s="40"/>
      <c r="N73" s="40"/>
      <c r="O73" s="40"/>
    </row>
    <row r="74" spans="1:15" x14ac:dyDescent="0.25">
      <c r="A74" s="59"/>
      <c r="B74" s="60">
        <f>'Run Info'!C24</f>
        <v>0</v>
      </c>
      <c r="C74" s="60">
        <f>'Run Info'!E24</f>
        <v>0</v>
      </c>
      <c r="D74" s="61" t="e">
        <f>B74/C74*1000</f>
        <v>#DIV/0!</v>
      </c>
      <c r="E74" s="62" t="e">
        <f t="shared" si="0"/>
        <v>#DIV/0!</v>
      </c>
      <c r="F74" s="63" t="e">
        <f t="shared" si="0"/>
        <v>#DIV/0!</v>
      </c>
      <c r="G74" s="60">
        <v>0</v>
      </c>
      <c r="H74" s="64">
        <f>D63/1000</f>
        <v>0</v>
      </c>
      <c r="I74" s="65" t="e">
        <f>G74*H74/F74*1000</f>
        <v>#DIV/0!</v>
      </c>
      <c r="J74" s="66" t="e">
        <f>(H74*1000)-I74</f>
        <v>#DIV/0!</v>
      </c>
      <c r="L74" s="40"/>
      <c r="M74" s="40"/>
      <c r="N74" s="40"/>
      <c r="O74" s="40"/>
    </row>
    <row r="76" spans="1:15" x14ac:dyDescent="0.25">
      <c r="C76" t="s">
        <v>263</v>
      </c>
    </row>
    <row r="77" spans="1:15" x14ac:dyDescent="0.25">
      <c r="D77" t="s">
        <v>264</v>
      </c>
    </row>
    <row r="79" spans="1:15" ht="21" x14ac:dyDescent="0.35">
      <c r="A79" s="48" t="s">
        <v>133</v>
      </c>
      <c r="B79" s="48"/>
      <c r="C79" s="48"/>
      <c r="D79" s="48"/>
      <c r="F79" s="16"/>
    </row>
    <row r="80" spans="1:15" ht="21" x14ac:dyDescent="0.35">
      <c r="A80" s="48" t="s">
        <v>241</v>
      </c>
      <c r="B80" s="48"/>
      <c r="C80" s="48"/>
      <c r="D80" s="48"/>
      <c r="G80" s="16"/>
    </row>
    <row r="82" spans="2:11" ht="21" x14ac:dyDescent="0.35">
      <c r="B82" s="16"/>
    </row>
    <row r="84" spans="2:11" x14ac:dyDescent="0.25">
      <c r="C84" t="s">
        <v>15</v>
      </c>
      <c r="D84" s="41">
        <f>'Run Info'!B20</f>
        <v>0</v>
      </c>
      <c r="E84" t="s">
        <v>16</v>
      </c>
    </row>
    <row r="86" spans="2:11" x14ac:dyDescent="0.25">
      <c r="C86" t="s">
        <v>25</v>
      </c>
    </row>
    <row r="88" spans="2:11" x14ac:dyDescent="0.25">
      <c r="C88" t="s">
        <v>134</v>
      </c>
    </row>
    <row r="89" spans="2:11" x14ac:dyDescent="0.25">
      <c r="D89" t="s">
        <v>135</v>
      </c>
    </row>
    <row r="90" spans="2:11" x14ac:dyDescent="0.25">
      <c r="E90" s="42" t="s">
        <v>136</v>
      </c>
    </row>
    <row r="91" spans="2:11" x14ac:dyDescent="0.25">
      <c r="F91" s="42" t="s">
        <v>137</v>
      </c>
    </row>
    <row r="92" spans="2:11" x14ac:dyDescent="0.25">
      <c r="G92" s="42" t="s">
        <v>251</v>
      </c>
    </row>
    <row r="93" spans="2:11" x14ac:dyDescent="0.25">
      <c r="G93" s="42" t="s">
        <v>242</v>
      </c>
    </row>
    <row r="94" spans="2:11" x14ac:dyDescent="0.25">
      <c r="G94" s="42" t="s">
        <v>140</v>
      </c>
    </row>
    <row r="95" spans="2:11" x14ac:dyDescent="0.25">
      <c r="G95" s="42" t="s">
        <v>243</v>
      </c>
      <c r="J95" s="41">
        <f>'Run Info'!G36</f>
        <v>0</v>
      </c>
      <c r="K95" t="s">
        <v>142</v>
      </c>
    </row>
    <row r="96" spans="2:11" x14ac:dyDescent="0.25">
      <c r="G96" s="42" t="s">
        <v>141</v>
      </c>
    </row>
    <row r="97" spans="1:13" x14ac:dyDescent="0.25">
      <c r="F97" s="67" t="s">
        <v>220</v>
      </c>
      <c r="G97" s="68"/>
      <c r="H97" s="67"/>
      <c r="I97" s="67"/>
      <c r="J97" s="67"/>
      <c r="K97" s="67"/>
      <c r="L97" s="67"/>
      <c r="M97" s="67"/>
    </row>
    <row r="98" spans="1:13" x14ac:dyDescent="0.25">
      <c r="F98" s="67"/>
      <c r="G98" s="68" t="s">
        <v>221</v>
      </c>
      <c r="H98" s="67"/>
      <c r="I98" s="67"/>
      <c r="J98" s="67"/>
      <c r="K98" s="67"/>
      <c r="L98" s="67"/>
      <c r="M98" s="67"/>
    </row>
    <row r="99" spans="1:13" x14ac:dyDescent="0.25">
      <c r="F99" s="42" t="s">
        <v>143</v>
      </c>
    </row>
    <row r="100" spans="1:13" x14ac:dyDescent="0.25">
      <c r="G100" s="42" t="s">
        <v>144</v>
      </c>
    </row>
    <row r="101" spans="1:13" x14ac:dyDescent="0.25">
      <c r="G101" s="42" t="s">
        <v>145</v>
      </c>
      <c r="I101" s="41">
        <f>'Run Info'!C34</f>
        <v>0</v>
      </c>
      <c r="J101" t="s">
        <v>146</v>
      </c>
    </row>
    <row r="102" spans="1:13" x14ac:dyDescent="0.25">
      <c r="G102" s="42" t="s">
        <v>250</v>
      </c>
    </row>
    <row r="103" spans="1:13" x14ac:dyDescent="0.25">
      <c r="H103" s="41" t="s">
        <v>7</v>
      </c>
      <c r="I103" s="41">
        <f>'Run Info'!D39</f>
        <v>0</v>
      </c>
      <c r="J103" t="s">
        <v>0</v>
      </c>
    </row>
    <row r="104" spans="1:13" x14ac:dyDescent="0.25">
      <c r="H104" s="41" t="s">
        <v>8</v>
      </c>
      <c r="I104" s="41">
        <f>'Run Info'!D40</f>
        <v>0</v>
      </c>
      <c r="J104" t="s">
        <v>0</v>
      </c>
    </row>
    <row r="105" spans="1:13" x14ac:dyDescent="0.25">
      <c r="H105" s="41" t="s">
        <v>9</v>
      </c>
      <c r="I105" s="41">
        <f>'Run Info'!D41</f>
        <v>0</v>
      </c>
      <c r="J105" t="s">
        <v>0</v>
      </c>
    </row>
    <row r="106" spans="1:13" x14ac:dyDescent="0.25">
      <c r="H106" s="41" t="s">
        <v>10</v>
      </c>
      <c r="I106" s="41">
        <f>'Run Info'!D42</f>
        <v>0</v>
      </c>
      <c r="J106" t="s">
        <v>0</v>
      </c>
    </row>
    <row r="109" spans="1:13" ht="21" x14ac:dyDescent="0.35">
      <c r="A109" s="48" t="s">
        <v>222</v>
      </c>
      <c r="B109" s="48"/>
    </row>
    <row r="111" spans="1:13" x14ac:dyDescent="0.25">
      <c r="C111" t="s">
        <v>15</v>
      </c>
      <c r="D111" s="41">
        <f>'Run Info'!B21</f>
        <v>0</v>
      </c>
      <c r="E111" t="s">
        <v>22</v>
      </c>
      <c r="G111" s="7"/>
    </row>
    <row r="113" spans="2:8" x14ac:dyDescent="0.25">
      <c r="C113" t="s">
        <v>23</v>
      </c>
    </row>
    <row r="115" spans="2:8" x14ac:dyDescent="0.25">
      <c r="C115" s="3" t="s">
        <v>34</v>
      </c>
      <c r="D115" t="s">
        <v>244</v>
      </c>
    </row>
    <row r="116" spans="2:8" x14ac:dyDescent="0.25">
      <c r="C116" s="3" t="s">
        <v>34</v>
      </c>
      <c r="D116" t="s">
        <v>76</v>
      </c>
    </row>
    <row r="117" spans="2:8" x14ac:dyDescent="0.25">
      <c r="C117" s="3" t="s">
        <v>34</v>
      </c>
      <c r="D117" t="s">
        <v>77</v>
      </c>
    </row>
    <row r="118" spans="2:8" x14ac:dyDescent="0.25">
      <c r="C118" s="3" t="s">
        <v>34</v>
      </c>
      <c r="D118" t="s">
        <v>265</v>
      </c>
    </row>
    <row r="119" spans="2:8" x14ac:dyDescent="0.25">
      <c r="C119" s="3"/>
      <c r="D119" s="3" t="s">
        <v>34</v>
      </c>
      <c r="E119" t="s">
        <v>266</v>
      </c>
    </row>
    <row r="120" spans="2:8" x14ac:dyDescent="0.25">
      <c r="C120" s="3" t="s">
        <v>34</v>
      </c>
      <c r="D120" t="s">
        <v>79</v>
      </c>
    </row>
    <row r="121" spans="2:8" ht="21" x14ac:dyDescent="0.35">
      <c r="B121" s="70" t="s">
        <v>245</v>
      </c>
      <c r="C121" s="3" t="s">
        <v>34</v>
      </c>
      <c r="D121" s="67" t="s">
        <v>252</v>
      </c>
      <c r="E121" s="67"/>
      <c r="F121" s="67"/>
      <c r="G121" s="67"/>
      <c r="H121" s="67"/>
    </row>
    <row r="122" spans="2:8" x14ac:dyDescent="0.25">
      <c r="D122" s="3" t="s">
        <v>34</v>
      </c>
      <c r="E122" t="s">
        <v>81</v>
      </c>
    </row>
    <row r="123" spans="2:8" x14ac:dyDescent="0.25">
      <c r="D123" s="3" t="s">
        <v>34</v>
      </c>
      <c r="E123" s="79" t="s">
        <v>253</v>
      </c>
    </row>
    <row r="124" spans="2:8" x14ac:dyDescent="0.25">
      <c r="C124" s="3" t="s">
        <v>34</v>
      </c>
      <c r="D124" t="s">
        <v>82</v>
      </c>
    </row>
    <row r="125" spans="2:8" x14ac:dyDescent="0.25">
      <c r="C125" s="3"/>
      <c r="D125" s="3" t="s">
        <v>34</v>
      </c>
      <c r="E125" s="40" t="s">
        <v>223</v>
      </c>
    </row>
    <row r="126" spans="2:8" x14ac:dyDescent="0.25">
      <c r="C126" s="3" t="s">
        <v>34</v>
      </c>
      <c r="D126" t="s">
        <v>83</v>
      </c>
    </row>
    <row r="127" spans="2:8" x14ac:dyDescent="0.25">
      <c r="C127" s="3" t="s">
        <v>34</v>
      </c>
      <c r="D127" t="s">
        <v>247</v>
      </c>
    </row>
    <row r="128" spans="2:8" x14ac:dyDescent="0.25">
      <c r="C128" s="3" t="s">
        <v>34</v>
      </c>
      <c r="D128" t="s">
        <v>84</v>
      </c>
    </row>
    <row r="129" spans="1:9" x14ac:dyDescent="0.25">
      <c r="C129" s="3" t="s">
        <v>34</v>
      </c>
      <c r="D129" t="s">
        <v>85</v>
      </c>
    </row>
    <row r="130" spans="1:9" x14ac:dyDescent="0.25">
      <c r="C130" s="3" t="s">
        <v>34</v>
      </c>
      <c r="D130" t="s">
        <v>249</v>
      </c>
    </row>
    <row r="131" spans="1:9" x14ac:dyDescent="0.25">
      <c r="C131" s="3" t="s">
        <v>34</v>
      </c>
      <c r="D131" t="s">
        <v>90</v>
      </c>
    </row>
    <row r="132" spans="1:9" x14ac:dyDescent="0.25">
      <c r="C132" s="3" t="s">
        <v>34</v>
      </c>
      <c r="D132" t="s">
        <v>248</v>
      </c>
    </row>
    <row r="133" spans="1:9" x14ac:dyDescent="0.25">
      <c r="C133" s="3" t="s">
        <v>34</v>
      </c>
      <c r="D133" t="s">
        <v>246</v>
      </c>
    </row>
    <row r="135" spans="1:9" ht="21" x14ac:dyDescent="0.35">
      <c r="A135" s="48" t="s">
        <v>224</v>
      </c>
      <c r="B135" s="48"/>
    </row>
    <row r="136" spans="1:9" ht="21" x14ac:dyDescent="0.35">
      <c r="A136" s="48"/>
      <c r="B136" s="16" t="s">
        <v>225</v>
      </c>
      <c r="C136" s="48"/>
    </row>
    <row r="138" spans="1:9" x14ac:dyDescent="0.25">
      <c r="C138" t="s">
        <v>134</v>
      </c>
    </row>
    <row r="139" spans="1:9" x14ac:dyDescent="0.25">
      <c r="D139" t="s">
        <v>135</v>
      </c>
    </row>
    <row r="140" spans="1:9" x14ac:dyDescent="0.25">
      <c r="E140" t="s">
        <v>147</v>
      </c>
    </row>
    <row r="141" spans="1:9" x14ac:dyDescent="0.25">
      <c r="F141" t="s">
        <v>138</v>
      </c>
    </row>
    <row r="142" spans="1:9" x14ac:dyDescent="0.25">
      <c r="F142" t="s">
        <v>139</v>
      </c>
      <c r="I142" s="39"/>
    </row>
    <row r="143" spans="1:9" x14ac:dyDescent="0.25">
      <c r="F143" t="s">
        <v>148</v>
      </c>
    </row>
    <row r="144" spans="1:9" x14ac:dyDescent="0.25">
      <c r="F144" t="s">
        <v>149</v>
      </c>
    </row>
    <row r="145" spans="1:12" x14ac:dyDescent="0.25">
      <c r="F145" t="s">
        <v>150</v>
      </c>
    </row>
    <row r="146" spans="1:12" x14ac:dyDescent="0.25">
      <c r="D146" s="9"/>
      <c r="E146" s="9"/>
      <c r="F146" s="9" t="s">
        <v>151</v>
      </c>
      <c r="G146" s="9"/>
      <c r="H146" s="9"/>
      <c r="I146" s="9"/>
      <c r="J146" s="9"/>
      <c r="K146" s="9"/>
      <c r="L146" s="9"/>
    </row>
    <row r="147" spans="1:12" ht="15.75" thickBot="1" x14ac:dyDescent="0.3">
      <c r="D147" s="9"/>
      <c r="E147" s="9"/>
      <c r="F147" s="9"/>
      <c r="G147" s="9"/>
      <c r="H147" s="9"/>
      <c r="I147" s="9"/>
      <c r="J147" s="69"/>
      <c r="K147" s="69"/>
      <c r="L147" s="9"/>
    </row>
    <row r="148" spans="1:12" ht="15.75" thickBot="1" x14ac:dyDescent="0.3">
      <c r="D148" t="s">
        <v>152</v>
      </c>
      <c r="J148" s="83"/>
      <c r="K148" s="84"/>
    </row>
    <row r="150" spans="1:12" ht="21" x14ac:dyDescent="0.35">
      <c r="A150" s="48" t="s">
        <v>226</v>
      </c>
      <c r="B150" s="48"/>
    </row>
    <row r="152" spans="1:12" ht="21" x14ac:dyDescent="0.35">
      <c r="A152" s="48" t="s">
        <v>227</v>
      </c>
    </row>
    <row r="154" spans="1:12" x14ac:dyDescent="0.25">
      <c r="C154" s="3" t="s">
        <v>34</v>
      </c>
      <c r="D154" t="s">
        <v>254</v>
      </c>
    </row>
    <row r="155" spans="1:12" x14ac:dyDescent="0.25">
      <c r="C155" s="3" t="s">
        <v>34</v>
      </c>
      <c r="D155" t="s">
        <v>76</v>
      </c>
    </row>
    <row r="156" spans="1:12" x14ac:dyDescent="0.25">
      <c r="C156" s="3" t="s">
        <v>34</v>
      </c>
      <c r="D156" t="s">
        <v>77</v>
      </c>
    </row>
    <row r="157" spans="1:12" x14ac:dyDescent="0.25">
      <c r="C157" s="3" t="s">
        <v>34</v>
      </c>
      <c r="D157" t="s">
        <v>267</v>
      </c>
    </row>
    <row r="158" spans="1:12" x14ac:dyDescent="0.25">
      <c r="C158" s="3"/>
      <c r="D158" s="3" t="s">
        <v>34</v>
      </c>
      <c r="E158" t="s">
        <v>266</v>
      </c>
    </row>
    <row r="159" spans="1:12" x14ac:dyDescent="0.25">
      <c r="C159" s="3" t="s">
        <v>34</v>
      </c>
      <c r="D159" t="s">
        <v>79</v>
      </c>
    </row>
    <row r="160" spans="1:12" ht="21" x14ac:dyDescent="0.35">
      <c r="B160" s="70" t="s">
        <v>245</v>
      </c>
      <c r="C160" s="3" t="s">
        <v>34</v>
      </c>
      <c r="D160" s="67" t="s">
        <v>252</v>
      </c>
      <c r="E160" s="67"/>
      <c r="F160" s="67"/>
      <c r="G160" s="67"/>
      <c r="H160" s="67"/>
    </row>
    <row r="161" spans="1:5" x14ac:dyDescent="0.25">
      <c r="D161" s="3" t="s">
        <v>34</v>
      </c>
      <c r="E161" t="s">
        <v>81</v>
      </c>
    </row>
    <row r="162" spans="1:5" x14ac:dyDescent="0.25">
      <c r="D162" s="3" t="s">
        <v>34</v>
      </c>
      <c r="E162" s="79" t="s">
        <v>253</v>
      </c>
    </row>
    <row r="163" spans="1:5" x14ac:dyDescent="0.25">
      <c r="C163" s="3" t="s">
        <v>34</v>
      </c>
      <c r="D163" t="s">
        <v>82</v>
      </c>
    </row>
    <row r="164" spans="1:5" x14ac:dyDescent="0.25">
      <c r="C164" s="3"/>
      <c r="D164" s="3" t="s">
        <v>34</v>
      </c>
      <c r="E164" s="40" t="s">
        <v>223</v>
      </c>
    </row>
    <row r="165" spans="1:5" x14ac:dyDescent="0.25">
      <c r="C165" s="3" t="s">
        <v>34</v>
      </c>
      <c r="D165" t="s">
        <v>83</v>
      </c>
    </row>
    <row r="166" spans="1:5" x14ac:dyDescent="0.25">
      <c r="C166" s="3" t="s">
        <v>34</v>
      </c>
      <c r="D166" t="s">
        <v>247</v>
      </c>
    </row>
    <row r="167" spans="1:5" x14ac:dyDescent="0.25">
      <c r="C167" s="3" t="s">
        <v>34</v>
      </c>
      <c r="D167" t="s">
        <v>84</v>
      </c>
    </row>
    <row r="168" spans="1:5" x14ac:dyDescent="0.25">
      <c r="C168" s="3" t="s">
        <v>34</v>
      </c>
      <c r="D168" t="s">
        <v>85</v>
      </c>
    </row>
    <row r="169" spans="1:5" x14ac:dyDescent="0.25">
      <c r="C169" s="3" t="s">
        <v>34</v>
      </c>
      <c r="D169" t="s">
        <v>249</v>
      </c>
    </row>
    <row r="170" spans="1:5" x14ac:dyDescent="0.25">
      <c r="C170" s="3" t="s">
        <v>34</v>
      </c>
      <c r="D170" t="s">
        <v>90</v>
      </c>
    </row>
    <row r="171" spans="1:5" x14ac:dyDescent="0.25">
      <c r="C171" s="3" t="s">
        <v>34</v>
      </c>
      <c r="D171" t="s">
        <v>248</v>
      </c>
    </row>
    <row r="172" spans="1:5" x14ac:dyDescent="0.25">
      <c r="C172" s="3" t="s">
        <v>34</v>
      </c>
      <c r="D172" t="s">
        <v>246</v>
      </c>
    </row>
    <row r="174" spans="1:5" ht="21" x14ac:dyDescent="0.35">
      <c r="A174" s="48" t="s">
        <v>228</v>
      </c>
    </row>
    <row r="176" spans="1:5" x14ac:dyDescent="0.25">
      <c r="B176" t="s">
        <v>268</v>
      </c>
    </row>
    <row r="177" spans="1:5" x14ac:dyDescent="0.25">
      <c r="C177" t="s">
        <v>46</v>
      </c>
    </row>
    <row r="178" spans="1:5" x14ac:dyDescent="0.25">
      <c r="C178" t="s">
        <v>48</v>
      </c>
    </row>
    <row r="179" spans="1:5" x14ac:dyDescent="0.25">
      <c r="C179" t="s">
        <v>47</v>
      </c>
    </row>
    <row r="181" spans="1:5" ht="21" x14ac:dyDescent="0.35">
      <c r="A181" s="48" t="s">
        <v>255</v>
      </c>
    </row>
    <row r="183" spans="1:5" x14ac:dyDescent="0.25">
      <c r="B183" t="s">
        <v>269</v>
      </c>
    </row>
    <row r="184" spans="1:5" x14ac:dyDescent="0.25">
      <c r="C184" t="s">
        <v>229</v>
      </c>
    </row>
    <row r="185" spans="1:5" x14ac:dyDescent="0.25">
      <c r="C185" t="s">
        <v>230</v>
      </c>
    </row>
    <row r="187" spans="1:5" ht="15.75" x14ac:dyDescent="0.25">
      <c r="B187" s="80" t="s">
        <v>256</v>
      </c>
    </row>
    <row r="188" spans="1:5" ht="18.75" x14ac:dyDescent="0.3">
      <c r="B188" s="78"/>
    </row>
    <row r="189" spans="1:5" x14ac:dyDescent="0.25">
      <c r="D189" t="s">
        <v>231</v>
      </c>
      <c r="E189" t="s">
        <v>232</v>
      </c>
    </row>
    <row r="190" spans="1:5" x14ac:dyDescent="0.25">
      <c r="D190" t="s">
        <v>233</v>
      </c>
    </row>
    <row r="191" spans="1:5" x14ac:dyDescent="0.25">
      <c r="D191" t="s">
        <v>234</v>
      </c>
    </row>
    <row r="192" spans="1:5" x14ac:dyDescent="0.25">
      <c r="D192" t="s">
        <v>235</v>
      </c>
    </row>
    <row r="193" spans="1:5" x14ac:dyDescent="0.25">
      <c r="D193" t="s">
        <v>236</v>
      </c>
    </row>
    <row r="194" spans="1:5" x14ac:dyDescent="0.25">
      <c r="D194" t="s">
        <v>233</v>
      </c>
      <c r="E194" t="s">
        <v>237</v>
      </c>
    </row>
    <row r="196" spans="1:5" s="48" customFormat="1" ht="21" x14ac:dyDescent="0.35">
      <c r="A196" s="48" t="s">
        <v>238</v>
      </c>
    </row>
    <row r="198" spans="1:5" x14ac:dyDescent="0.25">
      <c r="B198" t="s">
        <v>270</v>
      </c>
    </row>
    <row r="200" spans="1:5" x14ac:dyDescent="0.25">
      <c r="B200" t="s">
        <v>271</v>
      </c>
    </row>
    <row r="201" spans="1:5" x14ac:dyDescent="0.25">
      <c r="C201" t="s">
        <v>56</v>
      </c>
    </row>
    <row r="203" spans="1:5" x14ac:dyDescent="0.25">
      <c r="B203" s="79" t="s">
        <v>272</v>
      </c>
    </row>
    <row r="204" spans="1:5" x14ac:dyDescent="0.25">
      <c r="B204" s="79"/>
      <c r="C204" t="s">
        <v>273</v>
      </c>
    </row>
    <row r="205" spans="1:5" x14ac:dyDescent="0.25">
      <c r="C205" t="s">
        <v>51</v>
      </c>
    </row>
    <row r="206" spans="1:5" x14ac:dyDescent="0.25">
      <c r="C206" t="s">
        <v>52</v>
      </c>
    </row>
    <row r="208" spans="1:5" ht="21" x14ac:dyDescent="0.35">
      <c r="A208" s="48" t="s">
        <v>239</v>
      </c>
    </row>
    <row r="210" spans="2:15" x14ac:dyDescent="0.25">
      <c r="B210" t="s">
        <v>240</v>
      </c>
    </row>
    <row r="212" spans="2:15" x14ac:dyDescent="0.25">
      <c r="B212" t="s">
        <v>55</v>
      </c>
    </row>
    <row r="213" spans="2:15" x14ac:dyDescent="0.25">
      <c r="C213" t="s">
        <v>53</v>
      </c>
    </row>
    <row r="214" spans="2:15" x14ac:dyDescent="0.25">
      <c r="C214" t="s">
        <v>54</v>
      </c>
    </row>
    <row r="215" spans="2:15" ht="18.75" x14ac:dyDescent="0.3">
      <c r="C215" s="79" t="s">
        <v>274</v>
      </c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</row>
    <row r="216" spans="2:15" ht="18.75" x14ac:dyDescent="0.3">
      <c r="C216" s="81"/>
      <c r="D216" s="81" t="s">
        <v>275</v>
      </c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</row>
    <row r="217" spans="2:15" s="72" customFormat="1" x14ac:dyDescent="0.25">
      <c r="G217" s="74"/>
    </row>
    <row r="218" spans="2:15" s="72" customFormat="1" x14ac:dyDescent="0.25">
      <c r="G218" s="74"/>
    </row>
    <row r="219" spans="2:15" s="72" customFormat="1" x14ac:dyDescent="0.25">
      <c r="F219" s="74"/>
    </row>
    <row r="220" spans="2:15" s="72" customFormat="1" x14ac:dyDescent="0.25">
      <c r="G220" s="74"/>
    </row>
    <row r="221" spans="2:15" s="72" customFormat="1" x14ac:dyDescent="0.25">
      <c r="G221" s="74"/>
    </row>
    <row r="222" spans="2:15" s="72" customFormat="1" x14ac:dyDescent="0.25">
      <c r="G222" s="74"/>
    </row>
    <row r="223" spans="2:15" s="72" customFormat="1" x14ac:dyDescent="0.25"/>
    <row r="224" spans="2:15" s="72" customFormat="1" x14ac:dyDescent="0.25"/>
    <row r="225" spans="1:3" s="72" customFormat="1" x14ac:dyDescent="0.25"/>
    <row r="226" spans="1:3" s="72" customFormat="1" x14ac:dyDescent="0.25"/>
    <row r="227" spans="1:3" s="72" customFormat="1" x14ac:dyDescent="0.25"/>
    <row r="228" spans="1:3" s="72" customFormat="1" ht="21" x14ac:dyDescent="0.35">
      <c r="B228" s="73"/>
    </row>
    <row r="229" spans="1:3" s="72" customFormat="1" x14ac:dyDescent="0.25">
      <c r="A229" s="75"/>
    </row>
    <row r="230" spans="1:3" s="72" customFormat="1" x14ac:dyDescent="0.25"/>
    <row r="231" spans="1:3" s="72" customFormat="1" x14ac:dyDescent="0.25">
      <c r="B231" s="75"/>
    </row>
    <row r="232" spans="1:3" s="72" customFormat="1" x14ac:dyDescent="0.25">
      <c r="C232" s="75"/>
    </row>
    <row r="233" spans="1:3" s="72" customFormat="1" x14ac:dyDescent="0.25"/>
    <row r="234" spans="1:3" s="72" customFormat="1" x14ac:dyDescent="0.25">
      <c r="A234" s="75"/>
      <c r="B234" s="75"/>
    </row>
    <row r="235" spans="1:3" s="72" customFormat="1" x14ac:dyDescent="0.25">
      <c r="A235" s="75"/>
      <c r="B235" s="75"/>
    </row>
    <row r="236" spans="1:3" s="72" customFormat="1" x14ac:dyDescent="0.25">
      <c r="A236" s="75"/>
      <c r="B236" s="75"/>
    </row>
    <row r="237" spans="1:3" s="72" customFormat="1" x14ac:dyDescent="0.25">
      <c r="A237" s="75"/>
      <c r="B237" s="75"/>
    </row>
    <row r="238" spans="1:3" s="72" customFormat="1" x14ac:dyDescent="0.25">
      <c r="A238" s="75"/>
      <c r="B238" s="75"/>
    </row>
    <row r="239" spans="1:3" s="72" customFormat="1" x14ac:dyDescent="0.25">
      <c r="A239" s="75"/>
      <c r="B239" s="75"/>
    </row>
    <row r="240" spans="1:3" s="72" customFormat="1" x14ac:dyDescent="0.25">
      <c r="B240" s="75"/>
      <c r="C240" s="75"/>
    </row>
    <row r="241" spans="1:3" s="72" customFormat="1" x14ac:dyDescent="0.25">
      <c r="A241" s="75"/>
      <c r="B241" s="75"/>
    </row>
    <row r="242" spans="1:3" s="72" customFormat="1" x14ac:dyDescent="0.25">
      <c r="A242" s="75"/>
      <c r="B242" s="75"/>
    </row>
    <row r="243" spans="1:3" s="72" customFormat="1" x14ac:dyDescent="0.25">
      <c r="A243" s="75"/>
      <c r="B243" s="75"/>
    </row>
    <row r="244" spans="1:3" s="72" customFormat="1" x14ac:dyDescent="0.25">
      <c r="A244" s="75"/>
      <c r="B244" s="75"/>
    </row>
    <row r="245" spans="1:3" s="72" customFormat="1" x14ac:dyDescent="0.25">
      <c r="A245" s="75"/>
      <c r="B245" s="75"/>
      <c r="C245" s="75"/>
    </row>
    <row r="246" spans="1:3" s="72" customFormat="1" x14ac:dyDescent="0.25">
      <c r="A246" s="75"/>
      <c r="B246" s="75"/>
      <c r="C246" s="75"/>
    </row>
    <row r="247" spans="1:3" s="72" customFormat="1" x14ac:dyDescent="0.25">
      <c r="A247" s="75"/>
      <c r="B247" s="75"/>
      <c r="C247" s="75"/>
    </row>
    <row r="248" spans="1:3" s="72" customFormat="1" x14ac:dyDescent="0.25">
      <c r="A248" s="75"/>
      <c r="B248" s="75"/>
    </row>
    <row r="249" spans="1:3" s="72" customFormat="1" x14ac:dyDescent="0.25">
      <c r="A249" s="75"/>
      <c r="B249" s="75"/>
    </row>
    <row r="250" spans="1:3" s="72" customFormat="1" x14ac:dyDescent="0.25">
      <c r="A250" s="75"/>
      <c r="B250" s="75"/>
    </row>
    <row r="251" spans="1:3" s="72" customFormat="1" x14ac:dyDescent="0.25">
      <c r="A251" s="75"/>
      <c r="B251" s="75"/>
    </row>
    <row r="252" spans="1:3" s="72" customFormat="1" x14ac:dyDescent="0.25">
      <c r="A252" s="75"/>
      <c r="B252" s="75"/>
    </row>
    <row r="253" spans="1:3" s="72" customFormat="1" x14ac:dyDescent="0.25"/>
    <row r="254" spans="1:3" s="72" customFormat="1" x14ac:dyDescent="0.25"/>
    <row r="255" spans="1:3" s="72" customFormat="1" ht="21" x14ac:dyDescent="0.35">
      <c r="B255" s="73"/>
    </row>
    <row r="256" spans="1:3" s="72" customFormat="1" x14ac:dyDescent="0.25"/>
    <row r="257" spans="1:12" s="72" customFormat="1" x14ac:dyDescent="0.25"/>
    <row r="258" spans="1:12" s="72" customFormat="1" x14ac:dyDescent="0.25"/>
    <row r="259" spans="1:12" s="72" customFormat="1" x14ac:dyDescent="0.25"/>
    <row r="260" spans="1:12" s="72" customFormat="1" x14ac:dyDescent="0.25"/>
    <row r="261" spans="1:12" s="72" customFormat="1" x14ac:dyDescent="0.25"/>
    <row r="262" spans="1:12" s="72" customFormat="1" x14ac:dyDescent="0.25"/>
    <row r="263" spans="1:12" s="72" customFormat="1" x14ac:dyDescent="0.25"/>
    <row r="264" spans="1:12" s="72" customFormat="1" x14ac:dyDescent="0.25"/>
    <row r="265" spans="1:12" s="72" customFormat="1" x14ac:dyDescent="0.25"/>
    <row r="266" spans="1:12" s="72" customFormat="1" x14ac:dyDescent="0.25">
      <c r="D266" s="71"/>
      <c r="E266" s="71"/>
      <c r="F266" s="71"/>
      <c r="G266" s="71"/>
      <c r="H266" s="71"/>
      <c r="I266" s="71"/>
      <c r="J266" s="71"/>
      <c r="K266" s="71"/>
      <c r="L266" s="71"/>
    </row>
    <row r="267" spans="1:12" s="72" customFormat="1" x14ac:dyDescent="0.25">
      <c r="D267" s="71"/>
      <c r="E267" s="71"/>
      <c r="F267" s="71"/>
      <c r="G267" s="71"/>
      <c r="H267" s="71"/>
      <c r="I267" s="71"/>
      <c r="J267" s="43"/>
      <c r="K267" s="43"/>
      <c r="L267" s="71"/>
    </row>
    <row r="268" spans="1:12" s="72" customFormat="1" x14ac:dyDescent="0.25">
      <c r="J268" s="82"/>
      <c r="K268" s="82"/>
    </row>
    <row r="269" spans="1:12" s="72" customFormat="1" x14ac:dyDescent="0.25">
      <c r="J269" s="76"/>
      <c r="K269" s="76"/>
    </row>
    <row r="270" spans="1:12" s="72" customFormat="1" x14ac:dyDescent="0.25">
      <c r="A270" s="75"/>
    </row>
    <row r="271" spans="1:12" s="72" customFormat="1" x14ac:dyDescent="0.25"/>
    <row r="272" spans="1:12" s="72" customFormat="1" x14ac:dyDescent="0.25">
      <c r="B272" s="75"/>
    </row>
    <row r="273" spans="1:3" s="72" customFormat="1" x14ac:dyDescent="0.25"/>
    <row r="274" spans="1:3" s="72" customFormat="1" x14ac:dyDescent="0.25">
      <c r="C274" s="75"/>
    </row>
    <row r="275" spans="1:3" s="72" customFormat="1" x14ac:dyDescent="0.25"/>
    <row r="276" spans="1:3" s="72" customFormat="1" ht="21" x14ac:dyDescent="0.35">
      <c r="B276" s="73"/>
    </row>
    <row r="277" spans="1:3" s="72" customFormat="1" x14ac:dyDescent="0.25">
      <c r="A277" s="75"/>
    </row>
    <row r="278" spans="1:3" s="72" customFormat="1" x14ac:dyDescent="0.25"/>
    <row r="279" spans="1:3" s="72" customFormat="1" x14ac:dyDescent="0.25">
      <c r="A279" s="75"/>
      <c r="B279" s="75"/>
    </row>
    <row r="280" spans="1:3" s="72" customFormat="1" x14ac:dyDescent="0.25">
      <c r="A280" s="75"/>
      <c r="B280" s="75"/>
    </row>
    <row r="281" spans="1:3" s="72" customFormat="1" x14ac:dyDescent="0.25">
      <c r="A281" s="75"/>
      <c r="B281" s="75"/>
    </row>
    <row r="282" spans="1:3" s="72" customFormat="1" x14ac:dyDescent="0.25">
      <c r="A282" s="75"/>
      <c r="B282" s="75"/>
    </row>
    <row r="283" spans="1:3" s="72" customFormat="1" x14ac:dyDescent="0.25">
      <c r="A283" s="75"/>
      <c r="B283" s="75"/>
    </row>
    <row r="284" spans="1:3" s="72" customFormat="1" x14ac:dyDescent="0.25">
      <c r="A284" s="75"/>
      <c r="B284" s="75"/>
    </row>
    <row r="285" spans="1:3" s="72" customFormat="1" x14ac:dyDescent="0.25">
      <c r="B285" s="75"/>
      <c r="C285" s="75"/>
    </row>
    <row r="286" spans="1:3" s="72" customFormat="1" x14ac:dyDescent="0.25">
      <c r="A286" s="75"/>
      <c r="B286" s="75"/>
    </row>
    <row r="287" spans="1:3" s="72" customFormat="1" x14ac:dyDescent="0.25">
      <c r="A287" s="75"/>
      <c r="B287" s="75"/>
    </row>
    <row r="288" spans="1:3" s="72" customFormat="1" x14ac:dyDescent="0.25">
      <c r="A288" s="75"/>
      <c r="B288" s="75"/>
    </row>
    <row r="289" spans="1:3" s="72" customFormat="1" x14ac:dyDescent="0.25">
      <c r="A289" s="75"/>
      <c r="B289" s="75"/>
    </row>
    <row r="290" spans="1:3" s="72" customFormat="1" x14ac:dyDescent="0.25">
      <c r="A290" s="75"/>
      <c r="B290" s="75"/>
      <c r="C290" s="75"/>
    </row>
    <row r="291" spans="1:3" s="72" customFormat="1" x14ac:dyDescent="0.25">
      <c r="A291" s="75"/>
      <c r="B291" s="75"/>
      <c r="C291" s="75"/>
    </row>
    <row r="292" spans="1:3" s="72" customFormat="1" x14ac:dyDescent="0.25">
      <c r="A292" s="75"/>
      <c r="B292" s="75"/>
      <c r="C292" s="75"/>
    </row>
    <row r="293" spans="1:3" s="72" customFormat="1" x14ac:dyDescent="0.25">
      <c r="A293" s="75"/>
      <c r="B293" s="75"/>
    </row>
    <row r="294" spans="1:3" s="72" customFormat="1" x14ac:dyDescent="0.25">
      <c r="A294" s="75"/>
      <c r="B294" s="75"/>
    </row>
    <row r="295" spans="1:3" s="72" customFormat="1" x14ac:dyDescent="0.25">
      <c r="A295" s="75"/>
      <c r="B295" s="75"/>
    </row>
    <row r="296" spans="1:3" s="72" customFormat="1" x14ac:dyDescent="0.25">
      <c r="A296" s="75"/>
      <c r="B296" s="75"/>
    </row>
    <row r="297" spans="1:3" s="72" customFormat="1" x14ac:dyDescent="0.25">
      <c r="A297" s="75"/>
      <c r="B297" s="75"/>
    </row>
    <row r="298" spans="1:3" s="72" customFormat="1" x14ac:dyDescent="0.25"/>
    <row r="299" spans="1:3" s="72" customFormat="1" ht="21" x14ac:dyDescent="0.35">
      <c r="B299" s="77"/>
    </row>
    <row r="300" spans="1:3" s="72" customFormat="1" x14ac:dyDescent="0.25"/>
    <row r="301" spans="1:3" s="72" customFormat="1" x14ac:dyDescent="0.25">
      <c r="A301" s="75"/>
    </row>
    <row r="302" spans="1:3" s="72" customFormat="1" x14ac:dyDescent="0.25">
      <c r="B302" s="75"/>
    </row>
    <row r="303" spans="1:3" s="72" customFormat="1" x14ac:dyDescent="0.25"/>
    <row r="304" spans="1:3" s="72" customFormat="1" x14ac:dyDescent="0.25"/>
    <row r="305" spans="1:2" s="72" customFormat="1" x14ac:dyDescent="0.25"/>
    <row r="306" spans="1:2" s="72" customFormat="1" x14ac:dyDescent="0.25">
      <c r="A306" s="75"/>
    </row>
    <row r="307" spans="1:2" s="72" customFormat="1" x14ac:dyDescent="0.25">
      <c r="B307" s="75"/>
    </row>
    <row r="308" spans="1:2" s="72" customFormat="1" x14ac:dyDescent="0.25">
      <c r="B308" s="75"/>
    </row>
    <row r="309" spans="1:2" s="72" customFormat="1" x14ac:dyDescent="0.25"/>
    <row r="310" spans="1:2" s="72" customFormat="1" x14ac:dyDescent="0.25">
      <c r="A310" s="75"/>
    </row>
    <row r="311" spans="1:2" s="72" customFormat="1" x14ac:dyDescent="0.25">
      <c r="A311" s="75"/>
      <c r="B311" s="75"/>
    </row>
    <row r="312" spans="1:2" s="72" customFormat="1" x14ac:dyDescent="0.25">
      <c r="A312" s="75"/>
      <c r="B312" s="75"/>
    </row>
    <row r="313" spans="1:2" s="72" customFormat="1" x14ac:dyDescent="0.25">
      <c r="A313" s="75"/>
    </row>
    <row r="314" spans="1:2" s="72" customFormat="1" x14ac:dyDescent="0.25">
      <c r="A314" s="75"/>
    </row>
    <row r="315" spans="1:2" s="72" customFormat="1" x14ac:dyDescent="0.25">
      <c r="A315" s="75"/>
    </row>
    <row r="316" spans="1:2" s="72" customFormat="1" x14ac:dyDescent="0.25">
      <c r="A316" s="75"/>
    </row>
    <row r="317" spans="1:2" s="72" customFormat="1" x14ac:dyDescent="0.25">
      <c r="A317" s="75"/>
      <c r="B317" s="75"/>
    </row>
    <row r="318" spans="1:2" s="72" customFormat="1" x14ac:dyDescent="0.25">
      <c r="A318" s="75"/>
      <c r="B318" s="75"/>
    </row>
    <row r="319" spans="1:2" s="72" customFormat="1" x14ac:dyDescent="0.25">
      <c r="A319" s="75"/>
      <c r="B319" s="75"/>
    </row>
    <row r="320" spans="1:2" s="72" customFormat="1" x14ac:dyDescent="0.25">
      <c r="A320" s="75"/>
    </row>
    <row r="321" spans="1:2" s="72" customFormat="1" x14ac:dyDescent="0.25"/>
    <row r="322" spans="1:2" s="72" customFormat="1" x14ac:dyDescent="0.25">
      <c r="A322" s="75"/>
    </row>
    <row r="323" spans="1:2" s="72" customFormat="1" x14ac:dyDescent="0.25">
      <c r="A323" s="75"/>
      <c r="B323" s="75"/>
    </row>
    <row r="324" spans="1:2" s="72" customFormat="1" x14ac:dyDescent="0.25">
      <c r="A324" s="75"/>
      <c r="B324" s="75"/>
    </row>
    <row r="325" spans="1:2" s="72" customFormat="1" x14ac:dyDescent="0.25">
      <c r="A325" s="75"/>
      <c r="B325" s="75"/>
    </row>
    <row r="326" spans="1:2" s="72" customFormat="1" x14ac:dyDescent="0.25">
      <c r="A326" s="75"/>
    </row>
    <row r="327" spans="1:2" s="72" customFormat="1" x14ac:dyDescent="0.25">
      <c r="A327" s="75"/>
      <c r="B327" s="75"/>
    </row>
    <row r="328" spans="1:2" s="72" customFormat="1" x14ac:dyDescent="0.25">
      <c r="A328" s="75"/>
    </row>
    <row r="329" spans="1:2" s="72" customFormat="1" x14ac:dyDescent="0.25">
      <c r="A329" s="75"/>
    </row>
    <row r="330" spans="1:2" s="72" customFormat="1" x14ac:dyDescent="0.25">
      <c r="A330" s="75"/>
      <c r="B330" s="75"/>
    </row>
    <row r="331" spans="1:2" s="72" customFormat="1" x14ac:dyDescent="0.25">
      <c r="A331" s="75"/>
      <c r="B331" s="75"/>
    </row>
    <row r="332" spans="1:2" s="72" customFormat="1" x14ac:dyDescent="0.25">
      <c r="A332" s="75"/>
    </row>
    <row r="333" spans="1:2" s="72" customFormat="1" x14ac:dyDescent="0.25">
      <c r="A333" s="75"/>
    </row>
    <row r="334" spans="1:2" s="72" customFormat="1" x14ac:dyDescent="0.25"/>
  </sheetData>
  <mergeCells count="2">
    <mergeCell ref="J268:K268"/>
    <mergeCell ref="J148:K148"/>
  </mergeCells>
  <hyperlinks>
    <hyperlink ref="C10" r:id="rId1" location="gid=0" xr:uid="{02149C17-C62F-4D95-AD99-FEB7B17E36C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9099C-13DA-4FC3-A81E-232B17BCBD7E}">
  <dimension ref="A1:O44"/>
  <sheetViews>
    <sheetView workbookViewId="0">
      <selection activeCell="I30" sqref="I30"/>
    </sheetView>
  </sheetViews>
  <sheetFormatPr defaultRowHeight="15" x14ac:dyDescent="0.25"/>
  <cols>
    <col min="2" max="2" width="11.5703125" customWidth="1"/>
    <col min="3" max="3" width="10.5703125" customWidth="1"/>
    <col min="4" max="4" width="10.28515625" customWidth="1"/>
    <col min="9" max="9" width="11" customWidth="1"/>
    <col min="10" max="10" width="12.5703125" customWidth="1"/>
  </cols>
  <sheetData>
    <row r="1" spans="1:14" ht="15.75" thickBot="1" x14ac:dyDescent="0.3"/>
    <row r="2" spans="1:14" ht="15.75" thickBot="1" x14ac:dyDescent="0.3">
      <c r="A2" s="21" t="s">
        <v>2</v>
      </c>
      <c r="B2" s="20"/>
      <c r="D2" s="9"/>
      <c r="E2" s="9"/>
      <c r="F2" s="9"/>
      <c r="G2" s="9"/>
      <c r="H2" s="9"/>
    </row>
    <row r="3" spans="1:14" x14ac:dyDescent="0.25">
      <c r="D3" s="9"/>
      <c r="E3" s="9"/>
      <c r="F3" s="9"/>
      <c r="G3" s="9"/>
      <c r="H3" s="9"/>
      <c r="I3" s="9"/>
    </row>
    <row r="4" spans="1:14" ht="21.75" thickBot="1" x14ac:dyDescent="0.4">
      <c r="B4" s="18" t="s">
        <v>121</v>
      </c>
      <c r="D4" s="9"/>
      <c r="E4" s="9"/>
      <c r="F4" s="9"/>
      <c r="G4" s="9"/>
      <c r="H4" s="9"/>
      <c r="I4" s="9"/>
    </row>
    <row r="5" spans="1:14" x14ac:dyDescent="0.25">
      <c r="A5" s="85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7"/>
    </row>
    <row r="6" spans="1:14" x14ac:dyDescent="0.25">
      <c r="A6" s="88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90"/>
    </row>
    <row r="7" spans="1:14" x14ac:dyDescent="0.25">
      <c r="A7" s="88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90"/>
    </row>
    <row r="8" spans="1:14" x14ac:dyDescent="0.25">
      <c r="A8" s="88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90"/>
    </row>
    <row r="9" spans="1:14" x14ac:dyDescent="0.25">
      <c r="A9" s="88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  <c r="N9" s="90"/>
    </row>
    <row r="10" spans="1:14" x14ac:dyDescent="0.25">
      <c r="A10" s="88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90"/>
    </row>
    <row r="11" spans="1:14" x14ac:dyDescent="0.25">
      <c r="A11" s="88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90"/>
    </row>
    <row r="12" spans="1:14" x14ac:dyDescent="0.25">
      <c r="A12" s="88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90"/>
    </row>
    <row r="13" spans="1:14" x14ac:dyDescent="0.25">
      <c r="A13" s="88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  <c r="N13" s="90"/>
    </row>
    <row r="14" spans="1:14" x14ac:dyDescent="0.25">
      <c r="A14" s="88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90"/>
    </row>
    <row r="15" spans="1:14" ht="15.75" thickBot="1" x14ac:dyDescent="0.3">
      <c r="A15" s="91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3"/>
    </row>
    <row r="17" spans="2:15" ht="21.75" thickBot="1" x14ac:dyDescent="0.4">
      <c r="B17" s="18" t="s">
        <v>108</v>
      </c>
      <c r="C17" s="18"/>
    </row>
    <row r="18" spans="2:15" ht="15.75" thickBot="1" x14ac:dyDescent="0.3">
      <c r="I18" s="21" t="s">
        <v>126</v>
      </c>
      <c r="J18" s="40" t="s">
        <v>127</v>
      </c>
    </row>
    <row r="19" spans="2:15" ht="15.75" thickBot="1" x14ac:dyDescent="0.3">
      <c r="B19" s="21">
        <v>0</v>
      </c>
      <c r="C19" t="s">
        <v>117</v>
      </c>
      <c r="I19" t="s">
        <v>124</v>
      </c>
      <c r="J19" s="21"/>
    </row>
    <row r="20" spans="2:15" ht="15.75" thickBot="1" x14ac:dyDescent="0.3">
      <c r="B20" s="21">
        <f>B19</f>
        <v>0</v>
      </c>
      <c r="C20" t="s">
        <v>118</v>
      </c>
    </row>
    <row r="21" spans="2:15" ht="15.75" thickBot="1" x14ac:dyDescent="0.3">
      <c r="B21" s="21">
        <f>B20*2</f>
        <v>0</v>
      </c>
      <c r="C21" t="s">
        <v>119</v>
      </c>
      <c r="I21" t="s">
        <v>125</v>
      </c>
      <c r="J21" s="21"/>
    </row>
    <row r="22" spans="2:15" x14ac:dyDescent="0.25">
      <c r="B22" s="39"/>
    </row>
    <row r="23" spans="2:15" ht="21.75" thickBot="1" x14ac:dyDescent="0.4">
      <c r="B23" s="18" t="s">
        <v>57</v>
      </c>
    </row>
    <row r="24" spans="2:15" ht="15.75" thickBot="1" x14ac:dyDescent="0.3">
      <c r="B24" t="s">
        <v>128</v>
      </c>
      <c r="C24" s="21"/>
      <c r="D24" t="s">
        <v>129</v>
      </c>
      <c r="E24" s="21"/>
    </row>
    <row r="25" spans="2:15" ht="15.75" thickBot="1" x14ac:dyDescent="0.3">
      <c r="B25" t="s">
        <v>109</v>
      </c>
    </row>
    <row r="26" spans="2:15" ht="15.75" thickBot="1" x14ac:dyDescent="0.3">
      <c r="B26" s="21"/>
      <c r="C26" t="s">
        <v>1</v>
      </c>
      <c r="D26" t="s">
        <v>132</v>
      </c>
      <c r="F26" s="21"/>
      <c r="G26" s="40"/>
      <c r="I26" s="47" t="s">
        <v>154</v>
      </c>
      <c r="J26" s="8"/>
      <c r="K26" s="40"/>
      <c r="L26" s="40"/>
      <c r="O26" s="8"/>
    </row>
    <row r="27" spans="2:15" ht="15.75" thickBot="1" x14ac:dyDescent="0.3">
      <c r="B27" s="10"/>
      <c r="C27" t="s">
        <v>1</v>
      </c>
      <c r="D27" t="s">
        <v>131</v>
      </c>
      <c r="F27" s="21"/>
      <c r="H27" s="46" t="s">
        <v>155</v>
      </c>
      <c r="I27" s="46">
        <f>F28</f>
        <v>0</v>
      </c>
    </row>
    <row r="28" spans="2:15" ht="15.75" thickBot="1" x14ac:dyDescent="0.3">
      <c r="B28" s="10"/>
      <c r="C28" t="s">
        <v>1</v>
      </c>
      <c r="D28" t="s">
        <v>130</v>
      </c>
      <c r="F28" s="21"/>
    </row>
    <row r="29" spans="2:15" ht="15.75" thickBot="1" x14ac:dyDescent="0.3">
      <c r="B29" s="10"/>
      <c r="C29" t="s">
        <v>1</v>
      </c>
      <c r="I29" s="45"/>
      <c r="J29" s="45"/>
      <c r="K29" s="45"/>
      <c r="L29" s="45"/>
      <c r="M29" s="45"/>
      <c r="N29" s="44"/>
    </row>
    <row r="30" spans="2:15" ht="15.75" thickBot="1" x14ac:dyDescent="0.3">
      <c r="B30" s="10"/>
      <c r="C30" t="s">
        <v>1</v>
      </c>
      <c r="H30" t="s">
        <v>122</v>
      </c>
    </row>
    <row r="31" spans="2:15" ht="15.75" thickBot="1" x14ac:dyDescent="0.3">
      <c r="B31" s="10"/>
      <c r="C31" t="s">
        <v>1</v>
      </c>
      <c r="H31" t="s">
        <v>123</v>
      </c>
    </row>
    <row r="33" spans="2:12" ht="21.75" thickBot="1" x14ac:dyDescent="0.4">
      <c r="B33" s="18" t="s">
        <v>3</v>
      </c>
    </row>
    <row r="34" spans="2:12" ht="15.75" customHeight="1" thickBot="1" x14ac:dyDescent="0.3">
      <c r="B34" s="19" t="s">
        <v>156</v>
      </c>
      <c r="C34" s="21">
        <f>E39</f>
        <v>0</v>
      </c>
      <c r="D34" t="s">
        <v>0</v>
      </c>
    </row>
    <row r="35" spans="2:12" ht="15.75" thickBot="1" x14ac:dyDescent="0.3">
      <c r="B35" t="s">
        <v>5</v>
      </c>
    </row>
    <row r="36" spans="2:12" ht="15.75" thickBot="1" x14ac:dyDescent="0.3">
      <c r="B36" s="19" t="s">
        <v>4</v>
      </c>
      <c r="C36" s="21"/>
      <c r="D36" s="39" t="s">
        <v>0</v>
      </c>
      <c r="E36" s="19" t="s">
        <v>113</v>
      </c>
      <c r="F36" s="22"/>
      <c r="G36" s="21"/>
      <c r="H36" s="39" t="s">
        <v>0</v>
      </c>
      <c r="I36" t="s">
        <v>112</v>
      </c>
    </row>
    <row r="37" spans="2:12" ht="15.75" thickBot="1" x14ac:dyDescent="0.3">
      <c r="K37" s="26" t="s">
        <v>111</v>
      </c>
      <c r="L37" s="36"/>
    </row>
    <row r="38" spans="2:12" ht="15.75" thickBot="1" x14ac:dyDescent="0.3">
      <c r="B38" t="s">
        <v>6</v>
      </c>
      <c r="D38" t="s">
        <v>114</v>
      </c>
      <c r="E38" t="s">
        <v>115</v>
      </c>
      <c r="J38" s="34" t="s">
        <v>116</v>
      </c>
      <c r="K38" s="27" t="s">
        <v>11</v>
      </c>
      <c r="L38" s="37"/>
    </row>
    <row r="39" spans="2:12" x14ac:dyDescent="0.25">
      <c r="C39" t="s">
        <v>7</v>
      </c>
      <c r="D39" s="23"/>
      <c r="E39" s="23"/>
      <c r="I39" s="28" t="s">
        <v>7</v>
      </c>
      <c r="J39" s="23"/>
      <c r="K39" s="35"/>
    </row>
    <row r="40" spans="2:12" x14ac:dyDescent="0.25">
      <c r="C40" t="s">
        <v>8</v>
      </c>
      <c r="D40" s="24"/>
      <c r="E40" s="24">
        <f>E39</f>
        <v>0</v>
      </c>
      <c r="I40" s="29" t="s">
        <v>8</v>
      </c>
      <c r="J40" s="24"/>
      <c r="K40" s="24"/>
    </row>
    <row r="41" spans="2:12" x14ac:dyDescent="0.25">
      <c r="C41" t="s">
        <v>9</v>
      </c>
      <c r="D41" s="24"/>
      <c r="E41" s="24">
        <f>E39</f>
        <v>0</v>
      </c>
      <c r="I41" s="29" t="s">
        <v>9</v>
      </c>
      <c r="J41" s="24"/>
      <c r="K41" s="24"/>
    </row>
    <row r="42" spans="2:12" ht="15.75" thickBot="1" x14ac:dyDescent="0.3">
      <c r="C42" t="s">
        <v>10</v>
      </c>
      <c r="D42" s="25"/>
      <c r="E42" s="25">
        <f>E39</f>
        <v>0</v>
      </c>
      <c r="I42" s="30" t="s">
        <v>10</v>
      </c>
      <c r="J42" s="25"/>
      <c r="K42" s="25"/>
    </row>
    <row r="44" spans="2:12" ht="21" x14ac:dyDescent="0.35">
      <c r="B44" s="18" t="s">
        <v>107</v>
      </c>
    </row>
  </sheetData>
  <mergeCells count="1">
    <mergeCell ref="A5:N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Nimbus Procedure</vt:lpstr>
      <vt:lpstr>Starlet Procedure</vt:lpstr>
      <vt:lpstr>Run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Brown</dc:creator>
  <cp:lastModifiedBy>Matthew Currie</cp:lastModifiedBy>
  <dcterms:created xsi:type="dcterms:W3CDTF">2020-12-15T02:11:46Z</dcterms:created>
  <dcterms:modified xsi:type="dcterms:W3CDTF">2022-03-01T23:43:06Z</dcterms:modified>
</cp:coreProperties>
</file>