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+++\Trinite\"/>
    </mc:Choice>
  </mc:AlternateContent>
  <bookViews>
    <workbookView xWindow="0" yWindow="0" windowWidth="19200" windowHeight="6756" activeTab="1"/>
  </bookViews>
  <sheets>
    <sheet name="Лист1" sheetId="1" r:id="rId1"/>
    <sheet name="Лист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G14" i="2"/>
  <c r="G16" i="2"/>
  <c r="B15" i="2"/>
  <c r="C14" i="2"/>
  <c r="D14" i="2"/>
  <c r="E14" i="2"/>
  <c r="C8" i="2"/>
  <c r="D8" i="2"/>
  <c r="E8" i="2"/>
  <c r="B8" i="2"/>
  <c r="C15" i="2"/>
  <c r="D15" i="2"/>
  <c r="E15" i="2"/>
  <c r="B14" i="2"/>
  <c r="H5" i="2"/>
  <c r="I5" i="2"/>
  <c r="H4" i="2"/>
  <c r="G10" i="2"/>
  <c r="G11" i="2"/>
  <c r="G9" i="2"/>
  <c r="G7" i="2"/>
  <c r="K4" i="2"/>
  <c r="I4" i="2"/>
  <c r="G8" i="2"/>
  <c r="K5" i="2"/>
  <c r="G2" i="2"/>
</calcChain>
</file>

<file path=xl/sharedStrings.xml><?xml version="1.0" encoding="utf-8"?>
<sst xmlns="http://schemas.openxmlformats.org/spreadsheetml/2006/main" count="45" uniqueCount="40">
  <si>
    <t>сторис</t>
  </si>
  <si>
    <t>5 из 10</t>
  </si>
  <si>
    <t>посты</t>
  </si>
  <si>
    <t>15 постов</t>
  </si>
  <si>
    <t>пост про недержание "о чем молчат женщины"</t>
  </si>
  <si>
    <t>Наталья сколько написала</t>
  </si>
  <si>
    <t>лазерная интимная пластика - переделывали, основа - текст Натальи</t>
  </si>
  <si>
    <t>переписывали про тауэр, хотя пост был согласован</t>
  </si>
  <si>
    <t>самый первый пост переделывала, но все же выпустили нагш вариант, согласовали</t>
  </si>
  <si>
    <t xml:space="preserve">3 поста </t>
  </si>
  <si>
    <t>Услуги по проекту</t>
  </si>
  <si>
    <t>Сентябрь</t>
  </si>
  <si>
    <t>Октябрь</t>
  </si>
  <si>
    <t>Ноябрь</t>
  </si>
  <si>
    <t>Декабрь</t>
  </si>
  <si>
    <t>Разработка стратегии для Instagram и Facebook, разработка дизайна сообществ (аватар, иконки «актуальное»), рубрики</t>
  </si>
  <si>
    <t>Разработка плана публикаций на месяц, подготовка и размещение рекламных объявлений, настройка таргетинга, community-менеджмент и менеджмент проекта, поиск релевантных блогеров, разработка ТЗ и контроль их работы.</t>
  </si>
  <si>
    <t>Проведение фотоосъемки (клиника, процедуры, персонал)</t>
  </si>
  <si>
    <t>Разработка уникальных текстов и дизайна постов Instagram, Facebook (15 постов в месяц + 10 сторис)</t>
  </si>
  <si>
    <t>Финализация макетов, разработка макета листовок для Citrus Fitness</t>
  </si>
  <si>
    <t>Разработка gif для Citrus Fitness</t>
  </si>
  <si>
    <t>Итого:</t>
  </si>
  <si>
    <t>Таргетированная реклама Instagram (включая НДС)</t>
  </si>
  <si>
    <t>Таргетированная реклама Facebook (включая НДС)</t>
  </si>
  <si>
    <t>Бюджет на работу с блогерами</t>
  </si>
  <si>
    <t xml:space="preserve">                                                                         Общая сумма, рублей:</t>
  </si>
  <si>
    <t>пост 850</t>
  </si>
  <si>
    <t>сторис 625</t>
  </si>
  <si>
    <t>3 поста на половину</t>
  </si>
  <si>
    <t>1 пост наталья</t>
  </si>
  <si>
    <t>1 пост нам пришлось переписывать</t>
  </si>
  <si>
    <t>визуалы для 5 постов</t>
  </si>
  <si>
    <t>10 полноценных постов</t>
  </si>
  <si>
    <t>5 сторис</t>
  </si>
  <si>
    <t>3 текста наполовину</t>
  </si>
  <si>
    <t>1 текст допом вместо тауэра</t>
  </si>
  <si>
    <t xml:space="preserve">остаток на октябрь: </t>
  </si>
  <si>
    <t>октябрь</t>
  </si>
  <si>
    <t>посты 16 шт</t>
  </si>
  <si>
    <t>сторис 13 +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</si>
</sst>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8.5"/>
      <color theme="1"/>
      <name val="Times New Roman"/>
      <family val="1"/>
      <charset val="204"/>
    </font>
    <font>
      <b/>
      <sz val="8.5"/>
      <color rgb="FF000000"/>
      <name val="Times New Roman"/>
      <family val="1"/>
      <charset val="204"/>
    </font>
    <font>
      <sz val="8.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3" fontId="0" fillId="0" borderId="0" xfId="0" applyNumberFormat="1"/>
    <xf numFmtId="3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3"/>
  <sheetViews>
    <sheetView workbookViewId="0">
      <selection activeCell="D4" sqref="D4"/>
    </sheetView>
  </sheetViews>
  <sheetFormatPr defaultRowHeight="14.4" x14ac:dyDescent="0.3"/>
  <sheetData>
    <row r="4" spans="5:8" x14ac:dyDescent="0.3">
      <c r="E4" t="s">
        <v>0</v>
      </c>
      <c r="F4" t="s">
        <v>1</v>
      </c>
    </row>
    <row r="5" spans="5:8" x14ac:dyDescent="0.3">
      <c r="E5" t="s">
        <v>2</v>
      </c>
      <c r="F5" t="s">
        <v>3</v>
      </c>
    </row>
    <row r="6" spans="5:8" x14ac:dyDescent="0.3">
      <c r="E6" t="s">
        <v>5</v>
      </c>
      <c r="H6" t="s">
        <v>4</v>
      </c>
    </row>
    <row r="7" spans="5:8" x14ac:dyDescent="0.3">
      <c r="H7" t="s">
        <v>6</v>
      </c>
    </row>
    <row r="8" spans="5:8" x14ac:dyDescent="0.3">
      <c r="H8" t="s">
        <v>7</v>
      </c>
    </row>
    <row r="9" spans="5:8" x14ac:dyDescent="0.3">
      <c r="H9" t="s">
        <v>8</v>
      </c>
    </row>
    <row r="13" spans="5:8" x14ac:dyDescent="0.3">
      <c r="H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6" sqref="H16"/>
    </sheetView>
  </sheetViews>
  <sheetFormatPr defaultRowHeight="14.4" x14ac:dyDescent="0.3"/>
  <cols>
    <col min="1" max="1" width="58.21875" customWidth="1"/>
    <col min="8" max="8" width="15.5546875" customWidth="1"/>
  </cols>
  <sheetData>
    <row r="1" spans="1:11" ht="15" thickBot="1" x14ac:dyDescent="0.3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11" ht="22.2" thickBot="1" x14ac:dyDescent="0.35">
      <c r="A2" s="3" t="s">
        <v>15</v>
      </c>
      <c r="B2" s="5">
        <v>7000</v>
      </c>
      <c r="C2" s="6">
        <v>0</v>
      </c>
      <c r="D2" s="6">
        <v>0</v>
      </c>
      <c r="E2" s="6">
        <v>0</v>
      </c>
      <c r="G2">
        <f>7000+16000+3000</f>
        <v>26000</v>
      </c>
    </row>
    <row r="3" spans="1:11" ht="33" thickBot="1" x14ac:dyDescent="0.35">
      <c r="A3" s="3" t="s">
        <v>16</v>
      </c>
      <c r="B3" s="5">
        <v>16000</v>
      </c>
      <c r="C3" s="5">
        <v>16000</v>
      </c>
      <c r="D3" s="5">
        <v>16000</v>
      </c>
      <c r="E3" s="5">
        <v>16000</v>
      </c>
      <c r="G3" s="11">
        <v>5930</v>
      </c>
    </row>
    <row r="4" spans="1:11" ht="15" thickBot="1" x14ac:dyDescent="0.35">
      <c r="A4" s="3" t="s">
        <v>17</v>
      </c>
      <c r="B4" s="5">
        <v>0</v>
      </c>
      <c r="C4" s="6">
        <v>5000</v>
      </c>
      <c r="D4" s="6">
        <v>0</v>
      </c>
      <c r="E4" s="6">
        <v>0</v>
      </c>
      <c r="H4">
        <f>850*15</f>
        <v>12750</v>
      </c>
      <c r="I4">
        <f>H4/15</f>
        <v>850</v>
      </c>
      <c r="J4" t="s">
        <v>26</v>
      </c>
      <c r="K4">
        <f>I4/2</f>
        <v>425</v>
      </c>
    </row>
    <row r="5" spans="1:11" ht="22.2" thickBot="1" x14ac:dyDescent="0.35">
      <c r="A5" s="3" t="s">
        <v>18</v>
      </c>
      <c r="B5" s="5">
        <v>14812</v>
      </c>
      <c r="C5" s="5">
        <v>19000</v>
      </c>
      <c r="D5" s="5">
        <v>19000</v>
      </c>
      <c r="E5" s="5">
        <v>19000</v>
      </c>
      <c r="H5">
        <f>19000-H4</f>
        <v>6250</v>
      </c>
      <c r="I5">
        <f>H5/10</f>
        <v>625</v>
      </c>
      <c r="J5" t="s">
        <v>27</v>
      </c>
      <c r="K5">
        <f>I5/2</f>
        <v>312.5</v>
      </c>
    </row>
    <row r="6" spans="1:11" ht="15" thickBot="1" x14ac:dyDescent="0.35">
      <c r="A6" s="3" t="s">
        <v>19</v>
      </c>
      <c r="B6" s="6">
        <v>0</v>
      </c>
      <c r="C6" s="6">
        <v>0</v>
      </c>
      <c r="D6" s="6">
        <v>0</v>
      </c>
      <c r="E6" s="6">
        <v>0</v>
      </c>
    </row>
    <row r="7" spans="1:11" ht="15" thickBot="1" x14ac:dyDescent="0.35">
      <c r="A7" s="3" t="s">
        <v>20</v>
      </c>
      <c r="B7" s="5">
        <v>3000</v>
      </c>
      <c r="C7" s="6">
        <v>0</v>
      </c>
      <c r="D7" s="6">
        <v>0</v>
      </c>
      <c r="E7" s="6">
        <v>0</v>
      </c>
      <c r="G7">
        <f>10*I4</f>
        <v>8500</v>
      </c>
      <c r="H7" t="s">
        <v>32</v>
      </c>
    </row>
    <row r="8" spans="1:11" ht="15" thickBot="1" x14ac:dyDescent="0.35">
      <c r="A8" s="7" t="s">
        <v>21</v>
      </c>
      <c r="B8" s="8">
        <f>SUM(B2:B7)</f>
        <v>40812</v>
      </c>
      <c r="C8" s="8">
        <f t="shared" ref="C8:E8" si="0">SUM(C2:C7)</f>
        <v>40000</v>
      </c>
      <c r="D8" s="8">
        <f t="shared" si="0"/>
        <v>35000</v>
      </c>
      <c r="E8" s="8">
        <f t="shared" si="0"/>
        <v>35000</v>
      </c>
      <c r="G8">
        <f>I5*5</f>
        <v>3125</v>
      </c>
      <c r="H8" t="s">
        <v>33</v>
      </c>
    </row>
    <row r="9" spans="1:11" ht="15" thickBot="1" x14ac:dyDescent="0.35">
      <c r="A9" s="13"/>
      <c r="B9" s="14"/>
      <c r="C9" s="14"/>
      <c r="D9" s="14"/>
      <c r="E9" s="15"/>
      <c r="G9">
        <f>K4*5</f>
        <v>2125</v>
      </c>
      <c r="H9" t="s">
        <v>31</v>
      </c>
      <c r="J9" t="s">
        <v>28</v>
      </c>
    </row>
    <row r="10" spans="1:11" ht="22.2" thickBot="1" x14ac:dyDescent="0.35">
      <c r="A10" s="3"/>
      <c r="B10" s="9" t="s">
        <v>11</v>
      </c>
      <c r="C10" s="9" t="s">
        <v>12</v>
      </c>
      <c r="D10" s="9" t="s">
        <v>13</v>
      </c>
      <c r="E10" s="9" t="s">
        <v>14</v>
      </c>
      <c r="G10">
        <f>K4*3/2</f>
        <v>637.5</v>
      </c>
      <c r="H10" s="12" t="s">
        <v>34</v>
      </c>
      <c r="J10" t="s">
        <v>29</v>
      </c>
    </row>
    <row r="11" spans="1:11" ht="15" thickBot="1" x14ac:dyDescent="0.35">
      <c r="A11" s="3" t="s">
        <v>22</v>
      </c>
      <c r="B11" s="5">
        <v>5930</v>
      </c>
      <c r="C11" s="5"/>
      <c r="D11" s="5"/>
      <c r="E11" s="5"/>
      <c r="G11">
        <f>K4</f>
        <v>425</v>
      </c>
      <c r="H11" t="s">
        <v>35</v>
      </c>
      <c r="J11" t="s">
        <v>30</v>
      </c>
    </row>
    <row r="12" spans="1:11" ht="15" thickBot="1" x14ac:dyDescent="0.35">
      <c r="A12" s="3" t="s">
        <v>23</v>
      </c>
      <c r="B12" s="5"/>
      <c r="C12" s="5"/>
      <c r="D12" s="5"/>
      <c r="E12" s="5"/>
    </row>
    <row r="13" spans="1:11" ht="15" thickBot="1" x14ac:dyDescent="0.35">
      <c r="A13" s="3" t="s">
        <v>24</v>
      </c>
      <c r="B13" s="5"/>
      <c r="C13" s="5"/>
      <c r="D13" s="5"/>
      <c r="E13" s="5"/>
    </row>
    <row r="14" spans="1:11" ht="15" thickBot="1" x14ac:dyDescent="0.35">
      <c r="A14" s="7" t="s">
        <v>21</v>
      </c>
      <c r="B14" s="8">
        <f>B11</f>
        <v>5930</v>
      </c>
      <c r="C14" s="8">
        <f t="shared" ref="C14:E14" si="1">C11</f>
        <v>0</v>
      </c>
      <c r="D14" s="8">
        <f t="shared" si="1"/>
        <v>0</v>
      </c>
      <c r="E14" s="8">
        <f t="shared" si="1"/>
        <v>0</v>
      </c>
      <c r="F14" t="s">
        <v>37</v>
      </c>
      <c r="G14" s="16">
        <f>16*I4</f>
        <v>13600</v>
      </c>
      <c r="H14" t="s">
        <v>38</v>
      </c>
      <c r="I14">
        <v>5000</v>
      </c>
    </row>
    <row r="15" spans="1:11" ht="15" thickBot="1" x14ac:dyDescent="0.35">
      <c r="A15" s="10" t="s">
        <v>25</v>
      </c>
      <c r="B15" s="8">
        <f>B8+B14</f>
        <v>46742</v>
      </c>
      <c r="C15" s="8">
        <f t="shared" ref="C15:E15" si="2">C8+C14</f>
        <v>40000</v>
      </c>
      <c r="D15" s="8">
        <f t="shared" si="2"/>
        <v>35000</v>
      </c>
      <c r="E15" s="8">
        <f t="shared" si="2"/>
        <v>35000</v>
      </c>
      <c r="G15" s="16">
        <f>13*I5+K5</f>
        <v>8437.5</v>
      </c>
      <c r="H15" t="s">
        <v>39</v>
      </c>
      <c r="I15" s="4">
        <v>4188</v>
      </c>
    </row>
    <row r="16" spans="1:11" x14ac:dyDescent="0.3">
      <c r="G16" s="4">
        <f>G14+G15+C3+C4</f>
        <v>43037.5</v>
      </c>
      <c r="I16">
        <v>70</v>
      </c>
      <c r="K16">
        <v>46742</v>
      </c>
    </row>
    <row r="17" spans="5:11" x14ac:dyDescent="0.3">
      <c r="I17">
        <v>26000</v>
      </c>
      <c r="K17">
        <v>35258</v>
      </c>
    </row>
    <row r="19" spans="5:11" x14ac:dyDescent="0.3">
      <c r="E19" t="s">
        <v>36</v>
      </c>
    </row>
  </sheetData>
  <mergeCells count="1"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Гормаш-Ивлева</dc:creator>
  <cp:lastModifiedBy>User</cp:lastModifiedBy>
  <dcterms:created xsi:type="dcterms:W3CDTF">2019-10-01T14:17:07Z</dcterms:created>
  <dcterms:modified xsi:type="dcterms:W3CDTF">2019-10-28T14:49:53Z</dcterms:modified>
</cp:coreProperties>
</file>