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ysk\OneDrive\Dokumenty\Studia\4 semestr\BazyDanych\Laboratoryjne\Projekt końcowy\"/>
    </mc:Choice>
  </mc:AlternateContent>
  <xr:revisionPtr revIDLastSave="0" documentId="13_ncr:1_{825C1BEA-101D-495E-8F53-CFB16D3888FE}" xr6:coauthVersionLast="47" xr6:coauthVersionMax="47" xr10:uidLastSave="{00000000-0000-0000-0000-000000000000}"/>
  <bookViews>
    <workbookView xWindow="-110" yWindow="-110" windowWidth="19420" windowHeight="10300" xr2:uid="{ECDB8FAB-359E-474A-897E-123D80A30BD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1" l="1"/>
  <c r="AH15" i="1"/>
  <c r="AK19" i="1"/>
  <c r="AJ19" i="1"/>
  <c r="AI19" i="1"/>
  <c r="AJ9" i="1"/>
  <c r="AI9" i="1"/>
  <c r="AH9" i="1"/>
  <c r="AJ15" i="1"/>
  <c r="N37" i="1"/>
  <c r="AD6" i="1"/>
  <c r="AC6" i="1"/>
  <c r="AB6" i="1"/>
  <c r="AA6" i="1"/>
  <c r="Z6" i="1"/>
  <c r="Y6" i="1"/>
  <c r="X6" i="1"/>
  <c r="W6" i="1"/>
  <c r="U38" i="1"/>
  <c r="O28" i="1"/>
  <c r="O29" i="1"/>
  <c r="O30" i="1"/>
  <c r="O31" i="1"/>
  <c r="N28" i="1"/>
  <c r="N29" i="1"/>
  <c r="N30" i="1"/>
  <c r="T28" i="1" s="1"/>
  <c r="N31" i="1"/>
  <c r="M28" i="1"/>
  <c r="M29" i="1"/>
  <c r="M30" i="1"/>
  <c r="M31" i="1"/>
  <c r="M27" i="1"/>
  <c r="N27" i="1"/>
  <c r="O27" i="1"/>
  <c r="L28" i="1"/>
  <c r="L29" i="1"/>
  <c r="L30" i="1"/>
  <c r="L31" i="1"/>
  <c r="L27" i="1"/>
  <c r="O5" i="1"/>
  <c r="O6" i="1"/>
  <c r="O7" i="1"/>
  <c r="O8" i="1"/>
  <c r="N5" i="1"/>
  <c r="N6" i="1"/>
  <c r="N7" i="1"/>
  <c r="N8" i="1"/>
  <c r="M5" i="1"/>
  <c r="M6" i="1"/>
  <c r="M7" i="1"/>
  <c r="M8" i="1"/>
  <c r="S6" i="1" s="1"/>
  <c r="M4" i="1"/>
  <c r="N4" i="1"/>
  <c r="O4" i="1"/>
  <c r="L5" i="1"/>
  <c r="L6" i="1"/>
  <c r="L7" i="1"/>
  <c r="L8" i="1"/>
  <c r="L4" i="1"/>
  <c r="AH19" i="1"/>
  <c r="AK15" i="1"/>
  <c r="AU9" i="1"/>
  <c r="AT9" i="1"/>
  <c r="AS9" i="1"/>
  <c r="AR9" i="1"/>
  <c r="AK9" i="1"/>
  <c r="O38" i="1"/>
  <c r="O39" i="1"/>
  <c r="O40" i="1"/>
  <c r="O41" i="1"/>
  <c r="N38" i="1"/>
  <c r="N39" i="1"/>
  <c r="N40" i="1"/>
  <c r="N41" i="1"/>
  <c r="M38" i="1"/>
  <c r="M39" i="1"/>
  <c r="M40" i="1"/>
  <c r="M41" i="1"/>
  <c r="M37" i="1"/>
  <c r="S38" i="1" s="1"/>
  <c r="T38" i="1"/>
  <c r="O37" i="1"/>
  <c r="L38" i="1"/>
  <c r="R38" i="1" s="1"/>
  <c r="L39" i="1"/>
  <c r="L40" i="1"/>
  <c r="L41" i="1"/>
  <c r="L37" i="1"/>
  <c r="O15" i="1"/>
  <c r="O16" i="1"/>
  <c r="O17" i="1"/>
  <c r="O18" i="1"/>
  <c r="N15" i="1"/>
  <c r="N16" i="1"/>
  <c r="N17" i="1"/>
  <c r="N18" i="1"/>
  <c r="M15" i="1"/>
  <c r="M16" i="1"/>
  <c r="M17" i="1"/>
  <c r="M18" i="1"/>
  <c r="M14" i="1"/>
  <c r="N14" i="1"/>
  <c r="O14" i="1"/>
  <c r="L15" i="1"/>
  <c r="L16" i="1"/>
  <c r="L17" i="1"/>
  <c r="L18" i="1"/>
  <c r="L14" i="1"/>
  <c r="K28" i="1"/>
  <c r="K29" i="1" s="1"/>
  <c r="K30" i="1" s="1"/>
  <c r="K31" i="1" s="1"/>
  <c r="K5" i="1"/>
  <c r="K6" i="1" s="1"/>
  <c r="K7" i="1" s="1"/>
  <c r="K8" i="1" s="1"/>
  <c r="K38" i="1"/>
  <c r="K39" i="1" s="1"/>
  <c r="K40" i="1" s="1"/>
  <c r="K41" i="1" s="1"/>
  <c r="K15" i="1"/>
  <c r="K16" i="1" s="1"/>
  <c r="K17" i="1" s="1"/>
  <c r="K18" i="1" s="1"/>
  <c r="S16" i="1"/>
  <c r="T5" i="1"/>
  <c r="J39" i="1"/>
  <c r="I39" i="1"/>
  <c r="H39" i="1"/>
  <c r="G39" i="1"/>
  <c r="J38" i="1"/>
  <c r="I38" i="1"/>
  <c r="H38" i="1"/>
  <c r="G38" i="1"/>
  <c r="A38" i="1"/>
  <c r="A39" i="1" s="1"/>
  <c r="A40" i="1" s="1"/>
  <c r="A41" i="1" s="1"/>
  <c r="J37" i="1"/>
  <c r="I37" i="1"/>
  <c r="H37" i="1"/>
  <c r="G37" i="1"/>
  <c r="J29" i="1"/>
  <c r="I29" i="1"/>
  <c r="H29" i="1"/>
  <c r="G29" i="1"/>
  <c r="J28" i="1"/>
  <c r="I28" i="1"/>
  <c r="H28" i="1"/>
  <c r="G28" i="1"/>
  <c r="A28" i="1"/>
  <c r="A29" i="1" s="1"/>
  <c r="A30" i="1" s="1"/>
  <c r="A31" i="1" s="1"/>
  <c r="J27" i="1"/>
  <c r="I27" i="1"/>
  <c r="H27" i="1"/>
  <c r="G27" i="1"/>
  <c r="J16" i="1"/>
  <c r="I16" i="1"/>
  <c r="H16" i="1"/>
  <c r="G16" i="1"/>
  <c r="J15" i="1"/>
  <c r="I15" i="1"/>
  <c r="H15" i="1"/>
  <c r="G15" i="1"/>
  <c r="A15" i="1"/>
  <c r="A16" i="1" s="1"/>
  <c r="A17" i="1" s="1"/>
  <c r="A18" i="1" s="1"/>
  <c r="J14" i="1"/>
  <c r="I14" i="1"/>
  <c r="H14" i="1"/>
  <c r="G14" i="1"/>
  <c r="H6" i="1"/>
  <c r="I6" i="1"/>
  <c r="J6" i="1"/>
  <c r="G6" i="1"/>
  <c r="H5" i="1"/>
  <c r="I5" i="1"/>
  <c r="J5" i="1"/>
  <c r="G5" i="1"/>
  <c r="H4" i="1"/>
  <c r="I4" i="1"/>
  <c r="J4" i="1"/>
  <c r="G4" i="1"/>
  <c r="A5" i="1"/>
  <c r="A6" i="1" s="1"/>
  <c r="A7" i="1" s="1"/>
  <c r="A8" i="1" s="1"/>
  <c r="U39" i="1" l="1"/>
  <c r="R5" i="1"/>
  <c r="U37" i="1"/>
  <c r="S37" i="1"/>
  <c r="U29" i="1"/>
  <c r="T15" i="1"/>
  <c r="S4" i="1"/>
  <c r="S15" i="1"/>
  <c r="S14" i="1"/>
  <c r="U27" i="1"/>
  <c r="T14" i="1"/>
  <c r="T6" i="1"/>
  <c r="U6" i="1"/>
  <c r="S28" i="1"/>
  <c r="T4" i="1"/>
  <c r="R16" i="1"/>
  <c r="U28" i="1"/>
  <c r="T16" i="1"/>
  <c r="S5" i="1"/>
  <c r="T37" i="1"/>
  <c r="U4" i="1"/>
  <c r="S39" i="1"/>
  <c r="U5" i="1"/>
  <c r="S27" i="1"/>
  <c r="U16" i="1"/>
  <c r="T29" i="1"/>
  <c r="R6" i="1"/>
  <c r="R14" i="1"/>
  <c r="R15" i="1"/>
  <c r="U14" i="1"/>
  <c r="U15" i="1"/>
  <c r="R4" i="1"/>
  <c r="T39" i="1"/>
  <c r="R37" i="1"/>
  <c r="R39" i="1"/>
  <c r="T27" i="1"/>
  <c r="R29" i="1"/>
  <c r="S29" i="1"/>
  <c r="R28" i="1"/>
  <c r="R27" i="1"/>
</calcChain>
</file>

<file path=xl/sharedStrings.xml><?xml version="1.0" encoding="utf-8"?>
<sst xmlns="http://schemas.openxmlformats.org/spreadsheetml/2006/main" count="250" uniqueCount="28">
  <si>
    <t>MSSMS</t>
  </si>
  <si>
    <t>NR POMIARU /NR TESTU</t>
  </si>
  <si>
    <t>1ZL</t>
  </si>
  <si>
    <t>2ZL</t>
  </si>
  <si>
    <t>3ZG</t>
  </si>
  <si>
    <t>4ZG</t>
  </si>
  <si>
    <t>MIN</t>
  </si>
  <si>
    <t>ŚR</t>
  </si>
  <si>
    <t>MAX</t>
  </si>
  <si>
    <t>POSTGRESQL</t>
  </si>
  <si>
    <t>PO DODANIU INDEKSÓW</t>
  </si>
  <si>
    <t>Milisekundy:</t>
  </si>
  <si>
    <t>3ZL</t>
  </si>
  <si>
    <t>4ZL</t>
  </si>
  <si>
    <t>D</t>
  </si>
  <si>
    <t>N</t>
  </si>
  <si>
    <t>NO IND</t>
  </si>
  <si>
    <t>IND</t>
  </si>
  <si>
    <t>PostgreSQL</t>
  </si>
  <si>
    <t>Postgresql</t>
  </si>
  <si>
    <t>Porównanie MSSMS i Postgresql</t>
  </si>
  <si>
    <t>%</t>
  </si>
  <si>
    <t>Bez indeksów</t>
  </si>
  <si>
    <t>Po dodaniu indeksów</t>
  </si>
  <si>
    <t>ssms lepszy</t>
  </si>
  <si>
    <t>ssms gorszy</t>
  </si>
  <si>
    <t>Porównanie czy po indeksach operacje wykonują się szybciej</t>
  </si>
  <si>
    <t>WYKRESY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</si>
</sst>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2" fontId="0" fillId="5" borderId="0" xfId="0" applyNumberFormat="1" applyFill="1"/>
    <xf numFmtId="0" fontId="1" fillId="5" borderId="0" xfId="0" applyFont="1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9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Arkusz1!$V$2</c:f>
              <c:strCache>
                <c:ptCount val="1"/>
                <c:pt idx="0">
                  <c:v>ŚR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Arkusz1!$W$11:$AD$14</c:f>
              <c:multiLvlStrCache>
                <c:ptCount val="8"/>
                <c:lvl>
                  <c:pt idx="0">
                    <c:v>1ZL</c:v>
                  </c:pt>
                  <c:pt idx="1">
                    <c:v>1ZL</c:v>
                  </c:pt>
                  <c:pt idx="2">
                    <c:v>2ZL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3ZG</c:v>
                  </c:pt>
                  <c:pt idx="6">
                    <c:v>4ZG</c:v>
                  </c:pt>
                  <c:pt idx="7">
                    <c:v>4ZG</c:v>
                  </c:pt>
                </c:lvl>
                <c:lvl>
                  <c:pt idx="0">
                    <c:v>NO IND</c:v>
                  </c:pt>
                  <c:pt idx="1">
                    <c:v>IND</c:v>
                  </c:pt>
                  <c:pt idx="2">
                    <c:v>NO IND</c:v>
                  </c:pt>
                  <c:pt idx="3">
                    <c:v>IND</c:v>
                  </c:pt>
                  <c:pt idx="4">
                    <c:v>NO IND</c:v>
                  </c:pt>
                  <c:pt idx="5">
                    <c:v>IND</c:v>
                  </c:pt>
                  <c:pt idx="6">
                    <c:v>NO IND</c:v>
                  </c:pt>
                  <c:pt idx="7">
                    <c:v>IND</c:v>
                  </c:pt>
                </c:lvl>
                <c:lvl>
                  <c:pt idx="0">
                    <c:v>D</c:v>
                  </c:pt>
                  <c:pt idx="2">
                    <c:v>N</c:v>
                  </c:pt>
                  <c:pt idx="4">
                    <c:v>D</c:v>
                  </c:pt>
                  <c:pt idx="6">
                    <c:v>N</c:v>
                  </c:pt>
                </c:lvl>
                <c:lvl>
                  <c:pt idx="0">
                    <c:v>MSSMS</c:v>
                  </c:pt>
                </c:lvl>
              </c:multiLvlStrCache>
            </c:multiLvlStrRef>
          </c:cat>
          <c:val>
            <c:numRef>
              <c:f>Arkusz1!$W$6:$AD$6</c:f>
              <c:numCache>
                <c:formatCode>General</c:formatCode>
                <c:ptCount val="8"/>
                <c:pt idx="0">
                  <c:v>126.24322000000001</c:v>
                </c:pt>
                <c:pt idx="1">
                  <c:v>67.961819999999989</c:v>
                </c:pt>
                <c:pt idx="2">
                  <c:v>82.770600000000002</c:v>
                </c:pt>
                <c:pt idx="3">
                  <c:v>68.21602</c:v>
                </c:pt>
                <c:pt idx="4">
                  <c:v>10374.620360000001</c:v>
                </c:pt>
                <c:pt idx="5">
                  <c:v>10970.119340000001</c:v>
                </c:pt>
                <c:pt idx="6">
                  <c:v>74.833240000000004</c:v>
                </c:pt>
                <c:pt idx="7">
                  <c:v>84.315259999999995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3-451D-B64C-4D7CECE0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61008"/>
        <c:axId val="1737876368"/>
      </c:barChart>
      <c:catAx>
        <c:axId val="17378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76368"/>
        <c:crosses val="autoZero"/>
        <c:auto val="1"/>
        <c:lblAlgn val="ctr"/>
        <c:lblOffset val="100"/>
        <c:noMultiLvlLbl val="0"/>
      </c:catAx>
      <c:valAx>
        <c:axId val="17378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Arkusz1!$V$2</c:f>
              <c:strCache>
                <c:ptCount val="1"/>
                <c:pt idx="0">
                  <c:v>ŚR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Arkusz1!$W$11:$AD$14</c:f>
              <c:multiLvlStrCache>
                <c:ptCount val="8"/>
                <c:lvl>
                  <c:pt idx="0">
                    <c:v>1ZL</c:v>
                  </c:pt>
                  <c:pt idx="1">
                    <c:v>1ZL</c:v>
                  </c:pt>
                  <c:pt idx="2">
                    <c:v>2ZL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3ZG</c:v>
                  </c:pt>
                  <c:pt idx="6">
                    <c:v>4ZG</c:v>
                  </c:pt>
                  <c:pt idx="7">
                    <c:v>4ZG</c:v>
                  </c:pt>
                </c:lvl>
                <c:lvl>
                  <c:pt idx="0">
                    <c:v>NO IND</c:v>
                  </c:pt>
                  <c:pt idx="1">
                    <c:v>IND</c:v>
                  </c:pt>
                  <c:pt idx="2">
                    <c:v>NO IND</c:v>
                  </c:pt>
                  <c:pt idx="3">
                    <c:v>IND</c:v>
                  </c:pt>
                  <c:pt idx="4">
                    <c:v>NO IND</c:v>
                  </c:pt>
                  <c:pt idx="5">
                    <c:v>IND</c:v>
                  </c:pt>
                  <c:pt idx="6">
                    <c:v>NO IND</c:v>
                  </c:pt>
                  <c:pt idx="7">
                    <c:v>IND</c:v>
                  </c:pt>
                </c:lvl>
                <c:lvl>
                  <c:pt idx="0">
                    <c:v>D</c:v>
                  </c:pt>
                  <c:pt idx="2">
                    <c:v>N</c:v>
                  </c:pt>
                  <c:pt idx="4">
                    <c:v>D</c:v>
                  </c:pt>
                  <c:pt idx="6">
                    <c:v>N</c:v>
                  </c:pt>
                </c:lvl>
                <c:lvl>
                  <c:pt idx="0">
                    <c:v>MSSMS</c:v>
                  </c:pt>
                </c:lvl>
              </c:multiLvlStrCache>
            </c:multiLvlStrRef>
          </c:cat>
          <c:val>
            <c:numRef>
              <c:f>Arkusz1!$W$6:$AD$6</c:f>
              <c:numCache>
                <c:formatCode>General</c:formatCode>
                <c:ptCount val="8"/>
                <c:pt idx="0">
                  <c:v>126.24322000000001</c:v>
                </c:pt>
                <c:pt idx="1">
                  <c:v>67.961819999999989</c:v>
                </c:pt>
                <c:pt idx="2">
                  <c:v>82.770600000000002</c:v>
                </c:pt>
                <c:pt idx="3">
                  <c:v>68.21602</c:v>
                </c:pt>
                <c:pt idx="4">
                  <c:v>10374.620360000001</c:v>
                </c:pt>
                <c:pt idx="5">
                  <c:v>10970.119340000001</c:v>
                </c:pt>
                <c:pt idx="6">
                  <c:v>74.833240000000004</c:v>
                </c:pt>
                <c:pt idx="7">
                  <c:v>84.315259999999995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A-47C9-BE4D-CE5D8B1E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61008"/>
        <c:axId val="1737876368"/>
      </c:barChart>
      <c:catAx>
        <c:axId val="17378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76368"/>
        <c:crosses val="autoZero"/>
        <c:auto val="1"/>
        <c:lblAlgn val="ctr"/>
        <c:lblOffset val="100"/>
        <c:noMultiLvlLbl val="0"/>
      </c:catAx>
      <c:valAx>
        <c:axId val="173787636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Arkusz1!$V$2</c:f>
              <c:strCache>
                <c:ptCount val="1"/>
                <c:pt idx="0">
                  <c:v>ŚR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Arkusz1!$W$34:$AD$37</c:f>
              <c:multiLvlStrCache>
                <c:ptCount val="8"/>
                <c:lvl>
                  <c:pt idx="0">
                    <c:v>1ZL</c:v>
                  </c:pt>
                  <c:pt idx="1">
                    <c:v>1ZL</c:v>
                  </c:pt>
                  <c:pt idx="2">
                    <c:v>2ZL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3ZG</c:v>
                  </c:pt>
                  <c:pt idx="6">
                    <c:v>4ZG</c:v>
                  </c:pt>
                  <c:pt idx="7">
                    <c:v>4ZG</c:v>
                  </c:pt>
                </c:lvl>
                <c:lvl>
                  <c:pt idx="0">
                    <c:v>NO IND</c:v>
                  </c:pt>
                  <c:pt idx="1">
                    <c:v>IND</c:v>
                  </c:pt>
                  <c:pt idx="2">
                    <c:v>NO IND</c:v>
                  </c:pt>
                  <c:pt idx="3">
                    <c:v>IND</c:v>
                  </c:pt>
                  <c:pt idx="4">
                    <c:v>NO IND</c:v>
                  </c:pt>
                  <c:pt idx="5">
                    <c:v>IND</c:v>
                  </c:pt>
                  <c:pt idx="6">
                    <c:v>NO IND</c:v>
                  </c:pt>
                  <c:pt idx="7">
                    <c:v>IND</c:v>
                  </c:pt>
                </c:lvl>
                <c:lvl>
                  <c:pt idx="0">
                    <c:v>D</c:v>
                  </c:pt>
                  <c:pt idx="2">
                    <c:v>N</c:v>
                  </c:pt>
                  <c:pt idx="4">
                    <c:v>D</c:v>
                  </c:pt>
                  <c:pt idx="6">
                    <c:v>N</c:v>
                  </c:pt>
                </c:lvl>
                <c:lvl>
                  <c:pt idx="0">
                    <c:v>PostgreSQL</c:v>
                  </c:pt>
                </c:lvl>
              </c:multiLvlStrCache>
            </c:multiLvlStrRef>
          </c:cat>
          <c:val>
            <c:numRef>
              <c:f>Arkusz1!$W$38:$AD$38</c:f>
              <c:numCache>
                <c:formatCode>General</c:formatCode>
                <c:ptCount val="8"/>
                <c:pt idx="0">
                  <c:v>2742.6</c:v>
                </c:pt>
                <c:pt idx="1">
                  <c:v>716.2</c:v>
                </c:pt>
                <c:pt idx="2">
                  <c:v>2192.6</c:v>
                </c:pt>
                <c:pt idx="3">
                  <c:v>583.4</c:v>
                </c:pt>
                <c:pt idx="4">
                  <c:v>49150</c:v>
                </c:pt>
                <c:pt idx="5">
                  <c:v>48075.6</c:v>
                </c:pt>
                <c:pt idx="6">
                  <c:v>787</c:v>
                </c:pt>
                <c:pt idx="7">
                  <c:v>633.79999999999995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8-47BA-8D9B-CF12E867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61008"/>
        <c:axId val="1737876368"/>
      </c:barChart>
      <c:catAx>
        <c:axId val="17378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76368"/>
        <c:crosses val="autoZero"/>
        <c:auto val="1"/>
        <c:lblAlgn val="ctr"/>
        <c:lblOffset val="100"/>
        <c:noMultiLvlLbl val="0"/>
      </c:catAx>
      <c:valAx>
        <c:axId val="17378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Arkusz1!$V$2</c:f>
              <c:strCache>
                <c:ptCount val="1"/>
                <c:pt idx="0">
                  <c:v>ŚR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Arkusz1!$W$34:$AD$37</c:f>
              <c:multiLvlStrCache>
                <c:ptCount val="8"/>
                <c:lvl>
                  <c:pt idx="0">
                    <c:v>1ZL</c:v>
                  </c:pt>
                  <c:pt idx="1">
                    <c:v>1ZL</c:v>
                  </c:pt>
                  <c:pt idx="2">
                    <c:v>2ZL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3ZG</c:v>
                  </c:pt>
                  <c:pt idx="6">
                    <c:v>4ZG</c:v>
                  </c:pt>
                  <c:pt idx="7">
                    <c:v>4ZG</c:v>
                  </c:pt>
                </c:lvl>
                <c:lvl>
                  <c:pt idx="0">
                    <c:v>NO IND</c:v>
                  </c:pt>
                  <c:pt idx="1">
                    <c:v>IND</c:v>
                  </c:pt>
                  <c:pt idx="2">
                    <c:v>NO IND</c:v>
                  </c:pt>
                  <c:pt idx="3">
                    <c:v>IND</c:v>
                  </c:pt>
                  <c:pt idx="4">
                    <c:v>NO IND</c:v>
                  </c:pt>
                  <c:pt idx="5">
                    <c:v>IND</c:v>
                  </c:pt>
                  <c:pt idx="6">
                    <c:v>NO IND</c:v>
                  </c:pt>
                  <c:pt idx="7">
                    <c:v>IND</c:v>
                  </c:pt>
                </c:lvl>
                <c:lvl>
                  <c:pt idx="0">
                    <c:v>D</c:v>
                  </c:pt>
                  <c:pt idx="2">
                    <c:v>N</c:v>
                  </c:pt>
                  <c:pt idx="4">
                    <c:v>D</c:v>
                  </c:pt>
                  <c:pt idx="6">
                    <c:v>N</c:v>
                  </c:pt>
                </c:lvl>
                <c:lvl>
                  <c:pt idx="0">
                    <c:v>PostgreSQL</c:v>
                  </c:pt>
                </c:lvl>
              </c:multiLvlStrCache>
            </c:multiLvlStrRef>
          </c:cat>
          <c:val>
            <c:numRef>
              <c:f>Arkusz1!$W$38:$AD$38</c:f>
              <c:numCache>
                <c:formatCode>General</c:formatCode>
                <c:ptCount val="8"/>
                <c:pt idx="0">
                  <c:v>2742.6</c:v>
                </c:pt>
                <c:pt idx="1">
                  <c:v>716.2</c:v>
                </c:pt>
                <c:pt idx="2">
                  <c:v>2192.6</c:v>
                </c:pt>
                <c:pt idx="3">
                  <c:v>583.4</c:v>
                </c:pt>
                <c:pt idx="4">
                  <c:v>49150</c:v>
                </c:pt>
                <c:pt idx="5">
                  <c:v>48075.6</c:v>
                </c:pt>
                <c:pt idx="6">
                  <c:v>787</c:v>
                </c:pt>
                <c:pt idx="7">
                  <c:v>633.79999999999995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D-44AF-8B2A-D0F0556F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61008"/>
        <c:axId val="1737876368"/>
      </c:barChart>
      <c:catAx>
        <c:axId val="17378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76368"/>
        <c:crosses val="autoZero"/>
        <c:auto val="1"/>
        <c:lblAlgn val="ctr"/>
        <c:lblOffset val="100"/>
        <c:noMultiLvlLbl val="0"/>
      </c:catAx>
      <c:valAx>
        <c:axId val="173787636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78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Arkusz1!$V$66:$AK$69</c:f>
              <c:multiLvlStrCache>
                <c:ptCount val="16"/>
                <c:lvl>
                  <c:pt idx="0">
                    <c:v>1ZL</c:v>
                  </c:pt>
                  <c:pt idx="1">
                    <c:v>1ZL</c:v>
                  </c:pt>
                  <c:pt idx="2">
                    <c:v>2ZL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3ZG</c:v>
                  </c:pt>
                  <c:pt idx="6">
                    <c:v>4ZG</c:v>
                  </c:pt>
                  <c:pt idx="7">
                    <c:v>4ZG</c:v>
                  </c:pt>
                  <c:pt idx="8">
                    <c:v>1ZL</c:v>
                  </c:pt>
                  <c:pt idx="9">
                    <c:v>1ZL</c:v>
                  </c:pt>
                  <c:pt idx="10">
                    <c:v>2ZL</c:v>
                  </c:pt>
                  <c:pt idx="11">
                    <c:v>2ZL</c:v>
                  </c:pt>
                  <c:pt idx="12">
                    <c:v>3ZG</c:v>
                  </c:pt>
                  <c:pt idx="13">
                    <c:v>3ZG</c:v>
                  </c:pt>
                  <c:pt idx="14">
                    <c:v>4ZG</c:v>
                  </c:pt>
                  <c:pt idx="15">
                    <c:v>4ZG</c:v>
                  </c:pt>
                </c:lvl>
                <c:lvl>
                  <c:pt idx="0">
                    <c:v>NO IND</c:v>
                  </c:pt>
                  <c:pt idx="1">
                    <c:v>IND</c:v>
                  </c:pt>
                  <c:pt idx="2">
                    <c:v>NO IND</c:v>
                  </c:pt>
                  <c:pt idx="3">
                    <c:v>IND</c:v>
                  </c:pt>
                  <c:pt idx="4">
                    <c:v>NO IND</c:v>
                  </c:pt>
                  <c:pt idx="5">
                    <c:v>IND</c:v>
                  </c:pt>
                  <c:pt idx="6">
                    <c:v>NO IND</c:v>
                  </c:pt>
                  <c:pt idx="7">
                    <c:v>IND</c:v>
                  </c:pt>
                  <c:pt idx="8">
                    <c:v>NO IND</c:v>
                  </c:pt>
                  <c:pt idx="9">
                    <c:v>IND</c:v>
                  </c:pt>
                  <c:pt idx="10">
                    <c:v>NO IND</c:v>
                  </c:pt>
                  <c:pt idx="11">
                    <c:v>IND</c:v>
                  </c:pt>
                  <c:pt idx="12">
                    <c:v>NO IND</c:v>
                  </c:pt>
                  <c:pt idx="13">
                    <c:v>IND</c:v>
                  </c:pt>
                  <c:pt idx="14">
                    <c:v>NO IND</c:v>
                  </c:pt>
                  <c:pt idx="15">
                    <c:v>IND</c:v>
                  </c:pt>
                </c:lvl>
                <c:lvl>
                  <c:pt idx="0">
                    <c:v>D</c:v>
                  </c:pt>
                  <c:pt idx="2">
                    <c:v>N</c:v>
                  </c:pt>
                  <c:pt idx="4">
                    <c:v>D</c:v>
                  </c:pt>
                  <c:pt idx="6">
                    <c:v>N</c:v>
                  </c:pt>
                  <c:pt idx="8">
                    <c:v>D</c:v>
                  </c:pt>
                  <c:pt idx="10">
                    <c:v>N</c:v>
                  </c:pt>
                  <c:pt idx="12">
                    <c:v>D</c:v>
                  </c:pt>
                  <c:pt idx="14">
                    <c:v>N</c:v>
                  </c:pt>
                </c:lvl>
                <c:lvl>
                  <c:pt idx="0">
                    <c:v>MSSMS</c:v>
                  </c:pt>
                  <c:pt idx="8">
                    <c:v>PostgreSQL</c:v>
                  </c:pt>
                </c:lvl>
              </c:multiLvlStrCache>
            </c:multiLvlStrRef>
          </c:cat>
          <c:val>
            <c:numRef>
              <c:f>Arkusz1!$V$70:$AK$70</c:f>
              <c:numCache>
                <c:formatCode>General</c:formatCode>
                <c:ptCount val="16"/>
                <c:pt idx="0">
                  <c:v>126.24321999999999</c:v>
                </c:pt>
                <c:pt idx="1">
                  <c:v>67.961820000000003</c:v>
                </c:pt>
                <c:pt idx="2">
                  <c:v>82.770600000000002</c:v>
                </c:pt>
                <c:pt idx="3">
                  <c:v>68.21602</c:v>
                </c:pt>
                <c:pt idx="4">
                  <c:v>10374.620360000001</c:v>
                </c:pt>
                <c:pt idx="5">
                  <c:v>10970.119339999999</c:v>
                </c:pt>
                <c:pt idx="6">
                  <c:v>74.833240000000004</c:v>
                </c:pt>
                <c:pt idx="7">
                  <c:v>84.315259999999995</c:v>
                </c:pt>
                <c:pt idx="8">
                  <c:v>2742.6</c:v>
                </c:pt>
                <c:pt idx="9">
                  <c:v>716.2</c:v>
                </c:pt>
                <c:pt idx="10">
                  <c:v>2192.6</c:v>
                </c:pt>
                <c:pt idx="11">
                  <c:v>583.4</c:v>
                </c:pt>
                <c:pt idx="12">
                  <c:v>49150</c:v>
                </c:pt>
                <c:pt idx="13">
                  <c:v>48075.6</c:v>
                </c:pt>
                <c:pt idx="14">
                  <c:v>787</c:v>
                </c:pt>
                <c:pt idx="15">
                  <c:v>633.79999999999995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2-43A1-821B-B96A06C0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11616"/>
        <c:axId val="1733897216"/>
      </c:barChart>
      <c:catAx>
        <c:axId val="1733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3897216"/>
        <c:crosses val="autoZero"/>
        <c:auto val="1"/>
        <c:lblAlgn val="ctr"/>
        <c:lblOffset val="100"/>
        <c:noMultiLvlLbl val="0"/>
      </c:catAx>
      <c:valAx>
        <c:axId val="17338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39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Arkusz1!$V$66:$AK$69</c:f>
              <c:multiLvlStrCache>
                <c:ptCount val="16"/>
                <c:lvl>
                  <c:pt idx="0">
                    <c:v>1ZL</c:v>
                  </c:pt>
                  <c:pt idx="1">
                    <c:v>1ZL</c:v>
                  </c:pt>
                  <c:pt idx="2">
                    <c:v>2ZL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3ZG</c:v>
                  </c:pt>
                  <c:pt idx="6">
                    <c:v>4ZG</c:v>
                  </c:pt>
                  <c:pt idx="7">
                    <c:v>4ZG</c:v>
                  </c:pt>
                  <c:pt idx="8">
                    <c:v>1ZL</c:v>
                  </c:pt>
                  <c:pt idx="9">
                    <c:v>1ZL</c:v>
                  </c:pt>
                  <c:pt idx="10">
                    <c:v>2ZL</c:v>
                  </c:pt>
                  <c:pt idx="11">
                    <c:v>2ZL</c:v>
                  </c:pt>
                  <c:pt idx="12">
                    <c:v>3ZG</c:v>
                  </c:pt>
                  <c:pt idx="13">
                    <c:v>3ZG</c:v>
                  </c:pt>
                  <c:pt idx="14">
                    <c:v>4ZG</c:v>
                  </c:pt>
                  <c:pt idx="15">
                    <c:v>4ZG</c:v>
                  </c:pt>
                </c:lvl>
                <c:lvl>
                  <c:pt idx="0">
                    <c:v>NO IND</c:v>
                  </c:pt>
                  <c:pt idx="1">
                    <c:v>IND</c:v>
                  </c:pt>
                  <c:pt idx="2">
                    <c:v>NO IND</c:v>
                  </c:pt>
                  <c:pt idx="3">
                    <c:v>IND</c:v>
                  </c:pt>
                  <c:pt idx="4">
                    <c:v>NO IND</c:v>
                  </c:pt>
                  <c:pt idx="5">
                    <c:v>IND</c:v>
                  </c:pt>
                  <c:pt idx="6">
                    <c:v>NO IND</c:v>
                  </c:pt>
                  <c:pt idx="7">
                    <c:v>IND</c:v>
                  </c:pt>
                  <c:pt idx="8">
                    <c:v>NO IND</c:v>
                  </c:pt>
                  <c:pt idx="9">
                    <c:v>IND</c:v>
                  </c:pt>
                  <c:pt idx="10">
                    <c:v>NO IND</c:v>
                  </c:pt>
                  <c:pt idx="11">
                    <c:v>IND</c:v>
                  </c:pt>
                  <c:pt idx="12">
                    <c:v>NO IND</c:v>
                  </c:pt>
                  <c:pt idx="13">
                    <c:v>IND</c:v>
                  </c:pt>
                  <c:pt idx="14">
                    <c:v>NO IND</c:v>
                  </c:pt>
                  <c:pt idx="15">
                    <c:v>IND</c:v>
                  </c:pt>
                </c:lvl>
                <c:lvl>
                  <c:pt idx="0">
                    <c:v>D</c:v>
                  </c:pt>
                  <c:pt idx="2">
                    <c:v>N</c:v>
                  </c:pt>
                  <c:pt idx="4">
                    <c:v>D</c:v>
                  </c:pt>
                  <c:pt idx="6">
                    <c:v>N</c:v>
                  </c:pt>
                  <c:pt idx="8">
                    <c:v>D</c:v>
                  </c:pt>
                  <c:pt idx="10">
                    <c:v>N</c:v>
                  </c:pt>
                  <c:pt idx="12">
                    <c:v>D</c:v>
                  </c:pt>
                  <c:pt idx="14">
                    <c:v>N</c:v>
                  </c:pt>
                </c:lvl>
                <c:lvl>
                  <c:pt idx="0">
                    <c:v>MSSMS</c:v>
                  </c:pt>
                  <c:pt idx="8">
                    <c:v>PostgreSQL</c:v>
                  </c:pt>
                </c:lvl>
              </c:multiLvlStrCache>
            </c:multiLvlStrRef>
          </c:cat>
          <c:val>
            <c:numRef>
              <c:f>Arkusz1!$V$70:$AK$70</c:f>
              <c:numCache>
                <c:formatCode>General</c:formatCode>
                <c:ptCount val="16"/>
                <c:pt idx="0">
                  <c:v>126.24321999999999</c:v>
                </c:pt>
                <c:pt idx="1">
                  <c:v>67.961820000000003</c:v>
                </c:pt>
                <c:pt idx="2">
                  <c:v>82.770600000000002</c:v>
                </c:pt>
                <c:pt idx="3">
                  <c:v>68.21602</c:v>
                </c:pt>
                <c:pt idx="4">
                  <c:v>10374.620360000001</c:v>
                </c:pt>
                <c:pt idx="5">
                  <c:v>10970.119339999999</c:v>
                </c:pt>
                <c:pt idx="6">
                  <c:v>74.833240000000004</c:v>
                </c:pt>
                <c:pt idx="7">
                  <c:v>84.315259999999995</c:v>
                </c:pt>
                <c:pt idx="8">
                  <c:v>2742.6</c:v>
                </c:pt>
                <c:pt idx="9">
                  <c:v>716.2</c:v>
                </c:pt>
                <c:pt idx="10">
                  <c:v>2192.6</c:v>
                </c:pt>
                <c:pt idx="11">
                  <c:v>583.4</c:v>
                </c:pt>
                <c:pt idx="12">
                  <c:v>49150</c:v>
                </c:pt>
                <c:pt idx="13">
                  <c:v>48075.6</c:v>
                </c:pt>
                <c:pt idx="14">
                  <c:v>787</c:v>
                </c:pt>
                <c:pt idx="15">
                  <c:v>633.79999999999995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4-4565-988E-7F87F1DB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11616"/>
        <c:axId val="1733897216"/>
      </c:barChart>
      <c:catAx>
        <c:axId val="1733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3897216"/>
        <c:crosses val="autoZero"/>
        <c:auto val="1"/>
        <c:lblAlgn val="ctr"/>
        <c:lblOffset val="100"/>
        <c:noMultiLvlLbl val="0"/>
      </c:catAx>
      <c:valAx>
        <c:axId val="17338972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7339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92351</xdr:rowOff>
    </xdr:from>
    <xdr:to>
      <xdr:col>6</xdr:col>
      <xdr:colOff>454025</xdr:colOff>
      <xdr:row>80</xdr:row>
      <xdr:rowOff>161758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A7AA79-80B8-4502-8DD3-EAA9A579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85</xdr:row>
      <xdr:rowOff>120090</xdr:rowOff>
    </xdr:from>
    <xdr:to>
      <xdr:col>6</xdr:col>
      <xdr:colOff>454024</xdr:colOff>
      <xdr:row>101</xdr:row>
      <xdr:rowOff>169915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C6ADD62-FA40-44BA-ADBD-048E0FF98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105</xdr:row>
      <xdr:rowOff>78296</xdr:rowOff>
    </xdr:from>
    <xdr:to>
      <xdr:col>6</xdr:col>
      <xdr:colOff>454025</xdr:colOff>
      <xdr:row>121</xdr:row>
      <xdr:rowOff>147703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AF96FB5-023C-43B2-9A80-89D02BD3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124</xdr:row>
      <xdr:rowOff>109121</xdr:rowOff>
    </xdr:from>
    <xdr:to>
      <xdr:col>6</xdr:col>
      <xdr:colOff>454024</xdr:colOff>
      <xdr:row>140</xdr:row>
      <xdr:rowOff>158946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DA2F7076-8227-40D1-8A6C-8CB3FCA29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117260</xdr:rowOff>
    </xdr:from>
    <xdr:to>
      <xdr:col>8</xdr:col>
      <xdr:colOff>305786</xdr:colOff>
      <xdr:row>161</xdr:row>
      <xdr:rowOff>43155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ACBC6CB-AE6B-68FB-50B6-5AEBA699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166</xdr:row>
      <xdr:rowOff>127000</xdr:rowOff>
    </xdr:from>
    <xdr:to>
      <xdr:col>8</xdr:col>
      <xdr:colOff>281126</xdr:colOff>
      <xdr:row>183</xdr:row>
      <xdr:rowOff>47346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7707079-0F80-4028-9F33-2C6317240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58D5-6A49-49EC-8C69-B2844CDA3402}">
  <dimension ref="A1:AY70"/>
  <sheetViews>
    <sheetView tabSelected="1" topLeftCell="A9" zoomScale="68" zoomScaleNormal="50" workbookViewId="0">
      <selection activeCell="J58" sqref="J58"/>
    </sheetView>
  </sheetViews>
  <sheetFormatPr defaultRowHeight="14.5" x14ac:dyDescent="0.35"/>
  <cols>
    <col min="1" max="1" width="21.453125" customWidth="1"/>
    <col min="11" max="11" width="25.08984375" customWidth="1"/>
    <col min="34" max="34" width="12.54296875" customWidth="1"/>
    <col min="35" max="35" width="16.1796875" customWidth="1"/>
    <col min="36" max="37" width="12.36328125" customWidth="1"/>
  </cols>
  <sheetData>
    <row r="1" spans="1:5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W1" t="s">
        <v>2</v>
      </c>
      <c r="X1" t="s">
        <v>2</v>
      </c>
      <c r="Y1" t="s">
        <v>3</v>
      </c>
      <c r="Z1" t="s">
        <v>3</v>
      </c>
      <c r="AA1" t="s">
        <v>4</v>
      </c>
      <c r="AB1" t="s">
        <v>4</v>
      </c>
      <c r="AC1" t="s">
        <v>5</v>
      </c>
      <c r="AD1" t="s">
        <v>5</v>
      </c>
      <c r="AH1" s="11" t="s">
        <v>26</v>
      </c>
      <c r="AI1" s="10"/>
      <c r="AJ1" s="10"/>
      <c r="AK1" s="10"/>
    </row>
    <row r="2" spans="1:51" x14ac:dyDescent="0.35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t="s">
        <v>7</v>
      </c>
      <c r="W2">
        <v>12.624322000000001</v>
      </c>
      <c r="X2">
        <v>6.7961819999999991</v>
      </c>
      <c r="Y2">
        <v>8.2770600000000005</v>
      </c>
      <c r="Z2">
        <v>6.8216020000000004</v>
      </c>
      <c r="AA2">
        <v>1037.4620360000001</v>
      </c>
      <c r="AB2">
        <v>1097.0119340000001</v>
      </c>
      <c r="AC2">
        <v>7.4833240000000005</v>
      </c>
      <c r="AD2">
        <v>8.4315259999999999</v>
      </c>
      <c r="AH2" s="11"/>
      <c r="AI2" s="10"/>
      <c r="AJ2" s="10"/>
      <c r="AK2" s="10"/>
    </row>
    <row r="3" spans="1:5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/>
      <c r="G3" s="2" t="s">
        <v>2</v>
      </c>
      <c r="H3" s="2" t="s">
        <v>3</v>
      </c>
      <c r="I3" s="2" t="s">
        <v>4</v>
      </c>
      <c r="J3" s="2" t="s">
        <v>5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/>
      <c r="Q3" s="2"/>
      <c r="R3" s="2" t="s">
        <v>2</v>
      </c>
      <c r="S3" s="2" t="s">
        <v>3</v>
      </c>
      <c r="T3" s="2" t="s">
        <v>12</v>
      </c>
      <c r="U3" s="2" t="s">
        <v>13</v>
      </c>
      <c r="AH3" t="s">
        <v>0</v>
      </c>
      <c r="AR3" t="s">
        <v>19</v>
      </c>
    </row>
    <row r="4" spans="1:51" x14ac:dyDescent="0.35">
      <c r="A4" s="3">
        <v>1</v>
      </c>
      <c r="B4" s="4">
        <v>0.115</v>
      </c>
      <c r="C4" s="4">
        <v>9.3399999999999997E-2</v>
      </c>
      <c r="D4" s="4">
        <v>10.54</v>
      </c>
      <c r="E4" s="4">
        <v>7.0766899999999994E-2</v>
      </c>
      <c r="F4" s="2" t="s">
        <v>6</v>
      </c>
      <c r="G4" s="2">
        <f>MIN(B4:B14)</f>
        <v>6.4880699999999999E-2</v>
      </c>
      <c r="H4" s="2">
        <f t="shared" ref="H4:J4" si="0">MIN(C4:C14)</f>
        <v>7.1199999999999999E-2</v>
      </c>
      <c r="I4" s="2">
        <f t="shared" si="0"/>
        <v>9.1243017999999996</v>
      </c>
      <c r="J4" s="2">
        <f t="shared" si="0"/>
        <v>7.0766899999999994E-2</v>
      </c>
      <c r="K4" s="2">
        <v>1</v>
      </c>
      <c r="L4" s="2">
        <f>B4*1000</f>
        <v>115</v>
      </c>
      <c r="M4" s="2">
        <f t="shared" ref="M4:O8" si="1">C4*1000</f>
        <v>93.399999999999991</v>
      </c>
      <c r="N4" s="2">
        <f t="shared" si="1"/>
        <v>10540</v>
      </c>
      <c r="O4" s="2">
        <f t="shared" si="1"/>
        <v>70.766899999999993</v>
      </c>
      <c r="P4" s="2"/>
      <c r="Q4" s="2" t="s">
        <v>6</v>
      </c>
      <c r="R4" s="2">
        <f>MIN(L4:L14)</f>
        <v>64.880700000000004</v>
      </c>
      <c r="S4" s="2">
        <f t="shared" ref="S4:U4" si="2">MIN(M4:M14)</f>
        <v>71.2</v>
      </c>
      <c r="T4" s="2">
        <f t="shared" si="2"/>
        <v>9124.3017999999993</v>
      </c>
      <c r="U4" s="2">
        <f t="shared" si="2"/>
        <v>70.766899999999993</v>
      </c>
    </row>
    <row r="5" spans="1:51" x14ac:dyDescent="0.35">
      <c r="A5" s="3">
        <f>A4+1</f>
        <v>2</v>
      </c>
      <c r="B5" s="4">
        <v>0.27429999999999999</v>
      </c>
      <c r="C5" s="4">
        <v>9.0399999999999994E-2</v>
      </c>
      <c r="D5" s="4">
        <v>10.558400000000001</v>
      </c>
      <c r="E5" s="4">
        <v>7.1054300000000001E-2</v>
      </c>
      <c r="F5" s="2" t="s">
        <v>7</v>
      </c>
      <c r="G5" s="2">
        <f>AVERAGE(B4:B9)</f>
        <v>0.12624321999999999</v>
      </c>
      <c r="H5" s="2">
        <f t="shared" ref="H5:J5" si="3">AVERAGE(C4:C9)</f>
        <v>8.27706E-2</v>
      </c>
      <c r="I5" s="2">
        <f t="shared" si="3"/>
        <v>10.37462036</v>
      </c>
      <c r="J5" s="2">
        <f t="shared" si="3"/>
        <v>7.4833239999999995E-2</v>
      </c>
      <c r="K5" s="2">
        <f>K4+1</f>
        <v>2</v>
      </c>
      <c r="L5" s="2">
        <f t="shared" ref="L5:L8" si="4">B5*1000</f>
        <v>274.3</v>
      </c>
      <c r="M5" s="2">
        <f t="shared" si="1"/>
        <v>90.399999999999991</v>
      </c>
      <c r="N5" s="2">
        <f t="shared" si="1"/>
        <v>10558.400000000001</v>
      </c>
      <c r="O5" s="2">
        <f t="shared" si="1"/>
        <v>71.054299999999998</v>
      </c>
      <c r="P5" s="2"/>
      <c r="Q5" s="2" t="s">
        <v>7</v>
      </c>
      <c r="R5" s="2">
        <f>AVERAGE(L4:L9)</f>
        <v>126.24321999999999</v>
      </c>
      <c r="S5" s="2">
        <f t="shared" ref="S5:U5" si="5">AVERAGE(M4:M9)</f>
        <v>82.770600000000002</v>
      </c>
      <c r="T5" s="2">
        <f t="shared" si="5"/>
        <v>10374.620360000001</v>
      </c>
      <c r="U5" s="2">
        <f t="shared" si="5"/>
        <v>74.833240000000004</v>
      </c>
      <c r="W5" t="s">
        <v>2</v>
      </c>
      <c r="X5" t="s">
        <v>2</v>
      </c>
      <c r="Y5" t="s">
        <v>3</v>
      </c>
      <c r="Z5" t="s">
        <v>3</v>
      </c>
      <c r="AA5" t="s">
        <v>4</v>
      </c>
      <c r="AB5" t="s">
        <v>4</v>
      </c>
      <c r="AC5" t="s">
        <v>5</v>
      </c>
      <c r="AD5" t="s">
        <v>5</v>
      </c>
      <c r="AH5" t="s">
        <v>2</v>
      </c>
      <c r="AI5" t="s">
        <v>2</v>
      </c>
      <c r="AJ5" t="s">
        <v>3</v>
      </c>
      <c r="AK5" t="s">
        <v>3</v>
      </c>
      <c r="AL5" t="s">
        <v>4</v>
      </c>
      <c r="AM5" t="s">
        <v>4</v>
      </c>
      <c r="AN5" t="s">
        <v>5</v>
      </c>
      <c r="AO5" t="s">
        <v>5</v>
      </c>
      <c r="AR5" t="s">
        <v>2</v>
      </c>
      <c r="AS5" t="s">
        <v>2</v>
      </c>
      <c r="AT5" t="s">
        <v>3</v>
      </c>
      <c r="AU5" t="s">
        <v>3</v>
      </c>
      <c r="AV5" t="s">
        <v>4</v>
      </c>
      <c r="AW5" t="s">
        <v>4</v>
      </c>
      <c r="AX5" t="s">
        <v>5</v>
      </c>
      <c r="AY5" t="s">
        <v>5</v>
      </c>
    </row>
    <row r="6" spans="1:51" x14ac:dyDescent="0.35">
      <c r="A6" s="3">
        <f t="shared" ref="A6:A8" si="6">A5+1</f>
        <v>3</v>
      </c>
      <c r="B6" s="4">
        <v>8.5527699999999998E-2</v>
      </c>
      <c r="C6" s="4">
        <v>7.1199999999999999E-2</v>
      </c>
      <c r="D6" s="4">
        <v>10.9945</v>
      </c>
      <c r="E6" s="4">
        <v>7.1726799999999993E-2</v>
      </c>
      <c r="F6" s="2" t="s">
        <v>8</v>
      </c>
      <c r="G6" s="2">
        <f>MAX(B4:B14)</f>
        <v>2.621</v>
      </c>
      <c r="H6" s="2">
        <f t="shared" ref="H6:J6" si="7">MAX(C4:C14)</f>
        <v>1.7030000000000001</v>
      </c>
      <c r="I6" s="2">
        <f t="shared" si="7"/>
        <v>49.575000000000003</v>
      </c>
      <c r="J6" s="2">
        <f t="shared" si="7"/>
        <v>0.72399999999999998</v>
      </c>
      <c r="K6" s="2">
        <f t="shared" ref="K6:K8" si="8">K5+1</f>
        <v>3</v>
      </c>
      <c r="L6" s="2">
        <f t="shared" si="4"/>
        <v>85.527699999999996</v>
      </c>
      <c r="M6" s="2">
        <f t="shared" si="1"/>
        <v>71.2</v>
      </c>
      <c r="N6" s="2">
        <f t="shared" si="1"/>
        <v>10994.5</v>
      </c>
      <c r="O6" s="2">
        <f t="shared" si="1"/>
        <v>71.726799999999997</v>
      </c>
      <c r="P6" s="2"/>
      <c r="Q6" s="2" t="s">
        <v>8</v>
      </c>
      <c r="R6" s="2">
        <f>MAX(L4:L14)</f>
        <v>2621</v>
      </c>
      <c r="S6" s="2">
        <f t="shared" ref="S6:U6" si="9">MAX(M4:M14)</f>
        <v>1703</v>
      </c>
      <c r="T6" s="2">
        <f t="shared" si="9"/>
        <v>49575</v>
      </c>
      <c r="U6" s="2">
        <f t="shared" si="9"/>
        <v>724</v>
      </c>
      <c r="V6" t="s">
        <v>7</v>
      </c>
      <c r="W6" s="2">
        <f t="shared" ref="W6:AD6" si="10">W2*10</f>
        <v>126.24322000000001</v>
      </c>
      <c r="X6" s="2">
        <f t="shared" si="10"/>
        <v>67.961819999999989</v>
      </c>
      <c r="Y6" s="2">
        <f t="shared" si="10"/>
        <v>82.770600000000002</v>
      </c>
      <c r="Z6" s="2">
        <f t="shared" si="10"/>
        <v>68.21602</v>
      </c>
      <c r="AA6" s="2">
        <f t="shared" si="10"/>
        <v>10374.620360000001</v>
      </c>
      <c r="AB6" s="2">
        <f t="shared" si="10"/>
        <v>10970.119340000001</v>
      </c>
      <c r="AC6" s="2">
        <f t="shared" si="10"/>
        <v>74.833240000000004</v>
      </c>
      <c r="AD6" s="2">
        <f t="shared" si="10"/>
        <v>84.315259999999995</v>
      </c>
      <c r="AH6">
        <v>126.24321999999999</v>
      </c>
      <c r="AI6">
        <v>67.961820000000003</v>
      </c>
      <c r="AJ6">
        <v>82.770600000000002</v>
      </c>
      <c r="AK6">
        <v>68.21602</v>
      </c>
      <c r="AL6">
        <v>10374.620360000001</v>
      </c>
      <c r="AM6">
        <v>10970.119339999999</v>
      </c>
      <c r="AN6">
        <v>74.833240000000004</v>
      </c>
      <c r="AO6">
        <v>84.315259999999995</v>
      </c>
      <c r="AR6">
        <v>2742.6</v>
      </c>
      <c r="AS6">
        <v>716.2</v>
      </c>
      <c r="AT6">
        <v>2192.6</v>
      </c>
      <c r="AU6">
        <v>583.4</v>
      </c>
      <c r="AV6">
        <v>49150</v>
      </c>
      <c r="AW6">
        <v>48075.6</v>
      </c>
      <c r="AX6">
        <v>787</v>
      </c>
      <c r="AY6">
        <v>633.79999999999995</v>
      </c>
    </row>
    <row r="7" spans="1:51" x14ac:dyDescent="0.35">
      <c r="A7" s="3">
        <f t="shared" si="6"/>
        <v>4</v>
      </c>
      <c r="B7" s="4">
        <v>9.1507699999999997E-2</v>
      </c>
      <c r="C7" s="4">
        <v>8.7300000000000003E-2</v>
      </c>
      <c r="D7" s="4">
        <v>9.1243017999999996</v>
      </c>
      <c r="E7" s="4">
        <v>8.3531800000000003E-2</v>
      </c>
      <c r="F7" s="2"/>
      <c r="G7" s="2"/>
      <c r="H7" s="2"/>
      <c r="I7" s="2"/>
      <c r="J7" s="2"/>
      <c r="K7" s="2">
        <f t="shared" si="8"/>
        <v>4</v>
      </c>
      <c r="L7" s="2">
        <f t="shared" si="4"/>
        <v>91.5077</v>
      </c>
      <c r="M7" s="2">
        <f t="shared" si="1"/>
        <v>87.3</v>
      </c>
      <c r="N7" s="2">
        <f t="shared" si="1"/>
        <v>9124.3017999999993</v>
      </c>
      <c r="O7" s="2">
        <f t="shared" si="1"/>
        <v>83.531800000000004</v>
      </c>
      <c r="P7" s="2"/>
      <c r="Q7" s="2"/>
      <c r="R7" s="2"/>
      <c r="S7" s="2"/>
      <c r="T7" s="2"/>
      <c r="U7" s="2"/>
    </row>
    <row r="8" spans="1:51" x14ac:dyDescent="0.35">
      <c r="A8" s="3">
        <f t="shared" si="6"/>
        <v>5</v>
      </c>
      <c r="B8" s="4">
        <v>6.4880699999999999E-2</v>
      </c>
      <c r="C8" s="4">
        <v>7.1553000000000005E-2</v>
      </c>
      <c r="D8" s="4">
        <v>10.655900000000001</v>
      </c>
      <c r="E8" s="4">
        <v>7.7086399999999999E-2</v>
      </c>
      <c r="F8" s="2"/>
      <c r="G8" s="2"/>
      <c r="H8" s="2"/>
      <c r="I8" s="2"/>
      <c r="J8" s="2"/>
      <c r="K8" s="2">
        <f t="shared" si="8"/>
        <v>5</v>
      </c>
      <c r="L8" s="2">
        <f t="shared" si="4"/>
        <v>64.880700000000004</v>
      </c>
      <c r="M8" s="2">
        <f t="shared" si="1"/>
        <v>71.553000000000011</v>
      </c>
      <c r="N8" s="2">
        <f t="shared" si="1"/>
        <v>10655.900000000001</v>
      </c>
      <c r="O8" s="2">
        <f t="shared" si="1"/>
        <v>77.086399999999998</v>
      </c>
      <c r="P8" s="2"/>
      <c r="Q8" s="2"/>
      <c r="R8" s="2"/>
      <c r="S8" s="2"/>
      <c r="T8" s="2"/>
      <c r="U8" s="2"/>
      <c r="AH8" t="s">
        <v>2</v>
      </c>
      <c r="AI8" t="s">
        <v>3</v>
      </c>
      <c r="AJ8" t="s">
        <v>4</v>
      </c>
      <c r="AK8" t="s">
        <v>5</v>
      </c>
      <c r="AR8" t="s">
        <v>2</v>
      </c>
      <c r="AS8" t="s">
        <v>3</v>
      </c>
      <c r="AT8" t="s">
        <v>4</v>
      </c>
      <c r="AU8" t="s">
        <v>5</v>
      </c>
    </row>
    <row r="9" spans="1:51" x14ac:dyDescent="0.35">
      <c r="A9" s="4"/>
      <c r="B9" s="4"/>
      <c r="C9" s="4"/>
      <c r="D9" s="4"/>
      <c r="E9" s="4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AH9" s="8">
        <f>(AH6-AI6)/AH6 *100</f>
        <v>46.165964397929642</v>
      </c>
      <c r="AI9" s="8">
        <f>(AJ6-AK6)/AJ6 *100</f>
        <v>17.584238848093406</v>
      </c>
      <c r="AJ9" s="8">
        <f>(AL6-AM6)/AL6 *100</f>
        <v>-5.7399592403012853</v>
      </c>
      <c r="AK9" s="8">
        <f>(AN6-AO6)/AN6 *100</f>
        <v>-12.670866582817997</v>
      </c>
      <c r="AL9" s="8" t="s">
        <v>21</v>
      </c>
      <c r="AM9" s="8"/>
      <c r="AN9" s="8"/>
      <c r="AO9" s="8"/>
      <c r="AP9" s="8"/>
      <c r="AQ9" s="8"/>
      <c r="AR9" s="8">
        <f>(AR6-AS6)/AR6 *100</f>
        <v>73.886093487931163</v>
      </c>
      <c r="AS9" s="8">
        <f>(AT6-AU6)/AT6 *100</f>
        <v>73.392319620541812</v>
      </c>
      <c r="AT9" s="8">
        <f>(AV6-AW6)/AV6 *100</f>
        <v>2.1859613428280804</v>
      </c>
      <c r="AU9">
        <f>(AX6-AY6)/AX6 *100</f>
        <v>19.466327827191872</v>
      </c>
      <c r="AV9" t="s">
        <v>21</v>
      </c>
    </row>
    <row r="10" spans="1:51" x14ac:dyDescent="0.35">
      <c r="A10" s="1"/>
      <c r="B10" s="1"/>
      <c r="C10" s="1"/>
      <c r="D10" s="1"/>
      <c r="E10" s="1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1" x14ac:dyDescent="0.35">
      <c r="A11" s="5" t="s">
        <v>9</v>
      </c>
      <c r="B11" s="5"/>
      <c r="C11" s="5"/>
      <c r="D11" s="5"/>
      <c r="E11" s="5"/>
      <c r="F11" s="5"/>
      <c r="G11" s="5"/>
      <c r="H11" s="5"/>
      <c r="I11" s="5"/>
      <c r="J11" s="5"/>
      <c r="K11" t="s">
        <v>11</v>
      </c>
      <c r="L11" s="5"/>
      <c r="M11" s="5"/>
      <c r="N11" s="5"/>
      <c r="O11" s="5"/>
      <c r="P11" s="5"/>
      <c r="Q11" s="5"/>
      <c r="R11" s="5"/>
      <c r="S11" s="5"/>
      <c r="T11" s="5"/>
      <c r="U11" s="5"/>
      <c r="W11" s="12" t="s">
        <v>0</v>
      </c>
      <c r="X11" s="12"/>
      <c r="Y11" s="12"/>
      <c r="Z11" s="12"/>
      <c r="AA11" s="12"/>
      <c r="AB11" s="12"/>
      <c r="AC11" s="12"/>
      <c r="AD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</row>
    <row r="12" spans="1:5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W12" s="12" t="s">
        <v>14</v>
      </c>
      <c r="X12" s="12"/>
      <c r="Y12" s="12" t="s">
        <v>15</v>
      </c>
      <c r="Z12" s="12"/>
      <c r="AA12" s="12" t="s">
        <v>14</v>
      </c>
      <c r="AB12" s="12"/>
      <c r="AC12" s="12" t="s">
        <v>15</v>
      </c>
      <c r="AD12" s="12"/>
      <c r="AH12" s="9" t="s">
        <v>20</v>
      </c>
      <c r="AI12" s="9"/>
      <c r="AJ12" s="9"/>
      <c r="AK12" s="8"/>
      <c r="AL12" s="8"/>
      <c r="AM12" s="8"/>
      <c r="AN12" s="8"/>
      <c r="AO12" s="8"/>
      <c r="AP12" s="8"/>
      <c r="AQ12" s="8"/>
      <c r="AR12" s="8"/>
      <c r="AS12" s="8"/>
      <c r="AT12" s="8"/>
    </row>
    <row r="13" spans="1:51" x14ac:dyDescent="0.35">
      <c r="A13" s="5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/>
      <c r="G13" s="5" t="s">
        <v>2</v>
      </c>
      <c r="H13" s="5" t="s">
        <v>3</v>
      </c>
      <c r="I13" s="5" t="s">
        <v>4</v>
      </c>
      <c r="J13" s="5" t="s">
        <v>5</v>
      </c>
      <c r="K13" s="5" t="s">
        <v>1</v>
      </c>
      <c r="L13" s="5" t="s">
        <v>2</v>
      </c>
      <c r="M13" s="5" t="s">
        <v>3</v>
      </c>
      <c r="N13" s="5" t="s">
        <v>4</v>
      </c>
      <c r="O13" s="5" t="s">
        <v>5</v>
      </c>
      <c r="P13" s="5"/>
      <c r="Q13" s="5"/>
      <c r="R13" s="5" t="s">
        <v>2</v>
      </c>
      <c r="S13" s="5" t="s">
        <v>3</v>
      </c>
      <c r="T13" s="5" t="s">
        <v>12</v>
      </c>
      <c r="U13" s="5" t="s">
        <v>13</v>
      </c>
      <c r="W13" t="s">
        <v>16</v>
      </c>
      <c r="X13" t="s">
        <v>17</v>
      </c>
      <c r="Y13" t="s">
        <v>16</v>
      </c>
      <c r="Z13" t="s">
        <v>17</v>
      </c>
      <c r="AA13" t="s">
        <v>16</v>
      </c>
      <c r="AB13" t="s">
        <v>17</v>
      </c>
      <c r="AC13" t="s">
        <v>16</v>
      </c>
      <c r="AD13" t="s">
        <v>17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</row>
    <row r="14" spans="1:51" x14ac:dyDescent="0.35">
      <c r="A14" s="5">
        <v>1</v>
      </c>
      <c r="B14" s="5">
        <v>2.621</v>
      </c>
      <c r="C14" s="5">
        <v>1.7030000000000001</v>
      </c>
      <c r="D14" s="5">
        <v>49.575000000000003</v>
      </c>
      <c r="E14" s="5">
        <v>0.72399999999999998</v>
      </c>
      <c r="F14" s="5" t="s">
        <v>6</v>
      </c>
      <c r="G14" s="5">
        <f>MIN(B14:B24)</f>
        <v>2.085</v>
      </c>
      <c r="H14" s="5">
        <f t="shared" ref="H14" si="11">MIN(C14:C24)</f>
        <v>1.601</v>
      </c>
      <c r="I14" s="5">
        <f t="shared" ref="I14" si="12">MIN(D14:D24)</f>
        <v>48.524999999999999</v>
      </c>
      <c r="J14" s="5">
        <f t="shared" ref="J14" si="13">MIN(E14:E24)</f>
        <v>0.63900000000000001</v>
      </c>
      <c r="K14" s="5">
        <v>1</v>
      </c>
      <c r="L14" s="5">
        <f>B14*1000</f>
        <v>2621</v>
      </c>
      <c r="M14" s="5">
        <f t="shared" ref="M14:O18" si="14">C14*1000</f>
        <v>1703</v>
      </c>
      <c r="N14" s="5">
        <f t="shared" si="14"/>
        <v>49575</v>
      </c>
      <c r="O14" s="5">
        <f t="shared" si="14"/>
        <v>724</v>
      </c>
      <c r="P14" s="5"/>
      <c r="Q14" s="5" t="s">
        <v>6</v>
      </c>
      <c r="R14" s="5">
        <f>MIN(L14:L24)</f>
        <v>2085</v>
      </c>
      <c r="S14" s="5">
        <f t="shared" ref="S14" si="15">MIN(M14:M24)</f>
        <v>1601</v>
      </c>
      <c r="T14" s="5">
        <f t="shared" ref="T14" si="16">MIN(N14:N24)</f>
        <v>48525</v>
      </c>
      <c r="U14" s="5">
        <f t="shared" ref="U14" si="17">MIN(O14:O24)</f>
        <v>639</v>
      </c>
      <c r="W14" t="s">
        <v>2</v>
      </c>
      <c r="X14" t="s">
        <v>2</v>
      </c>
      <c r="Y14" t="s">
        <v>3</v>
      </c>
      <c r="Z14" t="s">
        <v>3</v>
      </c>
      <c r="AA14" t="s">
        <v>4</v>
      </c>
      <c r="AB14" t="s">
        <v>4</v>
      </c>
      <c r="AC14" t="s">
        <v>5</v>
      </c>
      <c r="AD14" t="s">
        <v>5</v>
      </c>
      <c r="AH14" s="8" t="s">
        <v>22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spans="1:51" x14ac:dyDescent="0.35">
      <c r="A15" s="5">
        <f>A14+1</f>
        <v>2</v>
      </c>
      <c r="B15" s="5">
        <v>2.085</v>
      </c>
      <c r="C15" s="5">
        <v>1.601</v>
      </c>
      <c r="D15" s="5">
        <v>48.524999999999999</v>
      </c>
      <c r="E15" s="5">
        <v>1.1579999999999999</v>
      </c>
      <c r="F15" s="5" t="s">
        <v>7</v>
      </c>
      <c r="G15" s="5">
        <f>AVERAGE(B14:B19)</f>
        <v>2.7425999999999999</v>
      </c>
      <c r="H15" s="5">
        <f t="shared" ref="H15" si="18">AVERAGE(C14:C19)</f>
        <v>2.1926000000000001</v>
      </c>
      <c r="I15" s="5">
        <f t="shared" ref="I15" si="19">AVERAGE(D14:D19)</f>
        <v>49.15</v>
      </c>
      <c r="J15" s="5">
        <f t="shared" ref="J15" si="20">AVERAGE(E14:E19)</f>
        <v>0.78699999999999992</v>
      </c>
      <c r="K15" s="5">
        <f>K14+1</f>
        <v>2</v>
      </c>
      <c r="L15" s="5">
        <f t="shared" ref="L15:L18" si="21">B15*1000</f>
        <v>2085</v>
      </c>
      <c r="M15" s="5">
        <f t="shared" si="14"/>
        <v>1601</v>
      </c>
      <c r="N15" s="5">
        <f t="shared" si="14"/>
        <v>48525</v>
      </c>
      <c r="O15" s="5">
        <f t="shared" si="14"/>
        <v>1158</v>
      </c>
      <c r="P15" s="5"/>
      <c r="Q15" s="5" t="s">
        <v>7</v>
      </c>
      <c r="R15" s="5">
        <f>AVERAGE(L14:L19)</f>
        <v>2742.6</v>
      </c>
      <c r="S15" s="5">
        <f t="shared" ref="S15" si="22">AVERAGE(M14:M19)</f>
        <v>2192.6</v>
      </c>
      <c r="T15" s="5">
        <f t="shared" ref="T15" si="23">AVERAGE(N14:N19)</f>
        <v>49150</v>
      </c>
      <c r="U15" s="5">
        <f t="shared" ref="U15" si="24">AVERAGE(O14:O19)</f>
        <v>787</v>
      </c>
      <c r="AH15" s="8">
        <f>(AR6-AH6)/AR6*100</f>
        <v>95.396951068329329</v>
      </c>
      <c r="AI15" s="8">
        <f>(AT6-AJ6)/AT6*100</f>
        <v>96.225002280397703</v>
      </c>
      <c r="AJ15" s="8">
        <f>(AL6-AV6)/AL6*100</f>
        <v>-373.75227521096491</v>
      </c>
      <c r="AK15" s="8">
        <f>(AX6-AN6)/AX6*100</f>
        <v>90.491329097839895</v>
      </c>
      <c r="AL15" s="8" t="s">
        <v>21</v>
      </c>
      <c r="AM15" s="8"/>
      <c r="AN15" s="8"/>
      <c r="AO15" s="8"/>
      <c r="AP15" s="8"/>
      <c r="AQ15" s="8"/>
      <c r="AR15" s="8"/>
      <c r="AS15" s="8"/>
      <c r="AT15" s="8"/>
    </row>
    <row r="16" spans="1:51" x14ac:dyDescent="0.35">
      <c r="A16" s="5">
        <f t="shared" ref="A16:A18" si="25">A15+1</f>
        <v>3</v>
      </c>
      <c r="B16" s="5">
        <v>3.5840000000000001</v>
      </c>
      <c r="C16" s="5">
        <v>2.6219999999999999</v>
      </c>
      <c r="D16" s="5">
        <v>49.613999999999997</v>
      </c>
      <c r="E16" s="5">
        <v>0.65100000000000002</v>
      </c>
      <c r="F16" s="5" t="s">
        <v>8</v>
      </c>
      <c r="G16" s="5">
        <f>MAX(B14:B24)</f>
        <v>3.5840000000000001</v>
      </c>
      <c r="H16" s="5">
        <f t="shared" ref="H16" si="26">MAX(C14:C24)</f>
        <v>2.9119999999999999</v>
      </c>
      <c r="I16" s="5">
        <f t="shared" ref="I16" si="27">MAX(D14:D24)</f>
        <v>49.613999999999997</v>
      </c>
      <c r="J16" s="5">
        <f t="shared" ref="J16" si="28">MAX(E14:E24)</f>
        <v>1.1579999999999999</v>
      </c>
      <c r="K16" s="5">
        <f t="shared" ref="K16:K18" si="29">K15+1</f>
        <v>3</v>
      </c>
      <c r="L16" s="5">
        <f t="shared" si="21"/>
        <v>3584</v>
      </c>
      <c r="M16" s="5">
        <f t="shared" si="14"/>
        <v>2622</v>
      </c>
      <c r="N16" s="5">
        <f t="shared" si="14"/>
        <v>49614</v>
      </c>
      <c r="O16" s="5">
        <f t="shared" si="14"/>
        <v>651</v>
      </c>
      <c r="P16" s="5"/>
      <c r="Q16" s="5" t="s">
        <v>8</v>
      </c>
      <c r="R16" s="5">
        <f>MAX(L14:L24)</f>
        <v>3584</v>
      </c>
      <c r="S16" s="5">
        <f t="shared" ref="S16" si="30">MAX(M14:M24)</f>
        <v>2912</v>
      </c>
      <c r="T16" s="5">
        <f t="shared" ref="T16" si="31">MAX(N14:N24)</f>
        <v>49614</v>
      </c>
      <c r="U16" s="5">
        <f t="shared" ref="U16" si="32">MAX(O14:O24)</f>
        <v>1158</v>
      </c>
      <c r="AH16" s="8" t="s">
        <v>24</v>
      </c>
      <c r="AI16" s="8" t="s">
        <v>24</v>
      </c>
      <c r="AJ16" s="8" t="s">
        <v>25</v>
      </c>
      <c r="AK16" s="8" t="s">
        <v>24</v>
      </c>
      <c r="AL16" s="8"/>
      <c r="AM16" s="8"/>
      <c r="AN16" s="8"/>
      <c r="AO16" s="8"/>
      <c r="AP16" s="8"/>
      <c r="AQ16" s="8"/>
      <c r="AR16" s="8"/>
      <c r="AS16" s="8"/>
      <c r="AT16" s="8"/>
    </row>
    <row r="17" spans="1:46" x14ac:dyDescent="0.35">
      <c r="A17" s="5">
        <f t="shared" si="25"/>
        <v>4</v>
      </c>
      <c r="B17" s="5">
        <v>2.4860000000000002</v>
      </c>
      <c r="C17" s="5">
        <v>2.9119999999999999</v>
      </c>
      <c r="D17" s="5">
        <v>48.529000000000003</v>
      </c>
      <c r="E17" s="5">
        <v>0.63900000000000001</v>
      </c>
      <c r="F17" s="5"/>
      <c r="G17" s="5"/>
      <c r="H17" s="5"/>
      <c r="I17" s="5"/>
      <c r="J17" s="5"/>
      <c r="K17" s="5">
        <f t="shared" si="29"/>
        <v>4</v>
      </c>
      <c r="L17" s="5">
        <f t="shared" si="21"/>
        <v>2486</v>
      </c>
      <c r="M17" s="5">
        <f t="shared" si="14"/>
        <v>2912</v>
      </c>
      <c r="N17" s="5">
        <f t="shared" si="14"/>
        <v>48529</v>
      </c>
      <c r="O17" s="5">
        <f t="shared" si="14"/>
        <v>639</v>
      </c>
      <c r="P17" s="5"/>
      <c r="Q17" s="5"/>
      <c r="R17" s="5"/>
      <c r="S17" s="5"/>
      <c r="T17" s="5"/>
      <c r="U17" s="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</row>
    <row r="18" spans="1:46" x14ac:dyDescent="0.35">
      <c r="A18" s="5">
        <f t="shared" si="25"/>
        <v>5</v>
      </c>
      <c r="B18" s="5">
        <v>2.9369999999999998</v>
      </c>
      <c r="C18" s="5">
        <v>2.125</v>
      </c>
      <c r="D18" s="5">
        <v>49.506999999999998</v>
      </c>
      <c r="E18" s="5">
        <v>0.76300000000000001</v>
      </c>
      <c r="F18" s="5"/>
      <c r="G18" s="5"/>
      <c r="H18" s="5"/>
      <c r="I18" s="5"/>
      <c r="J18" s="5"/>
      <c r="K18" s="5">
        <f t="shared" si="29"/>
        <v>5</v>
      </c>
      <c r="L18" s="5">
        <f t="shared" si="21"/>
        <v>2937</v>
      </c>
      <c r="M18" s="5">
        <f t="shared" si="14"/>
        <v>2125</v>
      </c>
      <c r="N18" s="5">
        <f t="shared" si="14"/>
        <v>49507</v>
      </c>
      <c r="O18" s="5">
        <f t="shared" si="14"/>
        <v>763</v>
      </c>
      <c r="P18" s="5"/>
      <c r="Q18" s="5"/>
      <c r="R18" s="5"/>
      <c r="S18" s="5"/>
      <c r="T18" s="5"/>
      <c r="U18" s="5"/>
      <c r="AH18" s="8" t="s">
        <v>23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</row>
    <row r="19" spans="1:46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AH19" s="8">
        <f>(AS6-AI6)/AS6*100</f>
        <v>90.510776319463844</v>
      </c>
      <c r="AI19" s="8">
        <f>(AK6-AU6)/AK6*100</f>
        <v>-755.22433000342153</v>
      </c>
      <c r="AJ19" s="8">
        <f>(AM6-AW6)/AM6*100</f>
        <v>-338.24135827495934</v>
      </c>
      <c r="AK19" s="8">
        <f>(AO6-AY6)/AO6*100</f>
        <v>-651.70259808248238</v>
      </c>
      <c r="AL19" s="8" t="s">
        <v>21</v>
      </c>
      <c r="AM19" s="8"/>
      <c r="AN19" s="8"/>
      <c r="AO19" s="8"/>
      <c r="AP19" s="8"/>
      <c r="AQ19" s="8"/>
      <c r="AR19" s="8"/>
      <c r="AS19" s="8"/>
      <c r="AT19" s="8"/>
    </row>
    <row r="20" spans="1:46" x14ac:dyDescent="0.35">
      <c r="X20" s="7"/>
      <c r="Y20" s="7"/>
      <c r="Z20" s="7"/>
      <c r="AA20" s="7"/>
      <c r="AB20" s="7"/>
      <c r="AC20" s="7"/>
      <c r="AD20" s="7"/>
      <c r="AE20" s="7"/>
      <c r="AH20" s="8" t="s">
        <v>24</v>
      </c>
      <c r="AI20" s="8" t="s">
        <v>24</v>
      </c>
      <c r="AJ20" s="8" t="s">
        <v>25</v>
      </c>
      <c r="AK20" s="8" t="s">
        <v>24</v>
      </c>
      <c r="AL20" s="8"/>
      <c r="AM20" s="8"/>
      <c r="AN20" s="8"/>
      <c r="AO20" s="8"/>
      <c r="AP20" s="8"/>
      <c r="AQ20" s="8"/>
      <c r="AR20" s="8"/>
      <c r="AS20" s="8"/>
      <c r="AT20" s="8"/>
    </row>
    <row r="21" spans="1:46" x14ac:dyDescent="0.35"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 t="s">
        <v>10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4" spans="1:46" x14ac:dyDescent="0.35">
      <c r="A24" s="2" t="s">
        <v>0</v>
      </c>
      <c r="B24" s="2"/>
      <c r="C24" s="2"/>
      <c r="D24" s="2"/>
      <c r="E24" s="2"/>
      <c r="F24" s="2"/>
      <c r="G24" s="2"/>
      <c r="H24" s="2"/>
      <c r="I24" s="2"/>
      <c r="J24" s="2"/>
      <c r="K24" t="s">
        <v>11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4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46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/>
      <c r="G26" s="2" t="s">
        <v>2</v>
      </c>
      <c r="H26" s="2" t="s">
        <v>3</v>
      </c>
      <c r="I26" s="2" t="s">
        <v>4</v>
      </c>
      <c r="J26" s="2" t="s">
        <v>5</v>
      </c>
      <c r="K26" s="2" t="s">
        <v>1</v>
      </c>
      <c r="L26" s="2" t="s">
        <v>2</v>
      </c>
      <c r="M26" s="2" t="s">
        <v>3</v>
      </c>
      <c r="N26" s="2" t="s">
        <v>4</v>
      </c>
      <c r="O26" s="2" t="s">
        <v>5</v>
      </c>
      <c r="P26" s="2"/>
      <c r="Q26" s="2"/>
      <c r="R26" s="2" t="s">
        <v>2</v>
      </c>
      <c r="S26" s="2" t="s">
        <v>3</v>
      </c>
      <c r="T26" s="2" t="s">
        <v>12</v>
      </c>
      <c r="U26" s="2" t="s">
        <v>13</v>
      </c>
    </row>
    <row r="27" spans="1:46" x14ac:dyDescent="0.35">
      <c r="A27" s="3">
        <v>1</v>
      </c>
      <c r="B27" s="4">
        <v>8.2219E-2</v>
      </c>
      <c r="C27" s="4">
        <v>7.1424600000000005E-2</v>
      </c>
      <c r="D27" s="4">
        <v>11.9861074</v>
      </c>
      <c r="E27" s="4">
        <v>7.9547000000000007E-2</v>
      </c>
      <c r="F27" s="2" t="s">
        <v>6</v>
      </c>
      <c r="G27" s="2">
        <f>MIN(B27:B37)</f>
        <v>6.0911600000000003E-2</v>
      </c>
      <c r="H27" s="2">
        <f t="shared" ref="H27" si="33">MIN(C27:C37)</f>
        <v>5.9092899999999997E-2</v>
      </c>
      <c r="I27" s="2">
        <f t="shared" ref="I27" si="34">MIN(D27:D37)</f>
        <v>9.7123047000000007</v>
      </c>
      <c r="J27" s="2">
        <f t="shared" ref="J27" si="35">MIN(E27:E37)</f>
        <v>7.1776000000000006E-2</v>
      </c>
      <c r="K27" s="2">
        <v>1</v>
      </c>
      <c r="L27" s="2">
        <f>B27*1000</f>
        <v>82.218999999999994</v>
      </c>
      <c r="M27" s="2">
        <f t="shared" ref="M27:O31" si="36">C27*1000</f>
        <v>71.424599999999998</v>
      </c>
      <c r="N27" s="2">
        <f t="shared" si="36"/>
        <v>11986.107399999999</v>
      </c>
      <c r="O27" s="2">
        <f t="shared" si="36"/>
        <v>79.547000000000011</v>
      </c>
      <c r="P27" s="2"/>
      <c r="Q27" s="2" t="s">
        <v>6</v>
      </c>
      <c r="R27" s="2">
        <f>MIN(L27:L37)</f>
        <v>60.9116</v>
      </c>
      <c r="S27" s="2">
        <f t="shared" ref="S27" si="37">MIN(M27:M37)</f>
        <v>59.0929</v>
      </c>
      <c r="T27" s="2">
        <f t="shared" ref="T27" si="38">MIN(N27:N37)</f>
        <v>9712.3047000000006</v>
      </c>
      <c r="U27" s="2">
        <f t="shared" ref="U27" si="39">MIN(O27:O37)</f>
        <v>71.77600000000001</v>
      </c>
    </row>
    <row r="28" spans="1:46" x14ac:dyDescent="0.35">
      <c r="A28" s="3">
        <f>A27+1</f>
        <v>2</v>
      </c>
      <c r="B28" s="4">
        <v>6.2892199999999995E-2</v>
      </c>
      <c r="C28" s="4">
        <v>6.6695699999999997E-2</v>
      </c>
      <c r="D28" s="4">
        <v>11.2489142</v>
      </c>
      <c r="E28" s="4">
        <v>8.8886499999999993E-2</v>
      </c>
      <c r="F28" s="2" t="s">
        <v>7</v>
      </c>
      <c r="G28" s="2">
        <f>AVERAGE(B27:B32)</f>
        <v>6.7961820000000006E-2</v>
      </c>
      <c r="H28" s="2">
        <f t="shared" ref="H28" si="40">AVERAGE(C27:C32)</f>
        <v>6.8216020000000002E-2</v>
      </c>
      <c r="I28" s="2">
        <f t="shared" ref="I28" si="41">AVERAGE(D27:D32)</f>
        <v>10.970119340000002</v>
      </c>
      <c r="J28" s="2">
        <f t="shared" ref="J28" si="42">AVERAGE(E27:E32)</f>
        <v>8.4315260000000003E-2</v>
      </c>
      <c r="K28" s="2">
        <f>K27+1</f>
        <v>2</v>
      </c>
      <c r="L28" s="2">
        <f t="shared" ref="L28:L31" si="43">B28*1000</f>
        <v>62.892199999999995</v>
      </c>
      <c r="M28" s="2">
        <f t="shared" si="36"/>
        <v>66.695700000000002</v>
      </c>
      <c r="N28" s="2">
        <f t="shared" si="36"/>
        <v>11248.914199999999</v>
      </c>
      <c r="O28" s="2">
        <f t="shared" si="36"/>
        <v>88.886499999999998</v>
      </c>
      <c r="P28" s="2"/>
      <c r="Q28" s="2" t="s">
        <v>7</v>
      </c>
      <c r="R28" s="2">
        <f>AVERAGE(L27:L32)</f>
        <v>67.961820000000017</v>
      </c>
      <c r="S28" s="2">
        <f t="shared" ref="S28" si="44">AVERAGE(M27:M32)</f>
        <v>68.216019999999986</v>
      </c>
      <c r="T28" s="2">
        <f t="shared" ref="T28" si="45">AVERAGE(N27:N32)</f>
        <v>10970.119340000001</v>
      </c>
      <c r="U28" s="2">
        <f t="shared" ref="U28" si="46">AVERAGE(O27:O32)</f>
        <v>84.315260000000009</v>
      </c>
    </row>
    <row r="29" spans="1:46" x14ac:dyDescent="0.35">
      <c r="A29" s="3">
        <f t="shared" ref="A29:A31" si="47">A28+1</f>
        <v>3</v>
      </c>
      <c r="B29" s="4">
        <v>6.8042099999999994E-2</v>
      </c>
      <c r="C29" s="4">
        <v>7.7736799999999995E-2</v>
      </c>
      <c r="D29" s="4">
        <v>11.0385542</v>
      </c>
      <c r="E29" s="4">
        <v>9.4251600000000005E-2</v>
      </c>
      <c r="F29" s="2" t="s">
        <v>8</v>
      </c>
      <c r="G29" s="2">
        <f>MAX(B27:B37)</f>
        <v>0.91400000000000003</v>
      </c>
      <c r="H29" s="2">
        <f t="shared" ref="H29" si="48">MAX(C27:C37)</f>
        <v>0.67</v>
      </c>
      <c r="I29" s="2">
        <f t="shared" ref="I29" si="49">MAX(D27:D37)</f>
        <v>48.508000000000003</v>
      </c>
      <c r="J29" s="2">
        <f t="shared" ref="J29" si="50">MAX(E27:E37)</f>
        <v>0.56799999999999995</v>
      </c>
      <c r="K29" s="2">
        <f t="shared" ref="K29:K31" si="51">K28+1</f>
        <v>3</v>
      </c>
      <c r="L29" s="2">
        <f t="shared" si="43"/>
        <v>68.042099999999991</v>
      </c>
      <c r="M29" s="2">
        <f t="shared" si="36"/>
        <v>77.736799999999988</v>
      </c>
      <c r="N29" s="2">
        <f t="shared" si="36"/>
        <v>11038.5542</v>
      </c>
      <c r="O29" s="2">
        <f t="shared" si="36"/>
        <v>94.25160000000001</v>
      </c>
      <c r="P29" s="2"/>
      <c r="Q29" s="2" t="s">
        <v>8</v>
      </c>
      <c r="R29" s="2">
        <f>MAX(L27:L37)</f>
        <v>914</v>
      </c>
      <c r="S29" s="2">
        <f t="shared" ref="S29" si="52">MAX(M27:M37)</f>
        <v>670</v>
      </c>
      <c r="T29" s="2">
        <f t="shared" ref="T29" si="53">MAX(N27:N37)</f>
        <v>48508</v>
      </c>
      <c r="U29" s="2">
        <f t="shared" ref="U29" si="54">MAX(O27:O37)</f>
        <v>568</v>
      </c>
    </row>
    <row r="30" spans="1:46" x14ac:dyDescent="0.35">
      <c r="A30" s="3">
        <f t="shared" si="47"/>
        <v>4</v>
      </c>
      <c r="B30" s="4">
        <v>6.5744200000000003E-2</v>
      </c>
      <c r="C30" s="4">
        <v>6.6130099999999997E-2</v>
      </c>
      <c r="D30" s="4">
        <v>10.8647162</v>
      </c>
      <c r="E30" s="4">
        <v>7.1776000000000006E-2</v>
      </c>
      <c r="F30" s="2"/>
      <c r="G30" s="2"/>
      <c r="H30" s="2"/>
      <c r="I30" s="2"/>
      <c r="J30" s="2"/>
      <c r="K30" s="2">
        <f t="shared" si="51"/>
        <v>4</v>
      </c>
      <c r="L30" s="2">
        <f t="shared" si="43"/>
        <v>65.744200000000006</v>
      </c>
      <c r="M30" s="2">
        <f t="shared" si="36"/>
        <v>66.130099999999999</v>
      </c>
      <c r="N30" s="2">
        <f t="shared" si="36"/>
        <v>10864.716200000001</v>
      </c>
      <c r="O30" s="2">
        <f t="shared" si="36"/>
        <v>71.77600000000001</v>
      </c>
      <c r="P30" s="2"/>
      <c r="Q30" s="2"/>
      <c r="R30" s="2"/>
      <c r="S30" s="2"/>
      <c r="T30" s="2"/>
      <c r="U30" s="2"/>
    </row>
    <row r="31" spans="1:46" x14ac:dyDescent="0.35">
      <c r="A31" s="3">
        <f t="shared" si="47"/>
        <v>5</v>
      </c>
      <c r="B31" s="4">
        <v>6.0911600000000003E-2</v>
      </c>
      <c r="C31" s="4">
        <v>5.9092899999999997E-2</v>
      </c>
      <c r="D31" s="4">
        <v>9.7123047000000007</v>
      </c>
      <c r="E31" s="4">
        <v>8.7115200000000004E-2</v>
      </c>
      <c r="F31" s="2"/>
      <c r="G31" s="2"/>
      <c r="H31" s="2"/>
      <c r="I31" s="2"/>
      <c r="J31" s="2"/>
      <c r="K31" s="2">
        <f t="shared" si="51"/>
        <v>5</v>
      </c>
      <c r="L31" s="2">
        <f t="shared" si="43"/>
        <v>60.9116</v>
      </c>
      <c r="M31" s="2">
        <f t="shared" si="36"/>
        <v>59.0929</v>
      </c>
      <c r="N31" s="2">
        <f t="shared" si="36"/>
        <v>9712.3047000000006</v>
      </c>
      <c r="O31" s="2">
        <f t="shared" si="36"/>
        <v>87.115200000000002</v>
      </c>
      <c r="P31" s="2"/>
      <c r="Q31" s="2"/>
      <c r="R31" s="2"/>
      <c r="S31" s="2"/>
      <c r="T31" s="2"/>
      <c r="U31" s="2"/>
    </row>
    <row r="32" spans="1:46" x14ac:dyDescent="0.35">
      <c r="A32" s="4"/>
      <c r="B32" s="4"/>
      <c r="C32" s="4"/>
      <c r="D32" s="4"/>
      <c r="E32" s="4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4" spans="1:30" x14ac:dyDescent="0.35">
      <c r="A34" s="5" t="s">
        <v>9</v>
      </c>
      <c r="B34" s="5"/>
      <c r="C34" s="5"/>
      <c r="D34" s="5"/>
      <c r="E34" s="5"/>
      <c r="F34" s="5"/>
      <c r="G34" s="5"/>
      <c r="H34" s="5"/>
      <c r="I34" s="5"/>
      <c r="J34" s="5"/>
      <c r="K34" t="s">
        <v>11</v>
      </c>
      <c r="L34" s="5"/>
      <c r="M34" s="5"/>
      <c r="N34" s="5"/>
      <c r="O34" s="5"/>
      <c r="P34" s="5"/>
      <c r="Q34" s="5"/>
      <c r="R34" s="5"/>
      <c r="S34" s="5"/>
      <c r="T34" s="5"/>
      <c r="U34" s="5"/>
      <c r="W34" s="12" t="s">
        <v>18</v>
      </c>
      <c r="X34" s="12"/>
      <c r="Y34" s="12"/>
      <c r="Z34" s="12"/>
      <c r="AA34" s="12"/>
      <c r="AB34" s="12"/>
      <c r="AC34" s="12"/>
      <c r="AD34" s="12"/>
    </row>
    <row r="35" spans="1:30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L35" s="5"/>
      <c r="M35" s="5"/>
      <c r="N35" s="5"/>
      <c r="O35" s="5"/>
      <c r="P35" s="5"/>
      <c r="Q35" s="5"/>
      <c r="R35" s="5"/>
      <c r="S35" s="5"/>
      <c r="T35" s="5"/>
      <c r="U35" s="5"/>
      <c r="W35" s="12" t="s">
        <v>14</v>
      </c>
      <c r="X35" s="12"/>
      <c r="Y35" s="12" t="s">
        <v>15</v>
      </c>
      <c r="Z35" s="12"/>
      <c r="AA35" s="12" t="s">
        <v>14</v>
      </c>
      <c r="AB35" s="12"/>
      <c r="AC35" s="12" t="s">
        <v>15</v>
      </c>
      <c r="AD35" s="12"/>
    </row>
    <row r="36" spans="1:30" x14ac:dyDescent="0.35">
      <c r="A36" s="5" t="s">
        <v>1</v>
      </c>
      <c r="B36" s="5" t="s">
        <v>2</v>
      </c>
      <c r="C36" s="5" t="s">
        <v>3</v>
      </c>
      <c r="D36" s="5" t="s">
        <v>4</v>
      </c>
      <c r="E36" s="5" t="s">
        <v>5</v>
      </c>
      <c r="F36" s="5"/>
      <c r="G36" s="5" t="s">
        <v>2</v>
      </c>
      <c r="H36" s="5" t="s">
        <v>3</v>
      </c>
      <c r="I36" s="5" t="s">
        <v>4</v>
      </c>
      <c r="J36" s="5" t="s">
        <v>5</v>
      </c>
      <c r="K36" s="5" t="s">
        <v>1</v>
      </c>
      <c r="L36" s="5" t="s">
        <v>2</v>
      </c>
      <c r="M36" s="5" t="s">
        <v>3</v>
      </c>
      <c r="N36" s="5" t="s">
        <v>4</v>
      </c>
      <c r="O36" s="5" t="s">
        <v>5</v>
      </c>
      <c r="P36" s="5"/>
      <c r="Q36" s="5"/>
      <c r="R36" s="5" t="s">
        <v>2</v>
      </c>
      <c r="S36" s="5" t="s">
        <v>3</v>
      </c>
      <c r="T36" s="5" t="s">
        <v>12</v>
      </c>
      <c r="U36" s="5" t="s">
        <v>13</v>
      </c>
      <c r="W36" t="s">
        <v>16</v>
      </c>
      <c r="X36" t="s">
        <v>17</v>
      </c>
      <c r="Y36" t="s">
        <v>16</v>
      </c>
      <c r="Z36" t="s">
        <v>17</v>
      </c>
      <c r="AA36" t="s">
        <v>16</v>
      </c>
      <c r="AB36" t="s">
        <v>17</v>
      </c>
      <c r="AC36" t="s">
        <v>16</v>
      </c>
      <c r="AD36" t="s">
        <v>17</v>
      </c>
    </row>
    <row r="37" spans="1:30" x14ac:dyDescent="0.35">
      <c r="A37" s="5">
        <v>1</v>
      </c>
      <c r="B37" s="5">
        <v>0.91400000000000003</v>
      </c>
      <c r="C37" s="5">
        <v>0.67</v>
      </c>
      <c r="D37" s="5">
        <v>48.508000000000003</v>
      </c>
      <c r="E37" s="5">
        <v>0.56799999999999995</v>
      </c>
      <c r="F37" s="5" t="s">
        <v>6</v>
      </c>
      <c r="G37" s="5">
        <f>MIN(B37:B47)</f>
        <v>0.56999999999999995</v>
      </c>
      <c r="H37" s="5">
        <f t="shared" ref="H37" si="55">MIN(C37:C47)</f>
        <v>0.53200000000000003</v>
      </c>
      <c r="I37" s="5">
        <f t="shared" ref="I37" si="56">MIN(D37:D47)</f>
        <v>46.478999999999999</v>
      </c>
      <c r="J37" s="5">
        <f t="shared" ref="J37" si="57">MIN(E37:E47)</f>
        <v>0.56799999999999995</v>
      </c>
      <c r="K37" s="5">
        <v>1</v>
      </c>
      <c r="L37" s="5">
        <f>B37*1000</f>
        <v>914</v>
      </c>
      <c r="M37" s="5">
        <f t="shared" ref="M37:O41" si="58">C37*1000</f>
        <v>670</v>
      </c>
      <c r="N37" s="5">
        <f>D37*1000</f>
        <v>48508</v>
      </c>
      <c r="O37" s="5">
        <f t="shared" si="58"/>
        <v>568</v>
      </c>
      <c r="P37" s="5"/>
      <c r="Q37" s="5" t="s">
        <v>6</v>
      </c>
      <c r="R37" s="5">
        <f>MIN(L37:L47)</f>
        <v>570</v>
      </c>
      <c r="S37" s="5">
        <f t="shared" ref="S37" si="59">MIN(M37:M47)</f>
        <v>532</v>
      </c>
      <c r="T37" s="5">
        <f t="shared" ref="T37" si="60">MIN(N37:N47)</f>
        <v>46479</v>
      </c>
      <c r="U37" s="5">
        <f t="shared" ref="U37" si="61">MIN(O37:O47)</f>
        <v>568</v>
      </c>
      <c r="W37" t="s">
        <v>2</v>
      </c>
      <c r="X37" t="s">
        <v>2</v>
      </c>
      <c r="Y37" t="s">
        <v>3</v>
      </c>
      <c r="Z37" t="s">
        <v>3</v>
      </c>
      <c r="AA37" t="s">
        <v>4</v>
      </c>
      <c r="AB37" t="s">
        <v>4</v>
      </c>
      <c r="AC37" t="s">
        <v>5</v>
      </c>
      <c r="AD37" t="s">
        <v>5</v>
      </c>
    </row>
    <row r="38" spans="1:30" x14ac:dyDescent="0.35">
      <c r="A38" s="5">
        <f>A37+1</f>
        <v>2</v>
      </c>
      <c r="B38" s="5">
        <v>0.56999999999999995</v>
      </c>
      <c r="C38" s="5">
        <v>0.55400000000000005</v>
      </c>
      <c r="D38" s="5">
        <v>46.478999999999999</v>
      </c>
      <c r="E38" s="5">
        <v>0.69599999999999995</v>
      </c>
      <c r="F38" s="5" t="s">
        <v>7</v>
      </c>
      <c r="G38" s="5">
        <f>AVERAGE(B37:B42)</f>
        <v>0.71620000000000006</v>
      </c>
      <c r="H38" s="5">
        <f t="shared" ref="H38" si="62">AVERAGE(C37:C42)</f>
        <v>0.58340000000000003</v>
      </c>
      <c r="I38" s="5">
        <f t="shared" ref="I38" si="63">AVERAGE(D37:D42)</f>
        <v>48.075599999999994</v>
      </c>
      <c r="J38" s="5">
        <f t="shared" ref="J38" si="64">AVERAGE(E37:E42)</f>
        <v>0.63379999999999992</v>
      </c>
      <c r="K38" s="5">
        <f>K37+1</f>
        <v>2</v>
      </c>
      <c r="L38" s="5">
        <f t="shared" ref="L38:L41" si="65">B38*1000</f>
        <v>570</v>
      </c>
      <c r="M38" s="5">
        <f t="shared" si="58"/>
        <v>554</v>
      </c>
      <c r="N38" s="5">
        <f t="shared" si="58"/>
        <v>46479</v>
      </c>
      <c r="O38" s="5">
        <f t="shared" si="58"/>
        <v>696</v>
      </c>
      <c r="P38" s="5"/>
      <c r="Q38" s="5" t="s">
        <v>7</v>
      </c>
      <c r="R38" s="5">
        <f>AVERAGE(L37:L42)</f>
        <v>716.2</v>
      </c>
      <c r="S38" s="5">
        <f t="shared" ref="S38" si="66">AVERAGE(M37:M42)</f>
        <v>583.4</v>
      </c>
      <c r="T38" s="5">
        <f t="shared" ref="T38" si="67">AVERAGE(N37:N42)</f>
        <v>48075.6</v>
      </c>
      <c r="U38" s="5">
        <f>AVERAGE(O37:O42)</f>
        <v>633.79999999999995</v>
      </c>
      <c r="W38">
        <v>2742.6</v>
      </c>
      <c r="X38">
        <v>716.2</v>
      </c>
      <c r="Y38">
        <v>2192.6</v>
      </c>
      <c r="Z38">
        <v>583.4</v>
      </c>
      <c r="AA38">
        <v>49150</v>
      </c>
      <c r="AB38">
        <v>48075.6</v>
      </c>
      <c r="AC38">
        <v>787</v>
      </c>
      <c r="AD38">
        <v>633.79999999999995</v>
      </c>
    </row>
    <row r="39" spans="1:30" x14ac:dyDescent="0.35">
      <c r="A39" s="5">
        <f t="shared" ref="A39:A41" si="68">A38+1</f>
        <v>3</v>
      </c>
      <c r="B39" s="5">
        <v>0.67300000000000004</v>
      </c>
      <c r="C39" s="5">
        <v>0.58399999999999996</v>
      </c>
      <c r="D39" s="5">
        <v>48.481999999999999</v>
      </c>
      <c r="E39" s="5">
        <v>0.64700000000000002</v>
      </c>
      <c r="F39" s="5" t="s">
        <v>8</v>
      </c>
      <c r="G39" s="5">
        <f>MAX(B37:B47)</f>
        <v>0.91400000000000003</v>
      </c>
      <c r="H39" s="5">
        <f t="shared" ref="H39" si="69">MAX(C37:C47)</f>
        <v>0.67</v>
      </c>
      <c r="I39" s="5">
        <f t="shared" ref="I39" si="70">MAX(D37:D47)</f>
        <v>49.481999999999999</v>
      </c>
      <c r="J39" s="5">
        <f t="shared" ref="J39" si="71">MAX(E37:E47)</f>
        <v>0.69599999999999995</v>
      </c>
      <c r="K39" s="5">
        <f t="shared" ref="K39:K41" si="72">K38+1</f>
        <v>3</v>
      </c>
      <c r="L39" s="5">
        <f t="shared" si="65"/>
        <v>673</v>
      </c>
      <c r="M39" s="5">
        <f t="shared" si="58"/>
        <v>584</v>
      </c>
      <c r="N39" s="5">
        <f t="shared" si="58"/>
        <v>48482</v>
      </c>
      <c r="O39" s="5">
        <f t="shared" si="58"/>
        <v>647</v>
      </c>
      <c r="P39" s="5"/>
      <c r="Q39" s="5" t="s">
        <v>8</v>
      </c>
      <c r="R39" s="5">
        <f>MAX(L37:L47)</f>
        <v>914</v>
      </c>
      <c r="S39" s="5">
        <f t="shared" ref="S39" si="73">MAX(M37:M47)</f>
        <v>670</v>
      </c>
      <c r="T39" s="5">
        <f t="shared" ref="T39" si="74">MAX(N37:N47)</f>
        <v>49482</v>
      </c>
      <c r="U39" s="5">
        <f t="shared" ref="U39" si="75">MAX(O37:O47)</f>
        <v>696</v>
      </c>
    </row>
    <row r="40" spans="1:30" x14ac:dyDescent="0.35">
      <c r="A40" s="5">
        <f t="shared" si="68"/>
        <v>4</v>
      </c>
      <c r="B40" s="5">
        <v>0.78800000000000003</v>
      </c>
      <c r="C40" s="5">
        <v>0.53200000000000003</v>
      </c>
      <c r="D40" s="5">
        <v>49.481999999999999</v>
      </c>
      <c r="E40" s="5">
        <v>0.57099999999999995</v>
      </c>
      <c r="F40" s="5"/>
      <c r="G40" s="5"/>
      <c r="H40" s="5"/>
      <c r="I40" s="5"/>
      <c r="J40" s="5"/>
      <c r="K40" s="5">
        <f t="shared" si="72"/>
        <v>4</v>
      </c>
      <c r="L40" s="5">
        <f t="shared" si="65"/>
        <v>788</v>
      </c>
      <c r="M40" s="5">
        <f t="shared" si="58"/>
        <v>532</v>
      </c>
      <c r="N40" s="5">
        <f t="shared" si="58"/>
        <v>49482</v>
      </c>
      <c r="O40" s="5">
        <f t="shared" si="58"/>
        <v>571</v>
      </c>
      <c r="P40" s="5"/>
      <c r="Q40" s="5"/>
      <c r="R40" s="5"/>
      <c r="S40" s="5"/>
      <c r="T40" s="5"/>
      <c r="U40" s="5"/>
    </row>
    <row r="41" spans="1:30" x14ac:dyDescent="0.35">
      <c r="A41" s="5">
        <f t="shared" si="68"/>
        <v>5</v>
      </c>
      <c r="B41" s="5">
        <v>0.63600000000000001</v>
      </c>
      <c r="C41" s="5">
        <v>0.57699999999999996</v>
      </c>
      <c r="D41" s="5">
        <v>47.427</v>
      </c>
      <c r="E41" s="5">
        <v>0.68700000000000006</v>
      </c>
      <c r="F41" s="5"/>
      <c r="G41" s="5"/>
      <c r="H41" s="5"/>
      <c r="I41" s="5"/>
      <c r="J41" s="5"/>
      <c r="K41" s="5">
        <f t="shared" si="72"/>
        <v>5</v>
      </c>
      <c r="L41" s="5">
        <f t="shared" si="65"/>
        <v>636</v>
      </c>
      <c r="M41" s="5">
        <f t="shared" si="58"/>
        <v>577</v>
      </c>
      <c r="N41" s="5">
        <f t="shared" si="58"/>
        <v>47427</v>
      </c>
      <c r="O41" s="5">
        <f t="shared" si="58"/>
        <v>687</v>
      </c>
      <c r="P41" s="5"/>
      <c r="Q41" s="5"/>
      <c r="R41" s="5"/>
      <c r="S41" s="5"/>
      <c r="T41" s="5"/>
      <c r="U41" s="5"/>
    </row>
    <row r="42" spans="1:3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6" spans="1:30" x14ac:dyDescent="0.35">
      <c r="Q46" s="8"/>
    </row>
    <row r="47" spans="1:30" x14ac:dyDescent="0.35">
      <c r="Q47" s="8"/>
    </row>
    <row r="48" spans="1:30" x14ac:dyDescent="0.35">
      <c r="Q48" s="8"/>
    </row>
    <row r="49" spans="3:19" x14ac:dyDescent="0.35">
      <c r="Q49" s="8"/>
    </row>
    <row r="51" spans="3:19" x14ac:dyDescent="0.35">
      <c r="K51" s="13"/>
      <c r="L51" s="13"/>
      <c r="M51" s="13"/>
      <c r="N51" s="13"/>
      <c r="O51" s="13"/>
      <c r="P51" s="13"/>
      <c r="Q51" s="13"/>
      <c r="R51" s="13"/>
      <c r="S51" s="13"/>
    </row>
    <row r="52" spans="3:19" x14ac:dyDescent="0.35">
      <c r="K52" s="13"/>
      <c r="L52" s="13"/>
      <c r="M52" s="13"/>
      <c r="N52" s="13"/>
      <c r="O52" s="13"/>
      <c r="P52" s="13"/>
      <c r="Q52" s="13"/>
      <c r="R52" s="13"/>
      <c r="S52" s="13"/>
    </row>
    <row r="53" spans="3:19" x14ac:dyDescent="0.35">
      <c r="K53" s="13"/>
      <c r="L53" s="13"/>
      <c r="M53" s="13"/>
      <c r="N53" s="13"/>
      <c r="O53" s="13"/>
      <c r="P53" s="13"/>
      <c r="Q53" s="13"/>
      <c r="R53" s="13"/>
      <c r="S53" s="13"/>
    </row>
    <row r="54" spans="3:19" x14ac:dyDescent="0.35">
      <c r="K54" s="13"/>
      <c r="L54" s="13"/>
      <c r="M54" s="13"/>
      <c r="N54" s="13"/>
      <c r="O54" s="13"/>
      <c r="P54" s="13"/>
      <c r="Q54" s="13"/>
      <c r="R54" s="13"/>
      <c r="S54" s="13"/>
    </row>
    <row r="55" spans="3:19" x14ac:dyDescent="0.35">
      <c r="K55" s="13"/>
      <c r="L55" s="13"/>
      <c r="M55" s="13"/>
      <c r="N55" s="13"/>
      <c r="O55" s="13"/>
      <c r="P55" s="13"/>
      <c r="Q55" s="13"/>
      <c r="R55" s="13"/>
      <c r="S55" s="13"/>
    </row>
    <row r="56" spans="3:19" x14ac:dyDescent="0.35">
      <c r="K56" s="13"/>
      <c r="L56" s="13"/>
      <c r="M56" s="13"/>
      <c r="N56" s="13"/>
      <c r="O56" s="13"/>
      <c r="P56" s="13"/>
      <c r="Q56" s="13"/>
      <c r="R56" s="13"/>
      <c r="S56" s="13"/>
    </row>
    <row r="57" spans="3:19" x14ac:dyDescent="0.35">
      <c r="K57" s="13"/>
      <c r="L57" s="13"/>
      <c r="M57" s="13"/>
      <c r="N57" s="13"/>
      <c r="O57" s="13"/>
      <c r="P57" s="13"/>
      <c r="Q57" s="13"/>
      <c r="R57" s="13"/>
      <c r="S57" s="13"/>
    </row>
    <row r="58" spans="3:19" x14ac:dyDescent="0.35"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3:19" x14ac:dyDescent="0.35">
      <c r="K59" s="13"/>
      <c r="L59" s="13"/>
      <c r="M59" s="13"/>
      <c r="N59" s="13"/>
      <c r="O59" s="13"/>
      <c r="P59" s="13"/>
      <c r="Q59" s="13"/>
      <c r="R59" s="13"/>
      <c r="S59" s="13"/>
    </row>
    <row r="60" spans="3:19" x14ac:dyDescent="0.35">
      <c r="K60" s="13"/>
      <c r="L60" s="13"/>
      <c r="M60" s="13"/>
      <c r="N60" s="13"/>
      <c r="O60" s="13"/>
      <c r="P60" s="13"/>
      <c r="Q60" s="13"/>
      <c r="R60" s="13"/>
      <c r="S60" s="13"/>
    </row>
    <row r="61" spans="3:19" x14ac:dyDescent="0.35">
      <c r="K61" s="13"/>
      <c r="L61" s="13"/>
      <c r="M61" s="13"/>
      <c r="N61" s="13"/>
      <c r="O61" s="13"/>
      <c r="P61" s="13"/>
      <c r="Q61" s="13"/>
      <c r="R61" s="13"/>
      <c r="S61" s="13"/>
    </row>
    <row r="63" spans="3:19" x14ac:dyDescent="0.35">
      <c r="C63" t="s">
        <v>27</v>
      </c>
    </row>
    <row r="66" spans="22:37" x14ac:dyDescent="0.35">
      <c r="V66" s="12" t="s">
        <v>0</v>
      </c>
      <c r="W66" s="12"/>
      <c r="X66" s="12"/>
      <c r="Y66" s="12"/>
      <c r="Z66" s="12"/>
      <c r="AA66" s="12"/>
      <c r="AB66" s="12"/>
      <c r="AC66" s="12"/>
      <c r="AD66" s="12" t="s">
        <v>18</v>
      </c>
      <c r="AE66" s="12"/>
      <c r="AF66" s="12"/>
      <c r="AG66" s="12"/>
      <c r="AH66" s="12"/>
      <c r="AI66" s="12"/>
      <c r="AJ66" s="12"/>
      <c r="AK66" s="12"/>
    </row>
    <row r="67" spans="22:37" x14ac:dyDescent="0.35">
      <c r="V67" s="12" t="s">
        <v>14</v>
      </c>
      <c r="W67" s="12"/>
      <c r="X67" s="12" t="s">
        <v>15</v>
      </c>
      <c r="Y67" s="12"/>
      <c r="Z67" s="12" t="s">
        <v>14</v>
      </c>
      <c r="AA67" s="12"/>
      <c r="AB67" s="12" t="s">
        <v>15</v>
      </c>
      <c r="AC67" s="12"/>
      <c r="AD67" s="12" t="s">
        <v>14</v>
      </c>
      <c r="AE67" s="12"/>
      <c r="AF67" s="12" t="s">
        <v>15</v>
      </c>
      <c r="AG67" s="12"/>
      <c r="AH67" s="12" t="s">
        <v>14</v>
      </c>
      <c r="AI67" s="12"/>
      <c r="AJ67" s="12" t="s">
        <v>15</v>
      </c>
      <c r="AK67" s="12"/>
    </row>
    <row r="68" spans="22:37" x14ac:dyDescent="0.35">
      <c r="V68" t="s">
        <v>16</v>
      </c>
      <c r="W68" t="s">
        <v>17</v>
      </c>
      <c r="X68" t="s">
        <v>16</v>
      </c>
      <c r="Y68" t="s">
        <v>17</v>
      </c>
      <c r="Z68" t="s">
        <v>16</v>
      </c>
      <c r="AA68" t="s">
        <v>17</v>
      </c>
      <c r="AB68" t="s">
        <v>16</v>
      </c>
      <c r="AC68" t="s">
        <v>17</v>
      </c>
      <c r="AD68" t="s">
        <v>16</v>
      </c>
      <c r="AE68" t="s">
        <v>17</v>
      </c>
      <c r="AF68" t="s">
        <v>16</v>
      </c>
      <c r="AG68" t="s">
        <v>17</v>
      </c>
      <c r="AH68" t="s">
        <v>16</v>
      </c>
      <c r="AI68" t="s">
        <v>17</v>
      </c>
      <c r="AJ68" t="s">
        <v>16</v>
      </c>
      <c r="AK68" t="s">
        <v>17</v>
      </c>
    </row>
    <row r="69" spans="22:37" x14ac:dyDescent="0.35">
      <c r="V69" t="s">
        <v>2</v>
      </c>
      <c r="W69" t="s">
        <v>2</v>
      </c>
      <c r="X69" t="s">
        <v>3</v>
      </c>
      <c r="Y69" t="s">
        <v>3</v>
      </c>
      <c r="Z69" t="s">
        <v>4</v>
      </c>
      <c r="AA69" t="s">
        <v>4</v>
      </c>
      <c r="AB69" t="s">
        <v>5</v>
      </c>
      <c r="AC69" t="s">
        <v>5</v>
      </c>
      <c r="AD69" t="s">
        <v>2</v>
      </c>
      <c r="AE69" t="s">
        <v>2</v>
      </c>
      <c r="AF69" t="s">
        <v>3</v>
      </c>
      <c r="AG69" t="s">
        <v>3</v>
      </c>
      <c r="AH69" t="s">
        <v>4</v>
      </c>
      <c r="AI69" t="s">
        <v>4</v>
      </c>
      <c r="AJ69" t="s">
        <v>5</v>
      </c>
      <c r="AK69" t="s">
        <v>5</v>
      </c>
    </row>
    <row r="70" spans="22:37" x14ac:dyDescent="0.35">
      <c r="V70">
        <v>126.24321999999999</v>
      </c>
      <c r="W70">
        <v>67.961820000000003</v>
      </c>
      <c r="X70">
        <v>82.770600000000002</v>
      </c>
      <c r="Y70">
        <v>68.21602</v>
      </c>
      <c r="Z70">
        <v>10374.620360000001</v>
      </c>
      <c r="AA70">
        <v>10970.119339999999</v>
      </c>
      <c r="AB70">
        <v>74.833240000000004</v>
      </c>
      <c r="AC70">
        <v>84.315259999999995</v>
      </c>
      <c r="AD70">
        <v>2742.6</v>
      </c>
      <c r="AE70">
        <v>716.2</v>
      </c>
      <c r="AF70">
        <v>2192.6</v>
      </c>
      <c r="AG70">
        <v>583.4</v>
      </c>
      <c r="AH70">
        <v>49150</v>
      </c>
      <c r="AI70">
        <v>48075.6</v>
      </c>
      <c r="AJ70">
        <v>787</v>
      </c>
      <c r="AK70">
        <v>633.79999999999995</v>
      </c>
    </row>
  </sheetData>
  <mergeCells count="20">
    <mergeCell ref="V67:W67"/>
    <mergeCell ref="X67:Y67"/>
    <mergeCell ref="Z67:AA67"/>
    <mergeCell ref="AB67:AC67"/>
    <mergeCell ref="AD66:AK66"/>
    <mergeCell ref="AD67:AE67"/>
    <mergeCell ref="AF67:AG67"/>
    <mergeCell ref="AH67:AI67"/>
    <mergeCell ref="AJ67:AK67"/>
    <mergeCell ref="V66:AC66"/>
    <mergeCell ref="W34:AD34"/>
    <mergeCell ref="W35:X35"/>
    <mergeCell ref="Y35:Z35"/>
    <mergeCell ref="AA35:AB35"/>
    <mergeCell ref="AC35:AD35"/>
    <mergeCell ref="W12:X12"/>
    <mergeCell ref="Y12:Z12"/>
    <mergeCell ref="AA12:AB12"/>
    <mergeCell ref="AC12:AD12"/>
    <mergeCell ref="W11:A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Edyta Skwarczek</dc:creator>
  <cp:lastModifiedBy>Edyta Skwarczek</cp:lastModifiedBy>
  <dcterms:created xsi:type="dcterms:W3CDTF">2024-06-09T14:22:54Z</dcterms:created>
  <dcterms:modified xsi:type="dcterms:W3CDTF">2024-06-13T12:21:57Z</dcterms:modified>
</cp:coreProperties>
</file>