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sma\OneDrive\Área de Trabalho\CRUSTA\Andada\dados_nova_versão\"/>
    </mc:Choice>
  </mc:AlternateContent>
  <xr:revisionPtr revIDLastSave="0" documentId="13_ncr:1_{736339C9-9FD1-42D7-AF8D-F68DBBEF0E7C}" xr6:coauthVersionLast="47" xr6:coauthVersionMax="47" xr10:uidLastSave="{00000000-0000-0000-0000-000000000000}"/>
  <bookViews>
    <workbookView xWindow="-120" yWindow="-120" windowWidth="20730" windowHeight="11160" activeTab="4" xr2:uid="{F9C02F99-65CE-4A82-A2A5-452A9657C20C}"/>
  </bookViews>
  <sheets>
    <sheet name="densidade_manguezal" sheetId="1" r:id="rId1"/>
    <sheet name="fase_lunar" sheetId="7" r:id="rId2"/>
    <sheet name="lc_mangue" sheetId="6" r:id="rId3"/>
    <sheet name="densidade_praia" sheetId="2" r:id="rId4"/>
    <sheet name="comparativo" sheetId="3" r:id="rId5"/>
    <sheet name="estagio_gonadal" sheetId="5" r:id="rId6"/>
    <sheet name="polígono" sheetId="4" r:id="rId7"/>
  </sheets>
  <definedNames>
    <definedName name="_xlnm._FilterDatabase" localSheetId="0" hidden="1">densidade_manguezal!$A$1:$F$378</definedName>
    <definedName name="_xlnm._FilterDatabase" localSheetId="3" hidden="1">densidade_praia!$A$1:$E$1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3" l="1"/>
  <c r="F5" i="7"/>
  <c r="F4" i="7"/>
  <c r="C13" i="7"/>
  <c r="B13" i="7"/>
  <c r="C8" i="7"/>
  <c r="B8" i="7"/>
  <c r="C4" i="7"/>
  <c r="B4" i="7"/>
  <c r="K10" i="1"/>
  <c r="K9" i="1"/>
  <c r="G2" i="3"/>
  <c r="G98" i="2" l="1"/>
  <c r="S4" i="2"/>
  <c r="S3" i="2"/>
  <c r="S2" i="2" s="1"/>
  <c r="F38" i="3"/>
  <c r="F37" i="3"/>
  <c r="I14" i="2"/>
  <c r="I13" i="2"/>
  <c r="H13" i="2"/>
  <c r="P25" i="1"/>
  <c r="P24" i="1"/>
  <c r="P23" i="1"/>
  <c r="D38" i="3"/>
  <c r="D37" i="3"/>
  <c r="X26" i="3"/>
  <c r="F35" i="3"/>
  <c r="F34" i="3"/>
  <c r="R12" i="1"/>
  <c r="S12" i="1" l="1"/>
  <c r="I376" i="1"/>
  <c r="K376" i="1"/>
  <c r="L376" i="1" s="1"/>
  <c r="I359" i="1"/>
  <c r="K359" i="1"/>
  <c r="L359" i="1" s="1"/>
  <c r="I348" i="1"/>
  <c r="K348" i="1"/>
  <c r="L348" i="1" s="1"/>
  <c r="I336" i="1"/>
  <c r="K336" i="1"/>
  <c r="L336" i="1" s="1"/>
  <c r="I322" i="1"/>
  <c r="K322" i="1"/>
  <c r="L322" i="1" s="1"/>
  <c r="I285" i="1"/>
  <c r="K285" i="1"/>
  <c r="L285" i="1" s="1"/>
  <c r="I242" i="1"/>
  <c r="I272" i="1"/>
  <c r="I261" i="1"/>
  <c r="K272" i="1"/>
  <c r="L272" i="1" s="1"/>
  <c r="K261" i="1"/>
  <c r="L261" i="1" s="1"/>
  <c r="K242" i="1"/>
  <c r="L242" i="1" s="1"/>
  <c r="T12" i="1" l="1"/>
  <c r="I226" i="1"/>
  <c r="K226" i="1"/>
  <c r="L226" i="1" s="1"/>
  <c r="S2" i="1"/>
  <c r="R2" i="1"/>
  <c r="T2" i="1" l="1"/>
  <c r="J45" i="2"/>
  <c r="J4" i="2" s="1"/>
  <c r="K256" i="2"/>
  <c r="K11" i="2" s="1"/>
  <c r="J256" i="2"/>
  <c r="J11" i="2" s="1"/>
  <c r="K149" i="2"/>
  <c r="K10" i="2" s="1"/>
  <c r="J149" i="2"/>
  <c r="J10" i="2" s="1"/>
  <c r="K116" i="2"/>
  <c r="K9" i="2" s="1"/>
  <c r="J116" i="2"/>
  <c r="J9" i="2" s="1"/>
  <c r="K103" i="2"/>
  <c r="K8" i="2" s="1"/>
  <c r="J103" i="2"/>
  <c r="J8" i="2" s="1"/>
  <c r="K94" i="2"/>
  <c r="K7" i="2" s="1"/>
  <c r="J94" i="2"/>
  <c r="J7" i="2" s="1"/>
  <c r="K84" i="2"/>
  <c r="K6" i="2" s="1"/>
  <c r="J84" i="2"/>
  <c r="J6" i="2" s="1"/>
  <c r="K59" i="2"/>
  <c r="K5" i="2" s="1"/>
  <c r="J59" i="2"/>
  <c r="J5" i="2" s="1"/>
  <c r="K45" i="2"/>
  <c r="K4" i="2" s="1"/>
  <c r="K26" i="2"/>
  <c r="K3" i="2" s="1"/>
  <c r="J26" i="2"/>
  <c r="J3" i="2" s="1"/>
  <c r="K17" i="2"/>
  <c r="K2" i="2" s="1"/>
  <c r="J17" i="2"/>
  <c r="J2" i="2" s="1"/>
  <c r="I19" i="1"/>
  <c r="K19" i="1"/>
  <c r="L19" i="1"/>
  <c r="L1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189" i="2"/>
  <c r="E188" i="2"/>
  <c r="E187" i="2"/>
  <c r="E55" i="2"/>
  <c r="E54" i="2"/>
  <c r="E53" i="2"/>
  <c r="E186" i="2"/>
  <c r="E185" i="2"/>
  <c r="E184" i="2"/>
  <c r="E183" i="2"/>
  <c r="E182" i="2"/>
  <c r="E181" i="2"/>
  <c r="E180" i="2"/>
  <c r="E179" i="2"/>
  <c r="E178" i="2"/>
  <c r="E177" i="2"/>
  <c r="E52" i="2"/>
  <c r="E51" i="2"/>
  <c r="E50" i="2"/>
  <c r="E49" i="2"/>
  <c r="E48" i="2"/>
  <c r="E47" i="2"/>
  <c r="E176" i="2"/>
  <c r="E175" i="2"/>
  <c r="E174" i="2"/>
  <c r="E173" i="2"/>
  <c r="E46" i="2"/>
  <c r="E45" i="2"/>
  <c r="E44" i="2"/>
  <c r="E43" i="2"/>
  <c r="E42" i="2"/>
  <c r="E41" i="2"/>
  <c r="E40" i="2"/>
  <c r="E39" i="2"/>
  <c r="E38" i="2"/>
  <c r="E37" i="2"/>
  <c r="E36" i="2"/>
  <c r="E35" i="2"/>
  <c r="E172" i="2"/>
  <c r="E34" i="2"/>
  <c r="E33" i="2"/>
  <c r="E171" i="2"/>
  <c r="E170" i="2"/>
  <c r="E32" i="2"/>
  <c r="E31" i="2"/>
  <c r="E30" i="2"/>
  <c r="E169" i="2"/>
  <c r="E29" i="2"/>
  <c r="E28" i="2"/>
  <c r="E168" i="2"/>
  <c r="E27" i="2"/>
  <c r="E167" i="2"/>
  <c r="E26" i="2"/>
  <c r="E166" i="2"/>
  <c r="E25" i="2"/>
  <c r="E24" i="2"/>
  <c r="E165" i="2"/>
  <c r="E23" i="2"/>
  <c r="E164" i="2"/>
  <c r="E163" i="2"/>
  <c r="E162" i="2"/>
  <c r="E22" i="2"/>
  <c r="E21" i="2"/>
  <c r="E161" i="2"/>
  <c r="E160" i="2"/>
  <c r="E159" i="2"/>
  <c r="E20" i="2"/>
  <c r="E19" i="2"/>
  <c r="E18" i="2"/>
  <c r="E158" i="2"/>
  <c r="E157" i="2"/>
  <c r="E17" i="2"/>
  <c r="E16" i="2"/>
  <c r="E156" i="2"/>
  <c r="E15" i="2"/>
  <c r="E155" i="2"/>
  <c r="E14" i="2"/>
  <c r="E154" i="2"/>
  <c r="E13" i="2"/>
  <c r="E153" i="2"/>
  <c r="E12" i="2"/>
  <c r="E11" i="2"/>
  <c r="E152" i="2"/>
  <c r="E10" i="2"/>
  <c r="E9" i="2"/>
  <c r="E8" i="2"/>
  <c r="E7" i="2"/>
  <c r="E151" i="2"/>
  <c r="E150" i="2"/>
  <c r="E149" i="2"/>
  <c r="E148" i="2"/>
  <c r="E6" i="2"/>
  <c r="E147" i="2"/>
  <c r="E5" i="2"/>
  <c r="E4" i="2"/>
  <c r="E146" i="2"/>
  <c r="E145" i="2"/>
  <c r="E144" i="2"/>
  <c r="E143" i="2"/>
  <c r="E142" i="2"/>
  <c r="E141" i="2"/>
  <c r="E140" i="2"/>
  <c r="E3" i="2"/>
  <c r="E2" i="2"/>
  <c r="E139" i="2"/>
  <c r="M17" i="2" l="1"/>
  <c r="L2" i="2"/>
  <c r="L256" i="2"/>
  <c r="L149" i="2"/>
  <c r="L116" i="2"/>
  <c r="L103" i="2"/>
  <c r="L94" i="2"/>
  <c r="L84" i="2"/>
  <c r="L59" i="2"/>
  <c r="L45" i="2"/>
  <c r="L26" i="2"/>
  <c r="I210" i="1"/>
  <c r="K210" i="1"/>
  <c r="L210" i="1" s="1"/>
  <c r="I187" i="1"/>
  <c r="K187" i="1"/>
  <c r="L187" i="1" s="1"/>
  <c r="I174" i="1"/>
  <c r="K174" i="1"/>
  <c r="L174" i="1" s="1"/>
  <c r="I150" i="1"/>
  <c r="K150" i="1"/>
  <c r="L150" i="1" s="1"/>
  <c r="I138" i="1"/>
  <c r="K138" i="1"/>
  <c r="L138" i="1" s="1"/>
  <c r="I116" i="1"/>
  <c r="K116" i="1"/>
  <c r="L116" i="1" s="1"/>
  <c r="I88" i="1"/>
  <c r="K88" i="1"/>
  <c r="L88" i="1" s="1"/>
  <c r="I62" i="1"/>
  <c r="K62" i="1"/>
  <c r="L62" i="1" s="1"/>
  <c r="I37" i="1"/>
  <c r="K37" i="1"/>
  <c r="L37" i="1" s="1"/>
  <c r="M26" i="2" l="1"/>
  <c r="L3" i="2"/>
  <c r="M45" i="2"/>
  <c r="L4" i="2"/>
  <c r="M59" i="2"/>
  <c r="L5" i="2"/>
  <c r="M84" i="2"/>
  <c r="L6" i="2"/>
  <c r="M94" i="2"/>
  <c r="L7" i="2"/>
  <c r="M103" i="2"/>
  <c r="L8" i="2"/>
  <c r="M116" i="2"/>
  <c r="L9" i="2"/>
  <c r="M149" i="2"/>
  <c r="L10" i="2"/>
  <c r="M256" i="2"/>
  <c r="L11" i="2"/>
</calcChain>
</file>

<file path=xl/sharedStrings.xml><?xml version="1.0" encoding="utf-8"?>
<sst xmlns="http://schemas.openxmlformats.org/spreadsheetml/2006/main" count="3345" uniqueCount="191">
  <si>
    <t>Local</t>
  </si>
  <si>
    <t>Unid Amostral</t>
  </si>
  <si>
    <t>DG (cm)</t>
  </si>
  <si>
    <t>DG (mm)</t>
  </si>
  <si>
    <t>LC (mm)</t>
  </si>
  <si>
    <t>Q1</t>
  </si>
  <si>
    <t>N</t>
  </si>
  <si>
    <t>Q2</t>
  </si>
  <si>
    <t>Q3</t>
  </si>
  <si>
    <t>Q4</t>
  </si>
  <si>
    <t>Q5</t>
  </si>
  <si>
    <t>Franja</t>
  </si>
  <si>
    <t>Q6</t>
  </si>
  <si>
    <t>Q7</t>
  </si>
  <si>
    <t>Q8</t>
  </si>
  <si>
    <t>Q9</t>
  </si>
  <si>
    <t>Q10</t>
  </si>
  <si>
    <t>Interna</t>
  </si>
  <si>
    <t>Aberta</t>
  </si>
  <si>
    <t>Fechada</t>
  </si>
  <si>
    <t>Total</t>
  </si>
  <si>
    <t>Densidade</t>
  </si>
  <si>
    <t>Q1 - Interna</t>
  </si>
  <si>
    <t>Q2 - Interna</t>
  </si>
  <si>
    <t>Q3 - Interna</t>
  </si>
  <si>
    <t>Q4 - Interna</t>
  </si>
  <si>
    <t>Q5 - Interna</t>
  </si>
  <si>
    <t>Q6 - Interna</t>
  </si>
  <si>
    <t>Q7 - Interna</t>
  </si>
  <si>
    <t>Q8 - Interna</t>
  </si>
  <si>
    <t>Q9 - Interna</t>
  </si>
  <si>
    <t>Q10 - Interna</t>
  </si>
  <si>
    <t>Parcela</t>
  </si>
  <si>
    <t>area_parcela</t>
  </si>
  <si>
    <t>Sexo</t>
  </si>
  <si>
    <t>LC_cm</t>
  </si>
  <si>
    <t>LC_mm</t>
  </si>
  <si>
    <t>M</t>
  </si>
  <si>
    <t>F</t>
  </si>
  <si>
    <t>Parcela 1</t>
  </si>
  <si>
    <t>Machos</t>
  </si>
  <si>
    <t>Fêmeas</t>
  </si>
  <si>
    <t>Parcela 2</t>
  </si>
  <si>
    <t>Parcela 3</t>
  </si>
  <si>
    <t>Parcela 4</t>
  </si>
  <si>
    <t>Parcela 5</t>
  </si>
  <si>
    <t>Parcela 6</t>
  </si>
  <si>
    <t>Parcela 7</t>
  </si>
  <si>
    <t>Parcela 8</t>
  </si>
  <si>
    <t>Parcela 9</t>
  </si>
  <si>
    <t>Parcela 10</t>
  </si>
  <si>
    <t>amostras</t>
  </si>
  <si>
    <t>dens_mac</t>
  </si>
  <si>
    <t>dens_fem</t>
  </si>
  <si>
    <t>dens_total</t>
  </si>
  <si>
    <t>total</t>
  </si>
  <si>
    <t>machos</t>
  </si>
  <si>
    <t>fêmeas</t>
  </si>
  <si>
    <t>area</t>
  </si>
  <si>
    <t>quadrado</t>
  </si>
  <si>
    <t>dens_media</t>
  </si>
  <si>
    <t>densidade</t>
  </si>
  <si>
    <t>desvio</t>
  </si>
  <si>
    <t>cv</t>
  </si>
  <si>
    <t>q1_interna</t>
  </si>
  <si>
    <t>q2_interna</t>
  </si>
  <si>
    <t>q3_interna</t>
  </si>
  <si>
    <t>q4_interna</t>
  </si>
  <si>
    <t>q5_interna</t>
  </si>
  <si>
    <t>q6_interna</t>
  </si>
  <si>
    <t>q7_interna</t>
  </si>
  <si>
    <t>q8_interna</t>
  </si>
  <si>
    <t>q9_interna</t>
  </si>
  <si>
    <t>q10_interna</t>
  </si>
  <si>
    <t>q1_franja</t>
  </si>
  <si>
    <t>q2_franja</t>
  </si>
  <si>
    <t>q3_franja</t>
  </si>
  <si>
    <t>q4_franja</t>
  </si>
  <si>
    <t>q5_franja</t>
  </si>
  <si>
    <t>q6_franja</t>
  </si>
  <si>
    <t>q7_franja</t>
  </si>
  <si>
    <t>q8_franja</t>
  </si>
  <si>
    <t>q9_franja</t>
  </si>
  <si>
    <t>q10_franja</t>
  </si>
  <si>
    <t>Q1 - Franja</t>
  </si>
  <si>
    <t>Q2 - Franja</t>
  </si>
  <si>
    <t>Q3 - Franja</t>
  </si>
  <si>
    <t>Q4 - Franja</t>
  </si>
  <si>
    <t>Q5 - Franja</t>
  </si>
  <si>
    <t>Q6 - Franja</t>
  </si>
  <si>
    <t>Q7 - Franja</t>
  </si>
  <si>
    <t>Q8 - Franja</t>
  </si>
  <si>
    <t>Q9 - Franja</t>
  </si>
  <si>
    <t>Q10 - Franja</t>
  </si>
  <si>
    <t>interna</t>
  </si>
  <si>
    <t>franja</t>
  </si>
  <si>
    <t>local</t>
  </si>
  <si>
    <t>lc</t>
  </si>
  <si>
    <t>praia</t>
  </si>
  <si>
    <t>manguezal</t>
  </si>
  <si>
    <t>subarea</t>
  </si>
  <si>
    <t>proximo</t>
  </si>
  <si>
    <t>distante</t>
  </si>
  <si>
    <t>matriz_r</t>
  </si>
  <si>
    <t>classes</t>
  </si>
  <si>
    <t>n_total</t>
  </si>
  <si>
    <t>type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</si>
  <si>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</si>
  <si>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</si>
  <si>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</si>
  <si>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</si>
  <si>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</si>
  <si>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</si>
  <si>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</si>
  <si>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</si>
  <si>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</si>
  <si>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</si>
  <si>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Shapiro-Wilk normality test</t>
  </si>
  <si>
    <t>data:  densidade$densidade</t>
  </si>
  <si>
    <t>Levene's Test for Homogeneity of Variance (center = median)</t>
  </si>
  <si>
    <t xml:space="preserve">      Df F value Pr(&gt;F)</t>
  </si>
  <si>
    <t>Welch Two Sample t-test</t>
  </si>
  <si>
    <t>data:  densidade by local</t>
  </si>
  <si>
    <t>95 percent confidence interval:</t>
  </si>
  <si>
    <t xml:space="preserve"> 0.2045569 0.7858735</t>
  </si>
  <si>
    <t>sample estimates:</t>
  </si>
  <si>
    <t xml:space="preserve">mean in group manguezal     mean in group praia </t>
  </si>
  <si>
    <t xml:space="preserve">      0.8180000         0.3227848</t>
  </si>
  <si>
    <r>
      <t xml:space="preserve">t = 3.632, df = 14.975, p-value = </t>
    </r>
    <r>
      <rPr>
        <b/>
        <sz val="11"/>
        <color rgb="FFFF0000"/>
        <rFont val="Lucida Console"/>
        <family val="3"/>
      </rPr>
      <t>0.002465</t>
    </r>
  </si>
  <si>
    <t>data:  lc$lc</t>
  </si>
  <si>
    <r>
      <t xml:space="preserve">W = 0.95435, p-value = </t>
    </r>
    <r>
      <rPr>
        <b/>
        <sz val="11"/>
        <color rgb="FFFF0000"/>
        <rFont val="Lucida Console"/>
        <family val="3"/>
      </rPr>
      <t>0.2208</t>
    </r>
  </si>
  <si>
    <r>
      <t xml:space="preserve">group  1  0.2246 </t>
    </r>
    <r>
      <rPr>
        <b/>
        <sz val="11"/>
        <color rgb="FFFF0000"/>
        <rFont val="Lucida Console"/>
        <family val="3"/>
      </rPr>
      <t>0.6393</t>
    </r>
  </si>
  <si>
    <t xml:space="preserve">       Df F value    Pr(&gt;F)    </t>
  </si>
  <si>
    <t>Wilcoxon rank sum test with continuity correction</t>
  </si>
  <si>
    <t>data:  lc by local</t>
  </si>
  <si>
    <t>alternative hypothesis: true location shift is not equal to 0</t>
  </si>
  <si>
    <r>
      <t>W = 0.94562, p-value =</t>
    </r>
    <r>
      <rPr>
        <b/>
        <sz val="11"/>
        <color rgb="FFFF0000"/>
        <rFont val="Lucida Console"/>
        <family val="3"/>
      </rPr>
      <t xml:space="preserve"> 1.93e-14</t>
    </r>
  </si>
  <si>
    <r>
      <t xml:space="preserve">group   1  113.17 </t>
    </r>
    <r>
      <rPr>
        <b/>
        <sz val="11"/>
        <color rgb="FFFF0000"/>
        <rFont val="Lucida Console"/>
        <family val="3"/>
      </rPr>
      <t>&lt; 2.2e-16 ***</t>
    </r>
  </si>
  <si>
    <r>
      <t xml:space="preserve">W = 92734, p-value </t>
    </r>
    <r>
      <rPr>
        <b/>
        <sz val="11"/>
        <color rgb="FFFF0000"/>
        <rFont val="Lucida Console"/>
        <family val="3"/>
      </rPr>
      <t>&lt; 2.2e-16</t>
    </r>
  </si>
  <si>
    <t>describeBy(manguezal$densidade)</t>
  </si>
  <si>
    <t>n   mean   sd  median trimmed   mad   min  max   range   skew   kurtosis   se</t>
  </si>
  <si>
    <t>describeBy(praia$densidade)</t>
  </si>
  <si>
    <t>n   mean   sd  median  trimmed  mad   min   max   range  skew  kurtosis   se</t>
  </si>
  <si>
    <t>describeBy(manguezal_lc$lc)</t>
  </si>
  <si>
    <t>describeBy(praia_lc$lc)</t>
  </si>
  <si>
    <t>n    mean    sd    median  trimmed   mad    min     max    range   skew   kurtosis   se</t>
  </si>
  <si>
    <r>
      <t xml:space="preserve">375  73.18  13.37  </t>
    </r>
    <r>
      <rPr>
        <b/>
        <sz val="10"/>
        <color rgb="FFFF0000"/>
        <rFont val="Lucida Console"/>
        <family val="3"/>
      </rPr>
      <t>70.82</t>
    </r>
    <r>
      <rPr>
        <sz val="10"/>
        <color rgb="FF000000"/>
        <rFont val="Lucida Console"/>
        <family val="3"/>
      </rPr>
      <t xml:space="preserve">   73.77   14.23  37.22   94.83   57.61  -0.25    -0.79   0.69</t>
    </r>
  </si>
  <si>
    <t>n    mean    sd  median  trimmed   mad   min   max   range  skew   kurtosis   se</t>
  </si>
  <si>
    <r>
      <t xml:space="preserve">255  45.28  7.21   </t>
    </r>
    <r>
      <rPr>
        <b/>
        <sz val="10"/>
        <color rgb="FFFF0000"/>
        <rFont val="Lucida Console"/>
        <family val="3"/>
      </rPr>
      <t xml:space="preserve">45 </t>
    </r>
    <r>
      <rPr>
        <sz val="10"/>
        <color rgb="FF000000"/>
        <rFont val="Lucida Console"/>
        <family val="3"/>
      </rPr>
      <t xml:space="preserve">    45.17   7.41   25     65    40    0.13     0.44    0.45</t>
    </r>
  </si>
  <si>
    <t>média</t>
  </si>
  <si>
    <t>erro padrão</t>
  </si>
  <si>
    <t>100-110</t>
  </si>
  <si>
    <t>III</t>
  </si>
  <si>
    <t>IV</t>
  </si>
  <si>
    <t>V</t>
  </si>
  <si>
    <t>II</t>
  </si>
  <si>
    <t>I</t>
  </si>
  <si>
    <t>FO</t>
  </si>
  <si>
    <t>sexo</t>
  </si>
  <si>
    <t>pe</t>
  </si>
  <si>
    <t>eg</t>
  </si>
  <si>
    <t>estagio</t>
  </si>
  <si>
    <t>n</t>
  </si>
  <si>
    <t>Imaturo</t>
  </si>
  <si>
    <t>Em Maturação</t>
  </si>
  <si>
    <t>Maturo</t>
  </si>
  <si>
    <t>mg_fêmeas</t>
  </si>
  <si>
    <t>mg_machos</t>
  </si>
  <si>
    <t>pr_fêmeas</t>
  </si>
  <si>
    <t>pr_machos</t>
  </si>
  <si>
    <t>galerias interna</t>
  </si>
  <si>
    <t>galerias franja</t>
  </si>
  <si>
    <t>galerias total</t>
  </si>
  <si>
    <r>
      <t xml:space="preserve">20  0.82  0.3  </t>
    </r>
    <r>
      <rPr>
        <b/>
        <sz val="10"/>
        <color rgb="FFFF0000"/>
        <rFont val="Lucida Console"/>
        <family val="3"/>
      </rPr>
      <t xml:space="preserve"> 0.78 </t>
    </r>
    <r>
      <rPr>
        <sz val="10"/>
        <color rgb="FF000000"/>
        <rFont val="Lucida Console"/>
        <family val="3"/>
      </rPr>
      <t xml:space="preserve">   0.79  0.33  0.44  1.6    1.16  </t>
    </r>
    <r>
      <rPr>
        <b/>
        <sz val="10"/>
        <color rgb="FF000000"/>
        <rFont val="Lucida Console"/>
        <family val="3"/>
      </rPr>
      <t xml:space="preserve"> </t>
    </r>
    <r>
      <rPr>
        <b/>
        <sz val="10"/>
        <color rgb="FFFF0000"/>
        <rFont val="Lucida Console"/>
        <family val="3"/>
      </rPr>
      <t xml:space="preserve">0.72 </t>
    </r>
    <r>
      <rPr>
        <sz val="10"/>
        <color rgb="FF000000"/>
        <rFont val="Lucida Console"/>
        <family val="3"/>
      </rPr>
      <t xml:space="preserve">       0    0.07</t>
    </r>
  </si>
  <si>
    <r>
      <t xml:space="preserve">10  0.32  0.38  </t>
    </r>
    <r>
      <rPr>
        <b/>
        <sz val="10"/>
        <color rgb="FFFF0000"/>
        <rFont val="Lucida Console"/>
        <family val="3"/>
      </rPr>
      <t xml:space="preserve">0.19 </t>
    </r>
    <r>
      <rPr>
        <sz val="10"/>
        <color rgb="FF000000"/>
        <rFont val="Lucida Console"/>
        <family val="3"/>
      </rPr>
      <t xml:space="preserve">   0.22   0.1   0.11   1.35  1.24   </t>
    </r>
    <r>
      <rPr>
        <b/>
        <sz val="10"/>
        <color rgb="FFFF0000"/>
        <rFont val="Lucida Console"/>
        <family val="3"/>
      </rPr>
      <t xml:space="preserve">2.01 </t>
    </r>
    <r>
      <rPr>
        <sz val="10"/>
        <color rgb="FF000000"/>
        <rFont val="Lucida Console"/>
        <family val="3"/>
      </rPr>
      <t xml:space="preserve">    2.75   0.12</t>
    </r>
  </si>
  <si>
    <t>data:  lc_mangue$lc</t>
  </si>
  <si>
    <r>
      <t xml:space="preserve">W = </t>
    </r>
    <r>
      <rPr>
        <b/>
        <sz val="10"/>
        <color rgb="FFFF0000"/>
        <rFont val="Lucida Console"/>
        <family val="3"/>
      </rPr>
      <t>0.95961</t>
    </r>
    <r>
      <rPr>
        <sz val="10"/>
        <color rgb="FF000000"/>
        <rFont val="Lucida Console"/>
        <family val="3"/>
      </rPr>
      <t xml:space="preserve">, p-value = </t>
    </r>
    <r>
      <rPr>
        <b/>
        <sz val="10"/>
        <color rgb="FFFF0000"/>
        <rFont val="Lucida Console"/>
        <family val="3"/>
      </rPr>
      <t>1.223e-08</t>
    </r>
  </si>
  <si>
    <t xml:space="preserve">       Df F value Pr(&gt;F)</t>
  </si>
  <si>
    <r>
      <t xml:space="preserve">group   1  0.2662 </t>
    </r>
    <r>
      <rPr>
        <b/>
        <sz val="10"/>
        <color rgb="FFFF0000"/>
        <rFont val="Lucida Console"/>
        <family val="3"/>
      </rPr>
      <t>0.6062</t>
    </r>
  </si>
  <si>
    <r>
      <t xml:space="preserve">W = </t>
    </r>
    <r>
      <rPr>
        <b/>
        <sz val="10"/>
        <color rgb="FFFF0000"/>
        <rFont val="Lucida Console"/>
        <family val="3"/>
      </rPr>
      <t>19221</t>
    </r>
    <r>
      <rPr>
        <sz val="10"/>
        <color rgb="FF000000"/>
        <rFont val="Lucida Console"/>
        <family val="3"/>
      </rPr>
      <t xml:space="preserve">, p-value = </t>
    </r>
    <r>
      <rPr>
        <b/>
        <sz val="10"/>
        <color rgb="FFFF0000"/>
        <rFont val="Lucida Console"/>
        <family val="3"/>
      </rPr>
      <t>0.07054</t>
    </r>
  </si>
  <si>
    <t>proporção</t>
  </si>
  <si>
    <t xml:space="preserve">  </t>
  </si>
  <si>
    <t>Sex Ratio</t>
  </si>
  <si>
    <t>lua nova</t>
  </si>
  <si>
    <t>lua_nova</t>
  </si>
  <si>
    <t>lua_cheia</t>
  </si>
  <si>
    <t>FASE LUNAR ANTERIOR - INTERVALO DE DIAS</t>
  </si>
  <si>
    <t>lua_QC</t>
  </si>
  <si>
    <t>Geral</t>
  </si>
  <si>
    <t>Média</t>
  </si>
  <si>
    <t>Desvio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</si>
</sst>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0"/>
      <name val="Calibri"/>
      <family val="2"/>
    </font>
    <font>
      <sz val="10"/>
      <color rgb="FF000000"/>
      <name val="Lucida Console"/>
      <family val="3"/>
    </font>
    <font>
      <b/>
      <sz val="11"/>
      <color rgb="FFFF0000"/>
      <name val="Lucida Console"/>
      <family val="3"/>
    </font>
    <font>
      <b/>
      <sz val="10"/>
      <color rgb="FFFF0000"/>
      <name val="Lucida Console"/>
      <family val="3"/>
    </font>
    <font>
      <sz val="10"/>
      <color rgb="FF0000FF"/>
      <name val="Lucida Console"/>
      <family val="3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color rgb="FF000000"/>
      <name val="Lucida Console"/>
      <family val="3"/>
    </font>
  </fonts>
  <fills count="1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6F692"/>
        <bgColor indexed="64"/>
      </patternFill>
    </fill>
    <fill>
      <patternFill patternType="solid">
        <fgColor theme="3" tint="0.8999908444471571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5" fillId="5" borderId="4" xfId="0" applyFont="1" applyFill="1" applyBorder="1"/>
    <xf numFmtId="0" fontId="5" fillId="5" borderId="5" xfId="0" applyFont="1" applyFill="1" applyBorder="1"/>
    <xf numFmtId="0" fontId="5" fillId="5" borderId="6" xfId="0" applyFont="1" applyFill="1" applyBorder="1"/>
    <xf numFmtId="0" fontId="1" fillId="5" borderId="9" xfId="0" applyFont="1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5" borderId="4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2" fontId="0" fillId="5" borderId="6" xfId="0" applyNumberFormat="1" applyFill="1" applyBorder="1"/>
    <xf numFmtId="0" fontId="0" fillId="5" borderId="7" xfId="0" applyFill="1" applyBorder="1" applyAlignment="1">
      <alignment horizontal="center" wrapText="1"/>
    </xf>
    <xf numFmtId="2" fontId="0" fillId="5" borderId="8" xfId="0" applyNumberFormat="1" applyFill="1" applyBorder="1"/>
    <xf numFmtId="0" fontId="0" fillId="5" borderId="9" xfId="0" applyFill="1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2" fontId="0" fillId="5" borderId="11" xfId="0" applyNumberFormat="1" applyFill="1" applyBorder="1"/>
    <xf numFmtId="0" fontId="0" fillId="5" borderId="0" xfId="0" applyFill="1" applyAlignment="1">
      <alignment horizont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1" fillId="6" borderId="9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center" vertical="center" wrapText="1"/>
    </xf>
    <xf numFmtId="2" fontId="3" fillId="6" borderId="11" xfId="0" applyNumberFormat="1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2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0" xfId="0" applyFill="1"/>
    <xf numFmtId="0" fontId="0" fillId="9" borderId="9" xfId="0" applyFill="1" applyBorder="1"/>
    <xf numFmtId="0" fontId="0" fillId="9" borderId="10" xfId="0" applyFill="1" applyBorder="1"/>
    <xf numFmtId="2" fontId="0" fillId="9" borderId="5" xfId="0" applyNumberFormat="1" applyFill="1" applyBorder="1"/>
    <xf numFmtId="2" fontId="0" fillId="9" borderId="0" xfId="0" applyNumberFormat="1" applyFill="1"/>
    <xf numFmtId="2" fontId="0" fillId="9" borderId="10" xfId="0" applyNumberFormat="1" applyFill="1" applyBorder="1"/>
    <xf numFmtId="0" fontId="1" fillId="6" borderId="10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0" fillId="11" borderId="7" xfId="0" applyFill="1" applyBorder="1"/>
    <xf numFmtId="0" fontId="0" fillId="11" borderId="0" xfId="0" applyFill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0" xfId="0" applyFill="1"/>
    <xf numFmtId="0" fontId="0" fillId="3" borderId="9" xfId="0" applyFill="1" applyBorder="1"/>
    <xf numFmtId="0" fontId="0" fillId="3" borderId="1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12" borderId="4" xfId="0" applyFill="1" applyBorder="1"/>
    <xf numFmtId="2" fontId="0" fillId="12" borderId="6" xfId="0" applyNumberFormat="1" applyFill="1" applyBorder="1"/>
    <xf numFmtId="0" fontId="0" fillId="12" borderId="7" xfId="0" applyFill="1" applyBorder="1"/>
    <xf numFmtId="2" fontId="0" fillId="12" borderId="8" xfId="0" applyNumberForma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12" borderId="5" xfId="0" applyFill="1" applyBorder="1"/>
    <xf numFmtId="0" fontId="0" fillId="12" borderId="0" xfId="0" applyFill="1"/>
    <xf numFmtId="0" fontId="5" fillId="6" borderId="1" xfId="0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0" fontId="0" fillId="12" borderId="6" xfId="0" applyFill="1" applyBorder="1"/>
    <xf numFmtId="49" fontId="0" fillId="12" borderId="0" xfId="0" applyNumberFormat="1" applyFill="1"/>
    <xf numFmtId="0" fontId="0" fillId="12" borderId="8" xfId="0" applyFill="1" applyBorder="1"/>
    <xf numFmtId="0" fontId="8" fillId="7" borderId="4" xfId="0" applyFont="1" applyFill="1" applyBorder="1" applyAlignment="1">
      <alignment vertical="center"/>
    </xf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 applyAlignment="1">
      <alignment vertical="center"/>
    </xf>
    <xf numFmtId="0" fontId="0" fillId="7" borderId="8" xfId="0" applyFill="1" applyBorder="1"/>
    <xf numFmtId="0" fontId="8" fillId="7" borderId="7" xfId="0" applyFon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0" fillId="7" borderId="10" xfId="0" applyFill="1" applyBorder="1"/>
    <xf numFmtId="0" fontId="0" fillId="7" borderId="11" xfId="0" applyFill="1" applyBorder="1"/>
    <xf numFmtId="0" fontId="9" fillId="7" borderId="9" xfId="0" applyFont="1" applyFill="1" applyBorder="1" applyAlignment="1">
      <alignment vertical="center"/>
    </xf>
    <xf numFmtId="0" fontId="0" fillId="7" borderId="0" xfId="0" applyFill="1"/>
    <xf numFmtId="0" fontId="11" fillId="7" borderId="4" xfId="0" applyFont="1" applyFill="1" applyBorder="1" applyAlignment="1">
      <alignment vertical="center"/>
    </xf>
    <xf numFmtId="0" fontId="5" fillId="0" borderId="0" xfId="0" applyFont="1"/>
    <xf numFmtId="49" fontId="0" fillId="4" borderId="0" xfId="0" applyNumberFormat="1" applyFill="1"/>
    <xf numFmtId="0" fontId="0" fillId="7" borderId="4" xfId="0" applyFill="1" applyBorder="1"/>
    <xf numFmtId="0" fontId="0" fillId="7" borderId="7" xfId="0" applyFill="1" applyBorder="1"/>
    <xf numFmtId="0" fontId="0" fillId="7" borderId="9" xfId="0" applyFill="1" applyBorder="1"/>
    <xf numFmtId="0" fontId="12" fillId="7" borderId="0" xfId="0" applyFont="1" applyFill="1"/>
    <xf numFmtId="2" fontId="12" fillId="7" borderId="8" xfId="0" applyNumberFormat="1" applyFont="1" applyFill="1" applyBorder="1"/>
    <xf numFmtId="0" fontId="12" fillId="7" borderId="10" xfId="0" applyFont="1" applyFill="1" applyBorder="1"/>
    <xf numFmtId="2" fontId="12" fillId="7" borderId="11" xfId="0" applyNumberFormat="1" applyFont="1" applyFill="1" applyBorder="1"/>
    <xf numFmtId="0" fontId="0" fillId="11" borderId="4" xfId="0" applyFill="1" applyBorder="1" applyAlignment="1">
      <alignment horizontal="center" wrapText="1"/>
    </xf>
    <xf numFmtId="0" fontId="0" fillId="11" borderId="5" xfId="0" applyFill="1" applyBorder="1" applyAlignment="1">
      <alignment horizontal="center" wrapText="1"/>
    </xf>
    <xf numFmtId="0" fontId="0" fillId="11" borderId="6" xfId="0" applyFill="1" applyBorder="1" applyAlignment="1">
      <alignment horizontal="center" wrapText="1"/>
    </xf>
    <xf numFmtId="0" fontId="0" fillId="11" borderId="7" xfId="0" applyFill="1" applyBorder="1" applyAlignment="1">
      <alignment horizontal="center" wrapText="1"/>
    </xf>
    <xf numFmtId="0" fontId="0" fillId="11" borderId="8" xfId="0" applyFill="1" applyBorder="1" applyAlignment="1">
      <alignment horizontal="center" wrapText="1"/>
    </xf>
    <xf numFmtId="0" fontId="0" fillId="11" borderId="9" xfId="0" applyFill="1" applyBorder="1" applyAlignment="1">
      <alignment horizontal="center" wrapText="1"/>
    </xf>
    <xf numFmtId="0" fontId="0" fillId="11" borderId="10" xfId="0" applyFill="1" applyBorder="1" applyAlignment="1">
      <alignment horizontal="center" wrapText="1"/>
    </xf>
    <xf numFmtId="0" fontId="0" fillId="11" borderId="11" xfId="0" applyFill="1" applyBorder="1" applyAlignment="1">
      <alignment horizontal="center" wrapText="1"/>
    </xf>
    <xf numFmtId="0" fontId="0" fillId="11" borderId="0" xfId="0" applyFill="1" applyAlignment="1">
      <alignment horizontal="center" wrapText="1"/>
    </xf>
    <xf numFmtId="0" fontId="13" fillId="12" borderId="0" xfId="0" applyFont="1" applyFill="1" applyAlignment="1">
      <alignment horizontal="center" vertical="center" wrapText="1"/>
    </xf>
    <xf numFmtId="0" fontId="0" fillId="12" borderId="7" xfId="0" applyFill="1" applyBorder="1" applyAlignment="1">
      <alignment horizontal="center" wrapText="1"/>
    </xf>
    <xf numFmtId="0" fontId="13" fillId="12" borderId="8" xfId="0" applyFont="1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wrapText="1"/>
    </xf>
    <xf numFmtId="0" fontId="13" fillId="12" borderId="10" xfId="0" applyFont="1" applyFill="1" applyBorder="1" applyAlignment="1">
      <alignment horizontal="center" vertical="center" wrapText="1"/>
    </xf>
    <xf numFmtId="0" fontId="13" fillId="12" borderId="11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wrapText="1"/>
    </xf>
    <xf numFmtId="0" fontId="5" fillId="6" borderId="6" xfId="0" applyFont="1" applyFill="1" applyBorder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2" fontId="0" fillId="0" borderId="0" xfId="0" applyNumberFormat="1"/>
    <xf numFmtId="0" fontId="0" fillId="5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1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vertical="center"/>
    </xf>
    <xf numFmtId="0" fontId="0" fillId="5" borderId="5" xfId="0" applyFill="1" applyBorder="1"/>
    <xf numFmtId="0" fontId="0" fillId="5" borderId="7" xfId="0" applyFill="1" applyBorder="1" applyAlignment="1">
      <alignment vertical="center"/>
    </xf>
    <xf numFmtId="0" fontId="0" fillId="5" borderId="0" xfId="0" applyFill="1"/>
    <xf numFmtId="0" fontId="8" fillId="5" borderId="7" xfId="0" applyFont="1" applyFill="1" applyBorder="1" applyAlignment="1">
      <alignment vertical="center"/>
    </xf>
    <xf numFmtId="0" fontId="8" fillId="5" borderId="9" xfId="0" applyFont="1" applyFill="1" applyBorder="1" applyAlignment="1">
      <alignment vertical="center"/>
    </xf>
    <xf numFmtId="0" fontId="0" fillId="5" borderId="10" xfId="0" applyFill="1" applyBorder="1"/>
    <xf numFmtId="0" fontId="7" fillId="10" borderId="0" xfId="0" applyFont="1" applyFill="1" applyAlignment="1">
      <alignment horizontal="center" vertical="center" wrapText="1"/>
    </xf>
    <xf numFmtId="0" fontId="0" fillId="13" borderId="4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0" xfId="0" applyFill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8" borderId="3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1" xfId="0" applyFill="1" applyBorder="1"/>
    <xf numFmtId="2" fontId="0" fillId="6" borderId="6" xfId="0" applyNumberFormat="1" applyFill="1" applyBorder="1"/>
    <xf numFmtId="164" fontId="0" fillId="5" borderId="5" xfId="0" applyNumberFormat="1" applyFill="1" applyBorder="1" applyAlignment="1">
      <alignment horizontal="center" wrapText="1"/>
    </xf>
    <xf numFmtId="2" fontId="0" fillId="5" borderId="0" xfId="0" applyNumberFormat="1" applyFill="1" applyAlignment="1">
      <alignment horizontal="center" wrapText="1"/>
    </xf>
    <xf numFmtId="164" fontId="0" fillId="0" borderId="0" xfId="0" applyNumberFormat="1"/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F692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7EF7-6D47-47B1-8947-E2B39DFD9510}">
  <sheetPr>
    <tabColor theme="9" tint="-0.249977111117893"/>
  </sheetPr>
  <dimension ref="A1:X378"/>
  <sheetViews>
    <sheetView topLeftCell="F1" workbookViewId="0">
      <selection activeCell="J8" sqref="J8:K10"/>
    </sheetView>
  </sheetViews>
  <sheetFormatPr defaultRowHeight="15" x14ac:dyDescent="0.25"/>
  <cols>
    <col min="2" max="2" width="14" customWidth="1"/>
    <col min="8" max="8" width="12.140625" customWidth="1"/>
    <col min="12" max="12" width="11.42578125" customWidth="1"/>
    <col min="13" max="13" width="10.140625" customWidth="1"/>
    <col min="14" max="14" width="11.85546875" customWidth="1"/>
    <col min="15" max="15" width="15.140625" customWidth="1"/>
    <col min="17" max="17" width="13.140625" customWidth="1"/>
    <col min="18" max="18" width="14.140625" customWidth="1"/>
    <col min="19" max="19" width="10.7109375" customWidth="1"/>
    <col min="20" max="20" width="9.28515625" customWidth="1"/>
    <col min="21" max="21" width="16.5703125" customWidth="1"/>
    <col min="22" max="22" width="11.28515625" customWidth="1"/>
    <col min="24" max="24" width="12.85546875" customWidth="1"/>
  </cols>
  <sheetData>
    <row r="1" spans="1:24" ht="14.25" customHeight="1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4</v>
      </c>
      <c r="M1" s="10"/>
      <c r="N1" s="62" t="s">
        <v>58</v>
      </c>
      <c r="O1" s="63" t="s">
        <v>59</v>
      </c>
      <c r="P1" s="63" t="s">
        <v>55</v>
      </c>
      <c r="Q1" s="63" t="s">
        <v>61</v>
      </c>
      <c r="R1" s="63" t="s">
        <v>60</v>
      </c>
      <c r="S1" s="63" t="s">
        <v>62</v>
      </c>
      <c r="T1" s="64" t="s">
        <v>63</v>
      </c>
      <c r="U1" s="10"/>
      <c r="V1" s="154" t="s">
        <v>58</v>
      </c>
      <c r="W1" s="154" t="s">
        <v>100</v>
      </c>
      <c r="X1" s="154" t="s">
        <v>61</v>
      </c>
    </row>
    <row r="2" spans="1:24" x14ac:dyDescent="0.25">
      <c r="A2" s="16" t="s">
        <v>17</v>
      </c>
      <c r="B2" s="17" t="s">
        <v>7</v>
      </c>
      <c r="C2" s="17">
        <v>8.5</v>
      </c>
      <c r="D2" s="17">
        <v>85</v>
      </c>
      <c r="E2" s="17">
        <v>94.83</v>
      </c>
      <c r="F2" s="18" t="s">
        <v>6</v>
      </c>
      <c r="N2" s="65" t="s">
        <v>94</v>
      </c>
      <c r="O2" s="66" t="s">
        <v>64</v>
      </c>
      <c r="P2" s="66">
        <v>22</v>
      </c>
      <c r="Q2" s="66">
        <v>0.88</v>
      </c>
      <c r="R2" s="179">
        <f>AVERAGE(Q2:Q11)</f>
        <v>0.91200000000000014</v>
      </c>
      <c r="S2" s="180">
        <f>_xlfn.STDEV.S(Q2:Q11)</f>
        <v>0.23985180609886761</v>
      </c>
      <c r="T2" s="181">
        <f>S2/R2*100</f>
        <v>26.299540142419691</v>
      </c>
      <c r="V2" s="82" t="s">
        <v>99</v>
      </c>
      <c r="W2" s="83" t="s">
        <v>94</v>
      </c>
      <c r="X2" s="84">
        <v>0.88</v>
      </c>
    </row>
    <row r="3" spans="1:24" x14ac:dyDescent="0.25">
      <c r="A3" s="19" t="s">
        <v>17</v>
      </c>
      <c r="B3" s="20" t="s">
        <v>7</v>
      </c>
      <c r="C3" s="20">
        <v>8.5</v>
      </c>
      <c r="D3" s="20">
        <v>85</v>
      </c>
      <c r="E3" s="20">
        <v>94.83</v>
      </c>
      <c r="F3" s="21" t="s">
        <v>6</v>
      </c>
      <c r="N3" s="65" t="s">
        <v>94</v>
      </c>
      <c r="O3" s="66" t="s">
        <v>65</v>
      </c>
      <c r="P3" s="66">
        <v>21</v>
      </c>
      <c r="Q3" s="66">
        <v>0.84</v>
      </c>
      <c r="R3" s="179"/>
      <c r="S3" s="180"/>
      <c r="T3" s="181"/>
      <c r="V3" s="85" t="s">
        <v>99</v>
      </c>
      <c r="W3" s="86" t="s">
        <v>94</v>
      </c>
      <c r="X3" s="87">
        <v>0.84</v>
      </c>
    </row>
    <row r="4" spans="1:24" x14ac:dyDescent="0.25">
      <c r="A4" s="19" t="s">
        <v>17</v>
      </c>
      <c r="B4" s="20" t="s">
        <v>9</v>
      </c>
      <c r="C4" s="20">
        <v>8.5</v>
      </c>
      <c r="D4" s="20">
        <v>85</v>
      </c>
      <c r="E4" s="20">
        <v>94.83</v>
      </c>
      <c r="F4" s="21" t="s">
        <v>6</v>
      </c>
      <c r="N4" s="65" t="s">
        <v>94</v>
      </c>
      <c r="O4" s="66" t="s">
        <v>66</v>
      </c>
      <c r="P4" s="66">
        <v>27</v>
      </c>
      <c r="Q4" s="66">
        <v>1.08</v>
      </c>
      <c r="R4" s="179"/>
      <c r="S4" s="180"/>
      <c r="T4" s="181"/>
      <c r="V4" s="85" t="s">
        <v>99</v>
      </c>
      <c r="W4" s="86" t="s">
        <v>94</v>
      </c>
      <c r="X4" s="87">
        <v>1.08</v>
      </c>
    </row>
    <row r="5" spans="1:24" x14ac:dyDescent="0.25">
      <c r="A5" s="19" t="s">
        <v>17</v>
      </c>
      <c r="B5" s="20" t="s">
        <v>12</v>
      </c>
      <c r="C5" s="20">
        <v>8.5</v>
      </c>
      <c r="D5" s="20">
        <v>85</v>
      </c>
      <c r="E5" s="20">
        <v>94.83</v>
      </c>
      <c r="F5" s="21" t="s">
        <v>6</v>
      </c>
      <c r="N5" s="65" t="s">
        <v>94</v>
      </c>
      <c r="O5" s="66" t="s">
        <v>67</v>
      </c>
      <c r="P5" s="66">
        <v>30</v>
      </c>
      <c r="Q5" s="66">
        <v>1.2</v>
      </c>
      <c r="R5" s="179"/>
      <c r="S5" s="180"/>
      <c r="T5" s="181"/>
      <c r="V5" s="85" t="s">
        <v>99</v>
      </c>
      <c r="W5" s="86" t="s">
        <v>94</v>
      </c>
      <c r="X5" s="87">
        <v>1.2</v>
      </c>
    </row>
    <row r="6" spans="1:24" x14ac:dyDescent="0.25">
      <c r="A6" s="19" t="s">
        <v>17</v>
      </c>
      <c r="B6" s="20" t="s">
        <v>12</v>
      </c>
      <c r="C6" s="20">
        <v>8.5</v>
      </c>
      <c r="D6" s="20">
        <v>85</v>
      </c>
      <c r="E6" s="20">
        <v>94.83</v>
      </c>
      <c r="F6" s="21" t="s">
        <v>6</v>
      </c>
      <c r="N6" s="65" t="s">
        <v>94</v>
      </c>
      <c r="O6" s="66" t="s">
        <v>68</v>
      </c>
      <c r="P6" s="66">
        <v>28</v>
      </c>
      <c r="Q6" s="66">
        <v>1.1200000000000001</v>
      </c>
      <c r="R6" s="179"/>
      <c r="S6" s="180"/>
      <c r="T6" s="181"/>
      <c r="V6" s="85" t="s">
        <v>99</v>
      </c>
      <c r="W6" s="86" t="s">
        <v>94</v>
      </c>
      <c r="X6" s="87">
        <v>1.1200000000000001</v>
      </c>
    </row>
    <row r="7" spans="1:24" x14ac:dyDescent="0.25">
      <c r="A7" s="19" t="s">
        <v>17</v>
      </c>
      <c r="B7" s="20" t="s">
        <v>16</v>
      </c>
      <c r="C7" s="20">
        <v>8.5</v>
      </c>
      <c r="D7" s="20">
        <v>85</v>
      </c>
      <c r="E7" s="20">
        <v>94.83</v>
      </c>
      <c r="F7" s="21" t="s">
        <v>6</v>
      </c>
      <c r="N7" s="65" t="s">
        <v>94</v>
      </c>
      <c r="O7" s="66" t="s">
        <v>69</v>
      </c>
      <c r="P7" s="66">
        <v>22</v>
      </c>
      <c r="Q7" s="66">
        <v>0.88</v>
      </c>
      <c r="R7" s="179"/>
      <c r="S7" s="180"/>
      <c r="T7" s="181"/>
      <c r="V7" s="85" t="s">
        <v>99</v>
      </c>
      <c r="W7" s="86" t="s">
        <v>94</v>
      </c>
      <c r="X7" s="87">
        <v>0.88</v>
      </c>
    </row>
    <row r="8" spans="1:24" x14ac:dyDescent="0.25">
      <c r="A8" s="19" t="s">
        <v>17</v>
      </c>
      <c r="B8" s="20" t="s">
        <v>5</v>
      </c>
      <c r="C8" s="20">
        <v>8</v>
      </c>
      <c r="D8" s="20">
        <v>80</v>
      </c>
      <c r="E8" s="20">
        <v>90.03</v>
      </c>
      <c r="F8" s="21" t="s">
        <v>6</v>
      </c>
      <c r="J8" t="s">
        <v>183</v>
      </c>
      <c r="N8" s="65" t="s">
        <v>94</v>
      </c>
      <c r="O8" s="66" t="s">
        <v>70</v>
      </c>
      <c r="P8" s="66">
        <v>12</v>
      </c>
      <c r="Q8" s="66">
        <v>0.48</v>
      </c>
      <c r="R8" s="179"/>
      <c r="S8" s="180"/>
      <c r="T8" s="181"/>
      <c r="V8" s="85" t="s">
        <v>99</v>
      </c>
      <c r="W8" s="86" t="s">
        <v>94</v>
      </c>
      <c r="X8" s="87">
        <v>0.48</v>
      </c>
    </row>
    <row r="9" spans="1:24" x14ac:dyDescent="0.25">
      <c r="A9" s="19" t="s">
        <v>17</v>
      </c>
      <c r="B9" s="20" t="s">
        <v>5</v>
      </c>
      <c r="C9" s="20">
        <v>8</v>
      </c>
      <c r="D9" s="20">
        <v>80</v>
      </c>
      <c r="E9" s="20">
        <v>90.03</v>
      </c>
      <c r="F9" s="21" t="s">
        <v>6</v>
      </c>
      <c r="J9">
        <v>8</v>
      </c>
      <c r="K9">
        <f>AVERAGE(J9:J10)</f>
        <v>10.5</v>
      </c>
      <c r="N9" s="65" t="s">
        <v>94</v>
      </c>
      <c r="O9" s="66" t="s">
        <v>71</v>
      </c>
      <c r="P9" s="66">
        <v>24</v>
      </c>
      <c r="Q9" s="66">
        <v>0.96</v>
      </c>
      <c r="R9" s="179"/>
      <c r="S9" s="180"/>
      <c r="T9" s="181"/>
      <c r="V9" s="85" t="s">
        <v>99</v>
      </c>
      <c r="W9" s="86" t="s">
        <v>94</v>
      </c>
      <c r="X9" s="87">
        <v>0.96</v>
      </c>
    </row>
    <row r="10" spans="1:24" x14ac:dyDescent="0.25">
      <c r="A10" s="19" t="s">
        <v>17</v>
      </c>
      <c r="B10" s="20" t="s">
        <v>5</v>
      </c>
      <c r="C10" s="20">
        <v>8</v>
      </c>
      <c r="D10" s="20">
        <v>80</v>
      </c>
      <c r="E10" s="20">
        <v>90.03</v>
      </c>
      <c r="F10" s="21" t="s">
        <v>6</v>
      </c>
      <c r="J10">
        <v>13</v>
      </c>
      <c r="K10" s="172">
        <f>_xlfn.STDEV.S(J9:J10)</f>
        <v>3.5355339059327378</v>
      </c>
      <c r="N10" s="65" t="s">
        <v>94</v>
      </c>
      <c r="O10" s="66" t="s">
        <v>72</v>
      </c>
      <c r="P10" s="66">
        <v>14</v>
      </c>
      <c r="Q10" s="66">
        <v>0.56000000000000005</v>
      </c>
      <c r="R10" s="179"/>
      <c r="S10" s="180"/>
      <c r="T10" s="181"/>
      <c r="V10" s="85" t="s">
        <v>99</v>
      </c>
      <c r="W10" s="86" t="s">
        <v>94</v>
      </c>
      <c r="X10" s="87">
        <v>0.56000000000000005</v>
      </c>
    </row>
    <row r="11" spans="1:24" ht="15.75" thickBot="1" x14ac:dyDescent="0.3">
      <c r="A11" s="19" t="s">
        <v>17</v>
      </c>
      <c r="B11" s="20" t="s">
        <v>7</v>
      </c>
      <c r="C11" s="20">
        <v>8</v>
      </c>
      <c r="D11" s="20">
        <v>80</v>
      </c>
      <c r="E11" s="20">
        <v>90.03</v>
      </c>
      <c r="F11" s="21" t="s">
        <v>6</v>
      </c>
      <c r="N11" s="65" t="s">
        <v>94</v>
      </c>
      <c r="O11" s="66" t="s">
        <v>73</v>
      </c>
      <c r="P11" s="66">
        <v>28</v>
      </c>
      <c r="Q11" s="66">
        <v>1.1200000000000001</v>
      </c>
      <c r="R11" s="179"/>
      <c r="S11" s="180"/>
      <c r="T11" s="181"/>
      <c r="V11" s="85" t="s">
        <v>99</v>
      </c>
      <c r="W11" s="86" t="s">
        <v>94</v>
      </c>
      <c r="X11" s="87">
        <v>1.1200000000000001</v>
      </c>
    </row>
    <row r="12" spans="1:24" x14ac:dyDescent="0.25">
      <c r="A12" s="19" t="s">
        <v>17</v>
      </c>
      <c r="B12" s="20" t="s">
        <v>7</v>
      </c>
      <c r="C12" s="20">
        <v>8</v>
      </c>
      <c r="D12" s="20">
        <v>80</v>
      </c>
      <c r="E12" s="20">
        <v>90.03</v>
      </c>
      <c r="F12" s="21" t="s">
        <v>6</v>
      </c>
      <c r="N12" s="67" t="s">
        <v>95</v>
      </c>
      <c r="O12" s="68" t="s">
        <v>74</v>
      </c>
      <c r="P12" s="68">
        <v>20</v>
      </c>
      <c r="Q12" s="68">
        <v>0.8</v>
      </c>
      <c r="R12" s="173">
        <f>AVERAGE(Q12:Q21)</f>
        <v>0.72400000000000009</v>
      </c>
      <c r="S12" s="173">
        <f>_xlfn.STDEV.S(Q12:Q21)</f>
        <v>0.33701961696943133</v>
      </c>
      <c r="T12" s="176">
        <f>S12/R12*100</f>
        <v>46.549670852131392</v>
      </c>
      <c r="V12" s="85" t="s">
        <v>99</v>
      </c>
      <c r="W12" s="86" t="s">
        <v>95</v>
      </c>
      <c r="X12" s="87">
        <v>0.8</v>
      </c>
    </row>
    <row r="13" spans="1:24" x14ac:dyDescent="0.25">
      <c r="A13" s="19" t="s">
        <v>17</v>
      </c>
      <c r="B13" s="20" t="s">
        <v>7</v>
      </c>
      <c r="C13" s="20">
        <v>8</v>
      </c>
      <c r="D13" s="20">
        <v>80</v>
      </c>
      <c r="E13" s="20">
        <v>90.03</v>
      </c>
      <c r="F13" s="21" t="s">
        <v>6</v>
      </c>
      <c r="N13" s="69" t="s">
        <v>95</v>
      </c>
      <c r="O13" s="70" t="s">
        <v>75</v>
      </c>
      <c r="P13" s="70">
        <v>19</v>
      </c>
      <c r="Q13" s="70">
        <v>0.76</v>
      </c>
      <c r="R13" s="174"/>
      <c r="S13" s="174"/>
      <c r="T13" s="177"/>
      <c r="V13" s="85" t="s">
        <v>99</v>
      </c>
      <c r="W13" s="86" t="s">
        <v>95</v>
      </c>
      <c r="X13" s="87">
        <v>0.76</v>
      </c>
    </row>
    <row r="14" spans="1:24" x14ac:dyDescent="0.25">
      <c r="A14" s="19" t="s">
        <v>17</v>
      </c>
      <c r="B14" s="20" t="s">
        <v>8</v>
      </c>
      <c r="C14" s="20">
        <v>8</v>
      </c>
      <c r="D14" s="20">
        <v>80</v>
      </c>
      <c r="E14" s="20">
        <v>90.03</v>
      </c>
      <c r="F14" s="21" t="s">
        <v>6</v>
      </c>
      <c r="N14" s="69" t="s">
        <v>95</v>
      </c>
      <c r="O14" s="70" t="s">
        <v>76</v>
      </c>
      <c r="P14" s="70">
        <v>19</v>
      </c>
      <c r="Q14" s="70">
        <v>0.76</v>
      </c>
      <c r="R14" s="174"/>
      <c r="S14" s="174"/>
      <c r="T14" s="177"/>
      <c r="V14" s="85" t="s">
        <v>99</v>
      </c>
      <c r="W14" s="86" t="s">
        <v>95</v>
      </c>
      <c r="X14" s="87">
        <v>0.76</v>
      </c>
    </row>
    <row r="15" spans="1:24" x14ac:dyDescent="0.25">
      <c r="A15" s="19" t="s">
        <v>17</v>
      </c>
      <c r="B15" s="20" t="s">
        <v>8</v>
      </c>
      <c r="C15" s="20">
        <v>8</v>
      </c>
      <c r="D15" s="20">
        <v>80</v>
      </c>
      <c r="E15" s="20">
        <v>90.03</v>
      </c>
      <c r="F15" s="21" t="s">
        <v>6</v>
      </c>
      <c r="N15" s="69" t="s">
        <v>95</v>
      </c>
      <c r="O15" s="70" t="s">
        <v>77</v>
      </c>
      <c r="P15" s="70">
        <v>11</v>
      </c>
      <c r="Q15" s="70">
        <v>0.44</v>
      </c>
      <c r="R15" s="174"/>
      <c r="S15" s="174"/>
      <c r="T15" s="177"/>
      <c r="V15" s="85" t="s">
        <v>99</v>
      </c>
      <c r="W15" s="86" t="s">
        <v>95</v>
      </c>
      <c r="X15" s="87">
        <v>0.44</v>
      </c>
    </row>
    <row r="16" spans="1:24" x14ac:dyDescent="0.25">
      <c r="A16" s="19" t="s">
        <v>17</v>
      </c>
      <c r="B16" s="20" t="s">
        <v>10</v>
      </c>
      <c r="C16" s="20">
        <v>8</v>
      </c>
      <c r="D16" s="20">
        <v>80</v>
      </c>
      <c r="E16" s="20">
        <v>90.03</v>
      </c>
      <c r="F16" s="21" t="s">
        <v>6</v>
      </c>
      <c r="N16" s="69" t="s">
        <v>95</v>
      </c>
      <c r="O16" s="70" t="s">
        <v>78</v>
      </c>
      <c r="P16" s="70">
        <v>13</v>
      </c>
      <c r="Q16" s="70">
        <v>0.52</v>
      </c>
      <c r="R16" s="174"/>
      <c r="S16" s="174"/>
      <c r="T16" s="177"/>
      <c r="V16" s="85" t="s">
        <v>99</v>
      </c>
      <c r="W16" s="86" t="s">
        <v>95</v>
      </c>
      <c r="X16" s="87">
        <v>0.52</v>
      </c>
    </row>
    <row r="17" spans="1:24" ht="15.75" thickBot="1" x14ac:dyDescent="0.3">
      <c r="A17" s="19" t="s">
        <v>17</v>
      </c>
      <c r="B17" s="20" t="s">
        <v>12</v>
      </c>
      <c r="C17" s="20">
        <v>8</v>
      </c>
      <c r="D17" s="20">
        <v>80</v>
      </c>
      <c r="E17" s="20">
        <v>90.03</v>
      </c>
      <c r="F17" s="21" t="s">
        <v>6</v>
      </c>
      <c r="N17" s="69" t="s">
        <v>95</v>
      </c>
      <c r="O17" s="70" t="s">
        <v>79</v>
      </c>
      <c r="P17" s="70">
        <v>40</v>
      </c>
      <c r="Q17" s="70">
        <v>1.6</v>
      </c>
      <c r="R17" s="174"/>
      <c r="S17" s="174"/>
      <c r="T17" s="177"/>
      <c r="V17" s="85" t="s">
        <v>99</v>
      </c>
      <c r="W17" s="86" t="s">
        <v>95</v>
      </c>
      <c r="X17" s="87">
        <v>1.6</v>
      </c>
    </row>
    <row r="18" spans="1:24" ht="16.5" customHeight="1" x14ac:dyDescent="0.25">
      <c r="A18" s="19" t="s">
        <v>17</v>
      </c>
      <c r="B18" s="20" t="s">
        <v>12</v>
      </c>
      <c r="C18" s="20">
        <v>8</v>
      </c>
      <c r="D18" s="20">
        <v>80</v>
      </c>
      <c r="E18" s="20">
        <v>90.03</v>
      </c>
      <c r="F18" s="21" t="s">
        <v>6</v>
      </c>
      <c r="H18" s="25"/>
      <c r="I18" s="26" t="s">
        <v>18</v>
      </c>
      <c r="J18" s="26" t="s">
        <v>19</v>
      </c>
      <c r="K18" s="26" t="s">
        <v>20</v>
      </c>
      <c r="L18" s="27" t="s">
        <v>21</v>
      </c>
      <c r="N18" s="69" t="s">
        <v>95</v>
      </c>
      <c r="O18" s="70" t="s">
        <v>80</v>
      </c>
      <c r="P18" s="70">
        <v>15</v>
      </c>
      <c r="Q18" s="70">
        <v>0.6</v>
      </c>
      <c r="R18" s="174"/>
      <c r="S18" s="174"/>
      <c r="T18" s="177"/>
      <c r="V18" s="85" t="s">
        <v>99</v>
      </c>
      <c r="W18" s="86" t="s">
        <v>95</v>
      </c>
      <c r="X18" s="87">
        <v>0.6</v>
      </c>
    </row>
    <row r="19" spans="1:24" ht="14.25" customHeight="1" thickBot="1" x14ac:dyDescent="0.3">
      <c r="A19" s="22" t="s">
        <v>17</v>
      </c>
      <c r="B19" s="23" t="s">
        <v>12</v>
      </c>
      <c r="C19" s="23">
        <v>8</v>
      </c>
      <c r="D19" s="23">
        <v>80</v>
      </c>
      <c r="E19" s="23">
        <v>90.03</v>
      </c>
      <c r="F19" s="24" t="s">
        <v>6</v>
      </c>
      <c r="H19" s="28" t="s">
        <v>22</v>
      </c>
      <c r="I19" s="29">
        <f>COUNT(D2:D19)</f>
        <v>18</v>
      </c>
      <c r="J19" s="29">
        <v>4</v>
      </c>
      <c r="K19" s="29">
        <f>J19+I19</f>
        <v>22</v>
      </c>
      <c r="L19" s="30">
        <f>K19/25</f>
        <v>0.88</v>
      </c>
      <c r="N19" s="69" t="s">
        <v>95</v>
      </c>
      <c r="O19" s="70" t="s">
        <v>81</v>
      </c>
      <c r="P19" s="70">
        <v>14</v>
      </c>
      <c r="Q19" s="70">
        <v>0.56000000000000005</v>
      </c>
      <c r="R19" s="174"/>
      <c r="S19" s="174"/>
      <c r="T19" s="177"/>
      <c r="V19" s="85" t="s">
        <v>99</v>
      </c>
      <c r="W19" s="86" t="s">
        <v>95</v>
      </c>
      <c r="X19" s="87">
        <v>0.56000000000000005</v>
      </c>
    </row>
    <row r="20" spans="1:24" x14ac:dyDescent="0.25">
      <c r="A20" s="16" t="s">
        <v>17</v>
      </c>
      <c r="B20" s="17" t="s">
        <v>12</v>
      </c>
      <c r="C20" s="17">
        <v>8</v>
      </c>
      <c r="D20" s="17">
        <v>80</v>
      </c>
      <c r="E20" s="17">
        <v>90.03</v>
      </c>
      <c r="F20" s="18" t="s">
        <v>6</v>
      </c>
      <c r="N20" s="69" t="s">
        <v>95</v>
      </c>
      <c r="O20" s="70" t="s">
        <v>82</v>
      </c>
      <c r="P20" s="70">
        <v>11</v>
      </c>
      <c r="Q20" s="70">
        <v>0.44</v>
      </c>
      <c r="R20" s="174"/>
      <c r="S20" s="174"/>
      <c r="T20" s="177"/>
      <c r="V20" s="85" t="s">
        <v>99</v>
      </c>
      <c r="W20" s="86" t="s">
        <v>95</v>
      </c>
      <c r="X20" s="87">
        <v>0.44</v>
      </c>
    </row>
    <row r="21" spans="1:24" ht="15.75" thickBot="1" x14ac:dyDescent="0.3">
      <c r="A21" s="19" t="s">
        <v>17</v>
      </c>
      <c r="B21" s="20" t="s">
        <v>12</v>
      </c>
      <c r="C21" s="20">
        <v>8</v>
      </c>
      <c r="D21" s="20">
        <v>80</v>
      </c>
      <c r="E21" s="20">
        <v>90.03</v>
      </c>
      <c r="F21" s="21" t="s">
        <v>6</v>
      </c>
      <c r="N21" s="71" t="s">
        <v>95</v>
      </c>
      <c r="O21" s="72" t="s">
        <v>83</v>
      </c>
      <c r="P21" s="72">
        <v>19</v>
      </c>
      <c r="Q21" s="72">
        <v>0.76</v>
      </c>
      <c r="R21" s="175"/>
      <c r="S21" s="175"/>
      <c r="T21" s="178"/>
      <c r="V21" s="88" t="s">
        <v>99</v>
      </c>
      <c r="W21" s="89" t="s">
        <v>95</v>
      </c>
      <c r="X21" s="90">
        <v>0.76</v>
      </c>
    </row>
    <row r="22" spans="1:24" ht="15.75" thickBot="1" x14ac:dyDescent="0.3">
      <c r="A22" s="19" t="s">
        <v>17</v>
      </c>
      <c r="B22" s="20" t="s">
        <v>12</v>
      </c>
      <c r="C22" s="20">
        <v>8</v>
      </c>
      <c r="D22" s="20">
        <v>80</v>
      </c>
      <c r="E22" s="20">
        <v>90.03</v>
      </c>
      <c r="F22" s="21" t="s">
        <v>6</v>
      </c>
    </row>
    <row r="23" spans="1:24" x14ac:dyDescent="0.25">
      <c r="A23" s="19" t="s">
        <v>17</v>
      </c>
      <c r="B23" s="20" t="s">
        <v>13</v>
      </c>
      <c r="C23" s="20">
        <v>8</v>
      </c>
      <c r="D23" s="20">
        <v>80</v>
      </c>
      <c r="E23" s="20">
        <v>90.03</v>
      </c>
      <c r="F23" s="21" t="s">
        <v>6</v>
      </c>
      <c r="O23" s="139" t="s">
        <v>170</v>
      </c>
      <c r="P23" s="140">
        <f>SUM(P2:P11)</f>
        <v>228</v>
      </c>
    </row>
    <row r="24" spans="1:24" x14ac:dyDescent="0.25">
      <c r="A24" s="19" t="s">
        <v>17</v>
      </c>
      <c r="B24" s="20" t="s">
        <v>13</v>
      </c>
      <c r="C24" s="20">
        <v>8</v>
      </c>
      <c r="D24" s="20">
        <v>80</v>
      </c>
      <c r="E24" s="20">
        <v>90.03</v>
      </c>
      <c r="F24" s="21" t="s">
        <v>6</v>
      </c>
      <c r="O24" s="141" t="s">
        <v>171</v>
      </c>
      <c r="P24" s="142">
        <f>SUM(P12:P21)</f>
        <v>181</v>
      </c>
    </row>
    <row r="25" spans="1:24" ht="15.75" thickBot="1" x14ac:dyDescent="0.3">
      <c r="A25" s="19" t="s">
        <v>17</v>
      </c>
      <c r="B25" s="20" t="s">
        <v>14</v>
      </c>
      <c r="C25" s="20">
        <v>8</v>
      </c>
      <c r="D25" s="20">
        <v>80</v>
      </c>
      <c r="E25" s="20">
        <v>90.03</v>
      </c>
      <c r="F25" s="21" t="s">
        <v>6</v>
      </c>
      <c r="O25" s="143" t="s">
        <v>172</v>
      </c>
      <c r="P25" s="144">
        <f>SUM(P2:P21)</f>
        <v>409</v>
      </c>
    </row>
    <row r="26" spans="1:24" x14ac:dyDescent="0.25">
      <c r="A26" s="19" t="s">
        <v>17</v>
      </c>
      <c r="B26" s="20" t="s">
        <v>14</v>
      </c>
      <c r="C26" s="20">
        <v>8</v>
      </c>
      <c r="D26" s="20">
        <v>80</v>
      </c>
      <c r="E26" s="20">
        <v>90.03</v>
      </c>
      <c r="F26" s="21" t="s">
        <v>6</v>
      </c>
    </row>
    <row r="27" spans="1:24" x14ac:dyDescent="0.25">
      <c r="A27" s="19" t="s">
        <v>17</v>
      </c>
      <c r="B27" s="20" t="s">
        <v>14</v>
      </c>
      <c r="C27" s="20">
        <v>8</v>
      </c>
      <c r="D27" s="20">
        <v>80</v>
      </c>
      <c r="E27" s="20">
        <v>90.03</v>
      </c>
      <c r="F27" s="21" t="s">
        <v>6</v>
      </c>
    </row>
    <row r="28" spans="1:24" x14ac:dyDescent="0.25">
      <c r="A28" s="19" t="s">
        <v>17</v>
      </c>
      <c r="B28" s="20" t="s">
        <v>14</v>
      </c>
      <c r="C28" s="20">
        <v>8</v>
      </c>
      <c r="D28" s="20">
        <v>80</v>
      </c>
      <c r="E28" s="20">
        <v>90.03</v>
      </c>
      <c r="F28" s="21" t="s">
        <v>6</v>
      </c>
    </row>
    <row r="29" spans="1:24" x14ac:dyDescent="0.25">
      <c r="A29" s="19" t="s">
        <v>17</v>
      </c>
      <c r="B29" s="20" t="s">
        <v>14</v>
      </c>
      <c r="C29" s="20">
        <v>8</v>
      </c>
      <c r="D29" s="20">
        <v>80</v>
      </c>
      <c r="E29" s="20">
        <v>90.03</v>
      </c>
      <c r="F29" s="21" t="s">
        <v>6</v>
      </c>
    </row>
    <row r="30" spans="1:24" x14ac:dyDescent="0.25">
      <c r="A30" s="19" t="s">
        <v>17</v>
      </c>
      <c r="B30" s="20" t="s">
        <v>14</v>
      </c>
      <c r="C30" s="20">
        <v>8</v>
      </c>
      <c r="D30" s="20">
        <v>80</v>
      </c>
      <c r="E30" s="20">
        <v>90.03</v>
      </c>
      <c r="F30" s="21" t="s">
        <v>6</v>
      </c>
    </row>
    <row r="31" spans="1:24" x14ac:dyDescent="0.25">
      <c r="A31" s="19" t="s">
        <v>17</v>
      </c>
      <c r="B31" s="20" t="s">
        <v>14</v>
      </c>
      <c r="C31" s="20">
        <v>8</v>
      </c>
      <c r="D31" s="20">
        <v>80</v>
      </c>
      <c r="E31" s="20">
        <v>90.03</v>
      </c>
      <c r="F31" s="21" t="s">
        <v>6</v>
      </c>
    </row>
    <row r="32" spans="1:24" x14ac:dyDescent="0.25">
      <c r="A32" s="19" t="s">
        <v>17</v>
      </c>
      <c r="B32" s="20" t="s">
        <v>14</v>
      </c>
      <c r="C32" s="20">
        <v>8</v>
      </c>
      <c r="D32" s="20">
        <v>80</v>
      </c>
      <c r="E32" s="20">
        <v>90.03</v>
      </c>
      <c r="F32" s="21" t="s">
        <v>6</v>
      </c>
    </row>
    <row r="33" spans="1:12" x14ac:dyDescent="0.25">
      <c r="A33" s="19" t="s">
        <v>17</v>
      </c>
      <c r="B33" s="20" t="s">
        <v>15</v>
      </c>
      <c r="C33" s="20">
        <v>8</v>
      </c>
      <c r="D33" s="20">
        <v>80</v>
      </c>
      <c r="E33" s="20">
        <v>90.03</v>
      </c>
      <c r="F33" s="21" t="s">
        <v>6</v>
      </c>
    </row>
    <row r="34" spans="1:12" x14ac:dyDescent="0.25">
      <c r="A34" s="19" t="s">
        <v>17</v>
      </c>
      <c r="B34" s="20" t="s">
        <v>15</v>
      </c>
      <c r="C34" s="20">
        <v>8</v>
      </c>
      <c r="D34" s="20">
        <v>80</v>
      </c>
      <c r="E34" s="20">
        <v>90.03</v>
      </c>
      <c r="F34" s="21" t="s">
        <v>6</v>
      </c>
    </row>
    <row r="35" spans="1:12" ht="15.75" thickBot="1" x14ac:dyDescent="0.3">
      <c r="A35" s="19" t="s">
        <v>17</v>
      </c>
      <c r="B35" s="20" t="s">
        <v>15</v>
      </c>
      <c r="C35" s="20">
        <v>8</v>
      </c>
      <c r="D35" s="20">
        <v>80</v>
      </c>
      <c r="E35" s="20">
        <v>90.03</v>
      </c>
      <c r="F35" s="21" t="s">
        <v>6</v>
      </c>
    </row>
    <row r="36" spans="1:12" ht="14.25" customHeight="1" x14ac:dyDescent="0.25">
      <c r="A36" s="19" t="s">
        <v>17</v>
      </c>
      <c r="B36" s="20" t="s">
        <v>15</v>
      </c>
      <c r="C36" s="20">
        <v>8</v>
      </c>
      <c r="D36" s="20">
        <v>80</v>
      </c>
      <c r="E36" s="20">
        <v>90.03</v>
      </c>
      <c r="F36" s="21" t="s">
        <v>6</v>
      </c>
      <c r="H36" s="25"/>
      <c r="I36" s="26" t="s">
        <v>18</v>
      </c>
      <c r="J36" s="26" t="s">
        <v>19</v>
      </c>
      <c r="K36" s="26" t="s">
        <v>20</v>
      </c>
      <c r="L36" s="27" t="s">
        <v>21</v>
      </c>
    </row>
    <row r="37" spans="1:12" ht="15.75" thickBot="1" x14ac:dyDescent="0.3">
      <c r="A37" s="22" t="s">
        <v>17</v>
      </c>
      <c r="B37" s="23" t="s">
        <v>15</v>
      </c>
      <c r="C37" s="23">
        <v>8</v>
      </c>
      <c r="D37" s="23">
        <v>80</v>
      </c>
      <c r="E37" s="23">
        <v>90.03</v>
      </c>
      <c r="F37" s="24" t="s">
        <v>6</v>
      </c>
      <c r="H37" s="28" t="s">
        <v>23</v>
      </c>
      <c r="I37" s="29">
        <f>COUNT(D20:D37)</f>
        <v>18</v>
      </c>
      <c r="J37" s="29">
        <v>3</v>
      </c>
      <c r="K37" s="29">
        <f>J37+I37</f>
        <v>21</v>
      </c>
      <c r="L37" s="30">
        <f>K37/25</f>
        <v>0.84</v>
      </c>
    </row>
    <row r="38" spans="1:12" x14ac:dyDescent="0.25">
      <c r="A38" s="16" t="s">
        <v>17</v>
      </c>
      <c r="B38" s="17" t="s">
        <v>16</v>
      </c>
      <c r="C38" s="17">
        <v>8</v>
      </c>
      <c r="D38" s="17">
        <v>80</v>
      </c>
      <c r="E38" s="17">
        <v>90.03</v>
      </c>
      <c r="F38" s="18" t="s">
        <v>6</v>
      </c>
    </row>
    <row r="39" spans="1:12" x14ac:dyDescent="0.25">
      <c r="A39" s="19" t="s">
        <v>17</v>
      </c>
      <c r="B39" s="20" t="s">
        <v>16</v>
      </c>
      <c r="C39" s="20">
        <v>8</v>
      </c>
      <c r="D39" s="20">
        <v>80</v>
      </c>
      <c r="E39" s="20">
        <v>90.03</v>
      </c>
      <c r="F39" s="21" t="s">
        <v>6</v>
      </c>
    </row>
    <row r="40" spans="1:12" x14ac:dyDescent="0.25">
      <c r="A40" s="19" t="s">
        <v>17</v>
      </c>
      <c r="B40" s="20" t="s">
        <v>16</v>
      </c>
      <c r="C40" s="20">
        <v>8</v>
      </c>
      <c r="D40" s="20">
        <v>80</v>
      </c>
      <c r="E40" s="20">
        <v>90.03</v>
      </c>
      <c r="F40" s="21" t="s">
        <v>6</v>
      </c>
    </row>
    <row r="41" spans="1:12" x14ac:dyDescent="0.25">
      <c r="A41" s="19" t="s">
        <v>17</v>
      </c>
      <c r="B41" s="20" t="s">
        <v>16</v>
      </c>
      <c r="C41" s="20">
        <v>8</v>
      </c>
      <c r="D41" s="20">
        <v>80</v>
      </c>
      <c r="E41" s="20">
        <v>90.03</v>
      </c>
      <c r="F41" s="21" t="s">
        <v>6</v>
      </c>
    </row>
    <row r="42" spans="1:12" x14ac:dyDescent="0.25">
      <c r="A42" s="19" t="s">
        <v>17</v>
      </c>
      <c r="B42" s="20" t="s">
        <v>16</v>
      </c>
      <c r="C42" s="20">
        <v>8</v>
      </c>
      <c r="D42" s="20">
        <v>80</v>
      </c>
      <c r="E42" s="20">
        <v>90.03</v>
      </c>
      <c r="F42" s="21" t="s">
        <v>6</v>
      </c>
    </row>
    <row r="43" spans="1:12" x14ac:dyDescent="0.25">
      <c r="A43" s="19" t="s">
        <v>17</v>
      </c>
      <c r="B43" s="20" t="s">
        <v>7</v>
      </c>
      <c r="C43" s="20">
        <v>7.5</v>
      </c>
      <c r="D43" s="20">
        <v>75</v>
      </c>
      <c r="E43" s="20">
        <v>85.23</v>
      </c>
      <c r="F43" s="21" t="s">
        <v>6</v>
      </c>
    </row>
    <row r="44" spans="1:12" x14ac:dyDescent="0.25">
      <c r="A44" s="19" t="s">
        <v>17</v>
      </c>
      <c r="B44" s="20" t="s">
        <v>7</v>
      </c>
      <c r="C44" s="20">
        <v>7.5</v>
      </c>
      <c r="D44" s="20">
        <v>75</v>
      </c>
      <c r="E44" s="20">
        <v>85.23</v>
      </c>
      <c r="F44" s="21" t="s">
        <v>6</v>
      </c>
    </row>
    <row r="45" spans="1:12" x14ac:dyDescent="0.25">
      <c r="A45" s="19" t="s">
        <v>17</v>
      </c>
      <c r="B45" s="20" t="s">
        <v>8</v>
      </c>
      <c r="C45" s="20">
        <v>7.5</v>
      </c>
      <c r="D45" s="20">
        <v>75</v>
      </c>
      <c r="E45" s="20">
        <v>85.23</v>
      </c>
      <c r="F45" s="21" t="s">
        <v>6</v>
      </c>
    </row>
    <row r="46" spans="1:12" x14ac:dyDescent="0.25">
      <c r="A46" s="19" t="s">
        <v>17</v>
      </c>
      <c r="B46" s="20" t="s">
        <v>8</v>
      </c>
      <c r="C46" s="20">
        <v>7.5</v>
      </c>
      <c r="D46" s="20">
        <v>75</v>
      </c>
      <c r="E46" s="20">
        <v>85.23</v>
      </c>
      <c r="F46" s="21" t="s">
        <v>6</v>
      </c>
    </row>
    <row r="47" spans="1:12" x14ac:dyDescent="0.25">
      <c r="A47" s="19" t="s">
        <v>17</v>
      </c>
      <c r="B47" s="20" t="s">
        <v>8</v>
      </c>
      <c r="C47" s="20">
        <v>7.5</v>
      </c>
      <c r="D47" s="20">
        <v>75</v>
      </c>
      <c r="E47" s="20">
        <v>85.23</v>
      </c>
      <c r="F47" s="21" t="s">
        <v>6</v>
      </c>
    </row>
    <row r="48" spans="1:12" x14ac:dyDescent="0.25">
      <c r="A48" s="19" t="s">
        <v>17</v>
      </c>
      <c r="B48" s="20" t="s">
        <v>8</v>
      </c>
      <c r="C48" s="20">
        <v>7.5</v>
      </c>
      <c r="D48" s="20">
        <v>75</v>
      </c>
      <c r="E48" s="20">
        <v>85.23</v>
      </c>
      <c r="F48" s="21" t="s">
        <v>6</v>
      </c>
    </row>
    <row r="49" spans="1:12" x14ac:dyDescent="0.25">
      <c r="A49" s="19" t="s">
        <v>17</v>
      </c>
      <c r="B49" s="20" t="s">
        <v>9</v>
      </c>
      <c r="C49" s="20">
        <v>7.5</v>
      </c>
      <c r="D49" s="20">
        <v>75</v>
      </c>
      <c r="E49" s="20">
        <v>85.23</v>
      </c>
      <c r="F49" s="21" t="s">
        <v>6</v>
      </c>
    </row>
    <row r="50" spans="1:12" x14ac:dyDescent="0.25">
      <c r="A50" s="19" t="s">
        <v>17</v>
      </c>
      <c r="B50" s="20" t="s">
        <v>10</v>
      </c>
      <c r="C50" s="20">
        <v>7.5</v>
      </c>
      <c r="D50" s="20">
        <v>75</v>
      </c>
      <c r="E50" s="20">
        <v>85.23</v>
      </c>
      <c r="F50" s="21" t="s">
        <v>6</v>
      </c>
    </row>
    <row r="51" spans="1:12" x14ac:dyDescent="0.25">
      <c r="A51" s="19" t="s">
        <v>17</v>
      </c>
      <c r="B51" s="20" t="s">
        <v>10</v>
      </c>
      <c r="C51" s="20">
        <v>7.5</v>
      </c>
      <c r="D51" s="20">
        <v>75</v>
      </c>
      <c r="E51" s="20">
        <v>85.23</v>
      </c>
      <c r="F51" s="21" t="s">
        <v>6</v>
      </c>
    </row>
    <row r="52" spans="1:12" x14ac:dyDescent="0.25">
      <c r="A52" s="19" t="s">
        <v>17</v>
      </c>
      <c r="B52" s="20" t="s">
        <v>12</v>
      </c>
      <c r="C52" s="20">
        <v>7.5</v>
      </c>
      <c r="D52" s="20">
        <v>75</v>
      </c>
      <c r="E52" s="20">
        <v>85.23</v>
      </c>
      <c r="F52" s="21" t="s">
        <v>6</v>
      </c>
    </row>
    <row r="53" spans="1:12" x14ac:dyDescent="0.25">
      <c r="A53" s="19" t="s">
        <v>17</v>
      </c>
      <c r="B53" s="20" t="s">
        <v>12</v>
      </c>
      <c r="C53" s="20">
        <v>7.5</v>
      </c>
      <c r="D53" s="20">
        <v>75</v>
      </c>
      <c r="E53" s="20">
        <v>85.23</v>
      </c>
      <c r="F53" s="21" t="s">
        <v>6</v>
      </c>
    </row>
    <row r="54" spans="1:12" x14ac:dyDescent="0.25">
      <c r="A54" s="19" t="s">
        <v>17</v>
      </c>
      <c r="B54" s="20" t="s">
        <v>16</v>
      </c>
      <c r="C54" s="20">
        <v>7.5</v>
      </c>
      <c r="D54" s="20">
        <v>75</v>
      </c>
      <c r="E54" s="20">
        <v>85.23</v>
      </c>
      <c r="F54" s="21" t="s">
        <v>6</v>
      </c>
    </row>
    <row r="55" spans="1:12" x14ac:dyDescent="0.25">
      <c r="A55" s="19" t="s">
        <v>17</v>
      </c>
      <c r="B55" s="20" t="s">
        <v>16</v>
      </c>
      <c r="C55" s="20">
        <v>7.5</v>
      </c>
      <c r="D55" s="20">
        <v>75</v>
      </c>
      <c r="E55" s="20">
        <v>85.23</v>
      </c>
      <c r="F55" s="21" t="s">
        <v>6</v>
      </c>
    </row>
    <row r="56" spans="1:12" x14ac:dyDescent="0.25">
      <c r="A56" s="19" t="s">
        <v>17</v>
      </c>
      <c r="B56" s="20" t="s">
        <v>5</v>
      </c>
      <c r="C56" s="20">
        <v>7</v>
      </c>
      <c r="D56" s="20">
        <v>70</v>
      </c>
      <c r="E56" s="20">
        <v>80.42</v>
      </c>
      <c r="F56" s="21" t="s">
        <v>6</v>
      </c>
    </row>
    <row r="57" spans="1:12" x14ac:dyDescent="0.25">
      <c r="A57" s="19" t="s">
        <v>17</v>
      </c>
      <c r="B57" s="20" t="s">
        <v>7</v>
      </c>
      <c r="C57" s="20">
        <v>7</v>
      </c>
      <c r="D57" s="20">
        <v>70</v>
      </c>
      <c r="E57" s="20">
        <v>80.42</v>
      </c>
      <c r="F57" s="21" t="s">
        <v>6</v>
      </c>
    </row>
    <row r="58" spans="1:12" x14ac:dyDescent="0.25">
      <c r="A58" s="19" t="s">
        <v>17</v>
      </c>
      <c r="B58" s="20" t="s">
        <v>7</v>
      </c>
      <c r="C58" s="20">
        <v>7</v>
      </c>
      <c r="D58" s="20">
        <v>70</v>
      </c>
      <c r="E58" s="20">
        <v>80.42</v>
      </c>
      <c r="F58" s="21" t="s">
        <v>6</v>
      </c>
    </row>
    <row r="59" spans="1:12" x14ac:dyDescent="0.25">
      <c r="A59" s="19" t="s">
        <v>17</v>
      </c>
      <c r="B59" s="20" t="s">
        <v>8</v>
      </c>
      <c r="C59" s="20">
        <v>7</v>
      </c>
      <c r="D59" s="20">
        <v>70</v>
      </c>
      <c r="E59" s="20">
        <v>80.42</v>
      </c>
      <c r="F59" s="21" t="s">
        <v>6</v>
      </c>
    </row>
    <row r="60" spans="1:12" ht="15.75" thickBot="1" x14ac:dyDescent="0.3">
      <c r="A60" s="19" t="s">
        <v>17</v>
      </c>
      <c r="B60" s="20" t="s">
        <v>8</v>
      </c>
      <c r="C60" s="20">
        <v>7</v>
      </c>
      <c r="D60" s="20">
        <v>70</v>
      </c>
      <c r="E60" s="20">
        <v>80.42</v>
      </c>
      <c r="F60" s="21" t="s">
        <v>6</v>
      </c>
    </row>
    <row r="61" spans="1:12" x14ac:dyDescent="0.25">
      <c r="A61" s="19" t="s">
        <v>17</v>
      </c>
      <c r="B61" s="20" t="s">
        <v>8</v>
      </c>
      <c r="C61" s="20">
        <v>7</v>
      </c>
      <c r="D61" s="20">
        <v>70</v>
      </c>
      <c r="E61" s="20">
        <v>80.42</v>
      </c>
      <c r="F61" s="21" t="s">
        <v>6</v>
      </c>
      <c r="H61" s="25"/>
      <c r="I61" s="26" t="s">
        <v>18</v>
      </c>
      <c r="J61" s="26" t="s">
        <v>19</v>
      </c>
      <c r="K61" s="26" t="s">
        <v>20</v>
      </c>
      <c r="L61" s="27" t="s">
        <v>21</v>
      </c>
    </row>
    <row r="62" spans="1:12" ht="12.75" customHeight="1" thickBot="1" x14ac:dyDescent="0.3">
      <c r="A62" s="22" t="s">
        <v>17</v>
      </c>
      <c r="B62" s="23" t="s">
        <v>8</v>
      </c>
      <c r="C62" s="23">
        <v>7</v>
      </c>
      <c r="D62" s="23">
        <v>70</v>
      </c>
      <c r="E62" s="23">
        <v>80.42</v>
      </c>
      <c r="F62" s="24" t="s">
        <v>6</v>
      </c>
      <c r="H62" s="28" t="s">
        <v>24</v>
      </c>
      <c r="I62" s="29">
        <f>COUNT(D38:D62)</f>
        <v>25</v>
      </c>
      <c r="J62" s="29">
        <v>2</v>
      </c>
      <c r="K62" s="29">
        <f>J62+I62</f>
        <v>27</v>
      </c>
      <c r="L62" s="30">
        <f>K62/25</f>
        <v>1.08</v>
      </c>
    </row>
    <row r="63" spans="1:12" x14ac:dyDescent="0.25">
      <c r="A63" s="16" t="s">
        <v>17</v>
      </c>
      <c r="B63" s="17" t="s">
        <v>9</v>
      </c>
      <c r="C63" s="17">
        <v>7</v>
      </c>
      <c r="D63" s="17">
        <v>70</v>
      </c>
      <c r="E63" s="17">
        <v>80.42</v>
      </c>
      <c r="F63" s="18" t="s">
        <v>6</v>
      </c>
    </row>
    <row r="64" spans="1:12" x14ac:dyDescent="0.25">
      <c r="A64" s="19" t="s">
        <v>17</v>
      </c>
      <c r="B64" s="20" t="s">
        <v>9</v>
      </c>
      <c r="C64" s="20">
        <v>7</v>
      </c>
      <c r="D64" s="20">
        <v>70</v>
      </c>
      <c r="E64" s="20">
        <v>80.42</v>
      </c>
      <c r="F64" s="21" t="s">
        <v>6</v>
      </c>
    </row>
    <row r="65" spans="1:6" x14ac:dyDescent="0.25">
      <c r="A65" s="19" t="s">
        <v>17</v>
      </c>
      <c r="B65" s="20" t="s">
        <v>10</v>
      </c>
      <c r="C65" s="20">
        <v>7</v>
      </c>
      <c r="D65" s="20">
        <v>70</v>
      </c>
      <c r="E65" s="20">
        <v>80.42</v>
      </c>
      <c r="F65" s="21" t="s">
        <v>6</v>
      </c>
    </row>
    <row r="66" spans="1:6" x14ac:dyDescent="0.25">
      <c r="A66" s="19" t="s">
        <v>17</v>
      </c>
      <c r="B66" s="20" t="s">
        <v>12</v>
      </c>
      <c r="C66" s="20">
        <v>7</v>
      </c>
      <c r="D66" s="20">
        <v>70</v>
      </c>
      <c r="E66" s="20">
        <v>80.42</v>
      </c>
      <c r="F66" s="21" t="s">
        <v>6</v>
      </c>
    </row>
    <row r="67" spans="1:6" x14ac:dyDescent="0.25">
      <c r="A67" s="19" t="s">
        <v>17</v>
      </c>
      <c r="B67" s="20" t="s">
        <v>12</v>
      </c>
      <c r="C67" s="20">
        <v>7</v>
      </c>
      <c r="D67" s="20">
        <v>70</v>
      </c>
      <c r="E67" s="20">
        <v>80.42</v>
      </c>
      <c r="F67" s="21" t="s">
        <v>6</v>
      </c>
    </row>
    <row r="68" spans="1:6" x14ac:dyDescent="0.25">
      <c r="A68" s="19" t="s">
        <v>17</v>
      </c>
      <c r="B68" s="20" t="s">
        <v>12</v>
      </c>
      <c r="C68" s="20">
        <v>7</v>
      </c>
      <c r="D68" s="20">
        <v>70</v>
      </c>
      <c r="E68" s="20">
        <v>80.42</v>
      </c>
      <c r="F68" s="21" t="s">
        <v>6</v>
      </c>
    </row>
    <row r="69" spans="1:6" x14ac:dyDescent="0.25">
      <c r="A69" s="19" t="s">
        <v>17</v>
      </c>
      <c r="B69" s="20" t="s">
        <v>14</v>
      </c>
      <c r="C69" s="20">
        <v>7</v>
      </c>
      <c r="D69" s="20">
        <v>70</v>
      </c>
      <c r="E69" s="20">
        <v>80.42</v>
      </c>
      <c r="F69" s="21" t="s">
        <v>6</v>
      </c>
    </row>
    <row r="70" spans="1:6" x14ac:dyDescent="0.25">
      <c r="A70" s="19" t="s">
        <v>17</v>
      </c>
      <c r="B70" s="20" t="s">
        <v>14</v>
      </c>
      <c r="C70" s="20">
        <v>7</v>
      </c>
      <c r="D70" s="20">
        <v>70</v>
      </c>
      <c r="E70" s="20">
        <v>80.42</v>
      </c>
      <c r="F70" s="21" t="s">
        <v>6</v>
      </c>
    </row>
    <row r="71" spans="1:6" x14ac:dyDescent="0.25">
      <c r="A71" s="19" t="s">
        <v>17</v>
      </c>
      <c r="B71" s="20" t="s">
        <v>15</v>
      </c>
      <c r="C71" s="20">
        <v>7</v>
      </c>
      <c r="D71" s="20">
        <v>70</v>
      </c>
      <c r="E71" s="20">
        <v>80.42</v>
      </c>
      <c r="F71" s="21" t="s">
        <v>6</v>
      </c>
    </row>
    <row r="72" spans="1:6" x14ac:dyDescent="0.25">
      <c r="A72" s="19" t="s">
        <v>17</v>
      </c>
      <c r="B72" s="20" t="s">
        <v>15</v>
      </c>
      <c r="C72" s="20">
        <v>7</v>
      </c>
      <c r="D72" s="20">
        <v>70</v>
      </c>
      <c r="E72" s="20">
        <v>80.42</v>
      </c>
      <c r="F72" s="21" t="s">
        <v>6</v>
      </c>
    </row>
    <row r="73" spans="1:6" x14ac:dyDescent="0.25">
      <c r="A73" s="19" t="s">
        <v>17</v>
      </c>
      <c r="B73" s="20" t="s">
        <v>15</v>
      </c>
      <c r="C73" s="20">
        <v>7</v>
      </c>
      <c r="D73" s="20">
        <v>70</v>
      </c>
      <c r="E73" s="20">
        <v>80.42</v>
      </c>
      <c r="F73" s="21" t="s">
        <v>6</v>
      </c>
    </row>
    <row r="74" spans="1:6" x14ac:dyDescent="0.25">
      <c r="A74" s="19" t="s">
        <v>17</v>
      </c>
      <c r="B74" s="20" t="s">
        <v>16</v>
      </c>
      <c r="C74" s="20">
        <v>7</v>
      </c>
      <c r="D74" s="20">
        <v>70</v>
      </c>
      <c r="E74" s="20">
        <v>80.42</v>
      </c>
      <c r="F74" s="21" t="s">
        <v>6</v>
      </c>
    </row>
    <row r="75" spans="1:6" x14ac:dyDescent="0.25">
      <c r="A75" s="19" t="s">
        <v>17</v>
      </c>
      <c r="B75" s="20" t="s">
        <v>16</v>
      </c>
      <c r="C75" s="20">
        <v>7</v>
      </c>
      <c r="D75" s="20">
        <v>70</v>
      </c>
      <c r="E75" s="20">
        <v>80.42</v>
      </c>
      <c r="F75" s="21" t="s">
        <v>6</v>
      </c>
    </row>
    <row r="76" spans="1:6" x14ac:dyDescent="0.25">
      <c r="A76" s="19" t="s">
        <v>17</v>
      </c>
      <c r="B76" s="20" t="s">
        <v>5</v>
      </c>
      <c r="C76" s="20">
        <v>6.5</v>
      </c>
      <c r="D76" s="20">
        <v>65</v>
      </c>
      <c r="E76" s="20">
        <v>75.62</v>
      </c>
      <c r="F76" s="21" t="s">
        <v>6</v>
      </c>
    </row>
    <row r="77" spans="1:6" x14ac:dyDescent="0.25">
      <c r="A77" s="19" t="s">
        <v>17</v>
      </c>
      <c r="B77" s="20" t="s">
        <v>5</v>
      </c>
      <c r="C77" s="20">
        <v>6.5</v>
      </c>
      <c r="D77" s="20">
        <v>65</v>
      </c>
      <c r="E77" s="20">
        <v>75.62</v>
      </c>
      <c r="F77" s="21" t="s">
        <v>6</v>
      </c>
    </row>
    <row r="78" spans="1:6" x14ac:dyDescent="0.25">
      <c r="A78" s="19" t="s">
        <v>17</v>
      </c>
      <c r="B78" s="20" t="s">
        <v>7</v>
      </c>
      <c r="C78" s="20">
        <v>6.5</v>
      </c>
      <c r="D78" s="20">
        <v>65</v>
      </c>
      <c r="E78" s="20">
        <v>75.62</v>
      </c>
      <c r="F78" s="21" t="s">
        <v>6</v>
      </c>
    </row>
    <row r="79" spans="1:6" x14ac:dyDescent="0.25">
      <c r="A79" s="19" t="s">
        <v>17</v>
      </c>
      <c r="B79" s="20" t="s">
        <v>8</v>
      </c>
      <c r="C79" s="20">
        <v>6.5</v>
      </c>
      <c r="D79" s="20">
        <v>65</v>
      </c>
      <c r="E79" s="20">
        <v>75.62</v>
      </c>
      <c r="F79" s="21" t="s">
        <v>6</v>
      </c>
    </row>
    <row r="80" spans="1:6" x14ac:dyDescent="0.25">
      <c r="A80" s="19" t="s">
        <v>17</v>
      </c>
      <c r="B80" s="20" t="s">
        <v>8</v>
      </c>
      <c r="C80" s="20">
        <v>6.5</v>
      </c>
      <c r="D80" s="20">
        <v>65</v>
      </c>
      <c r="E80" s="20">
        <v>75.62</v>
      </c>
      <c r="F80" s="21" t="s">
        <v>6</v>
      </c>
    </row>
    <row r="81" spans="1:12" x14ac:dyDescent="0.25">
      <c r="A81" s="19" t="s">
        <v>17</v>
      </c>
      <c r="B81" s="20" t="s">
        <v>8</v>
      </c>
      <c r="C81" s="20">
        <v>6.5</v>
      </c>
      <c r="D81" s="20">
        <v>65</v>
      </c>
      <c r="E81" s="20">
        <v>75.62</v>
      </c>
      <c r="F81" s="21" t="s">
        <v>6</v>
      </c>
    </row>
    <row r="82" spans="1:12" x14ac:dyDescent="0.25">
      <c r="A82" s="19" t="s">
        <v>17</v>
      </c>
      <c r="B82" s="20" t="s">
        <v>8</v>
      </c>
      <c r="C82" s="20">
        <v>6.5</v>
      </c>
      <c r="D82" s="20">
        <v>65</v>
      </c>
      <c r="E82" s="20">
        <v>75.62</v>
      </c>
      <c r="F82" s="21" t="s">
        <v>6</v>
      </c>
    </row>
    <row r="83" spans="1:12" x14ac:dyDescent="0.25">
      <c r="A83" s="19" t="s">
        <v>17</v>
      </c>
      <c r="B83" s="20" t="s">
        <v>9</v>
      </c>
      <c r="C83" s="20">
        <v>6.5</v>
      </c>
      <c r="D83" s="20">
        <v>65</v>
      </c>
      <c r="E83" s="20">
        <v>75.62</v>
      </c>
      <c r="F83" s="21" t="s">
        <v>6</v>
      </c>
    </row>
    <row r="84" spans="1:12" x14ac:dyDescent="0.25">
      <c r="A84" s="19" t="s">
        <v>17</v>
      </c>
      <c r="B84" s="20" t="s">
        <v>9</v>
      </c>
      <c r="C84" s="20">
        <v>6.5</v>
      </c>
      <c r="D84" s="20">
        <v>65</v>
      </c>
      <c r="E84" s="20">
        <v>75.62</v>
      </c>
      <c r="F84" s="21" t="s">
        <v>6</v>
      </c>
    </row>
    <row r="85" spans="1:12" x14ac:dyDescent="0.25">
      <c r="A85" s="19" t="s">
        <v>17</v>
      </c>
      <c r="B85" s="20" t="s">
        <v>9</v>
      </c>
      <c r="C85" s="20">
        <v>6.5</v>
      </c>
      <c r="D85" s="20">
        <v>65</v>
      </c>
      <c r="E85" s="20">
        <v>75.62</v>
      </c>
      <c r="F85" s="21" t="s">
        <v>6</v>
      </c>
    </row>
    <row r="86" spans="1:12" ht="15.75" thickBot="1" x14ac:dyDescent="0.3">
      <c r="A86" s="19" t="s">
        <v>17</v>
      </c>
      <c r="B86" s="20" t="s">
        <v>9</v>
      </c>
      <c r="C86" s="20">
        <v>6.5</v>
      </c>
      <c r="D86" s="20">
        <v>65</v>
      </c>
      <c r="E86" s="20">
        <v>75.62</v>
      </c>
      <c r="F86" s="21" t="s">
        <v>6</v>
      </c>
    </row>
    <row r="87" spans="1:12" x14ac:dyDescent="0.25">
      <c r="A87" s="19" t="s">
        <v>17</v>
      </c>
      <c r="B87" s="20" t="s">
        <v>9</v>
      </c>
      <c r="C87" s="20">
        <v>6.5</v>
      </c>
      <c r="D87" s="20">
        <v>65</v>
      </c>
      <c r="E87" s="20">
        <v>75.62</v>
      </c>
      <c r="F87" s="21" t="s">
        <v>6</v>
      </c>
      <c r="H87" s="25"/>
      <c r="I87" s="26" t="s">
        <v>18</v>
      </c>
      <c r="J87" s="26" t="s">
        <v>19</v>
      </c>
      <c r="K87" s="26" t="s">
        <v>20</v>
      </c>
      <c r="L87" s="27" t="s">
        <v>21</v>
      </c>
    </row>
    <row r="88" spans="1:12" ht="15" customHeight="1" thickBot="1" x14ac:dyDescent="0.3">
      <c r="A88" s="22" t="s">
        <v>17</v>
      </c>
      <c r="B88" s="23" t="s">
        <v>10</v>
      </c>
      <c r="C88" s="23">
        <v>6.5</v>
      </c>
      <c r="D88" s="23">
        <v>65</v>
      </c>
      <c r="E88" s="23">
        <v>75.62</v>
      </c>
      <c r="F88" s="24" t="s">
        <v>6</v>
      </c>
      <c r="H88" s="28" t="s">
        <v>25</v>
      </c>
      <c r="I88" s="29">
        <f>COUNT(D63:D88)</f>
        <v>26</v>
      </c>
      <c r="J88" s="29">
        <v>4</v>
      </c>
      <c r="K88" s="29">
        <f>J88+I88</f>
        <v>30</v>
      </c>
      <c r="L88" s="30">
        <f>K88/25</f>
        <v>1.2</v>
      </c>
    </row>
    <row r="89" spans="1:12" x14ac:dyDescent="0.25">
      <c r="A89" s="16" t="s">
        <v>17</v>
      </c>
      <c r="B89" s="17" t="s">
        <v>10</v>
      </c>
      <c r="C89" s="17">
        <v>6.5</v>
      </c>
      <c r="D89" s="17">
        <v>65</v>
      </c>
      <c r="E89" s="17">
        <v>75.62</v>
      </c>
      <c r="F89" s="18" t="s">
        <v>6</v>
      </c>
    </row>
    <row r="90" spans="1:12" x14ac:dyDescent="0.25">
      <c r="A90" s="19" t="s">
        <v>17</v>
      </c>
      <c r="B90" s="20" t="s">
        <v>10</v>
      </c>
      <c r="C90" s="20">
        <v>6.5</v>
      </c>
      <c r="D90" s="20">
        <v>65</v>
      </c>
      <c r="E90" s="20">
        <v>75.62</v>
      </c>
      <c r="F90" s="21" t="s">
        <v>6</v>
      </c>
    </row>
    <row r="91" spans="1:12" x14ac:dyDescent="0.25">
      <c r="A91" s="19" t="s">
        <v>17</v>
      </c>
      <c r="B91" s="20" t="s">
        <v>10</v>
      </c>
      <c r="C91" s="20">
        <v>6.5</v>
      </c>
      <c r="D91" s="20">
        <v>65</v>
      </c>
      <c r="E91" s="20">
        <v>75.62</v>
      </c>
      <c r="F91" s="21" t="s">
        <v>6</v>
      </c>
    </row>
    <row r="92" spans="1:12" x14ac:dyDescent="0.25">
      <c r="A92" s="19" t="s">
        <v>17</v>
      </c>
      <c r="B92" s="20" t="s">
        <v>10</v>
      </c>
      <c r="C92" s="20">
        <v>6.5</v>
      </c>
      <c r="D92" s="20">
        <v>65</v>
      </c>
      <c r="E92" s="20">
        <v>75.62</v>
      </c>
      <c r="F92" s="21" t="s">
        <v>6</v>
      </c>
    </row>
    <row r="93" spans="1:12" x14ac:dyDescent="0.25">
      <c r="A93" s="19" t="s">
        <v>17</v>
      </c>
      <c r="B93" s="20" t="s">
        <v>12</v>
      </c>
      <c r="C93" s="20">
        <v>6.5</v>
      </c>
      <c r="D93" s="20">
        <v>65</v>
      </c>
      <c r="E93" s="20">
        <v>75.62</v>
      </c>
      <c r="F93" s="21" t="s">
        <v>6</v>
      </c>
    </row>
    <row r="94" spans="1:12" x14ac:dyDescent="0.25">
      <c r="A94" s="19" t="s">
        <v>17</v>
      </c>
      <c r="B94" s="20" t="s">
        <v>13</v>
      </c>
      <c r="C94" s="20">
        <v>6.5</v>
      </c>
      <c r="D94" s="20">
        <v>65</v>
      </c>
      <c r="E94" s="20">
        <v>75.62</v>
      </c>
      <c r="F94" s="21" t="s">
        <v>6</v>
      </c>
    </row>
    <row r="95" spans="1:12" x14ac:dyDescent="0.25">
      <c r="A95" s="19" t="s">
        <v>17</v>
      </c>
      <c r="B95" s="20" t="s">
        <v>13</v>
      </c>
      <c r="C95" s="20">
        <v>6.5</v>
      </c>
      <c r="D95" s="20">
        <v>65</v>
      </c>
      <c r="E95" s="20">
        <v>75.62</v>
      </c>
      <c r="F95" s="21" t="s">
        <v>6</v>
      </c>
    </row>
    <row r="96" spans="1:12" x14ac:dyDescent="0.25">
      <c r="A96" s="19" t="s">
        <v>17</v>
      </c>
      <c r="B96" s="20" t="s">
        <v>14</v>
      </c>
      <c r="C96" s="20">
        <v>6.5</v>
      </c>
      <c r="D96" s="20">
        <v>65</v>
      </c>
      <c r="E96" s="20">
        <v>75.62</v>
      </c>
      <c r="F96" s="21" t="s">
        <v>6</v>
      </c>
    </row>
    <row r="97" spans="1:6" x14ac:dyDescent="0.25">
      <c r="A97" s="19" t="s">
        <v>17</v>
      </c>
      <c r="B97" s="20" t="s">
        <v>14</v>
      </c>
      <c r="C97" s="20">
        <v>6.5</v>
      </c>
      <c r="D97" s="20">
        <v>65</v>
      </c>
      <c r="E97" s="20">
        <v>75.62</v>
      </c>
      <c r="F97" s="21" t="s">
        <v>6</v>
      </c>
    </row>
    <row r="98" spans="1:6" x14ac:dyDescent="0.25">
      <c r="A98" s="19" t="s">
        <v>17</v>
      </c>
      <c r="B98" s="20" t="s">
        <v>5</v>
      </c>
      <c r="C98" s="20">
        <v>6</v>
      </c>
      <c r="D98" s="20">
        <v>60</v>
      </c>
      <c r="E98" s="20">
        <v>70.819999999999993</v>
      </c>
      <c r="F98" s="21" t="s">
        <v>6</v>
      </c>
    </row>
    <row r="99" spans="1:6" x14ac:dyDescent="0.25">
      <c r="A99" s="19" t="s">
        <v>17</v>
      </c>
      <c r="B99" s="20" t="s">
        <v>5</v>
      </c>
      <c r="C99" s="20">
        <v>6</v>
      </c>
      <c r="D99" s="20">
        <v>60</v>
      </c>
      <c r="E99" s="20">
        <v>70.819999999999993</v>
      </c>
      <c r="F99" s="21" t="s">
        <v>6</v>
      </c>
    </row>
    <row r="100" spans="1:6" x14ac:dyDescent="0.25">
      <c r="A100" s="19" t="s">
        <v>17</v>
      </c>
      <c r="B100" s="20" t="s">
        <v>5</v>
      </c>
      <c r="C100" s="20">
        <v>6</v>
      </c>
      <c r="D100" s="20">
        <v>60</v>
      </c>
      <c r="E100" s="20">
        <v>70.819999999999993</v>
      </c>
      <c r="F100" s="21" t="s">
        <v>6</v>
      </c>
    </row>
    <row r="101" spans="1:6" x14ac:dyDescent="0.25">
      <c r="A101" s="19" t="s">
        <v>17</v>
      </c>
      <c r="B101" s="20" t="s">
        <v>5</v>
      </c>
      <c r="C101" s="20">
        <v>6</v>
      </c>
      <c r="D101" s="20">
        <v>60</v>
      </c>
      <c r="E101" s="20">
        <v>70.819999999999993</v>
      </c>
      <c r="F101" s="21" t="s">
        <v>6</v>
      </c>
    </row>
    <row r="102" spans="1:6" x14ac:dyDescent="0.25">
      <c r="A102" s="19" t="s">
        <v>17</v>
      </c>
      <c r="B102" s="20" t="s">
        <v>5</v>
      </c>
      <c r="C102" s="20">
        <v>6</v>
      </c>
      <c r="D102" s="20">
        <v>60</v>
      </c>
      <c r="E102" s="20">
        <v>70.819999999999993</v>
      </c>
      <c r="F102" s="21" t="s">
        <v>6</v>
      </c>
    </row>
    <row r="103" spans="1:6" x14ac:dyDescent="0.25">
      <c r="A103" s="19" t="s">
        <v>17</v>
      </c>
      <c r="B103" s="20" t="s">
        <v>5</v>
      </c>
      <c r="C103" s="20">
        <v>6</v>
      </c>
      <c r="D103" s="20">
        <v>60</v>
      </c>
      <c r="E103" s="20">
        <v>70.819999999999993</v>
      </c>
      <c r="F103" s="21" t="s">
        <v>6</v>
      </c>
    </row>
    <row r="104" spans="1:6" x14ac:dyDescent="0.25">
      <c r="A104" s="19" t="s">
        <v>17</v>
      </c>
      <c r="B104" s="20" t="s">
        <v>7</v>
      </c>
      <c r="C104" s="20">
        <v>6</v>
      </c>
      <c r="D104" s="20">
        <v>60</v>
      </c>
      <c r="E104" s="20">
        <v>70.819999999999993</v>
      </c>
      <c r="F104" s="21" t="s">
        <v>6</v>
      </c>
    </row>
    <row r="105" spans="1:6" x14ac:dyDescent="0.25">
      <c r="A105" s="19" t="s">
        <v>17</v>
      </c>
      <c r="B105" s="20" t="s">
        <v>7</v>
      </c>
      <c r="C105" s="20">
        <v>6</v>
      </c>
      <c r="D105" s="20">
        <v>60</v>
      </c>
      <c r="E105" s="20">
        <v>70.819999999999993</v>
      </c>
      <c r="F105" s="21" t="s">
        <v>6</v>
      </c>
    </row>
    <row r="106" spans="1:6" x14ac:dyDescent="0.25">
      <c r="A106" s="19" t="s">
        <v>17</v>
      </c>
      <c r="B106" s="20" t="s">
        <v>7</v>
      </c>
      <c r="C106" s="20">
        <v>6</v>
      </c>
      <c r="D106" s="20">
        <v>60</v>
      </c>
      <c r="E106" s="20">
        <v>70.819999999999993</v>
      </c>
      <c r="F106" s="21" t="s">
        <v>6</v>
      </c>
    </row>
    <row r="107" spans="1:6" x14ac:dyDescent="0.25">
      <c r="A107" s="19" t="s">
        <v>17</v>
      </c>
      <c r="B107" s="20" t="s">
        <v>8</v>
      </c>
      <c r="C107" s="20">
        <v>6</v>
      </c>
      <c r="D107" s="20">
        <v>60</v>
      </c>
      <c r="E107" s="20">
        <v>70.819999999999993</v>
      </c>
      <c r="F107" s="21" t="s">
        <v>6</v>
      </c>
    </row>
    <row r="108" spans="1:6" x14ac:dyDescent="0.25">
      <c r="A108" s="19" t="s">
        <v>17</v>
      </c>
      <c r="B108" s="20" t="s">
        <v>8</v>
      </c>
      <c r="C108" s="20">
        <v>6</v>
      </c>
      <c r="D108" s="20">
        <v>60</v>
      </c>
      <c r="E108" s="20">
        <v>70.819999999999993</v>
      </c>
      <c r="F108" s="21" t="s">
        <v>6</v>
      </c>
    </row>
    <row r="109" spans="1:6" x14ac:dyDescent="0.25">
      <c r="A109" s="19" t="s">
        <v>17</v>
      </c>
      <c r="B109" s="20" t="s">
        <v>8</v>
      </c>
      <c r="C109" s="20">
        <v>6</v>
      </c>
      <c r="D109" s="20">
        <v>60</v>
      </c>
      <c r="E109" s="20">
        <v>70.819999999999993</v>
      </c>
      <c r="F109" s="21" t="s">
        <v>6</v>
      </c>
    </row>
    <row r="110" spans="1:6" x14ac:dyDescent="0.25">
      <c r="A110" s="19" t="s">
        <v>17</v>
      </c>
      <c r="B110" s="20" t="s">
        <v>8</v>
      </c>
      <c r="C110" s="20">
        <v>6</v>
      </c>
      <c r="D110" s="20">
        <v>60</v>
      </c>
      <c r="E110" s="20">
        <v>70.819999999999993</v>
      </c>
      <c r="F110" s="21" t="s">
        <v>6</v>
      </c>
    </row>
    <row r="111" spans="1:6" x14ac:dyDescent="0.25">
      <c r="A111" s="19" t="s">
        <v>17</v>
      </c>
      <c r="B111" s="20" t="s">
        <v>8</v>
      </c>
      <c r="C111" s="20">
        <v>6</v>
      </c>
      <c r="D111" s="20">
        <v>60</v>
      </c>
      <c r="E111" s="20">
        <v>70.819999999999993</v>
      </c>
      <c r="F111" s="21" t="s">
        <v>6</v>
      </c>
    </row>
    <row r="112" spans="1:6" x14ac:dyDescent="0.25">
      <c r="A112" s="19" t="s">
        <v>17</v>
      </c>
      <c r="B112" s="20" t="s">
        <v>9</v>
      </c>
      <c r="C112" s="20">
        <v>6</v>
      </c>
      <c r="D112" s="20">
        <v>60</v>
      </c>
      <c r="E112" s="20">
        <v>70.819999999999993</v>
      </c>
      <c r="F112" s="21" t="s">
        <v>6</v>
      </c>
    </row>
    <row r="113" spans="1:12" x14ac:dyDescent="0.25">
      <c r="A113" s="19" t="s">
        <v>17</v>
      </c>
      <c r="B113" s="20" t="s">
        <v>9</v>
      </c>
      <c r="C113" s="20">
        <v>6</v>
      </c>
      <c r="D113" s="20">
        <v>60</v>
      </c>
      <c r="E113" s="20">
        <v>70.819999999999993</v>
      </c>
      <c r="F113" s="21" t="s">
        <v>6</v>
      </c>
    </row>
    <row r="114" spans="1:12" ht="15.75" thickBot="1" x14ac:dyDescent="0.3">
      <c r="A114" s="19" t="s">
        <v>17</v>
      </c>
      <c r="B114" s="20" t="s">
        <v>9</v>
      </c>
      <c r="C114" s="20">
        <v>6</v>
      </c>
      <c r="D114" s="20">
        <v>60</v>
      </c>
      <c r="E114" s="20">
        <v>70.819999999999993</v>
      </c>
      <c r="F114" s="21" t="s">
        <v>6</v>
      </c>
    </row>
    <row r="115" spans="1:12" x14ac:dyDescent="0.25">
      <c r="A115" s="19" t="s">
        <v>17</v>
      </c>
      <c r="B115" s="20" t="s">
        <v>10</v>
      </c>
      <c r="C115" s="20">
        <v>6</v>
      </c>
      <c r="D115" s="20">
        <v>60</v>
      </c>
      <c r="E115" s="20">
        <v>70.819999999999993</v>
      </c>
      <c r="F115" s="21" t="s">
        <v>6</v>
      </c>
      <c r="H115" s="25"/>
      <c r="I115" s="26" t="s">
        <v>18</v>
      </c>
      <c r="J115" s="26" t="s">
        <v>19</v>
      </c>
      <c r="K115" s="26" t="s">
        <v>20</v>
      </c>
      <c r="L115" s="27" t="s">
        <v>21</v>
      </c>
    </row>
    <row r="116" spans="1:12" ht="15.75" thickBot="1" x14ac:dyDescent="0.3">
      <c r="A116" s="22" t="s">
        <v>17</v>
      </c>
      <c r="B116" s="23" t="s">
        <v>12</v>
      </c>
      <c r="C116" s="23">
        <v>6</v>
      </c>
      <c r="D116" s="23">
        <v>60</v>
      </c>
      <c r="E116" s="23">
        <v>70.819999999999993</v>
      </c>
      <c r="F116" s="24" t="s">
        <v>6</v>
      </c>
      <c r="H116" s="28" t="s">
        <v>26</v>
      </c>
      <c r="I116" s="29">
        <f>COUNT(D89:D116)</f>
        <v>28</v>
      </c>
      <c r="J116" s="29">
        <v>0</v>
      </c>
      <c r="K116" s="29">
        <f>J116+I116</f>
        <v>28</v>
      </c>
      <c r="L116" s="30">
        <f>K116/25</f>
        <v>1.1200000000000001</v>
      </c>
    </row>
    <row r="117" spans="1:12" x14ac:dyDescent="0.25">
      <c r="A117" s="16" t="s">
        <v>17</v>
      </c>
      <c r="B117" s="17" t="s">
        <v>12</v>
      </c>
      <c r="C117" s="17">
        <v>6</v>
      </c>
      <c r="D117" s="17">
        <v>60</v>
      </c>
      <c r="E117" s="17">
        <v>70.819999999999993</v>
      </c>
      <c r="F117" s="18" t="s">
        <v>6</v>
      </c>
    </row>
    <row r="118" spans="1:12" x14ac:dyDescent="0.25">
      <c r="A118" s="19" t="s">
        <v>17</v>
      </c>
      <c r="B118" s="20" t="s">
        <v>12</v>
      </c>
      <c r="C118" s="20">
        <v>6</v>
      </c>
      <c r="D118" s="20">
        <v>60</v>
      </c>
      <c r="E118" s="20">
        <v>70.819999999999993</v>
      </c>
      <c r="F118" s="21" t="s">
        <v>6</v>
      </c>
    </row>
    <row r="119" spans="1:12" x14ac:dyDescent="0.25">
      <c r="A119" s="19" t="s">
        <v>17</v>
      </c>
      <c r="B119" s="20" t="s">
        <v>12</v>
      </c>
      <c r="C119" s="20">
        <v>6</v>
      </c>
      <c r="D119" s="20">
        <v>60</v>
      </c>
      <c r="E119" s="20">
        <v>70.819999999999993</v>
      </c>
      <c r="F119" s="21" t="s">
        <v>6</v>
      </c>
    </row>
    <row r="120" spans="1:12" x14ac:dyDescent="0.25">
      <c r="A120" s="19" t="s">
        <v>17</v>
      </c>
      <c r="B120" s="20" t="s">
        <v>13</v>
      </c>
      <c r="C120" s="20">
        <v>6</v>
      </c>
      <c r="D120" s="20">
        <v>60</v>
      </c>
      <c r="E120" s="20">
        <v>70.819999999999993</v>
      </c>
      <c r="F120" s="21" t="s">
        <v>6</v>
      </c>
    </row>
    <row r="121" spans="1:12" x14ac:dyDescent="0.25">
      <c r="A121" s="19" t="s">
        <v>17</v>
      </c>
      <c r="B121" s="20" t="s">
        <v>14</v>
      </c>
      <c r="C121" s="20">
        <v>6</v>
      </c>
      <c r="D121" s="20">
        <v>60</v>
      </c>
      <c r="E121" s="20">
        <v>70.819999999999993</v>
      </c>
      <c r="F121" s="21" t="s">
        <v>6</v>
      </c>
    </row>
    <row r="122" spans="1:12" x14ac:dyDescent="0.25">
      <c r="A122" s="19" t="s">
        <v>17</v>
      </c>
      <c r="B122" s="20" t="s">
        <v>14</v>
      </c>
      <c r="C122" s="20">
        <v>6</v>
      </c>
      <c r="D122" s="20">
        <v>60</v>
      </c>
      <c r="E122" s="20">
        <v>70.819999999999993</v>
      </c>
      <c r="F122" s="21" t="s">
        <v>6</v>
      </c>
    </row>
    <row r="123" spans="1:12" x14ac:dyDescent="0.25">
      <c r="A123" s="19" t="s">
        <v>17</v>
      </c>
      <c r="B123" s="20" t="s">
        <v>14</v>
      </c>
      <c r="C123" s="20">
        <v>6</v>
      </c>
      <c r="D123" s="20">
        <v>60</v>
      </c>
      <c r="E123" s="20">
        <v>70.819999999999993</v>
      </c>
      <c r="F123" s="21" t="s">
        <v>6</v>
      </c>
    </row>
    <row r="124" spans="1:12" x14ac:dyDescent="0.25">
      <c r="A124" s="19" t="s">
        <v>17</v>
      </c>
      <c r="B124" s="20" t="s">
        <v>15</v>
      </c>
      <c r="C124" s="20">
        <v>6</v>
      </c>
      <c r="D124" s="20">
        <v>60</v>
      </c>
      <c r="E124" s="20">
        <v>70.819999999999993</v>
      </c>
      <c r="F124" s="21" t="s">
        <v>6</v>
      </c>
    </row>
    <row r="125" spans="1:12" x14ac:dyDescent="0.25">
      <c r="A125" s="19" t="s">
        <v>17</v>
      </c>
      <c r="B125" s="20" t="s">
        <v>15</v>
      </c>
      <c r="C125" s="20">
        <v>6</v>
      </c>
      <c r="D125" s="20">
        <v>60</v>
      </c>
      <c r="E125" s="20">
        <v>70.819999999999993</v>
      </c>
      <c r="F125" s="21" t="s">
        <v>6</v>
      </c>
    </row>
    <row r="126" spans="1:12" x14ac:dyDescent="0.25">
      <c r="A126" s="19" t="s">
        <v>17</v>
      </c>
      <c r="B126" s="20" t="s">
        <v>16</v>
      </c>
      <c r="C126" s="20">
        <v>6</v>
      </c>
      <c r="D126" s="20">
        <v>60</v>
      </c>
      <c r="E126" s="20">
        <v>70.819999999999993</v>
      </c>
      <c r="F126" s="21" t="s">
        <v>6</v>
      </c>
    </row>
    <row r="127" spans="1:12" x14ac:dyDescent="0.25">
      <c r="A127" s="19" t="s">
        <v>17</v>
      </c>
      <c r="B127" s="20" t="s">
        <v>16</v>
      </c>
      <c r="C127" s="20">
        <v>6</v>
      </c>
      <c r="D127" s="20">
        <v>60</v>
      </c>
      <c r="E127" s="20">
        <v>70.819999999999993</v>
      </c>
      <c r="F127" s="21" t="s">
        <v>6</v>
      </c>
    </row>
    <row r="128" spans="1:12" x14ac:dyDescent="0.25">
      <c r="A128" s="19" t="s">
        <v>17</v>
      </c>
      <c r="B128" s="20" t="s">
        <v>16</v>
      </c>
      <c r="C128" s="20">
        <v>6</v>
      </c>
      <c r="D128" s="20">
        <v>60</v>
      </c>
      <c r="E128" s="20">
        <v>70.819999999999993</v>
      </c>
      <c r="F128" s="21" t="s">
        <v>6</v>
      </c>
    </row>
    <row r="129" spans="1:12" x14ac:dyDescent="0.25">
      <c r="A129" s="19" t="s">
        <v>17</v>
      </c>
      <c r="B129" s="20" t="s">
        <v>16</v>
      </c>
      <c r="C129" s="20">
        <v>6</v>
      </c>
      <c r="D129" s="20">
        <v>60</v>
      </c>
      <c r="E129" s="20">
        <v>70.819999999999993</v>
      </c>
      <c r="F129" s="21" t="s">
        <v>6</v>
      </c>
    </row>
    <row r="130" spans="1:12" x14ac:dyDescent="0.25">
      <c r="A130" s="19" t="s">
        <v>17</v>
      </c>
      <c r="B130" s="20" t="s">
        <v>16</v>
      </c>
      <c r="C130" s="20">
        <v>6</v>
      </c>
      <c r="D130" s="20">
        <v>60</v>
      </c>
      <c r="E130" s="20">
        <v>70.819999999999993</v>
      </c>
      <c r="F130" s="21" t="s">
        <v>6</v>
      </c>
    </row>
    <row r="131" spans="1:12" x14ac:dyDescent="0.25">
      <c r="A131" s="19" t="s">
        <v>17</v>
      </c>
      <c r="B131" s="20" t="s">
        <v>16</v>
      </c>
      <c r="C131" s="20">
        <v>6</v>
      </c>
      <c r="D131" s="20">
        <v>60</v>
      </c>
      <c r="E131" s="20">
        <v>70.819999999999993</v>
      </c>
      <c r="F131" s="21" t="s">
        <v>6</v>
      </c>
    </row>
    <row r="132" spans="1:12" x14ac:dyDescent="0.25">
      <c r="A132" s="19" t="s">
        <v>17</v>
      </c>
      <c r="B132" s="20" t="s">
        <v>5</v>
      </c>
      <c r="C132" s="20">
        <v>5.5</v>
      </c>
      <c r="D132" s="20">
        <v>55</v>
      </c>
      <c r="E132" s="20">
        <v>66.02</v>
      </c>
      <c r="F132" s="21" t="s">
        <v>6</v>
      </c>
    </row>
    <row r="133" spans="1:12" x14ac:dyDescent="0.25">
      <c r="A133" s="19" t="s">
        <v>17</v>
      </c>
      <c r="B133" s="20" t="s">
        <v>5</v>
      </c>
      <c r="C133" s="20">
        <v>5.5</v>
      </c>
      <c r="D133" s="20">
        <v>55</v>
      </c>
      <c r="E133" s="20">
        <v>66.02</v>
      </c>
      <c r="F133" s="21" t="s">
        <v>6</v>
      </c>
    </row>
    <row r="134" spans="1:12" x14ac:dyDescent="0.25">
      <c r="A134" s="19" t="s">
        <v>17</v>
      </c>
      <c r="B134" s="20" t="s">
        <v>5</v>
      </c>
      <c r="C134" s="20">
        <v>5.5</v>
      </c>
      <c r="D134" s="20">
        <v>55</v>
      </c>
      <c r="E134" s="20">
        <v>66.02</v>
      </c>
      <c r="F134" s="21" t="s">
        <v>6</v>
      </c>
    </row>
    <row r="135" spans="1:12" x14ac:dyDescent="0.25">
      <c r="A135" s="19" t="s">
        <v>17</v>
      </c>
      <c r="B135" s="20" t="s">
        <v>7</v>
      </c>
      <c r="C135" s="20">
        <v>5.5</v>
      </c>
      <c r="D135" s="20">
        <v>55</v>
      </c>
      <c r="E135" s="20">
        <v>66.02</v>
      </c>
      <c r="F135" s="21" t="s">
        <v>6</v>
      </c>
    </row>
    <row r="136" spans="1:12" ht="15.75" thickBot="1" x14ac:dyDescent="0.3">
      <c r="A136" s="19" t="s">
        <v>17</v>
      </c>
      <c r="B136" s="20" t="s">
        <v>7</v>
      </c>
      <c r="C136" s="20">
        <v>5.5</v>
      </c>
      <c r="D136" s="20">
        <v>55</v>
      </c>
      <c r="E136" s="20">
        <v>66.02</v>
      </c>
      <c r="F136" s="21" t="s">
        <v>6</v>
      </c>
    </row>
    <row r="137" spans="1:12" x14ac:dyDescent="0.25">
      <c r="A137" s="19" t="s">
        <v>17</v>
      </c>
      <c r="B137" s="20" t="s">
        <v>8</v>
      </c>
      <c r="C137" s="20">
        <v>5.5</v>
      </c>
      <c r="D137" s="20">
        <v>55</v>
      </c>
      <c r="E137" s="20">
        <v>66.02</v>
      </c>
      <c r="F137" s="21" t="s">
        <v>6</v>
      </c>
      <c r="H137" s="25"/>
      <c r="I137" s="26" t="s">
        <v>18</v>
      </c>
      <c r="J137" s="26" t="s">
        <v>19</v>
      </c>
      <c r="K137" s="26" t="s">
        <v>20</v>
      </c>
      <c r="L137" s="27" t="s">
        <v>21</v>
      </c>
    </row>
    <row r="138" spans="1:12" ht="15.75" thickBot="1" x14ac:dyDescent="0.3">
      <c r="A138" s="22" t="s">
        <v>17</v>
      </c>
      <c r="B138" s="23" t="s">
        <v>8</v>
      </c>
      <c r="C138" s="23">
        <v>5.5</v>
      </c>
      <c r="D138" s="23">
        <v>55</v>
      </c>
      <c r="E138" s="23">
        <v>66.02</v>
      </c>
      <c r="F138" s="24" t="s">
        <v>6</v>
      </c>
      <c r="H138" s="28" t="s">
        <v>27</v>
      </c>
      <c r="I138" s="29">
        <f>COUNT(D117:D138)</f>
        <v>22</v>
      </c>
      <c r="J138" s="29">
        <v>0</v>
      </c>
      <c r="K138" s="29">
        <f>J138+I138</f>
        <v>22</v>
      </c>
      <c r="L138" s="30">
        <f>K138/25</f>
        <v>0.88</v>
      </c>
    </row>
    <row r="139" spans="1:12" x14ac:dyDescent="0.25">
      <c r="A139" s="16" t="s">
        <v>17</v>
      </c>
      <c r="B139" s="17" t="s">
        <v>9</v>
      </c>
      <c r="C139" s="17">
        <v>5.5</v>
      </c>
      <c r="D139" s="17">
        <v>55</v>
      </c>
      <c r="E139" s="17">
        <v>66.02</v>
      </c>
      <c r="F139" s="18" t="s">
        <v>6</v>
      </c>
    </row>
    <row r="140" spans="1:12" x14ac:dyDescent="0.25">
      <c r="A140" s="19" t="s">
        <v>17</v>
      </c>
      <c r="B140" s="20" t="s">
        <v>9</v>
      </c>
      <c r="C140" s="20">
        <v>5.5</v>
      </c>
      <c r="D140" s="20">
        <v>55</v>
      </c>
      <c r="E140" s="20">
        <v>66.02</v>
      </c>
      <c r="F140" s="21" t="s">
        <v>6</v>
      </c>
    </row>
    <row r="141" spans="1:12" ht="16.5" customHeight="1" x14ac:dyDescent="0.25">
      <c r="A141" s="19" t="s">
        <v>17</v>
      </c>
      <c r="B141" s="20" t="s">
        <v>10</v>
      </c>
      <c r="C141" s="20">
        <v>5.5</v>
      </c>
      <c r="D141" s="20">
        <v>55</v>
      </c>
      <c r="E141" s="20">
        <v>66.02</v>
      </c>
      <c r="F141" s="21" t="s">
        <v>6</v>
      </c>
      <c r="H141" s="12"/>
      <c r="I141" s="11"/>
      <c r="J141" s="11"/>
      <c r="K141" s="11"/>
      <c r="L141" s="11"/>
    </row>
    <row r="142" spans="1:12" x14ac:dyDescent="0.25">
      <c r="A142" s="19" t="s">
        <v>17</v>
      </c>
      <c r="B142" s="20" t="s">
        <v>12</v>
      </c>
      <c r="C142" s="20">
        <v>5.5</v>
      </c>
      <c r="D142" s="20">
        <v>55</v>
      </c>
      <c r="E142" s="20">
        <v>66.02</v>
      </c>
      <c r="F142" s="21" t="s">
        <v>6</v>
      </c>
      <c r="H142" s="11"/>
      <c r="I142" s="11"/>
      <c r="J142" s="11"/>
      <c r="K142" s="11"/>
      <c r="L142" s="11"/>
    </row>
    <row r="143" spans="1:12" x14ac:dyDescent="0.25">
      <c r="A143" s="19" t="s">
        <v>17</v>
      </c>
      <c r="B143" s="20" t="s">
        <v>12</v>
      </c>
      <c r="C143" s="20">
        <v>5.5</v>
      </c>
      <c r="D143" s="20">
        <v>55</v>
      </c>
      <c r="E143" s="20">
        <v>66.02</v>
      </c>
      <c r="F143" s="21" t="s">
        <v>6</v>
      </c>
    </row>
    <row r="144" spans="1:12" x14ac:dyDescent="0.25">
      <c r="A144" s="19" t="s">
        <v>17</v>
      </c>
      <c r="B144" s="20" t="s">
        <v>13</v>
      </c>
      <c r="C144" s="20">
        <v>5.5</v>
      </c>
      <c r="D144" s="20">
        <v>55</v>
      </c>
      <c r="E144" s="20">
        <v>66.02</v>
      </c>
      <c r="F144" s="21" t="s">
        <v>6</v>
      </c>
    </row>
    <row r="145" spans="1:12" x14ac:dyDescent="0.25">
      <c r="A145" s="19" t="s">
        <v>17</v>
      </c>
      <c r="B145" s="20" t="s">
        <v>13</v>
      </c>
      <c r="C145" s="20">
        <v>5.5</v>
      </c>
      <c r="D145" s="20">
        <v>55</v>
      </c>
      <c r="E145" s="20">
        <v>66.02</v>
      </c>
      <c r="F145" s="21" t="s">
        <v>6</v>
      </c>
    </row>
    <row r="146" spans="1:12" x14ac:dyDescent="0.25">
      <c r="A146" s="19" t="s">
        <v>17</v>
      </c>
      <c r="B146" s="20" t="s">
        <v>16</v>
      </c>
      <c r="C146" s="20">
        <v>5.5</v>
      </c>
      <c r="D146" s="20">
        <v>55</v>
      </c>
      <c r="E146" s="20">
        <v>66.02</v>
      </c>
      <c r="F146" s="21" t="s">
        <v>6</v>
      </c>
    </row>
    <row r="147" spans="1:12" x14ac:dyDescent="0.25">
      <c r="A147" s="19" t="s">
        <v>17</v>
      </c>
      <c r="B147" s="20" t="s">
        <v>16</v>
      </c>
      <c r="C147" s="20">
        <v>5.5</v>
      </c>
      <c r="D147" s="20">
        <v>55</v>
      </c>
      <c r="E147" s="20">
        <v>66.02</v>
      </c>
      <c r="F147" s="21" t="s">
        <v>6</v>
      </c>
    </row>
    <row r="148" spans="1:12" ht="15.75" thickBot="1" x14ac:dyDescent="0.3">
      <c r="A148" s="19" t="s">
        <v>17</v>
      </c>
      <c r="B148" s="20" t="s">
        <v>5</v>
      </c>
      <c r="C148" s="20">
        <v>5</v>
      </c>
      <c r="D148" s="20">
        <v>50</v>
      </c>
      <c r="E148" s="20">
        <v>61.22</v>
      </c>
      <c r="F148" s="21" t="s">
        <v>6</v>
      </c>
    </row>
    <row r="149" spans="1:12" x14ac:dyDescent="0.25">
      <c r="A149" s="19" t="s">
        <v>17</v>
      </c>
      <c r="B149" s="20" t="s">
        <v>7</v>
      </c>
      <c r="C149" s="20">
        <v>5</v>
      </c>
      <c r="D149" s="20">
        <v>50</v>
      </c>
      <c r="E149" s="20">
        <v>61.22</v>
      </c>
      <c r="F149" s="21" t="s">
        <v>6</v>
      </c>
      <c r="H149" s="25"/>
      <c r="I149" s="26" t="s">
        <v>18</v>
      </c>
      <c r="J149" s="26" t="s">
        <v>19</v>
      </c>
      <c r="K149" s="26" t="s">
        <v>20</v>
      </c>
      <c r="L149" s="27" t="s">
        <v>21</v>
      </c>
    </row>
    <row r="150" spans="1:12" ht="15.75" thickBot="1" x14ac:dyDescent="0.3">
      <c r="A150" s="22" t="s">
        <v>17</v>
      </c>
      <c r="B150" s="23" t="s">
        <v>8</v>
      </c>
      <c r="C150" s="23">
        <v>5</v>
      </c>
      <c r="D150" s="23">
        <v>50</v>
      </c>
      <c r="E150" s="23">
        <v>61.22</v>
      </c>
      <c r="F150" s="24" t="s">
        <v>6</v>
      </c>
      <c r="H150" s="28" t="s">
        <v>28</v>
      </c>
      <c r="I150" s="29">
        <f>COUNT(D139:D150)</f>
        <v>12</v>
      </c>
      <c r="J150" s="29">
        <v>0</v>
      </c>
      <c r="K150" s="29">
        <f>J150+I150</f>
        <v>12</v>
      </c>
      <c r="L150" s="30">
        <f>K150/25</f>
        <v>0.48</v>
      </c>
    </row>
    <row r="151" spans="1:12" x14ac:dyDescent="0.25">
      <c r="A151" s="16" t="s">
        <v>17</v>
      </c>
      <c r="B151" s="17" t="s">
        <v>8</v>
      </c>
      <c r="C151" s="17">
        <v>5</v>
      </c>
      <c r="D151" s="17">
        <v>50</v>
      </c>
      <c r="E151" s="17">
        <v>61.22</v>
      </c>
      <c r="F151" s="18" t="s">
        <v>6</v>
      </c>
    </row>
    <row r="152" spans="1:12" x14ac:dyDescent="0.25">
      <c r="A152" s="19" t="s">
        <v>17</v>
      </c>
      <c r="B152" s="20" t="s">
        <v>8</v>
      </c>
      <c r="C152" s="20">
        <v>5</v>
      </c>
      <c r="D152" s="20">
        <v>50</v>
      </c>
      <c r="E152" s="20">
        <v>61.22</v>
      </c>
      <c r="F152" s="21" t="s">
        <v>6</v>
      </c>
    </row>
    <row r="153" spans="1:12" x14ac:dyDescent="0.25">
      <c r="A153" s="19" t="s">
        <v>17</v>
      </c>
      <c r="B153" s="20" t="s">
        <v>9</v>
      </c>
      <c r="C153" s="20">
        <v>5</v>
      </c>
      <c r="D153" s="20">
        <v>50</v>
      </c>
      <c r="E153" s="20">
        <v>61.22</v>
      </c>
      <c r="F153" s="21" t="s">
        <v>6</v>
      </c>
    </row>
    <row r="154" spans="1:12" x14ac:dyDescent="0.25">
      <c r="A154" s="19" t="s">
        <v>17</v>
      </c>
      <c r="B154" s="20" t="s">
        <v>9</v>
      </c>
      <c r="C154" s="20">
        <v>5</v>
      </c>
      <c r="D154" s="20">
        <v>50</v>
      </c>
      <c r="E154" s="20">
        <v>61.22</v>
      </c>
      <c r="F154" s="21" t="s">
        <v>6</v>
      </c>
    </row>
    <row r="155" spans="1:12" x14ac:dyDescent="0.25">
      <c r="A155" s="19" t="s">
        <v>17</v>
      </c>
      <c r="B155" s="20" t="s">
        <v>9</v>
      </c>
      <c r="C155" s="20">
        <v>5</v>
      </c>
      <c r="D155" s="20">
        <v>50</v>
      </c>
      <c r="E155" s="20">
        <v>61.22</v>
      </c>
      <c r="F155" s="21" t="s">
        <v>6</v>
      </c>
    </row>
    <row r="156" spans="1:12" x14ac:dyDescent="0.25">
      <c r="A156" s="19" t="s">
        <v>17</v>
      </c>
      <c r="B156" s="20" t="s">
        <v>9</v>
      </c>
      <c r="C156" s="20">
        <v>5</v>
      </c>
      <c r="D156" s="20">
        <v>50</v>
      </c>
      <c r="E156" s="20">
        <v>61.22</v>
      </c>
      <c r="F156" s="21" t="s">
        <v>6</v>
      </c>
    </row>
    <row r="157" spans="1:12" x14ac:dyDescent="0.25">
      <c r="A157" s="19" t="s">
        <v>17</v>
      </c>
      <c r="B157" s="20" t="s">
        <v>10</v>
      </c>
      <c r="C157" s="20">
        <v>5</v>
      </c>
      <c r="D157" s="20">
        <v>50</v>
      </c>
      <c r="E157" s="20">
        <v>61.22</v>
      </c>
      <c r="F157" s="21" t="s">
        <v>6</v>
      </c>
    </row>
    <row r="158" spans="1:12" x14ac:dyDescent="0.25">
      <c r="A158" s="19" t="s">
        <v>17</v>
      </c>
      <c r="B158" s="20" t="s">
        <v>10</v>
      </c>
      <c r="C158" s="20">
        <v>5</v>
      </c>
      <c r="D158" s="20">
        <v>50</v>
      </c>
      <c r="E158" s="20">
        <v>61.22</v>
      </c>
      <c r="F158" s="21" t="s">
        <v>6</v>
      </c>
    </row>
    <row r="159" spans="1:12" x14ac:dyDescent="0.25">
      <c r="A159" s="19" t="s">
        <v>17</v>
      </c>
      <c r="B159" s="20" t="s">
        <v>10</v>
      </c>
      <c r="C159" s="20">
        <v>5</v>
      </c>
      <c r="D159" s="20">
        <v>50</v>
      </c>
      <c r="E159" s="20">
        <v>61.22</v>
      </c>
      <c r="F159" s="21" t="s">
        <v>6</v>
      </c>
    </row>
    <row r="160" spans="1:12" x14ac:dyDescent="0.25">
      <c r="A160" s="19" t="s">
        <v>17</v>
      </c>
      <c r="B160" s="20" t="s">
        <v>10</v>
      </c>
      <c r="C160" s="20">
        <v>5</v>
      </c>
      <c r="D160" s="20">
        <v>50</v>
      </c>
      <c r="E160" s="20">
        <v>61.22</v>
      </c>
      <c r="F160" s="21" t="s">
        <v>6</v>
      </c>
    </row>
    <row r="161" spans="1:12" x14ac:dyDescent="0.25">
      <c r="A161" s="19" t="s">
        <v>17</v>
      </c>
      <c r="B161" s="20" t="s">
        <v>10</v>
      </c>
      <c r="C161" s="20">
        <v>5</v>
      </c>
      <c r="D161" s="20">
        <v>50</v>
      </c>
      <c r="E161" s="20">
        <v>61.22</v>
      </c>
      <c r="F161" s="21" t="s">
        <v>6</v>
      </c>
    </row>
    <row r="162" spans="1:12" x14ac:dyDescent="0.25">
      <c r="A162" s="19" t="s">
        <v>17</v>
      </c>
      <c r="B162" s="20" t="s">
        <v>13</v>
      </c>
      <c r="C162" s="20">
        <v>5</v>
      </c>
      <c r="D162" s="20">
        <v>50</v>
      </c>
      <c r="E162" s="20">
        <v>61.22</v>
      </c>
      <c r="F162" s="21" t="s">
        <v>6</v>
      </c>
    </row>
    <row r="163" spans="1:12" ht="15" customHeight="1" x14ac:dyDescent="0.25">
      <c r="A163" s="19" t="s">
        <v>17</v>
      </c>
      <c r="B163" s="20" t="s">
        <v>13</v>
      </c>
      <c r="C163" s="20">
        <v>5</v>
      </c>
      <c r="D163" s="20">
        <v>50</v>
      </c>
      <c r="E163" s="20">
        <v>61.22</v>
      </c>
      <c r="F163" s="21" t="s">
        <v>6</v>
      </c>
      <c r="H163" s="12"/>
      <c r="I163" s="11"/>
      <c r="J163" s="11"/>
      <c r="K163" s="11"/>
      <c r="L163" s="11"/>
    </row>
    <row r="164" spans="1:12" x14ac:dyDescent="0.25">
      <c r="A164" s="19" t="s">
        <v>17</v>
      </c>
      <c r="B164" s="20" t="s">
        <v>14</v>
      </c>
      <c r="C164" s="20">
        <v>5</v>
      </c>
      <c r="D164" s="20">
        <v>50</v>
      </c>
      <c r="E164" s="20">
        <v>61.22</v>
      </c>
      <c r="F164" s="21" t="s">
        <v>6</v>
      </c>
      <c r="H164" s="11"/>
      <c r="I164" s="11"/>
      <c r="J164" s="11"/>
      <c r="K164" s="11"/>
      <c r="L164" s="11"/>
    </row>
    <row r="165" spans="1:12" x14ac:dyDescent="0.25">
      <c r="A165" s="19" t="s">
        <v>17</v>
      </c>
      <c r="B165" s="20" t="s">
        <v>14</v>
      </c>
      <c r="C165" s="20">
        <v>5</v>
      </c>
      <c r="D165" s="20">
        <v>50</v>
      </c>
      <c r="E165" s="20">
        <v>61.22</v>
      </c>
      <c r="F165" s="21" t="s">
        <v>6</v>
      </c>
    </row>
    <row r="166" spans="1:12" x14ac:dyDescent="0.25">
      <c r="A166" s="19" t="s">
        <v>17</v>
      </c>
      <c r="B166" s="20" t="s">
        <v>14</v>
      </c>
      <c r="C166" s="20">
        <v>5</v>
      </c>
      <c r="D166" s="20">
        <v>50</v>
      </c>
      <c r="E166" s="20">
        <v>61.22</v>
      </c>
      <c r="F166" s="21" t="s">
        <v>6</v>
      </c>
    </row>
    <row r="167" spans="1:12" x14ac:dyDescent="0.25">
      <c r="A167" s="19" t="s">
        <v>17</v>
      </c>
      <c r="B167" s="20" t="s">
        <v>14</v>
      </c>
      <c r="C167" s="20">
        <v>5</v>
      </c>
      <c r="D167" s="20">
        <v>50</v>
      </c>
      <c r="E167" s="20">
        <v>61.22</v>
      </c>
      <c r="F167" s="21" t="s">
        <v>6</v>
      </c>
    </row>
    <row r="168" spans="1:12" x14ac:dyDescent="0.25">
      <c r="A168" s="19" t="s">
        <v>17</v>
      </c>
      <c r="B168" s="20" t="s">
        <v>15</v>
      </c>
      <c r="C168" s="20">
        <v>5</v>
      </c>
      <c r="D168" s="20">
        <v>50</v>
      </c>
      <c r="E168" s="20">
        <v>61.22</v>
      </c>
      <c r="F168" s="21" t="s">
        <v>6</v>
      </c>
    </row>
    <row r="169" spans="1:12" x14ac:dyDescent="0.25">
      <c r="A169" s="19" t="s">
        <v>17</v>
      </c>
      <c r="B169" s="20" t="s">
        <v>15</v>
      </c>
      <c r="C169" s="20">
        <v>5</v>
      </c>
      <c r="D169" s="20">
        <v>50</v>
      </c>
      <c r="E169" s="20">
        <v>61.22</v>
      </c>
      <c r="F169" s="21" t="s">
        <v>6</v>
      </c>
    </row>
    <row r="170" spans="1:12" x14ac:dyDescent="0.25">
      <c r="A170" s="19" t="s">
        <v>17</v>
      </c>
      <c r="B170" s="20" t="s">
        <v>5</v>
      </c>
      <c r="C170" s="20">
        <v>4.5</v>
      </c>
      <c r="D170" s="20">
        <v>45</v>
      </c>
      <c r="E170" s="20">
        <v>56.42</v>
      </c>
      <c r="F170" s="21" t="s">
        <v>6</v>
      </c>
    </row>
    <row r="171" spans="1:12" x14ac:dyDescent="0.25">
      <c r="A171" s="19" t="s">
        <v>17</v>
      </c>
      <c r="B171" s="20" t="s">
        <v>7</v>
      </c>
      <c r="C171" s="20">
        <v>4.5</v>
      </c>
      <c r="D171" s="20">
        <v>45</v>
      </c>
      <c r="E171" s="20">
        <v>56.42</v>
      </c>
      <c r="F171" s="21" t="s">
        <v>6</v>
      </c>
    </row>
    <row r="172" spans="1:12" ht="15.75" thickBot="1" x14ac:dyDescent="0.3">
      <c r="A172" s="19" t="s">
        <v>17</v>
      </c>
      <c r="B172" s="20" t="s">
        <v>8</v>
      </c>
      <c r="C172" s="20">
        <v>4.5</v>
      </c>
      <c r="D172" s="20">
        <v>45</v>
      </c>
      <c r="E172" s="20">
        <v>56.42</v>
      </c>
      <c r="F172" s="21" t="s">
        <v>6</v>
      </c>
    </row>
    <row r="173" spans="1:12" x14ac:dyDescent="0.25">
      <c r="A173" s="19" t="s">
        <v>17</v>
      </c>
      <c r="B173" s="20" t="s">
        <v>9</v>
      </c>
      <c r="C173" s="20">
        <v>4.5</v>
      </c>
      <c r="D173" s="20">
        <v>45</v>
      </c>
      <c r="E173" s="20">
        <v>56.42</v>
      </c>
      <c r="F173" s="21" t="s">
        <v>6</v>
      </c>
      <c r="H173" s="25"/>
      <c r="I173" s="26" t="s">
        <v>18</v>
      </c>
      <c r="J173" s="26" t="s">
        <v>19</v>
      </c>
      <c r="K173" s="26" t="s">
        <v>20</v>
      </c>
      <c r="L173" s="27" t="s">
        <v>21</v>
      </c>
    </row>
    <row r="174" spans="1:12" ht="15.75" thickBot="1" x14ac:dyDescent="0.3">
      <c r="A174" s="22" t="s">
        <v>17</v>
      </c>
      <c r="B174" s="23" t="s">
        <v>9</v>
      </c>
      <c r="C174" s="23">
        <v>4.5</v>
      </c>
      <c r="D174" s="23">
        <v>45</v>
      </c>
      <c r="E174" s="23">
        <v>56.42</v>
      </c>
      <c r="F174" s="24" t="s">
        <v>6</v>
      </c>
      <c r="H174" s="28" t="s">
        <v>29</v>
      </c>
      <c r="I174" s="29">
        <f>COUNT(D151:D174)</f>
        <v>24</v>
      </c>
      <c r="J174" s="29">
        <v>0</v>
      </c>
      <c r="K174" s="29">
        <f>J174+I174</f>
        <v>24</v>
      </c>
      <c r="L174" s="30">
        <f>K174/25</f>
        <v>0.96</v>
      </c>
    </row>
    <row r="175" spans="1:12" x14ac:dyDescent="0.25">
      <c r="A175" s="16" t="s">
        <v>17</v>
      </c>
      <c r="B175" s="17" t="s">
        <v>10</v>
      </c>
      <c r="C175" s="17">
        <v>4.5</v>
      </c>
      <c r="D175" s="17">
        <v>45</v>
      </c>
      <c r="E175" s="17">
        <v>56.42</v>
      </c>
      <c r="F175" s="18" t="s">
        <v>6</v>
      </c>
      <c r="H175" s="11"/>
      <c r="I175" s="11"/>
      <c r="J175" s="11"/>
      <c r="K175" s="11"/>
      <c r="L175" s="11"/>
    </row>
    <row r="176" spans="1:12" x14ac:dyDescent="0.25">
      <c r="A176" s="19" t="s">
        <v>17</v>
      </c>
      <c r="B176" s="20" t="s">
        <v>10</v>
      </c>
      <c r="C176" s="20">
        <v>4.5</v>
      </c>
      <c r="D176" s="20">
        <v>45</v>
      </c>
      <c r="E176" s="20">
        <v>56.42</v>
      </c>
      <c r="F176" s="21" t="s">
        <v>6</v>
      </c>
    </row>
    <row r="177" spans="1:12" x14ac:dyDescent="0.25">
      <c r="A177" s="19" t="s">
        <v>17</v>
      </c>
      <c r="B177" s="20" t="s">
        <v>10</v>
      </c>
      <c r="C177" s="20">
        <v>4.5</v>
      </c>
      <c r="D177" s="20">
        <v>45</v>
      </c>
      <c r="E177" s="20">
        <v>56.42</v>
      </c>
      <c r="F177" s="21" t="s">
        <v>6</v>
      </c>
    </row>
    <row r="178" spans="1:12" x14ac:dyDescent="0.25">
      <c r="A178" s="19" t="s">
        <v>17</v>
      </c>
      <c r="B178" s="20" t="s">
        <v>10</v>
      </c>
      <c r="C178" s="20">
        <v>4.5</v>
      </c>
      <c r="D178" s="20">
        <v>45</v>
      </c>
      <c r="E178" s="20">
        <v>56.42</v>
      </c>
      <c r="F178" s="21" t="s">
        <v>6</v>
      </c>
    </row>
    <row r="179" spans="1:12" x14ac:dyDescent="0.25">
      <c r="A179" s="19" t="s">
        <v>17</v>
      </c>
      <c r="B179" s="20" t="s">
        <v>10</v>
      </c>
      <c r="C179" s="20">
        <v>4.5</v>
      </c>
      <c r="D179" s="20">
        <v>45</v>
      </c>
      <c r="E179" s="20">
        <v>56.42</v>
      </c>
      <c r="F179" s="21" t="s">
        <v>6</v>
      </c>
    </row>
    <row r="180" spans="1:12" x14ac:dyDescent="0.25">
      <c r="A180" s="19" t="s">
        <v>17</v>
      </c>
      <c r="B180" s="20" t="s">
        <v>10</v>
      </c>
      <c r="C180" s="20">
        <v>4.5</v>
      </c>
      <c r="D180" s="20">
        <v>45</v>
      </c>
      <c r="E180" s="20">
        <v>56.42</v>
      </c>
      <c r="F180" s="21" t="s">
        <v>6</v>
      </c>
    </row>
    <row r="181" spans="1:12" x14ac:dyDescent="0.25">
      <c r="A181" s="19" t="s">
        <v>17</v>
      </c>
      <c r="B181" s="20" t="s">
        <v>13</v>
      </c>
      <c r="C181" s="20">
        <v>4.5</v>
      </c>
      <c r="D181" s="20">
        <v>45</v>
      </c>
      <c r="E181" s="20">
        <v>56.42</v>
      </c>
      <c r="F181" s="21" t="s">
        <v>6</v>
      </c>
    </row>
    <row r="182" spans="1:12" x14ac:dyDescent="0.25">
      <c r="A182" s="19" t="s">
        <v>17</v>
      </c>
      <c r="B182" s="20" t="s">
        <v>13</v>
      </c>
      <c r="C182" s="20">
        <v>4.5</v>
      </c>
      <c r="D182" s="20">
        <v>45</v>
      </c>
      <c r="E182" s="20">
        <v>56.42</v>
      </c>
      <c r="F182" s="21" t="s">
        <v>6</v>
      </c>
    </row>
    <row r="183" spans="1:12" x14ac:dyDescent="0.25">
      <c r="A183" s="19" t="s">
        <v>17</v>
      </c>
      <c r="B183" s="20" t="s">
        <v>14</v>
      </c>
      <c r="C183" s="20">
        <v>4.5</v>
      </c>
      <c r="D183" s="20">
        <v>45</v>
      </c>
      <c r="E183" s="20">
        <v>56.42</v>
      </c>
      <c r="F183" s="21" t="s">
        <v>6</v>
      </c>
    </row>
    <row r="184" spans="1:12" x14ac:dyDescent="0.25">
      <c r="A184" s="19" t="s">
        <v>17</v>
      </c>
      <c r="B184" s="20" t="s">
        <v>15</v>
      </c>
      <c r="C184" s="20">
        <v>4.5</v>
      </c>
      <c r="D184" s="20">
        <v>45</v>
      </c>
      <c r="E184" s="20">
        <v>56.42</v>
      </c>
      <c r="F184" s="21" t="s">
        <v>6</v>
      </c>
    </row>
    <row r="185" spans="1:12" ht="15.75" thickBot="1" x14ac:dyDescent="0.3">
      <c r="A185" s="19" t="s">
        <v>17</v>
      </c>
      <c r="B185" s="20" t="s">
        <v>16</v>
      </c>
      <c r="C185" s="20">
        <v>4.5</v>
      </c>
      <c r="D185" s="20">
        <v>45</v>
      </c>
      <c r="E185" s="20">
        <v>56.42</v>
      </c>
      <c r="F185" s="21" t="s">
        <v>6</v>
      </c>
    </row>
    <row r="186" spans="1:12" x14ac:dyDescent="0.25">
      <c r="A186" s="19" t="s">
        <v>17</v>
      </c>
      <c r="B186" s="20" t="s">
        <v>16</v>
      </c>
      <c r="C186" s="20">
        <v>4.5</v>
      </c>
      <c r="D186" s="20">
        <v>45</v>
      </c>
      <c r="E186" s="20">
        <v>56.42</v>
      </c>
      <c r="F186" s="21" t="s">
        <v>6</v>
      </c>
      <c r="H186" s="25"/>
      <c r="I186" s="26" t="s">
        <v>18</v>
      </c>
      <c r="J186" s="26" t="s">
        <v>19</v>
      </c>
      <c r="K186" s="26" t="s">
        <v>20</v>
      </c>
      <c r="L186" s="27" t="s">
        <v>21</v>
      </c>
    </row>
    <row r="187" spans="1:12" ht="15.75" thickBot="1" x14ac:dyDescent="0.3">
      <c r="A187" s="22" t="s">
        <v>17</v>
      </c>
      <c r="B187" s="23" t="s">
        <v>16</v>
      </c>
      <c r="C187" s="23">
        <v>4.5</v>
      </c>
      <c r="D187" s="23">
        <v>45</v>
      </c>
      <c r="E187" s="23">
        <v>56.42</v>
      </c>
      <c r="F187" s="24" t="s">
        <v>6</v>
      </c>
      <c r="H187" s="28" t="s">
        <v>30</v>
      </c>
      <c r="I187" s="29">
        <f>COUNT(D175:D187)</f>
        <v>13</v>
      </c>
      <c r="J187" s="29">
        <v>1</v>
      </c>
      <c r="K187" s="29">
        <f>J187+I187</f>
        <v>14</v>
      </c>
      <c r="L187" s="30">
        <f>K187/25</f>
        <v>0.56000000000000005</v>
      </c>
    </row>
    <row r="188" spans="1:12" x14ac:dyDescent="0.25">
      <c r="A188" s="19" t="s">
        <v>17</v>
      </c>
      <c r="B188" s="20" t="s">
        <v>5</v>
      </c>
      <c r="C188" s="20">
        <v>4</v>
      </c>
      <c r="D188" s="20">
        <v>40</v>
      </c>
      <c r="E188" s="20">
        <v>51.62</v>
      </c>
      <c r="F188" s="21" t="s">
        <v>6</v>
      </c>
    </row>
    <row r="189" spans="1:12" x14ac:dyDescent="0.25">
      <c r="A189" s="19" t="s">
        <v>17</v>
      </c>
      <c r="B189" s="20" t="s">
        <v>7</v>
      </c>
      <c r="C189" s="20">
        <v>4</v>
      </c>
      <c r="D189" s="20">
        <v>40</v>
      </c>
      <c r="E189" s="20">
        <v>51.62</v>
      </c>
      <c r="F189" s="21" t="s">
        <v>6</v>
      </c>
    </row>
    <row r="190" spans="1:12" x14ac:dyDescent="0.25">
      <c r="A190" s="19" t="s">
        <v>17</v>
      </c>
      <c r="B190" s="20" t="s">
        <v>9</v>
      </c>
      <c r="C190" s="20">
        <v>4</v>
      </c>
      <c r="D190" s="20">
        <v>40</v>
      </c>
      <c r="E190" s="20">
        <v>51.62</v>
      </c>
      <c r="F190" s="21" t="s">
        <v>6</v>
      </c>
    </row>
    <row r="191" spans="1:12" x14ac:dyDescent="0.25">
      <c r="A191" s="19" t="s">
        <v>17</v>
      </c>
      <c r="B191" s="20" t="s">
        <v>9</v>
      </c>
      <c r="C191" s="20">
        <v>4</v>
      </c>
      <c r="D191" s="20">
        <v>40</v>
      </c>
      <c r="E191" s="20">
        <v>51.62</v>
      </c>
      <c r="F191" s="21" t="s">
        <v>6</v>
      </c>
    </row>
    <row r="192" spans="1:12" x14ac:dyDescent="0.25">
      <c r="A192" s="19" t="s">
        <v>17</v>
      </c>
      <c r="B192" s="20" t="s">
        <v>9</v>
      </c>
      <c r="C192" s="20">
        <v>4</v>
      </c>
      <c r="D192" s="20">
        <v>40</v>
      </c>
      <c r="E192" s="20">
        <v>51.62</v>
      </c>
      <c r="F192" s="21" t="s">
        <v>6</v>
      </c>
    </row>
    <row r="193" spans="1:12" x14ac:dyDescent="0.25">
      <c r="A193" s="19" t="s">
        <v>17</v>
      </c>
      <c r="B193" s="20" t="s">
        <v>10</v>
      </c>
      <c r="C193" s="20">
        <v>4</v>
      </c>
      <c r="D193" s="20">
        <v>40</v>
      </c>
      <c r="E193" s="20">
        <v>51.62</v>
      </c>
      <c r="F193" s="21" t="s">
        <v>6</v>
      </c>
    </row>
    <row r="194" spans="1:12" x14ac:dyDescent="0.25">
      <c r="A194" s="19" t="s">
        <v>17</v>
      </c>
      <c r="B194" s="20" t="s">
        <v>10</v>
      </c>
      <c r="C194" s="20">
        <v>4</v>
      </c>
      <c r="D194" s="20">
        <v>40</v>
      </c>
      <c r="E194" s="20">
        <v>51.62</v>
      </c>
      <c r="F194" s="21" t="s">
        <v>6</v>
      </c>
    </row>
    <row r="195" spans="1:12" x14ac:dyDescent="0.25">
      <c r="A195" s="19" t="s">
        <v>17</v>
      </c>
      <c r="B195" s="20" t="s">
        <v>10</v>
      </c>
      <c r="C195" s="20">
        <v>4</v>
      </c>
      <c r="D195" s="20">
        <v>40</v>
      </c>
      <c r="E195" s="20">
        <v>51.62</v>
      </c>
      <c r="F195" s="21" t="s">
        <v>6</v>
      </c>
    </row>
    <row r="196" spans="1:12" ht="14.25" customHeight="1" x14ac:dyDescent="0.25">
      <c r="A196" s="19" t="s">
        <v>17</v>
      </c>
      <c r="B196" s="20" t="s">
        <v>10</v>
      </c>
      <c r="C196" s="20">
        <v>4</v>
      </c>
      <c r="D196" s="20">
        <v>40</v>
      </c>
      <c r="E196" s="20">
        <v>51.62</v>
      </c>
      <c r="F196" s="21" t="s">
        <v>6</v>
      </c>
      <c r="H196" s="12"/>
      <c r="I196" s="11"/>
      <c r="J196" s="11"/>
      <c r="K196" s="11"/>
      <c r="L196" s="11"/>
    </row>
    <row r="197" spans="1:12" x14ac:dyDescent="0.25">
      <c r="A197" s="19" t="s">
        <v>17</v>
      </c>
      <c r="B197" s="20" t="s">
        <v>12</v>
      </c>
      <c r="C197" s="20">
        <v>4</v>
      </c>
      <c r="D197" s="20">
        <v>40</v>
      </c>
      <c r="E197" s="20">
        <v>51.62</v>
      </c>
      <c r="F197" s="21" t="s">
        <v>6</v>
      </c>
      <c r="H197" s="11"/>
      <c r="I197" s="11"/>
      <c r="J197" s="11"/>
      <c r="K197" s="11"/>
      <c r="L197" s="11"/>
    </row>
    <row r="198" spans="1:12" x14ac:dyDescent="0.25">
      <c r="A198" s="19" t="s">
        <v>17</v>
      </c>
      <c r="B198" s="20" t="s">
        <v>13</v>
      </c>
      <c r="C198" s="20">
        <v>4</v>
      </c>
      <c r="D198" s="20">
        <v>40</v>
      </c>
      <c r="E198" s="20">
        <v>51.62</v>
      </c>
      <c r="F198" s="21" t="s">
        <v>6</v>
      </c>
    </row>
    <row r="199" spans="1:12" x14ac:dyDescent="0.25">
      <c r="A199" s="19" t="s">
        <v>17</v>
      </c>
      <c r="B199" s="20" t="s">
        <v>14</v>
      </c>
      <c r="C199" s="20">
        <v>4</v>
      </c>
      <c r="D199" s="20">
        <v>40</v>
      </c>
      <c r="E199" s="20">
        <v>51.62</v>
      </c>
      <c r="F199" s="21" t="s">
        <v>6</v>
      </c>
    </row>
    <row r="200" spans="1:12" x14ac:dyDescent="0.25">
      <c r="A200" s="19" t="s">
        <v>17</v>
      </c>
      <c r="B200" s="20" t="s">
        <v>14</v>
      </c>
      <c r="C200" s="20">
        <v>4</v>
      </c>
      <c r="D200" s="20">
        <v>40</v>
      </c>
      <c r="E200" s="20">
        <v>51.62</v>
      </c>
      <c r="F200" s="21" t="s">
        <v>6</v>
      </c>
    </row>
    <row r="201" spans="1:12" x14ac:dyDescent="0.25">
      <c r="A201" s="19" t="s">
        <v>17</v>
      </c>
      <c r="B201" s="20" t="s">
        <v>14</v>
      </c>
      <c r="C201" s="20">
        <v>4</v>
      </c>
      <c r="D201" s="20">
        <v>40</v>
      </c>
      <c r="E201" s="20">
        <v>51.62</v>
      </c>
      <c r="F201" s="21" t="s">
        <v>6</v>
      </c>
    </row>
    <row r="202" spans="1:12" x14ac:dyDescent="0.25">
      <c r="A202" s="19" t="s">
        <v>17</v>
      </c>
      <c r="B202" s="20" t="s">
        <v>16</v>
      </c>
      <c r="C202" s="20">
        <v>4</v>
      </c>
      <c r="D202" s="20">
        <v>40</v>
      </c>
      <c r="E202" s="20">
        <v>51.62</v>
      </c>
      <c r="F202" s="21" t="s">
        <v>6</v>
      </c>
    </row>
    <row r="203" spans="1:12" x14ac:dyDescent="0.25">
      <c r="A203" s="19" t="s">
        <v>17</v>
      </c>
      <c r="B203" s="20" t="s">
        <v>16</v>
      </c>
      <c r="C203" s="20">
        <v>4</v>
      </c>
      <c r="D203" s="20">
        <v>40</v>
      </c>
      <c r="E203" s="20">
        <v>51.62</v>
      </c>
      <c r="F203" s="21" t="s">
        <v>6</v>
      </c>
    </row>
    <row r="204" spans="1:12" x14ac:dyDescent="0.25">
      <c r="A204" s="19" t="s">
        <v>17</v>
      </c>
      <c r="B204" s="20" t="s">
        <v>9</v>
      </c>
      <c r="C204" s="20">
        <v>3.5</v>
      </c>
      <c r="D204" s="20">
        <v>35</v>
      </c>
      <c r="E204" s="20">
        <v>46.82</v>
      </c>
      <c r="F204" s="21" t="s">
        <v>6</v>
      </c>
    </row>
    <row r="205" spans="1:12" x14ac:dyDescent="0.25">
      <c r="A205" s="19" t="s">
        <v>17</v>
      </c>
      <c r="B205" s="20" t="s">
        <v>9</v>
      </c>
      <c r="C205" s="20">
        <v>3.5</v>
      </c>
      <c r="D205" s="20">
        <v>35</v>
      </c>
      <c r="E205" s="20">
        <v>46.82</v>
      </c>
      <c r="F205" s="21" t="s">
        <v>6</v>
      </c>
    </row>
    <row r="206" spans="1:12" x14ac:dyDescent="0.25">
      <c r="A206" s="19" t="s">
        <v>17</v>
      </c>
      <c r="B206" s="20" t="s">
        <v>9</v>
      </c>
      <c r="C206" s="20">
        <v>3.5</v>
      </c>
      <c r="D206" s="20">
        <v>35</v>
      </c>
      <c r="E206" s="20">
        <v>46.82</v>
      </c>
      <c r="F206" s="21" t="s">
        <v>6</v>
      </c>
    </row>
    <row r="207" spans="1:12" x14ac:dyDescent="0.25">
      <c r="A207" s="19" t="s">
        <v>17</v>
      </c>
      <c r="B207" s="20" t="s">
        <v>10</v>
      </c>
      <c r="C207" s="20">
        <v>3.5</v>
      </c>
      <c r="D207" s="20">
        <v>35</v>
      </c>
      <c r="E207" s="20">
        <v>46.82</v>
      </c>
      <c r="F207" s="21" t="s">
        <v>6</v>
      </c>
    </row>
    <row r="208" spans="1:12" ht="15.75" thickBot="1" x14ac:dyDescent="0.3">
      <c r="A208" s="19" t="s">
        <v>17</v>
      </c>
      <c r="B208" s="20" t="s">
        <v>12</v>
      </c>
      <c r="C208" s="20">
        <v>3.5</v>
      </c>
      <c r="D208" s="20">
        <v>35</v>
      </c>
      <c r="E208" s="20">
        <v>46.82</v>
      </c>
      <c r="F208" s="21" t="s">
        <v>6</v>
      </c>
    </row>
    <row r="209" spans="1:12" ht="16.5" customHeight="1" x14ac:dyDescent="0.25">
      <c r="A209" s="19" t="s">
        <v>17</v>
      </c>
      <c r="B209" s="20" t="s">
        <v>14</v>
      </c>
      <c r="C209" s="20">
        <v>3.5</v>
      </c>
      <c r="D209" s="20">
        <v>35</v>
      </c>
      <c r="E209" s="20">
        <v>46.82</v>
      </c>
      <c r="F209" s="21" t="s">
        <v>6</v>
      </c>
      <c r="H209" s="25"/>
      <c r="I209" s="26" t="s">
        <v>18</v>
      </c>
      <c r="J209" s="26" t="s">
        <v>19</v>
      </c>
      <c r="K209" s="26" t="s">
        <v>20</v>
      </c>
      <c r="L209" s="27" t="s">
        <v>21</v>
      </c>
    </row>
    <row r="210" spans="1:12" ht="18" customHeight="1" thickBot="1" x14ac:dyDescent="0.3">
      <c r="A210" s="19" t="s">
        <v>17</v>
      </c>
      <c r="B210" s="20" t="s">
        <v>10</v>
      </c>
      <c r="C210" s="20">
        <v>3</v>
      </c>
      <c r="D210" s="20">
        <v>30</v>
      </c>
      <c r="E210" s="20">
        <v>42.02</v>
      </c>
      <c r="F210" s="21" t="s">
        <v>6</v>
      </c>
      <c r="H210" s="28" t="s">
        <v>31</v>
      </c>
      <c r="I210" s="29">
        <f>COUNT(D188:D210)</f>
        <v>23</v>
      </c>
      <c r="J210" s="29">
        <v>5</v>
      </c>
      <c r="K210" s="29">
        <f>J210+I210</f>
        <v>28</v>
      </c>
      <c r="L210" s="30">
        <f>K210/25</f>
        <v>1.1200000000000001</v>
      </c>
    </row>
    <row r="211" spans="1:12" x14ac:dyDescent="0.25">
      <c r="A211" s="1" t="s">
        <v>11</v>
      </c>
      <c r="B211" s="2" t="s">
        <v>5</v>
      </c>
      <c r="C211" s="2">
        <v>8.5</v>
      </c>
      <c r="D211" s="2">
        <v>85</v>
      </c>
      <c r="E211" s="2">
        <v>94.83</v>
      </c>
      <c r="F211" s="3" t="s">
        <v>6</v>
      </c>
    </row>
    <row r="212" spans="1:12" x14ac:dyDescent="0.25">
      <c r="A212" s="4" t="s">
        <v>11</v>
      </c>
      <c r="B212" s="9" t="s">
        <v>5</v>
      </c>
      <c r="C212" s="9">
        <v>8.5</v>
      </c>
      <c r="D212" s="9">
        <v>85</v>
      </c>
      <c r="E212" s="9">
        <v>94.83</v>
      </c>
      <c r="F212" s="5" t="s">
        <v>6</v>
      </c>
    </row>
    <row r="213" spans="1:12" x14ac:dyDescent="0.25">
      <c r="A213" s="4" t="s">
        <v>11</v>
      </c>
      <c r="B213" s="9" t="s">
        <v>7</v>
      </c>
      <c r="C213" s="9">
        <v>8.5</v>
      </c>
      <c r="D213" s="9">
        <v>85</v>
      </c>
      <c r="E213" s="9">
        <v>94.83</v>
      </c>
      <c r="F213" s="5" t="s">
        <v>6</v>
      </c>
    </row>
    <row r="214" spans="1:12" x14ac:dyDescent="0.25">
      <c r="A214" s="4" t="s">
        <v>11</v>
      </c>
      <c r="B214" s="9" t="s">
        <v>7</v>
      </c>
      <c r="C214" s="9">
        <v>8.5</v>
      </c>
      <c r="D214" s="9">
        <v>85</v>
      </c>
      <c r="E214" s="9">
        <v>94.83</v>
      </c>
      <c r="F214" s="5" t="s">
        <v>6</v>
      </c>
    </row>
    <row r="215" spans="1:12" x14ac:dyDescent="0.25">
      <c r="A215" s="4" t="s">
        <v>11</v>
      </c>
      <c r="B215" s="9" t="s">
        <v>8</v>
      </c>
      <c r="C215" s="9">
        <v>8.5</v>
      </c>
      <c r="D215" s="9">
        <v>85</v>
      </c>
      <c r="E215" s="9">
        <v>94.83</v>
      </c>
      <c r="F215" s="5" t="s">
        <v>6</v>
      </c>
    </row>
    <row r="216" spans="1:12" x14ac:dyDescent="0.25">
      <c r="A216" s="4" t="s">
        <v>11</v>
      </c>
      <c r="B216" s="9" t="s">
        <v>8</v>
      </c>
      <c r="C216" s="9">
        <v>8.5</v>
      </c>
      <c r="D216" s="9">
        <v>85</v>
      </c>
      <c r="E216" s="9">
        <v>94.83</v>
      </c>
      <c r="F216" s="5" t="s">
        <v>6</v>
      </c>
    </row>
    <row r="217" spans="1:12" x14ac:dyDescent="0.25">
      <c r="A217" s="4" t="s">
        <v>11</v>
      </c>
      <c r="B217" s="9" t="s">
        <v>12</v>
      </c>
      <c r="C217" s="9">
        <v>8.5</v>
      </c>
      <c r="D217" s="9">
        <v>85</v>
      </c>
      <c r="E217" s="9">
        <v>94.83</v>
      </c>
      <c r="F217" s="5" t="s">
        <v>6</v>
      </c>
    </row>
    <row r="218" spans="1:12" x14ac:dyDescent="0.25">
      <c r="A218" s="4" t="s">
        <v>11</v>
      </c>
      <c r="B218" s="9" t="s">
        <v>12</v>
      </c>
      <c r="C218" s="9">
        <v>8.5</v>
      </c>
      <c r="D218" s="9">
        <v>85</v>
      </c>
      <c r="E218" s="9">
        <v>94.83</v>
      </c>
      <c r="F218" s="5" t="s">
        <v>6</v>
      </c>
    </row>
    <row r="219" spans="1:12" x14ac:dyDescent="0.25">
      <c r="A219" s="4" t="s">
        <v>11</v>
      </c>
      <c r="B219" s="9" t="s">
        <v>12</v>
      </c>
      <c r="C219" s="9">
        <v>8.5</v>
      </c>
      <c r="D219" s="9">
        <v>85</v>
      </c>
      <c r="E219" s="9">
        <v>94.83</v>
      </c>
      <c r="F219" s="5" t="s">
        <v>6</v>
      </c>
    </row>
    <row r="220" spans="1:12" x14ac:dyDescent="0.25">
      <c r="A220" s="4" t="s">
        <v>11</v>
      </c>
      <c r="B220" s="9" t="s">
        <v>12</v>
      </c>
      <c r="C220" s="9">
        <v>8.5</v>
      </c>
      <c r="D220" s="9">
        <v>85</v>
      </c>
      <c r="E220" s="9">
        <v>94.83</v>
      </c>
      <c r="F220" s="5" t="s">
        <v>6</v>
      </c>
    </row>
    <row r="221" spans="1:12" x14ac:dyDescent="0.25">
      <c r="A221" s="4" t="s">
        <v>11</v>
      </c>
      <c r="B221" s="9" t="s">
        <v>14</v>
      </c>
      <c r="C221" s="9">
        <v>8.5</v>
      </c>
      <c r="D221" s="9">
        <v>85</v>
      </c>
      <c r="E221" s="9">
        <v>94.83</v>
      </c>
      <c r="F221" s="5" t="s">
        <v>6</v>
      </c>
    </row>
    <row r="222" spans="1:12" x14ac:dyDescent="0.25">
      <c r="A222" s="4" t="s">
        <v>11</v>
      </c>
      <c r="B222" s="9" t="s">
        <v>15</v>
      </c>
      <c r="C222" s="9">
        <v>8.5</v>
      </c>
      <c r="D222" s="9">
        <v>85</v>
      </c>
      <c r="E222" s="9">
        <v>94.83</v>
      </c>
      <c r="F222" s="5" t="s">
        <v>6</v>
      </c>
    </row>
    <row r="223" spans="1:12" x14ac:dyDescent="0.25">
      <c r="A223" s="4" t="s">
        <v>11</v>
      </c>
      <c r="B223" s="9" t="s">
        <v>5</v>
      </c>
      <c r="C223" s="9">
        <v>8</v>
      </c>
      <c r="D223" s="9">
        <v>80</v>
      </c>
      <c r="E223" s="9">
        <v>90.03</v>
      </c>
      <c r="F223" s="5" t="s">
        <v>6</v>
      </c>
    </row>
    <row r="224" spans="1:12" ht="15.75" thickBot="1" x14ac:dyDescent="0.3">
      <c r="A224" s="4" t="s">
        <v>11</v>
      </c>
      <c r="B224" s="9" t="s">
        <v>5</v>
      </c>
      <c r="C224" s="9">
        <v>8</v>
      </c>
      <c r="D224" s="9">
        <v>80</v>
      </c>
      <c r="E224" s="9">
        <v>90.03</v>
      </c>
      <c r="F224" s="5" t="s">
        <v>6</v>
      </c>
    </row>
    <row r="225" spans="1:12" x14ac:dyDescent="0.25">
      <c r="A225" s="4" t="s">
        <v>11</v>
      </c>
      <c r="B225" s="9" t="s">
        <v>7</v>
      </c>
      <c r="C225" s="9">
        <v>8</v>
      </c>
      <c r="D225" s="9">
        <v>80</v>
      </c>
      <c r="E225" s="9">
        <v>90.03</v>
      </c>
      <c r="F225" s="5" t="s">
        <v>6</v>
      </c>
      <c r="H225" s="25"/>
      <c r="I225" s="26" t="s">
        <v>18</v>
      </c>
      <c r="J225" s="26" t="s">
        <v>19</v>
      </c>
      <c r="K225" s="26" t="s">
        <v>20</v>
      </c>
      <c r="L225" s="27" t="s">
        <v>21</v>
      </c>
    </row>
    <row r="226" spans="1:12" ht="15.75" customHeight="1" thickBot="1" x14ac:dyDescent="0.3">
      <c r="A226" s="6" t="s">
        <v>11</v>
      </c>
      <c r="B226" s="7" t="s">
        <v>7</v>
      </c>
      <c r="C226" s="7">
        <v>8</v>
      </c>
      <c r="D226" s="7">
        <v>80</v>
      </c>
      <c r="E226" s="7">
        <v>90.03</v>
      </c>
      <c r="F226" s="8" t="s">
        <v>6</v>
      </c>
      <c r="H226" s="28" t="s">
        <v>84</v>
      </c>
      <c r="I226" s="29">
        <f>COUNT(D211:D226)</f>
        <v>16</v>
      </c>
      <c r="J226" s="29">
        <v>4</v>
      </c>
      <c r="K226" s="29">
        <f>J226+I226</f>
        <v>20</v>
      </c>
      <c r="L226" s="30">
        <f>K226/25</f>
        <v>0.8</v>
      </c>
    </row>
    <row r="227" spans="1:12" x14ac:dyDescent="0.25">
      <c r="A227" s="1" t="s">
        <v>11</v>
      </c>
      <c r="B227" s="2" t="s">
        <v>8</v>
      </c>
      <c r="C227" s="2">
        <v>8</v>
      </c>
      <c r="D227" s="2">
        <v>80</v>
      </c>
      <c r="E227" s="2">
        <v>90.03</v>
      </c>
      <c r="F227" s="3" t="s">
        <v>6</v>
      </c>
    </row>
    <row r="228" spans="1:12" x14ac:dyDescent="0.25">
      <c r="A228" s="4" t="s">
        <v>11</v>
      </c>
      <c r="B228" s="9" t="s">
        <v>8</v>
      </c>
      <c r="C228" s="9">
        <v>8</v>
      </c>
      <c r="D228" s="9">
        <v>80</v>
      </c>
      <c r="E228" s="9">
        <v>90.03</v>
      </c>
      <c r="F228" s="5" t="s">
        <v>6</v>
      </c>
    </row>
    <row r="229" spans="1:12" x14ac:dyDescent="0.25">
      <c r="A229" s="4" t="s">
        <v>11</v>
      </c>
      <c r="B229" s="9" t="s">
        <v>8</v>
      </c>
      <c r="C229" s="9">
        <v>8</v>
      </c>
      <c r="D229" s="9">
        <v>80</v>
      </c>
      <c r="E229" s="9">
        <v>90.03</v>
      </c>
      <c r="F229" s="5" t="s">
        <v>6</v>
      </c>
    </row>
    <row r="230" spans="1:12" x14ac:dyDescent="0.25">
      <c r="A230" s="4" t="s">
        <v>11</v>
      </c>
      <c r="B230" s="9" t="s">
        <v>8</v>
      </c>
      <c r="C230" s="9">
        <v>8</v>
      </c>
      <c r="D230" s="9">
        <v>80</v>
      </c>
      <c r="E230" s="9">
        <v>90.03</v>
      </c>
      <c r="F230" s="5" t="s">
        <v>6</v>
      </c>
    </row>
    <row r="231" spans="1:12" x14ac:dyDescent="0.25">
      <c r="A231" s="4" t="s">
        <v>11</v>
      </c>
      <c r="B231" s="9" t="s">
        <v>8</v>
      </c>
      <c r="C231" s="9">
        <v>8</v>
      </c>
      <c r="D231" s="9">
        <v>80</v>
      </c>
      <c r="E231" s="9">
        <v>90.03</v>
      </c>
      <c r="F231" s="5" t="s">
        <v>6</v>
      </c>
    </row>
    <row r="232" spans="1:12" x14ac:dyDescent="0.25">
      <c r="A232" s="4" t="s">
        <v>11</v>
      </c>
      <c r="B232" s="9" t="s">
        <v>9</v>
      </c>
      <c r="C232" s="9">
        <v>8</v>
      </c>
      <c r="D232" s="9">
        <v>80</v>
      </c>
      <c r="E232" s="9">
        <v>90.03</v>
      </c>
      <c r="F232" s="5" t="s">
        <v>6</v>
      </c>
    </row>
    <row r="233" spans="1:12" x14ac:dyDescent="0.25">
      <c r="A233" s="4" t="s">
        <v>11</v>
      </c>
      <c r="B233" s="9" t="s">
        <v>10</v>
      </c>
      <c r="C233" s="9">
        <v>8</v>
      </c>
      <c r="D233" s="9">
        <v>80</v>
      </c>
      <c r="E233" s="9">
        <v>90.03</v>
      </c>
      <c r="F233" s="5" t="s">
        <v>6</v>
      </c>
    </row>
    <row r="234" spans="1:12" x14ac:dyDescent="0.25">
      <c r="A234" s="4" t="s">
        <v>11</v>
      </c>
      <c r="B234" s="9" t="s">
        <v>12</v>
      </c>
      <c r="C234" s="9">
        <v>8</v>
      </c>
      <c r="D234" s="9">
        <v>80</v>
      </c>
      <c r="E234" s="9">
        <v>90.03</v>
      </c>
      <c r="F234" s="5" t="s">
        <v>6</v>
      </c>
    </row>
    <row r="235" spans="1:12" x14ac:dyDescent="0.25">
      <c r="A235" s="4" t="s">
        <v>11</v>
      </c>
      <c r="B235" s="9" t="s">
        <v>13</v>
      </c>
      <c r="C235" s="9">
        <v>8</v>
      </c>
      <c r="D235" s="9">
        <v>80</v>
      </c>
      <c r="E235" s="9">
        <v>90.03</v>
      </c>
      <c r="F235" s="5" t="s">
        <v>6</v>
      </c>
    </row>
    <row r="236" spans="1:12" x14ac:dyDescent="0.25">
      <c r="A236" s="4" t="s">
        <v>11</v>
      </c>
      <c r="B236" s="9" t="s">
        <v>13</v>
      </c>
      <c r="C236" s="9">
        <v>8</v>
      </c>
      <c r="D236" s="9">
        <v>80</v>
      </c>
      <c r="E236" s="9">
        <v>90.03</v>
      </c>
      <c r="F236" s="5" t="s">
        <v>6</v>
      </c>
    </row>
    <row r="237" spans="1:12" x14ac:dyDescent="0.25">
      <c r="A237" s="4" t="s">
        <v>11</v>
      </c>
      <c r="B237" s="9" t="s">
        <v>14</v>
      </c>
      <c r="C237" s="9">
        <v>8</v>
      </c>
      <c r="D237" s="9">
        <v>80</v>
      </c>
      <c r="E237" s="9">
        <v>90.03</v>
      </c>
      <c r="F237" s="5" t="s">
        <v>6</v>
      </c>
    </row>
    <row r="238" spans="1:12" x14ac:dyDescent="0.25">
      <c r="A238" s="4" t="s">
        <v>11</v>
      </c>
      <c r="B238" s="9" t="s">
        <v>14</v>
      </c>
      <c r="C238" s="9">
        <v>8</v>
      </c>
      <c r="D238" s="9">
        <v>80</v>
      </c>
      <c r="E238" s="9">
        <v>90.03</v>
      </c>
      <c r="F238" s="5" t="s">
        <v>6</v>
      </c>
    </row>
    <row r="239" spans="1:12" x14ac:dyDescent="0.25">
      <c r="A239" s="4" t="s">
        <v>11</v>
      </c>
      <c r="B239" s="9" t="s">
        <v>15</v>
      </c>
      <c r="C239" s="9">
        <v>8</v>
      </c>
      <c r="D239" s="9">
        <v>80</v>
      </c>
      <c r="E239" s="9">
        <v>90.03</v>
      </c>
      <c r="F239" s="5" t="s">
        <v>6</v>
      </c>
    </row>
    <row r="240" spans="1:12" ht="15.75" thickBot="1" x14ac:dyDescent="0.3">
      <c r="A240" s="4" t="s">
        <v>11</v>
      </c>
      <c r="B240" s="9" t="s">
        <v>16</v>
      </c>
      <c r="C240" s="9">
        <v>8</v>
      </c>
      <c r="D240" s="9">
        <v>80</v>
      </c>
      <c r="E240" s="9">
        <v>90.03</v>
      </c>
      <c r="F240" s="5" t="s">
        <v>6</v>
      </c>
    </row>
    <row r="241" spans="1:12" x14ac:dyDescent="0.25">
      <c r="A241" s="4" t="s">
        <v>11</v>
      </c>
      <c r="B241" s="9" t="s">
        <v>16</v>
      </c>
      <c r="C241" s="9">
        <v>8</v>
      </c>
      <c r="D241" s="9">
        <v>80</v>
      </c>
      <c r="E241" s="9">
        <v>90.03</v>
      </c>
      <c r="F241" s="5" t="s">
        <v>6</v>
      </c>
      <c r="H241" s="25"/>
      <c r="I241" s="26" t="s">
        <v>18</v>
      </c>
      <c r="J241" s="26" t="s">
        <v>19</v>
      </c>
      <c r="K241" s="26" t="s">
        <v>20</v>
      </c>
      <c r="L241" s="27" t="s">
        <v>21</v>
      </c>
    </row>
    <row r="242" spans="1:12" ht="15.75" thickBot="1" x14ac:dyDescent="0.3">
      <c r="A242" s="6" t="s">
        <v>11</v>
      </c>
      <c r="B242" s="7" t="s">
        <v>16</v>
      </c>
      <c r="C242" s="7">
        <v>8</v>
      </c>
      <c r="D242" s="7">
        <v>80</v>
      </c>
      <c r="E242" s="7">
        <v>90.03</v>
      </c>
      <c r="F242" s="8" t="s">
        <v>6</v>
      </c>
      <c r="H242" s="28" t="s">
        <v>85</v>
      </c>
      <c r="I242" s="29">
        <f>COUNT(D227:D242)</f>
        <v>16</v>
      </c>
      <c r="J242" s="29">
        <v>3</v>
      </c>
      <c r="K242" s="29">
        <f>J242+I242</f>
        <v>19</v>
      </c>
      <c r="L242" s="30">
        <f>K242/25</f>
        <v>0.76</v>
      </c>
    </row>
    <row r="243" spans="1:12" x14ac:dyDescent="0.25">
      <c r="A243" s="1" t="s">
        <v>11</v>
      </c>
      <c r="B243" s="2" t="s">
        <v>16</v>
      </c>
      <c r="C243" s="2">
        <v>8</v>
      </c>
      <c r="D243" s="2">
        <v>80</v>
      </c>
      <c r="E243" s="2">
        <v>90.03</v>
      </c>
      <c r="F243" s="3" t="s">
        <v>6</v>
      </c>
    </row>
    <row r="244" spans="1:12" x14ac:dyDescent="0.25">
      <c r="A244" s="4" t="s">
        <v>11</v>
      </c>
      <c r="B244" s="9" t="s">
        <v>16</v>
      </c>
      <c r="C244" s="9">
        <v>8</v>
      </c>
      <c r="D244" s="9">
        <v>80</v>
      </c>
      <c r="E244" s="9">
        <v>90.03</v>
      </c>
      <c r="F244" s="5" t="s">
        <v>6</v>
      </c>
    </row>
    <row r="245" spans="1:12" ht="14.25" customHeight="1" x14ac:dyDescent="0.25">
      <c r="A245" s="4" t="s">
        <v>11</v>
      </c>
      <c r="B245" s="9" t="s">
        <v>5</v>
      </c>
      <c r="C245" s="9">
        <v>7.5</v>
      </c>
      <c r="D245" s="9">
        <v>75</v>
      </c>
      <c r="E245" s="9">
        <v>85.23</v>
      </c>
      <c r="F245" s="5" t="s">
        <v>6</v>
      </c>
      <c r="H245" s="12"/>
      <c r="I245" s="11"/>
      <c r="J245" s="11"/>
      <c r="K245" s="11"/>
      <c r="L245" s="11"/>
    </row>
    <row r="246" spans="1:12" x14ac:dyDescent="0.25">
      <c r="A246" s="4" t="s">
        <v>11</v>
      </c>
      <c r="B246" s="9" t="s">
        <v>5</v>
      </c>
      <c r="C246" s="9">
        <v>7.5</v>
      </c>
      <c r="D246" s="9">
        <v>75</v>
      </c>
      <c r="E246" s="9">
        <v>85.23</v>
      </c>
      <c r="F246" s="5" t="s">
        <v>6</v>
      </c>
      <c r="H246" s="11"/>
      <c r="I246" s="11"/>
      <c r="J246" s="11"/>
      <c r="K246" s="11"/>
      <c r="L246" s="11"/>
    </row>
    <row r="247" spans="1:12" x14ac:dyDescent="0.25">
      <c r="A247" s="4" t="s">
        <v>11</v>
      </c>
      <c r="B247" s="9" t="s">
        <v>7</v>
      </c>
      <c r="C247" s="9">
        <v>7.5</v>
      </c>
      <c r="D247" s="9">
        <v>75</v>
      </c>
      <c r="E247" s="9">
        <v>85.23</v>
      </c>
      <c r="F247" s="5" t="s">
        <v>6</v>
      </c>
    </row>
    <row r="248" spans="1:12" x14ac:dyDescent="0.25">
      <c r="A248" s="4" t="s">
        <v>11</v>
      </c>
      <c r="B248" s="9" t="s">
        <v>8</v>
      </c>
      <c r="C248" s="9">
        <v>7.5</v>
      </c>
      <c r="D248" s="9">
        <v>75</v>
      </c>
      <c r="E248" s="9">
        <v>85.23</v>
      </c>
      <c r="F248" s="5" t="s">
        <v>6</v>
      </c>
    </row>
    <row r="249" spans="1:12" x14ac:dyDescent="0.25">
      <c r="A249" s="4" t="s">
        <v>11</v>
      </c>
      <c r="B249" s="9" t="s">
        <v>8</v>
      </c>
      <c r="C249" s="9">
        <v>7.5</v>
      </c>
      <c r="D249" s="9">
        <v>75</v>
      </c>
      <c r="E249" s="9">
        <v>85.23</v>
      </c>
      <c r="F249" s="5" t="s">
        <v>6</v>
      </c>
    </row>
    <row r="250" spans="1:12" x14ac:dyDescent="0.25">
      <c r="A250" s="4" t="s">
        <v>11</v>
      </c>
      <c r="B250" s="9" t="s">
        <v>8</v>
      </c>
      <c r="C250" s="9">
        <v>7.5</v>
      </c>
      <c r="D250" s="9">
        <v>75</v>
      </c>
      <c r="E250" s="9">
        <v>85.23</v>
      </c>
      <c r="F250" s="5" t="s">
        <v>6</v>
      </c>
    </row>
    <row r="251" spans="1:12" x14ac:dyDescent="0.25">
      <c r="A251" s="4" t="s">
        <v>11</v>
      </c>
      <c r="B251" s="9" t="s">
        <v>8</v>
      </c>
      <c r="C251" s="9">
        <v>7.5</v>
      </c>
      <c r="D251" s="9">
        <v>75</v>
      </c>
      <c r="E251" s="9">
        <v>85.23</v>
      </c>
      <c r="F251" s="5" t="s">
        <v>6</v>
      </c>
    </row>
    <row r="252" spans="1:12" x14ac:dyDescent="0.25">
      <c r="A252" s="4" t="s">
        <v>11</v>
      </c>
      <c r="B252" s="9" t="s">
        <v>10</v>
      </c>
      <c r="C252" s="9">
        <v>7.5</v>
      </c>
      <c r="D252" s="9">
        <v>75</v>
      </c>
      <c r="E252" s="9">
        <v>85.23</v>
      </c>
      <c r="F252" s="5" t="s">
        <v>6</v>
      </c>
    </row>
    <row r="253" spans="1:12" x14ac:dyDescent="0.25">
      <c r="A253" s="4" t="s">
        <v>11</v>
      </c>
      <c r="B253" s="9" t="s">
        <v>12</v>
      </c>
      <c r="C253" s="9">
        <v>7.5</v>
      </c>
      <c r="D253" s="9">
        <v>75</v>
      </c>
      <c r="E253" s="9">
        <v>85.23</v>
      </c>
      <c r="F253" s="5" t="s">
        <v>6</v>
      </c>
    </row>
    <row r="254" spans="1:12" x14ac:dyDescent="0.25">
      <c r="A254" s="4" t="s">
        <v>11</v>
      </c>
      <c r="B254" s="9" t="s">
        <v>13</v>
      </c>
      <c r="C254" s="9">
        <v>7.5</v>
      </c>
      <c r="D254" s="9">
        <v>75</v>
      </c>
      <c r="E254" s="9">
        <v>85.23</v>
      </c>
      <c r="F254" s="5" t="s">
        <v>6</v>
      </c>
    </row>
    <row r="255" spans="1:12" x14ac:dyDescent="0.25">
      <c r="A255" s="4" t="s">
        <v>11</v>
      </c>
      <c r="B255" s="9" t="s">
        <v>13</v>
      </c>
      <c r="C255" s="9">
        <v>7.5</v>
      </c>
      <c r="D255" s="9">
        <v>75</v>
      </c>
      <c r="E255" s="9">
        <v>85.23</v>
      </c>
      <c r="F255" s="5" t="s">
        <v>6</v>
      </c>
    </row>
    <row r="256" spans="1:12" x14ac:dyDescent="0.25">
      <c r="A256" s="4" t="s">
        <v>11</v>
      </c>
      <c r="B256" s="9" t="s">
        <v>15</v>
      </c>
      <c r="C256" s="9">
        <v>7.5</v>
      </c>
      <c r="D256" s="9">
        <v>75</v>
      </c>
      <c r="E256" s="9">
        <v>85.23</v>
      </c>
      <c r="F256" s="5" t="s">
        <v>6</v>
      </c>
    </row>
    <row r="257" spans="1:12" x14ac:dyDescent="0.25">
      <c r="A257" s="4" t="s">
        <v>11</v>
      </c>
      <c r="B257" s="9" t="s">
        <v>7</v>
      </c>
      <c r="C257" s="9">
        <v>7</v>
      </c>
      <c r="D257" s="9">
        <v>70</v>
      </c>
      <c r="E257" s="9">
        <v>80.42</v>
      </c>
      <c r="F257" s="5" t="s">
        <v>6</v>
      </c>
    </row>
    <row r="258" spans="1:12" ht="17.25" customHeight="1" x14ac:dyDescent="0.25">
      <c r="A258" s="4" t="s">
        <v>11</v>
      </c>
      <c r="B258" s="9" t="s">
        <v>7</v>
      </c>
      <c r="C258" s="9">
        <v>7</v>
      </c>
      <c r="D258" s="9">
        <v>70</v>
      </c>
      <c r="E258" s="9">
        <v>80.42</v>
      </c>
      <c r="F258" s="5" t="s">
        <v>6</v>
      </c>
      <c r="H258" s="12"/>
      <c r="I258" s="11"/>
      <c r="J258" s="11"/>
      <c r="K258" s="11"/>
      <c r="L258" s="11"/>
    </row>
    <row r="259" spans="1:12" ht="15.75" thickBot="1" x14ac:dyDescent="0.3">
      <c r="A259" s="4" t="s">
        <v>11</v>
      </c>
      <c r="B259" s="9" t="s">
        <v>7</v>
      </c>
      <c r="C259" s="9">
        <v>7</v>
      </c>
      <c r="D259" s="9">
        <v>70</v>
      </c>
      <c r="E259" s="9">
        <v>80.42</v>
      </c>
      <c r="F259" s="5" t="s">
        <v>6</v>
      </c>
      <c r="H259" s="11"/>
      <c r="I259" s="11"/>
      <c r="J259" s="11"/>
      <c r="K259" s="11"/>
      <c r="L259" s="11"/>
    </row>
    <row r="260" spans="1:12" x14ac:dyDescent="0.25">
      <c r="A260" s="4" t="s">
        <v>11</v>
      </c>
      <c r="B260" s="9" t="s">
        <v>8</v>
      </c>
      <c r="C260" s="9">
        <v>7</v>
      </c>
      <c r="D260" s="9">
        <v>70</v>
      </c>
      <c r="E260" s="9">
        <v>80.42</v>
      </c>
      <c r="F260" s="5" t="s">
        <v>6</v>
      </c>
      <c r="H260" s="25"/>
      <c r="I260" s="26" t="s">
        <v>18</v>
      </c>
      <c r="J260" s="26" t="s">
        <v>19</v>
      </c>
      <c r="K260" s="26" t="s">
        <v>20</v>
      </c>
      <c r="L260" s="27" t="s">
        <v>21</v>
      </c>
    </row>
    <row r="261" spans="1:12" ht="15.75" thickBot="1" x14ac:dyDescent="0.3">
      <c r="A261" s="6" t="s">
        <v>11</v>
      </c>
      <c r="B261" s="7" t="s">
        <v>8</v>
      </c>
      <c r="C261" s="7">
        <v>7</v>
      </c>
      <c r="D261" s="7">
        <v>70</v>
      </c>
      <c r="E261" s="7">
        <v>80.42</v>
      </c>
      <c r="F261" s="8" t="s">
        <v>6</v>
      </c>
      <c r="H261" s="28" t="s">
        <v>86</v>
      </c>
      <c r="I261" s="29">
        <f>COUNT(D243:D261)</f>
        <v>19</v>
      </c>
      <c r="J261" s="29">
        <v>0</v>
      </c>
      <c r="K261" s="29">
        <f>J261+I261</f>
        <v>19</v>
      </c>
      <c r="L261" s="30">
        <f>K261/25</f>
        <v>0.76</v>
      </c>
    </row>
    <row r="262" spans="1:12" x14ac:dyDescent="0.25">
      <c r="A262" s="1" t="s">
        <v>11</v>
      </c>
      <c r="B262" s="2" t="s">
        <v>8</v>
      </c>
      <c r="C262" s="2">
        <v>7</v>
      </c>
      <c r="D262" s="2">
        <v>70</v>
      </c>
      <c r="E262" s="2">
        <v>80.42</v>
      </c>
      <c r="F262" s="3" t="s">
        <v>6</v>
      </c>
    </row>
    <row r="263" spans="1:12" x14ac:dyDescent="0.25">
      <c r="A263" s="4" t="s">
        <v>11</v>
      </c>
      <c r="B263" s="9" t="s">
        <v>9</v>
      </c>
      <c r="C263" s="9">
        <v>7</v>
      </c>
      <c r="D263" s="9">
        <v>70</v>
      </c>
      <c r="E263" s="9">
        <v>80.42</v>
      </c>
      <c r="F263" s="5" t="s">
        <v>6</v>
      </c>
    </row>
    <row r="264" spans="1:12" x14ac:dyDescent="0.25">
      <c r="A264" s="4" t="s">
        <v>11</v>
      </c>
      <c r="B264" s="9" t="s">
        <v>9</v>
      </c>
      <c r="C264" s="9">
        <v>7</v>
      </c>
      <c r="D264" s="9">
        <v>70</v>
      </c>
      <c r="E264" s="9">
        <v>80.42</v>
      </c>
      <c r="F264" s="5" t="s">
        <v>6</v>
      </c>
    </row>
    <row r="265" spans="1:12" x14ac:dyDescent="0.25">
      <c r="A265" s="4" t="s">
        <v>11</v>
      </c>
      <c r="B265" s="9" t="s">
        <v>9</v>
      </c>
      <c r="C265" s="9">
        <v>7</v>
      </c>
      <c r="D265" s="9">
        <v>70</v>
      </c>
      <c r="E265" s="9">
        <v>80.42</v>
      </c>
      <c r="F265" s="5" t="s">
        <v>6</v>
      </c>
    </row>
    <row r="266" spans="1:12" ht="17.25" customHeight="1" x14ac:dyDescent="0.25">
      <c r="A266" s="4" t="s">
        <v>11</v>
      </c>
      <c r="B266" s="9" t="s">
        <v>9</v>
      </c>
      <c r="C266" s="9">
        <v>7</v>
      </c>
      <c r="D266" s="9">
        <v>70</v>
      </c>
      <c r="E266" s="9">
        <v>80.42</v>
      </c>
      <c r="F266" s="5" t="s">
        <v>6</v>
      </c>
      <c r="H266" s="12"/>
      <c r="I266" s="11"/>
      <c r="J266" s="11"/>
      <c r="K266" s="11"/>
      <c r="L266" s="11"/>
    </row>
    <row r="267" spans="1:12" x14ac:dyDescent="0.25">
      <c r="A267" s="4" t="s">
        <v>11</v>
      </c>
      <c r="B267" s="9" t="s">
        <v>10</v>
      </c>
      <c r="C267" s="9">
        <v>7</v>
      </c>
      <c r="D267" s="9">
        <v>70</v>
      </c>
      <c r="E267" s="9">
        <v>80.42</v>
      </c>
      <c r="F267" s="5" t="s">
        <v>6</v>
      </c>
      <c r="H267" s="11"/>
      <c r="I267" s="11"/>
      <c r="J267" s="11"/>
      <c r="K267" s="11"/>
      <c r="L267" s="11"/>
    </row>
    <row r="268" spans="1:12" x14ac:dyDescent="0.25">
      <c r="A268" s="4" t="s">
        <v>11</v>
      </c>
      <c r="B268" s="9" t="s">
        <v>10</v>
      </c>
      <c r="C268" s="9">
        <v>7</v>
      </c>
      <c r="D268" s="9">
        <v>70</v>
      </c>
      <c r="E268" s="9">
        <v>80.42</v>
      </c>
      <c r="F268" s="5" t="s">
        <v>6</v>
      </c>
    </row>
    <row r="269" spans="1:12" x14ac:dyDescent="0.25">
      <c r="A269" s="4" t="s">
        <v>11</v>
      </c>
      <c r="B269" s="9" t="s">
        <v>10</v>
      </c>
      <c r="C269" s="9">
        <v>7</v>
      </c>
      <c r="D269" s="9">
        <v>70</v>
      </c>
      <c r="E269" s="9">
        <v>80.42</v>
      </c>
      <c r="F269" s="5" t="s">
        <v>6</v>
      </c>
    </row>
    <row r="270" spans="1:12" ht="15.75" thickBot="1" x14ac:dyDescent="0.3">
      <c r="A270" s="4" t="s">
        <v>11</v>
      </c>
      <c r="B270" s="9" t="s">
        <v>10</v>
      </c>
      <c r="C270" s="9">
        <v>7</v>
      </c>
      <c r="D270" s="9">
        <v>70</v>
      </c>
      <c r="E270" s="9">
        <v>80.42</v>
      </c>
      <c r="F270" s="5" t="s">
        <v>6</v>
      </c>
    </row>
    <row r="271" spans="1:12" x14ac:dyDescent="0.25">
      <c r="A271" s="4" t="s">
        <v>11</v>
      </c>
      <c r="B271" s="9" t="s">
        <v>10</v>
      </c>
      <c r="C271" s="9">
        <v>7</v>
      </c>
      <c r="D271" s="9">
        <v>70</v>
      </c>
      <c r="E271" s="9">
        <v>80.42</v>
      </c>
      <c r="F271" s="5" t="s">
        <v>6</v>
      </c>
      <c r="H271" s="25"/>
      <c r="I271" s="26" t="s">
        <v>18</v>
      </c>
      <c r="J271" s="26" t="s">
        <v>19</v>
      </c>
      <c r="K271" s="26" t="s">
        <v>20</v>
      </c>
      <c r="L271" s="27" t="s">
        <v>21</v>
      </c>
    </row>
    <row r="272" spans="1:12" ht="15.75" thickBot="1" x14ac:dyDescent="0.3">
      <c r="A272" s="6" t="s">
        <v>11</v>
      </c>
      <c r="B272" s="7" t="s">
        <v>12</v>
      </c>
      <c r="C272" s="7">
        <v>7</v>
      </c>
      <c r="D272" s="7">
        <v>70</v>
      </c>
      <c r="E272" s="7">
        <v>80.42</v>
      </c>
      <c r="F272" s="8" t="s">
        <v>6</v>
      </c>
      <c r="H272" s="28" t="s">
        <v>87</v>
      </c>
      <c r="I272" s="29">
        <f>COUNT(D262:D272)</f>
        <v>11</v>
      </c>
      <c r="J272" s="29">
        <v>0</v>
      </c>
      <c r="K272" s="29">
        <f>J272+I272</f>
        <v>11</v>
      </c>
      <c r="L272" s="30">
        <f>K272/25</f>
        <v>0.44</v>
      </c>
    </row>
    <row r="273" spans="1:12" x14ac:dyDescent="0.25">
      <c r="A273" s="4" t="s">
        <v>11</v>
      </c>
      <c r="B273" s="9" t="s">
        <v>12</v>
      </c>
      <c r="C273" s="9">
        <v>7</v>
      </c>
      <c r="D273" s="9">
        <v>70</v>
      </c>
      <c r="E273" s="9">
        <v>80.42</v>
      </c>
      <c r="F273" s="5" t="s">
        <v>6</v>
      </c>
    </row>
    <row r="274" spans="1:12" x14ac:dyDescent="0.25">
      <c r="A274" s="4" t="s">
        <v>11</v>
      </c>
      <c r="B274" s="9" t="s">
        <v>12</v>
      </c>
      <c r="C274" s="9">
        <v>7</v>
      </c>
      <c r="D274" s="9">
        <v>70</v>
      </c>
      <c r="E274" s="9">
        <v>80.42</v>
      </c>
      <c r="F274" s="5" t="s">
        <v>6</v>
      </c>
    </row>
    <row r="275" spans="1:12" x14ac:dyDescent="0.25">
      <c r="A275" s="4" t="s">
        <v>11</v>
      </c>
      <c r="B275" s="9" t="s">
        <v>12</v>
      </c>
      <c r="C275" s="9">
        <v>7</v>
      </c>
      <c r="D275" s="9">
        <v>70</v>
      </c>
      <c r="E275" s="9">
        <v>80.42</v>
      </c>
      <c r="F275" s="5" t="s">
        <v>6</v>
      </c>
    </row>
    <row r="276" spans="1:12" x14ac:dyDescent="0.25">
      <c r="A276" s="4" t="s">
        <v>11</v>
      </c>
      <c r="B276" s="9" t="s">
        <v>12</v>
      </c>
      <c r="C276" s="9">
        <v>7</v>
      </c>
      <c r="D276" s="9">
        <v>70</v>
      </c>
      <c r="E276" s="9">
        <v>80.42</v>
      </c>
      <c r="F276" s="5" t="s">
        <v>6</v>
      </c>
    </row>
    <row r="277" spans="1:12" x14ac:dyDescent="0.25">
      <c r="A277" s="4" t="s">
        <v>11</v>
      </c>
      <c r="B277" s="9" t="s">
        <v>13</v>
      </c>
      <c r="C277" s="9">
        <v>7</v>
      </c>
      <c r="D277" s="9">
        <v>70</v>
      </c>
      <c r="E277" s="9">
        <v>80.42</v>
      </c>
      <c r="F277" s="5" t="s">
        <v>6</v>
      </c>
    </row>
    <row r="278" spans="1:12" x14ac:dyDescent="0.25">
      <c r="A278" s="4" t="s">
        <v>11</v>
      </c>
      <c r="B278" s="9" t="s">
        <v>13</v>
      </c>
      <c r="C278" s="9">
        <v>7</v>
      </c>
      <c r="D278" s="9">
        <v>70</v>
      </c>
      <c r="E278" s="9">
        <v>80.42</v>
      </c>
      <c r="F278" s="5" t="s">
        <v>6</v>
      </c>
    </row>
    <row r="279" spans="1:12" x14ac:dyDescent="0.25">
      <c r="A279" s="4" t="s">
        <v>11</v>
      </c>
      <c r="B279" s="9" t="s">
        <v>13</v>
      </c>
      <c r="C279" s="9">
        <v>7</v>
      </c>
      <c r="D279" s="9">
        <v>70</v>
      </c>
      <c r="E279" s="9">
        <v>80.42</v>
      </c>
      <c r="F279" s="5" t="s">
        <v>6</v>
      </c>
    </row>
    <row r="280" spans="1:12" x14ac:dyDescent="0.25">
      <c r="A280" s="4" t="s">
        <v>11</v>
      </c>
      <c r="B280" s="9" t="s">
        <v>15</v>
      </c>
      <c r="C280" s="9">
        <v>7</v>
      </c>
      <c r="D280" s="9">
        <v>70</v>
      </c>
      <c r="E280" s="9">
        <v>80.42</v>
      </c>
      <c r="F280" s="5" t="s">
        <v>6</v>
      </c>
    </row>
    <row r="281" spans="1:12" x14ac:dyDescent="0.25">
      <c r="A281" s="4" t="s">
        <v>11</v>
      </c>
      <c r="B281" s="9" t="s">
        <v>15</v>
      </c>
      <c r="C281" s="9">
        <v>7</v>
      </c>
      <c r="D281" s="9">
        <v>70</v>
      </c>
      <c r="E281" s="9">
        <v>80.42</v>
      </c>
      <c r="F281" s="5" t="s">
        <v>6</v>
      </c>
    </row>
    <row r="282" spans="1:12" x14ac:dyDescent="0.25">
      <c r="A282" s="4" t="s">
        <v>11</v>
      </c>
      <c r="B282" s="9" t="s">
        <v>16</v>
      </c>
      <c r="C282" s="9">
        <v>7</v>
      </c>
      <c r="D282" s="9">
        <v>70</v>
      </c>
      <c r="E282" s="9">
        <v>80.42</v>
      </c>
      <c r="F282" s="5" t="s">
        <v>6</v>
      </c>
    </row>
    <row r="283" spans="1:12" ht="15.75" thickBot="1" x14ac:dyDescent="0.3">
      <c r="A283" s="4" t="s">
        <v>11</v>
      </c>
      <c r="B283" s="9" t="s">
        <v>16</v>
      </c>
      <c r="C283" s="9">
        <v>7</v>
      </c>
      <c r="D283" s="9">
        <v>70</v>
      </c>
      <c r="E283" s="9">
        <v>80.42</v>
      </c>
      <c r="F283" s="5" t="s">
        <v>6</v>
      </c>
    </row>
    <row r="284" spans="1:12" x14ac:dyDescent="0.25">
      <c r="A284" s="4" t="s">
        <v>11</v>
      </c>
      <c r="B284" s="9" t="s">
        <v>16</v>
      </c>
      <c r="C284" s="9">
        <v>7</v>
      </c>
      <c r="D284" s="9">
        <v>70</v>
      </c>
      <c r="E284" s="9">
        <v>80.42</v>
      </c>
      <c r="F284" s="5" t="s">
        <v>6</v>
      </c>
      <c r="H284" s="25"/>
      <c r="I284" s="26" t="s">
        <v>18</v>
      </c>
      <c r="J284" s="26" t="s">
        <v>19</v>
      </c>
      <c r="K284" s="26" t="s">
        <v>20</v>
      </c>
      <c r="L284" s="27" t="s">
        <v>21</v>
      </c>
    </row>
    <row r="285" spans="1:12" ht="15.75" thickBot="1" x14ac:dyDescent="0.3">
      <c r="A285" s="4" t="s">
        <v>11</v>
      </c>
      <c r="B285" s="9" t="s">
        <v>5</v>
      </c>
      <c r="C285" s="9">
        <v>6.5</v>
      </c>
      <c r="D285" s="9">
        <v>65</v>
      </c>
      <c r="E285" s="9">
        <v>75.62</v>
      </c>
      <c r="F285" s="5" t="s">
        <v>6</v>
      </c>
      <c r="H285" s="28" t="s">
        <v>88</v>
      </c>
      <c r="I285" s="29">
        <f>COUNT(D273:D285)</f>
        <v>13</v>
      </c>
      <c r="J285" s="29">
        <v>0</v>
      </c>
      <c r="K285" s="29">
        <f>J285+I285</f>
        <v>13</v>
      </c>
      <c r="L285" s="30">
        <f>K285/25</f>
        <v>0.52</v>
      </c>
    </row>
    <row r="286" spans="1:12" x14ac:dyDescent="0.25">
      <c r="A286" s="1" t="s">
        <v>11</v>
      </c>
      <c r="B286" s="2" t="s">
        <v>5</v>
      </c>
      <c r="C286" s="2">
        <v>6.5</v>
      </c>
      <c r="D286" s="2">
        <v>65</v>
      </c>
      <c r="E286" s="2">
        <v>75.62</v>
      </c>
      <c r="F286" s="3" t="s">
        <v>6</v>
      </c>
    </row>
    <row r="287" spans="1:12" x14ac:dyDescent="0.25">
      <c r="A287" s="4" t="s">
        <v>11</v>
      </c>
      <c r="B287" s="9" t="s">
        <v>5</v>
      </c>
      <c r="C287" s="9">
        <v>6.5</v>
      </c>
      <c r="D287" s="9">
        <v>65</v>
      </c>
      <c r="E287" s="9">
        <v>75.62</v>
      </c>
      <c r="F287" s="5" t="s">
        <v>6</v>
      </c>
    </row>
    <row r="288" spans="1:12" x14ac:dyDescent="0.25">
      <c r="A288" s="4" t="s">
        <v>11</v>
      </c>
      <c r="B288" s="9" t="s">
        <v>7</v>
      </c>
      <c r="C288" s="9">
        <v>6.5</v>
      </c>
      <c r="D288" s="9">
        <v>65</v>
      </c>
      <c r="E288" s="9">
        <v>75.62</v>
      </c>
      <c r="F288" s="5" t="s">
        <v>6</v>
      </c>
    </row>
    <row r="289" spans="1:12" x14ac:dyDescent="0.25">
      <c r="A289" s="4" t="s">
        <v>11</v>
      </c>
      <c r="B289" s="9" t="s">
        <v>7</v>
      </c>
      <c r="C289" s="9">
        <v>6.5</v>
      </c>
      <c r="D289" s="9">
        <v>65</v>
      </c>
      <c r="E289" s="9">
        <v>75.62</v>
      </c>
      <c r="F289" s="5" t="s">
        <v>6</v>
      </c>
    </row>
    <row r="290" spans="1:12" x14ac:dyDescent="0.25">
      <c r="A290" s="4" t="s">
        <v>11</v>
      </c>
      <c r="B290" s="9" t="s">
        <v>8</v>
      </c>
      <c r="C290" s="9">
        <v>6.5</v>
      </c>
      <c r="D290" s="9">
        <v>65</v>
      </c>
      <c r="E290" s="9">
        <v>75.62</v>
      </c>
      <c r="F290" s="5" t="s">
        <v>6</v>
      </c>
    </row>
    <row r="291" spans="1:12" x14ac:dyDescent="0.25">
      <c r="A291" s="4" t="s">
        <v>11</v>
      </c>
      <c r="B291" s="9" t="s">
        <v>8</v>
      </c>
      <c r="C291" s="9">
        <v>6.5</v>
      </c>
      <c r="D291" s="9">
        <v>65</v>
      </c>
      <c r="E291" s="9">
        <v>75.62</v>
      </c>
      <c r="F291" s="5" t="s">
        <v>6</v>
      </c>
    </row>
    <row r="292" spans="1:12" x14ac:dyDescent="0.25">
      <c r="A292" s="4" t="s">
        <v>11</v>
      </c>
      <c r="B292" s="9" t="s">
        <v>9</v>
      </c>
      <c r="C292" s="9">
        <v>6.5</v>
      </c>
      <c r="D292" s="9">
        <v>65</v>
      </c>
      <c r="E292" s="9">
        <v>75.62</v>
      </c>
      <c r="F292" s="5" t="s">
        <v>6</v>
      </c>
    </row>
    <row r="293" spans="1:12" x14ac:dyDescent="0.25">
      <c r="A293" s="4" t="s">
        <v>11</v>
      </c>
      <c r="B293" s="9" t="s">
        <v>10</v>
      </c>
      <c r="C293" s="9">
        <v>6.5</v>
      </c>
      <c r="D293" s="9">
        <v>65</v>
      </c>
      <c r="E293" s="9">
        <v>75.62</v>
      </c>
      <c r="F293" s="5" t="s">
        <v>6</v>
      </c>
    </row>
    <row r="294" spans="1:12" x14ac:dyDescent="0.25">
      <c r="A294" s="4" t="s">
        <v>11</v>
      </c>
      <c r="B294" s="9" t="s">
        <v>12</v>
      </c>
      <c r="C294" s="9">
        <v>6.5</v>
      </c>
      <c r="D294" s="9">
        <v>65</v>
      </c>
      <c r="E294" s="9">
        <v>75.62</v>
      </c>
      <c r="F294" s="5" t="s">
        <v>6</v>
      </c>
    </row>
    <row r="295" spans="1:12" x14ac:dyDescent="0.25">
      <c r="A295" s="4" t="s">
        <v>11</v>
      </c>
      <c r="B295" s="9" t="s">
        <v>12</v>
      </c>
      <c r="C295" s="9">
        <v>6.5</v>
      </c>
      <c r="D295" s="9">
        <v>65</v>
      </c>
      <c r="E295" s="9">
        <v>75.62</v>
      </c>
      <c r="F295" s="5" t="s">
        <v>6</v>
      </c>
    </row>
    <row r="296" spans="1:12" x14ac:dyDescent="0.25">
      <c r="A296" s="4" t="s">
        <v>11</v>
      </c>
      <c r="B296" s="9" t="s">
        <v>12</v>
      </c>
      <c r="C296" s="9">
        <v>6.5</v>
      </c>
      <c r="D296" s="9">
        <v>65</v>
      </c>
      <c r="E296" s="9">
        <v>75.62</v>
      </c>
      <c r="F296" s="5" t="s">
        <v>6</v>
      </c>
    </row>
    <row r="297" spans="1:12" x14ac:dyDescent="0.25">
      <c r="A297" s="4" t="s">
        <v>11</v>
      </c>
      <c r="B297" s="9" t="s">
        <v>13</v>
      </c>
      <c r="C297" s="9">
        <v>6.5</v>
      </c>
      <c r="D297" s="9">
        <v>65</v>
      </c>
      <c r="E297" s="9">
        <v>75.62</v>
      </c>
      <c r="F297" s="5" t="s">
        <v>6</v>
      </c>
    </row>
    <row r="298" spans="1:12" x14ac:dyDescent="0.25">
      <c r="A298" s="4" t="s">
        <v>11</v>
      </c>
      <c r="B298" s="9" t="s">
        <v>13</v>
      </c>
      <c r="C298" s="9">
        <v>6.5</v>
      </c>
      <c r="D298" s="9">
        <v>65</v>
      </c>
      <c r="E298" s="9">
        <v>75.62</v>
      </c>
      <c r="F298" s="5" t="s">
        <v>6</v>
      </c>
    </row>
    <row r="299" spans="1:12" x14ac:dyDescent="0.25">
      <c r="A299" s="4" t="s">
        <v>11</v>
      </c>
      <c r="B299" s="9" t="s">
        <v>14</v>
      </c>
      <c r="C299" s="9">
        <v>6.5</v>
      </c>
      <c r="D299" s="9">
        <v>65</v>
      </c>
      <c r="E299" s="9">
        <v>75.62</v>
      </c>
      <c r="F299" s="5" t="s">
        <v>6</v>
      </c>
    </row>
    <row r="300" spans="1:12" x14ac:dyDescent="0.25">
      <c r="A300" s="4" t="s">
        <v>11</v>
      </c>
      <c r="B300" s="9" t="s">
        <v>16</v>
      </c>
      <c r="C300" s="9">
        <v>6.5</v>
      </c>
      <c r="D300" s="9">
        <v>65</v>
      </c>
      <c r="E300" s="9">
        <v>75.62</v>
      </c>
      <c r="F300" s="5" t="s">
        <v>6</v>
      </c>
    </row>
    <row r="301" spans="1:12" x14ac:dyDescent="0.25">
      <c r="A301" s="4" t="s">
        <v>11</v>
      </c>
      <c r="B301" s="9" t="s">
        <v>5</v>
      </c>
      <c r="C301" s="9">
        <v>6</v>
      </c>
      <c r="D301" s="9">
        <v>60</v>
      </c>
      <c r="E301" s="9">
        <v>70.819999999999993</v>
      </c>
      <c r="F301" s="5" t="s">
        <v>6</v>
      </c>
    </row>
    <row r="302" spans="1:12" x14ac:dyDescent="0.25">
      <c r="A302" s="4" t="s">
        <v>11</v>
      </c>
      <c r="B302" s="9" t="s">
        <v>5</v>
      </c>
      <c r="C302" s="9">
        <v>6</v>
      </c>
      <c r="D302" s="9">
        <v>60</v>
      </c>
      <c r="E302" s="9">
        <v>70.819999999999993</v>
      </c>
      <c r="F302" s="5" t="s">
        <v>6</v>
      </c>
    </row>
    <row r="303" spans="1:12" ht="17.25" customHeight="1" x14ac:dyDescent="0.25">
      <c r="A303" s="4" t="s">
        <v>11</v>
      </c>
      <c r="B303" s="9" t="s">
        <v>5</v>
      </c>
      <c r="C303" s="9">
        <v>6</v>
      </c>
      <c r="D303" s="9">
        <v>60</v>
      </c>
      <c r="E303" s="9">
        <v>70.819999999999993</v>
      </c>
      <c r="F303" s="5" t="s">
        <v>6</v>
      </c>
      <c r="H303" s="12"/>
      <c r="I303" s="11"/>
      <c r="J303" s="11"/>
      <c r="K303" s="11"/>
      <c r="L303" s="11"/>
    </row>
    <row r="304" spans="1:12" x14ac:dyDescent="0.25">
      <c r="A304" s="4" t="s">
        <v>11</v>
      </c>
      <c r="B304" s="9" t="s">
        <v>5</v>
      </c>
      <c r="C304" s="9">
        <v>6</v>
      </c>
      <c r="D304" s="9">
        <v>60</v>
      </c>
      <c r="E304" s="9">
        <v>70.819999999999993</v>
      </c>
      <c r="F304" s="5" t="s">
        <v>6</v>
      </c>
      <c r="H304" s="11"/>
      <c r="I304" s="11"/>
      <c r="J304" s="11"/>
      <c r="K304" s="11"/>
      <c r="L304" s="11"/>
    </row>
    <row r="305" spans="1:6" x14ac:dyDescent="0.25">
      <c r="A305" s="4" t="s">
        <v>11</v>
      </c>
      <c r="B305" s="9" t="s">
        <v>7</v>
      </c>
      <c r="C305" s="9">
        <v>6</v>
      </c>
      <c r="D305" s="9">
        <v>60</v>
      </c>
      <c r="E305" s="9">
        <v>70.819999999999993</v>
      </c>
      <c r="F305" s="5" t="s">
        <v>6</v>
      </c>
    </row>
    <row r="306" spans="1:6" x14ac:dyDescent="0.25">
      <c r="A306" s="4" t="s">
        <v>11</v>
      </c>
      <c r="B306" s="9" t="s">
        <v>7</v>
      </c>
      <c r="C306" s="9">
        <v>6</v>
      </c>
      <c r="D306" s="9">
        <v>60</v>
      </c>
      <c r="E306" s="9">
        <v>70.819999999999993</v>
      </c>
      <c r="F306" s="5" t="s">
        <v>6</v>
      </c>
    </row>
    <row r="307" spans="1:6" x14ac:dyDescent="0.25">
      <c r="A307" s="4" t="s">
        <v>11</v>
      </c>
      <c r="B307" s="9" t="s">
        <v>7</v>
      </c>
      <c r="C307" s="9">
        <v>6</v>
      </c>
      <c r="D307" s="9">
        <v>60</v>
      </c>
      <c r="E307" s="9">
        <v>70.819999999999993</v>
      </c>
      <c r="F307" s="5" t="s">
        <v>6</v>
      </c>
    </row>
    <row r="308" spans="1:6" x14ac:dyDescent="0.25">
      <c r="A308" s="4" t="s">
        <v>11</v>
      </c>
      <c r="B308" s="9" t="s">
        <v>8</v>
      </c>
      <c r="C308" s="9">
        <v>6</v>
      </c>
      <c r="D308" s="9">
        <v>60</v>
      </c>
      <c r="E308" s="9">
        <v>70.819999999999993</v>
      </c>
      <c r="F308" s="5" t="s">
        <v>6</v>
      </c>
    </row>
    <row r="309" spans="1:6" x14ac:dyDescent="0.25">
      <c r="A309" s="4" t="s">
        <v>11</v>
      </c>
      <c r="B309" s="9" t="s">
        <v>9</v>
      </c>
      <c r="C309" s="9">
        <v>6</v>
      </c>
      <c r="D309" s="9">
        <v>60</v>
      </c>
      <c r="E309" s="9">
        <v>70.819999999999993</v>
      </c>
      <c r="F309" s="5" t="s">
        <v>6</v>
      </c>
    </row>
    <row r="310" spans="1:6" x14ac:dyDescent="0.25">
      <c r="A310" s="4" t="s">
        <v>11</v>
      </c>
      <c r="B310" s="9" t="s">
        <v>9</v>
      </c>
      <c r="C310" s="9">
        <v>6</v>
      </c>
      <c r="D310" s="9">
        <v>60</v>
      </c>
      <c r="E310" s="9">
        <v>70.819999999999993</v>
      </c>
      <c r="F310" s="5" t="s">
        <v>6</v>
      </c>
    </row>
    <row r="311" spans="1:6" x14ac:dyDescent="0.25">
      <c r="A311" s="4" t="s">
        <v>11</v>
      </c>
      <c r="B311" s="9" t="s">
        <v>9</v>
      </c>
      <c r="C311" s="9">
        <v>6</v>
      </c>
      <c r="D311" s="9">
        <v>60</v>
      </c>
      <c r="E311" s="9">
        <v>70.819999999999993</v>
      </c>
      <c r="F311" s="5" t="s">
        <v>6</v>
      </c>
    </row>
    <row r="312" spans="1:6" x14ac:dyDescent="0.25">
      <c r="A312" s="4" t="s">
        <v>11</v>
      </c>
      <c r="B312" s="9" t="s">
        <v>10</v>
      </c>
      <c r="C312" s="9">
        <v>6</v>
      </c>
      <c r="D312" s="9">
        <v>60</v>
      </c>
      <c r="E312" s="9">
        <v>70.819999999999993</v>
      </c>
      <c r="F312" s="5" t="s">
        <v>6</v>
      </c>
    </row>
    <row r="313" spans="1:6" x14ac:dyDescent="0.25">
      <c r="A313" s="4" t="s">
        <v>11</v>
      </c>
      <c r="B313" s="9" t="s">
        <v>10</v>
      </c>
      <c r="C313" s="9">
        <v>6</v>
      </c>
      <c r="D313" s="9">
        <v>60</v>
      </c>
      <c r="E313" s="9">
        <v>70.819999999999993</v>
      </c>
      <c r="F313" s="5" t="s">
        <v>6</v>
      </c>
    </row>
    <row r="314" spans="1:6" x14ac:dyDescent="0.25">
      <c r="A314" s="4" t="s">
        <v>11</v>
      </c>
      <c r="B314" s="9" t="s">
        <v>10</v>
      </c>
      <c r="C314" s="9">
        <v>6</v>
      </c>
      <c r="D314" s="9">
        <v>60</v>
      </c>
      <c r="E314" s="9">
        <v>70.819999999999993</v>
      </c>
      <c r="F314" s="5" t="s">
        <v>6</v>
      </c>
    </row>
    <row r="315" spans="1:6" x14ac:dyDescent="0.25">
      <c r="A315" s="4" t="s">
        <v>11</v>
      </c>
      <c r="B315" s="9" t="s">
        <v>12</v>
      </c>
      <c r="C315" s="9">
        <v>6</v>
      </c>
      <c r="D315" s="9">
        <v>60</v>
      </c>
      <c r="E315" s="9">
        <v>70.819999999999993</v>
      </c>
      <c r="F315" s="5" t="s">
        <v>6</v>
      </c>
    </row>
    <row r="316" spans="1:6" x14ac:dyDescent="0.25">
      <c r="A316" s="4" t="s">
        <v>11</v>
      </c>
      <c r="B316" s="9" t="s">
        <v>12</v>
      </c>
      <c r="C316" s="9">
        <v>6</v>
      </c>
      <c r="D316" s="9">
        <v>60</v>
      </c>
      <c r="E316" s="9">
        <v>70.819999999999993</v>
      </c>
      <c r="F316" s="5" t="s">
        <v>6</v>
      </c>
    </row>
    <row r="317" spans="1:6" x14ac:dyDescent="0.25">
      <c r="A317" s="4" t="s">
        <v>11</v>
      </c>
      <c r="B317" s="9" t="s">
        <v>13</v>
      </c>
      <c r="C317" s="9">
        <v>6</v>
      </c>
      <c r="D317" s="9">
        <v>60</v>
      </c>
      <c r="E317" s="9">
        <v>70.819999999999993</v>
      </c>
      <c r="F317" s="5" t="s">
        <v>6</v>
      </c>
    </row>
    <row r="318" spans="1:6" x14ac:dyDescent="0.25">
      <c r="A318" s="4" t="s">
        <v>11</v>
      </c>
      <c r="B318" s="9" t="s">
        <v>13</v>
      </c>
      <c r="C318" s="9">
        <v>6</v>
      </c>
      <c r="D318" s="9">
        <v>60</v>
      </c>
      <c r="E318" s="9">
        <v>70.819999999999993</v>
      </c>
      <c r="F318" s="5" t="s">
        <v>6</v>
      </c>
    </row>
    <row r="319" spans="1:6" x14ac:dyDescent="0.25">
      <c r="A319" s="4" t="s">
        <v>11</v>
      </c>
      <c r="B319" s="9" t="s">
        <v>14</v>
      </c>
      <c r="C319" s="9">
        <v>6</v>
      </c>
      <c r="D319" s="9">
        <v>60</v>
      </c>
      <c r="E319" s="9">
        <v>70.819999999999993</v>
      </c>
      <c r="F319" s="5" t="s">
        <v>6</v>
      </c>
    </row>
    <row r="320" spans="1:6" ht="15.75" thickBot="1" x14ac:dyDescent="0.3">
      <c r="A320" s="4" t="s">
        <v>11</v>
      </c>
      <c r="B320" s="9" t="s">
        <v>14</v>
      </c>
      <c r="C320" s="9">
        <v>6</v>
      </c>
      <c r="D320" s="9">
        <v>60</v>
      </c>
      <c r="E320" s="9">
        <v>70.819999999999993</v>
      </c>
      <c r="F320" s="5" t="s">
        <v>6</v>
      </c>
    </row>
    <row r="321" spans="1:12" x14ac:dyDescent="0.25">
      <c r="A321" s="4" t="s">
        <v>11</v>
      </c>
      <c r="B321" s="9" t="s">
        <v>15</v>
      </c>
      <c r="C321" s="9">
        <v>6</v>
      </c>
      <c r="D321" s="9">
        <v>60</v>
      </c>
      <c r="E321" s="9">
        <v>70.819999999999993</v>
      </c>
      <c r="F321" s="5" t="s">
        <v>6</v>
      </c>
      <c r="H321" s="25"/>
      <c r="I321" s="26" t="s">
        <v>18</v>
      </c>
      <c r="J321" s="26" t="s">
        <v>19</v>
      </c>
      <c r="K321" s="26" t="s">
        <v>20</v>
      </c>
      <c r="L321" s="27" t="s">
        <v>21</v>
      </c>
    </row>
    <row r="322" spans="1:12" ht="15.75" thickBot="1" x14ac:dyDescent="0.3">
      <c r="A322" s="6" t="s">
        <v>11</v>
      </c>
      <c r="B322" s="7" t="s">
        <v>15</v>
      </c>
      <c r="C322" s="7">
        <v>6</v>
      </c>
      <c r="D322" s="7">
        <v>60</v>
      </c>
      <c r="E322" s="7">
        <v>70.819999999999993</v>
      </c>
      <c r="F322" s="8" t="s">
        <v>6</v>
      </c>
      <c r="H322" s="28" t="s">
        <v>89</v>
      </c>
      <c r="I322" s="29">
        <f>COUNT(D286:D322)</f>
        <v>37</v>
      </c>
      <c r="J322" s="29">
        <v>3</v>
      </c>
      <c r="K322" s="29">
        <f>J322+I322</f>
        <v>40</v>
      </c>
      <c r="L322" s="30">
        <f>K322/25</f>
        <v>1.6</v>
      </c>
    </row>
    <row r="323" spans="1:12" x14ac:dyDescent="0.25">
      <c r="A323" s="4" t="s">
        <v>11</v>
      </c>
      <c r="B323" s="9" t="s">
        <v>15</v>
      </c>
      <c r="C323" s="9">
        <v>6</v>
      </c>
      <c r="D323" s="9">
        <v>60</v>
      </c>
      <c r="E323" s="9">
        <v>70.819999999999993</v>
      </c>
      <c r="F323" s="5" t="s">
        <v>6</v>
      </c>
    </row>
    <row r="324" spans="1:12" x14ac:dyDescent="0.25">
      <c r="A324" s="4" t="s">
        <v>11</v>
      </c>
      <c r="B324" s="9" t="s">
        <v>16</v>
      </c>
      <c r="C324" s="9">
        <v>6</v>
      </c>
      <c r="D324" s="9">
        <v>60</v>
      </c>
      <c r="E324" s="9">
        <v>70.819999999999993</v>
      </c>
      <c r="F324" s="5" t="s">
        <v>6</v>
      </c>
    </row>
    <row r="325" spans="1:12" x14ac:dyDescent="0.25">
      <c r="A325" s="4" t="s">
        <v>11</v>
      </c>
      <c r="B325" s="9" t="s">
        <v>16</v>
      </c>
      <c r="C325" s="9">
        <v>6</v>
      </c>
      <c r="D325" s="9">
        <v>60</v>
      </c>
      <c r="E325" s="9">
        <v>70.819999999999993</v>
      </c>
      <c r="F325" s="5" t="s">
        <v>6</v>
      </c>
    </row>
    <row r="326" spans="1:12" x14ac:dyDescent="0.25">
      <c r="A326" s="4" t="s">
        <v>11</v>
      </c>
      <c r="B326" s="9" t="s">
        <v>16</v>
      </c>
      <c r="C326" s="9">
        <v>6</v>
      </c>
      <c r="D326" s="9">
        <v>60</v>
      </c>
      <c r="E326" s="9">
        <v>70.819999999999993</v>
      </c>
      <c r="F326" s="5" t="s">
        <v>6</v>
      </c>
    </row>
    <row r="327" spans="1:12" x14ac:dyDescent="0.25">
      <c r="A327" s="4" t="s">
        <v>11</v>
      </c>
      <c r="B327" s="9" t="s">
        <v>16</v>
      </c>
      <c r="C327" s="9">
        <v>6</v>
      </c>
      <c r="D327" s="9">
        <v>60</v>
      </c>
      <c r="E327" s="9">
        <v>70.819999999999993</v>
      </c>
      <c r="F327" s="5" t="s">
        <v>6</v>
      </c>
    </row>
    <row r="328" spans="1:12" x14ac:dyDescent="0.25">
      <c r="A328" s="4" t="s">
        <v>11</v>
      </c>
      <c r="B328" s="9" t="s">
        <v>5</v>
      </c>
      <c r="C328" s="9">
        <v>5.5</v>
      </c>
      <c r="D328" s="9">
        <v>55</v>
      </c>
      <c r="E328" s="9">
        <v>66.02</v>
      </c>
      <c r="F328" s="5" t="s">
        <v>6</v>
      </c>
    </row>
    <row r="329" spans="1:12" x14ac:dyDescent="0.25">
      <c r="A329" s="4" t="s">
        <v>11</v>
      </c>
      <c r="B329" s="9" t="s">
        <v>7</v>
      </c>
      <c r="C329" s="9">
        <v>5.5</v>
      </c>
      <c r="D329" s="9">
        <v>55</v>
      </c>
      <c r="E329" s="9">
        <v>66.02</v>
      </c>
      <c r="F329" s="5" t="s">
        <v>6</v>
      </c>
    </row>
    <row r="330" spans="1:12" x14ac:dyDescent="0.25">
      <c r="A330" s="4" t="s">
        <v>11</v>
      </c>
      <c r="B330" s="9" t="s">
        <v>7</v>
      </c>
      <c r="C330" s="9">
        <v>5.5</v>
      </c>
      <c r="D330" s="9">
        <v>55</v>
      </c>
      <c r="E330" s="9">
        <v>66.02</v>
      </c>
      <c r="F330" s="5" t="s">
        <v>6</v>
      </c>
    </row>
    <row r="331" spans="1:12" x14ac:dyDescent="0.25">
      <c r="A331" s="4" t="s">
        <v>11</v>
      </c>
      <c r="B331" s="9" t="s">
        <v>8</v>
      </c>
      <c r="C331" s="9">
        <v>5.5</v>
      </c>
      <c r="D331" s="9">
        <v>55</v>
      </c>
      <c r="E331" s="9">
        <v>66.02</v>
      </c>
      <c r="F331" s="5" t="s">
        <v>6</v>
      </c>
    </row>
    <row r="332" spans="1:12" x14ac:dyDescent="0.25">
      <c r="A332" s="4" t="s">
        <v>11</v>
      </c>
      <c r="B332" s="9" t="s">
        <v>8</v>
      </c>
      <c r="C332" s="9">
        <v>5.5</v>
      </c>
      <c r="D332" s="9">
        <v>55</v>
      </c>
      <c r="E332" s="9">
        <v>66.02</v>
      </c>
      <c r="F332" s="5" t="s">
        <v>6</v>
      </c>
    </row>
    <row r="333" spans="1:12" x14ac:dyDescent="0.25">
      <c r="A333" s="4" t="s">
        <v>11</v>
      </c>
      <c r="B333" s="9" t="s">
        <v>9</v>
      </c>
      <c r="C333" s="9">
        <v>5.5</v>
      </c>
      <c r="D333" s="9">
        <v>55</v>
      </c>
      <c r="E333" s="9">
        <v>66.02</v>
      </c>
      <c r="F333" s="5" t="s">
        <v>6</v>
      </c>
    </row>
    <row r="334" spans="1:12" ht="15.75" thickBot="1" x14ac:dyDescent="0.3">
      <c r="A334" s="4" t="s">
        <v>11</v>
      </c>
      <c r="B334" s="9" t="s">
        <v>10</v>
      </c>
      <c r="C334" s="9">
        <v>5.5</v>
      </c>
      <c r="D334" s="9">
        <v>55</v>
      </c>
      <c r="E334" s="9">
        <v>66.02</v>
      </c>
      <c r="F334" s="5" t="s">
        <v>6</v>
      </c>
    </row>
    <row r="335" spans="1:12" x14ac:dyDescent="0.25">
      <c r="A335" s="4" t="s">
        <v>11</v>
      </c>
      <c r="B335" s="9" t="s">
        <v>12</v>
      </c>
      <c r="C335" s="9">
        <v>5.5</v>
      </c>
      <c r="D335" s="9">
        <v>55</v>
      </c>
      <c r="E335" s="9">
        <v>66.02</v>
      </c>
      <c r="F335" s="5" t="s">
        <v>6</v>
      </c>
      <c r="H335" s="25"/>
      <c r="I335" s="26" t="s">
        <v>18</v>
      </c>
      <c r="J335" s="26" t="s">
        <v>19</v>
      </c>
      <c r="K335" s="26" t="s">
        <v>20</v>
      </c>
      <c r="L335" s="27" t="s">
        <v>21</v>
      </c>
    </row>
    <row r="336" spans="1:12" ht="15.75" thickBot="1" x14ac:dyDescent="0.3">
      <c r="A336" s="4" t="s">
        <v>11</v>
      </c>
      <c r="B336" s="9" t="s">
        <v>12</v>
      </c>
      <c r="C336" s="9">
        <v>5.5</v>
      </c>
      <c r="D336" s="9">
        <v>55</v>
      </c>
      <c r="E336" s="9">
        <v>66.02</v>
      </c>
      <c r="F336" s="5" t="s">
        <v>6</v>
      </c>
      <c r="H336" s="28" t="s">
        <v>90</v>
      </c>
      <c r="I336" s="29">
        <f>COUNT(D323:D336)</f>
        <v>14</v>
      </c>
      <c r="J336" s="29">
        <v>1</v>
      </c>
      <c r="K336" s="29">
        <f>J336+I336</f>
        <v>15</v>
      </c>
      <c r="L336" s="30">
        <f>K336/25</f>
        <v>0.6</v>
      </c>
    </row>
    <row r="337" spans="1:12" x14ac:dyDescent="0.25">
      <c r="A337" s="1" t="s">
        <v>11</v>
      </c>
      <c r="B337" s="2" t="s">
        <v>12</v>
      </c>
      <c r="C337" s="2">
        <v>5.5</v>
      </c>
      <c r="D337" s="2">
        <v>55</v>
      </c>
      <c r="E337" s="2">
        <v>66.02</v>
      </c>
      <c r="F337" s="3" t="s">
        <v>6</v>
      </c>
    </row>
    <row r="338" spans="1:12" x14ac:dyDescent="0.25">
      <c r="A338" s="4" t="s">
        <v>11</v>
      </c>
      <c r="B338" s="9" t="s">
        <v>12</v>
      </c>
      <c r="C338" s="9">
        <v>5.5</v>
      </c>
      <c r="D338" s="9">
        <v>55</v>
      </c>
      <c r="E338" s="9">
        <v>66.02</v>
      </c>
      <c r="F338" s="5" t="s">
        <v>6</v>
      </c>
    </row>
    <row r="339" spans="1:12" x14ac:dyDescent="0.25">
      <c r="A339" s="4" t="s">
        <v>11</v>
      </c>
      <c r="B339" s="9" t="s">
        <v>12</v>
      </c>
      <c r="C339" s="9">
        <v>5.5</v>
      </c>
      <c r="D339" s="9">
        <v>55</v>
      </c>
      <c r="E339" s="9">
        <v>66.02</v>
      </c>
      <c r="F339" s="5" t="s">
        <v>6</v>
      </c>
    </row>
    <row r="340" spans="1:12" x14ac:dyDescent="0.25">
      <c r="A340" s="4" t="s">
        <v>11</v>
      </c>
      <c r="B340" s="9" t="s">
        <v>13</v>
      </c>
      <c r="C340" s="9">
        <v>5.5</v>
      </c>
      <c r="D340" s="9">
        <v>55</v>
      </c>
      <c r="E340" s="9">
        <v>66.02</v>
      </c>
      <c r="F340" s="5" t="s">
        <v>6</v>
      </c>
    </row>
    <row r="341" spans="1:12" x14ac:dyDescent="0.25">
      <c r="A341" s="4" t="s">
        <v>11</v>
      </c>
      <c r="B341" s="9" t="s">
        <v>13</v>
      </c>
      <c r="C341" s="9">
        <v>5.5</v>
      </c>
      <c r="D341" s="9">
        <v>55</v>
      </c>
      <c r="E341" s="9">
        <v>66.02</v>
      </c>
      <c r="F341" s="5" t="s">
        <v>6</v>
      </c>
    </row>
    <row r="342" spans="1:12" x14ac:dyDescent="0.25">
      <c r="A342" s="4" t="s">
        <v>11</v>
      </c>
      <c r="B342" s="9" t="s">
        <v>14</v>
      </c>
      <c r="C342" s="9">
        <v>5.5</v>
      </c>
      <c r="D342" s="9">
        <v>55</v>
      </c>
      <c r="E342" s="9">
        <v>66.02</v>
      </c>
      <c r="F342" s="5" t="s">
        <v>6</v>
      </c>
    </row>
    <row r="343" spans="1:12" x14ac:dyDescent="0.25">
      <c r="A343" s="4" t="s">
        <v>11</v>
      </c>
      <c r="B343" s="9" t="s">
        <v>14</v>
      </c>
      <c r="C343" s="9">
        <v>5.5</v>
      </c>
      <c r="D343" s="9">
        <v>55</v>
      </c>
      <c r="E343" s="9">
        <v>66.02</v>
      </c>
      <c r="F343" s="5" t="s">
        <v>6</v>
      </c>
    </row>
    <row r="344" spans="1:12" ht="15.75" customHeight="1" x14ac:dyDescent="0.25">
      <c r="A344" s="4" t="s">
        <v>11</v>
      </c>
      <c r="B344" s="9" t="s">
        <v>5</v>
      </c>
      <c r="C344" s="9">
        <v>5</v>
      </c>
      <c r="D344" s="9">
        <v>50</v>
      </c>
      <c r="E344" s="9">
        <v>61.22</v>
      </c>
      <c r="F344" s="5" t="s">
        <v>6</v>
      </c>
      <c r="H344" s="12"/>
      <c r="I344" s="11"/>
      <c r="J344" s="11"/>
      <c r="K344" s="11"/>
      <c r="L344" s="11"/>
    </row>
    <row r="345" spans="1:12" x14ac:dyDescent="0.25">
      <c r="A345" s="4" t="s">
        <v>11</v>
      </c>
      <c r="B345" s="9" t="s">
        <v>9</v>
      </c>
      <c r="C345" s="9">
        <v>5</v>
      </c>
      <c r="D345" s="9">
        <v>50</v>
      </c>
      <c r="E345" s="9">
        <v>61.22</v>
      </c>
      <c r="F345" s="5" t="s">
        <v>6</v>
      </c>
      <c r="H345" s="11"/>
      <c r="I345" s="11"/>
      <c r="J345" s="11"/>
      <c r="K345" s="11"/>
      <c r="L345" s="11"/>
    </row>
    <row r="346" spans="1:12" ht="15.75" thickBot="1" x14ac:dyDescent="0.3">
      <c r="A346" s="4" t="s">
        <v>11</v>
      </c>
      <c r="B346" s="9" t="s">
        <v>10</v>
      </c>
      <c r="C346" s="9">
        <v>5</v>
      </c>
      <c r="D346" s="9">
        <v>50</v>
      </c>
      <c r="E346" s="9">
        <v>61.22</v>
      </c>
      <c r="F346" s="5" t="s">
        <v>6</v>
      </c>
    </row>
    <row r="347" spans="1:12" x14ac:dyDescent="0.25">
      <c r="A347" s="4" t="s">
        <v>11</v>
      </c>
      <c r="B347" s="9" t="s">
        <v>12</v>
      </c>
      <c r="C347" s="9">
        <v>5</v>
      </c>
      <c r="D347" s="9">
        <v>50</v>
      </c>
      <c r="E347" s="9">
        <v>61.22</v>
      </c>
      <c r="F347" s="5" t="s">
        <v>6</v>
      </c>
      <c r="H347" s="25"/>
      <c r="I347" s="26" t="s">
        <v>18</v>
      </c>
      <c r="J347" s="26" t="s">
        <v>19</v>
      </c>
      <c r="K347" s="26" t="s">
        <v>20</v>
      </c>
      <c r="L347" s="27" t="s">
        <v>21</v>
      </c>
    </row>
    <row r="348" spans="1:12" ht="15.75" thickBot="1" x14ac:dyDescent="0.3">
      <c r="A348" s="6" t="s">
        <v>11</v>
      </c>
      <c r="B348" s="7" t="s">
        <v>12</v>
      </c>
      <c r="C348" s="7">
        <v>5</v>
      </c>
      <c r="D348" s="7">
        <v>50</v>
      </c>
      <c r="E348" s="7">
        <v>61.22</v>
      </c>
      <c r="F348" s="8" t="s">
        <v>6</v>
      </c>
      <c r="H348" s="28" t="s">
        <v>91</v>
      </c>
      <c r="I348" s="29">
        <f>COUNT(D337:D348)</f>
        <v>12</v>
      </c>
      <c r="J348" s="29">
        <v>2</v>
      </c>
      <c r="K348" s="29">
        <f>J348+I348</f>
        <v>14</v>
      </c>
      <c r="L348" s="30">
        <f>K348/25</f>
        <v>0.56000000000000005</v>
      </c>
    </row>
    <row r="349" spans="1:12" x14ac:dyDescent="0.25">
      <c r="A349" s="1" t="s">
        <v>11</v>
      </c>
      <c r="B349" s="2" t="s">
        <v>12</v>
      </c>
      <c r="C349" s="2">
        <v>5</v>
      </c>
      <c r="D349" s="2">
        <v>50</v>
      </c>
      <c r="E349" s="2">
        <v>61.22</v>
      </c>
      <c r="F349" s="3" t="s">
        <v>6</v>
      </c>
    </row>
    <row r="350" spans="1:12" x14ac:dyDescent="0.25">
      <c r="A350" s="4" t="s">
        <v>11</v>
      </c>
      <c r="B350" s="9" t="s">
        <v>12</v>
      </c>
      <c r="C350" s="9">
        <v>5</v>
      </c>
      <c r="D350" s="9">
        <v>50</v>
      </c>
      <c r="E350" s="9">
        <v>61.22</v>
      </c>
      <c r="F350" s="5" t="s">
        <v>6</v>
      </c>
    </row>
    <row r="351" spans="1:12" x14ac:dyDescent="0.25">
      <c r="A351" s="4" t="s">
        <v>11</v>
      </c>
      <c r="B351" s="9" t="s">
        <v>14</v>
      </c>
      <c r="C351" s="9">
        <v>5</v>
      </c>
      <c r="D351" s="9">
        <v>50</v>
      </c>
      <c r="E351" s="9">
        <v>61.22</v>
      </c>
      <c r="F351" s="5" t="s">
        <v>6</v>
      </c>
    </row>
    <row r="352" spans="1:12" x14ac:dyDescent="0.25">
      <c r="A352" s="4" t="s">
        <v>11</v>
      </c>
      <c r="B352" s="9" t="s">
        <v>15</v>
      </c>
      <c r="C352" s="9">
        <v>5</v>
      </c>
      <c r="D352" s="9">
        <v>50</v>
      </c>
      <c r="E352" s="9">
        <v>61.22</v>
      </c>
      <c r="F352" s="5" t="s">
        <v>6</v>
      </c>
    </row>
    <row r="353" spans="1:12" x14ac:dyDescent="0.25">
      <c r="A353" s="4" t="s">
        <v>11</v>
      </c>
      <c r="B353" s="9" t="s">
        <v>15</v>
      </c>
      <c r="C353" s="9">
        <v>5</v>
      </c>
      <c r="D353" s="9">
        <v>50</v>
      </c>
      <c r="E353" s="9">
        <v>61.22</v>
      </c>
      <c r="F353" s="5" t="s">
        <v>6</v>
      </c>
    </row>
    <row r="354" spans="1:12" x14ac:dyDescent="0.25">
      <c r="A354" s="4" t="s">
        <v>11</v>
      </c>
      <c r="B354" s="9" t="s">
        <v>16</v>
      </c>
      <c r="C354" s="9">
        <v>5</v>
      </c>
      <c r="D354" s="9">
        <v>50</v>
      </c>
      <c r="E354" s="9">
        <v>61.22</v>
      </c>
      <c r="F354" s="5" t="s">
        <v>6</v>
      </c>
    </row>
    <row r="355" spans="1:12" x14ac:dyDescent="0.25">
      <c r="A355" s="4" t="s">
        <v>11</v>
      </c>
      <c r="B355" s="9" t="s">
        <v>5</v>
      </c>
      <c r="C355" s="9">
        <v>4.5</v>
      </c>
      <c r="D355" s="9">
        <v>45</v>
      </c>
      <c r="E355" s="9">
        <v>56.42</v>
      </c>
      <c r="F355" s="5" t="s">
        <v>6</v>
      </c>
    </row>
    <row r="356" spans="1:12" x14ac:dyDescent="0.25">
      <c r="A356" s="4" t="s">
        <v>11</v>
      </c>
      <c r="B356" s="9" t="s">
        <v>7</v>
      </c>
      <c r="C356" s="9">
        <v>4.5</v>
      </c>
      <c r="D356" s="9">
        <v>45</v>
      </c>
      <c r="E356" s="9">
        <v>56.42</v>
      </c>
      <c r="F356" s="5" t="s">
        <v>6</v>
      </c>
    </row>
    <row r="357" spans="1:12" ht="15" customHeight="1" thickBot="1" x14ac:dyDescent="0.3">
      <c r="A357" s="4" t="s">
        <v>11</v>
      </c>
      <c r="B357" s="9" t="s">
        <v>12</v>
      </c>
      <c r="C357" s="9">
        <v>4.5</v>
      </c>
      <c r="D357" s="9">
        <v>45</v>
      </c>
      <c r="E357" s="9">
        <v>56.42</v>
      </c>
      <c r="F357" s="5" t="s">
        <v>6</v>
      </c>
      <c r="H357" s="12"/>
      <c r="I357" s="11"/>
      <c r="J357" s="11"/>
      <c r="K357" s="11"/>
      <c r="L357" s="11"/>
    </row>
    <row r="358" spans="1:12" x14ac:dyDescent="0.25">
      <c r="A358" s="4" t="s">
        <v>11</v>
      </c>
      <c r="B358" s="9" t="s">
        <v>12</v>
      </c>
      <c r="C358" s="9">
        <v>4.5</v>
      </c>
      <c r="D358" s="9">
        <v>45</v>
      </c>
      <c r="E358" s="9">
        <v>56.42</v>
      </c>
      <c r="F358" s="5" t="s">
        <v>6</v>
      </c>
      <c r="H358" s="25"/>
      <c r="I358" s="26" t="s">
        <v>18</v>
      </c>
      <c r="J358" s="26" t="s">
        <v>19</v>
      </c>
      <c r="K358" s="26" t="s">
        <v>20</v>
      </c>
      <c r="L358" s="27" t="s">
        <v>21</v>
      </c>
    </row>
    <row r="359" spans="1:12" ht="15.75" thickBot="1" x14ac:dyDescent="0.3">
      <c r="A359" s="6" t="s">
        <v>11</v>
      </c>
      <c r="B359" s="7" t="s">
        <v>14</v>
      </c>
      <c r="C359" s="7">
        <v>4.5</v>
      </c>
      <c r="D359" s="7">
        <v>45</v>
      </c>
      <c r="E359" s="7">
        <v>56.42</v>
      </c>
      <c r="F359" s="8" t="s">
        <v>6</v>
      </c>
      <c r="H359" s="28" t="s">
        <v>92</v>
      </c>
      <c r="I359" s="29">
        <f>COUNT(D349:D359)</f>
        <v>11</v>
      </c>
      <c r="J359" s="29">
        <v>0</v>
      </c>
      <c r="K359" s="29">
        <f>J359+I359</f>
        <v>11</v>
      </c>
      <c r="L359" s="30">
        <f>K359/25</f>
        <v>0.44</v>
      </c>
    </row>
    <row r="360" spans="1:12" x14ac:dyDescent="0.25">
      <c r="A360" s="1" t="s">
        <v>11</v>
      </c>
      <c r="B360" s="2" t="s">
        <v>14</v>
      </c>
      <c r="C360" s="2">
        <v>4.5</v>
      </c>
      <c r="D360" s="2">
        <v>45</v>
      </c>
      <c r="E360" s="2">
        <v>56.42</v>
      </c>
      <c r="F360" s="3" t="s">
        <v>6</v>
      </c>
    </row>
    <row r="361" spans="1:12" x14ac:dyDescent="0.25">
      <c r="A361" s="4" t="s">
        <v>11</v>
      </c>
      <c r="B361" s="9" t="s">
        <v>16</v>
      </c>
      <c r="C361" s="9">
        <v>4.5</v>
      </c>
      <c r="D361" s="9">
        <v>45</v>
      </c>
      <c r="E361" s="9">
        <v>56.42</v>
      </c>
      <c r="F361" s="5" t="s">
        <v>6</v>
      </c>
    </row>
    <row r="362" spans="1:12" x14ac:dyDescent="0.25">
      <c r="A362" s="4" t="s">
        <v>11</v>
      </c>
      <c r="B362" s="9" t="s">
        <v>16</v>
      </c>
      <c r="C362" s="9">
        <v>4.5</v>
      </c>
      <c r="D362" s="9">
        <v>45</v>
      </c>
      <c r="E362" s="9">
        <v>56.42</v>
      </c>
      <c r="F362" s="5" t="s">
        <v>6</v>
      </c>
    </row>
    <row r="363" spans="1:12" x14ac:dyDescent="0.25">
      <c r="A363" s="4" t="s">
        <v>11</v>
      </c>
      <c r="B363" s="9" t="s">
        <v>12</v>
      </c>
      <c r="C363" s="9">
        <v>4</v>
      </c>
      <c r="D363" s="9">
        <v>40</v>
      </c>
      <c r="E363" s="9">
        <v>51.62</v>
      </c>
      <c r="F363" s="5" t="s">
        <v>6</v>
      </c>
    </row>
    <row r="364" spans="1:12" x14ac:dyDescent="0.25">
      <c r="A364" s="4" t="s">
        <v>11</v>
      </c>
      <c r="B364" s="9" t="s">
        <v>12</v>
      </c>
      <c r="C364" s="9">
        <v>4</v>
      </c>
      <c r="D364" s="9">
        <v>40</v>
      </c>
      <c r="E364" s="9">
        <v>51.62</v>
      </c>
      <c r="F364" s="5" t="s">
        <v>6</v>
      </c>
    </row>
    <row r="365" spans="1:12" x14ac:dyDescent="0.25">
      <c r="A365" s="4" t="s">
        <v>11</v>
      </c>
      <c r="B365" s="9" t="s">
        <v>12</v>
      </c>
      <c r="C365" s="9">
        <v>4</v>
      </c>
      <c r="D365" s="9">
        <v>40</v>
      </c>
      <c r="E365" s="9">
        <v>51.62</v>
      </c>
      <c r="F365" s="5" t="s">
        <v>6</v>
      </c>
    </row>
    <row r="366" spans="1:12" x14ac:dyDescent="0.25">
      <c r="A366" s="4" t="s">
        <v>11</v>
      </c>
      <c r="B366" s="9" t="s">
        <v>12</v>
      </c>
      <c r="C366" s="9">
        <v>4</v>
      </c>
      <c r="D366" s="9">
        <v>40</v>
      </c>
      <c r="E366" s="9">
        <v>51.62</v>
      </c>
      <c r="F366" s="5" t="s">
        <v>6</v>
      </c>
    </row>
    <row r="367" spans="1:12" x14ac:dyDescent="0.25">
      <c r="A367" s="4" t="s">
        <v>11</v>
      </c>
      <c r="B367" s="9" t="s">
        <v>12</v>
      </c>
      <c r="C367" s="9">
        <v>4</v>
      </c>
      <c r="D367" s="9">
        <v>40</v>
      </c>
      <c r="E367" s="9">
        <v>51.62</v>
      </c>
      <c r="F367" s="5" t="s">
        <v>6</v>
      </c>
    </row>
    <row r="368" spans="1:12" x14ac:dyDescent="0.25">
      <c r="A368" s="4" t="s">
        <v>11</v>
      </c>
      <c r="B368" s="9" t="s">
        <v>12</v>
      </c>
      <c r="C368" s="9">
        <v>4</v>
      </c>
      <c r="D368" s="9">
        <v>40</v>
      </c>
      <c r="E368" s="9">
        <v>51.62</v>
      </c>
      <c r="F368" s="5" t="s">
        <v>6</v>
      </c>
    </row>
    <row r="369" spans="1:12" x14ac:dyDescent="0.25">
      <c r="A369" s="4" t="s">
        <v>11</v>
      </c>
      <c r="B369" s="9" t="s">
        <v>13</v>
      </c>
      <c r="C369" s="9">
        <v>4</v>
      </c>
      <c r="D369" s="9">
        <v>40</v>
      </c>
      <c r="E369" s="9">
        <v>51.62</v>
      </c>
      <c r="F369" s="5" t="s">
        <v>6</v>
      </c>
    </row>
    <row r="370" spans="1:12" x14ac:dyDescent="0.25">
      <c r="A370" s="4" t="s">
        <v>11</v>
      </c>
      <c r="B370" s="9" t="s">
        <v>16</v>
      </c>
      <c r="C370" s="9">
        <v>4</v>
      </c>
      <c r="D370" s="9">
        <v>40</v>
      </c>
      <c r="E370" s="9">
        <v>51.62</v>
      </c>
      <c r="F370" s="5" t="s">
        <v>6</v>
      </c>
    </row>
    <row r="371" spans="1:12" x14ac:dyDescent="0.25">
      <c r="A371" s="4" t="s">
        <v>11</v>
      </c>
      <c r="B371" s="9" t="s">
        <v>12</v>
      </c>
      <c r="C371" s="9">
        <v>3.5</v>
      </c>
      <c r="D371" s="9">
        <v>35</v>
      </c>
      <c r="E371" s="9">
        <v>46.82</v>
      </c>
      <c r="F371" s="5" t="s">
        <v>6</v>
      </c>
    </row>
    <row r="372" spans="1:12" x14ac:dyDescent="0.25">
      <c r="A372" s="4" t="s">
        <v>11</v>
      </c>
      <c r="B372" s="9" t="s">
        <v>12</v>
      </c>
      <c r="C372" s="9">
        <v>3.5</v>
      </c>
      <c r="D372" s="9">
        <v>35</v>
      </c>
      <c r="E372" s="9">
        <v>46.82</v>
      </c>
      <c r="F372" s="5" t="s">
        <v>6</v>
      </c>
    </row>
    <row r="373" spans="1:12" x14ac:dyDescent="0.25">
      <c r="A373" s="4" t="s">
        <v>11</v>
      </c>
      <c r="B373" s="9" t="s">
        <v>12</v>
      </c>
      <c r="C373" s="9">
        <v>3</v>
      </c>
      <c r="D373" s="9">
        <v>30</v>
      </c>
      <c r="E373" s="9">
        <v>42.02</v>
      </c>
      <c r="F373" s="5" t="s">
        <v>6</v>
      </c>
    </row>
    <row r="374" spans="1:12" ht="15.75" thickBot="1" x14ac:dyDescent="0.3">
      <c r="A374" s="4" t="s">
        <v>11</v>
      </c>
      <c r="B374" s="9" t="s">
        <v>14</v>
      </c>
      <c r="C374" s="9">
        <v>3</v>
      </c>
      <c r="D374" s="9">
        <v>30</v>
      </c>
      <c r="E374" s="9">
        <v>42.02</v>
      </c>
      <c r="F374" s="5" t="s">
        <v>6</v>
      </c>
    </row>
    <row r="375" spans="1:12" x14ac:dyDescent="0.25">
      <c r="A375" s="4" t="s">
        <v>11</v>
      </c>
      <c r="B375" s="9" t="s">
        <v>15</v>
      </c>
      <c r="C375" s="9">
        <v>3</v>
      </c>
      <c r="D375" s="9">
        <v>30</v>
      </c>
      <c r="E375" s="9">
        <v>42.02</v>
      </c>
      <c r="F375" s="5" t="s">
        <v>6</v>
      </c>
      <c r="H375" s="25"/>
      <c r="I375" s="26" t="s">
        <v>18</v>
      </c>
      <c r="J375" s="26" t="s">
        <v>19</v>
      </c>
      <c r="K375" s="26" t="s">
        <v>20</v>
      </c>
      <c r="L375" s="27" t="s">
        <v>21</v>
      </c>
    </row>
    <row r="376" spans="1:12" ht="15.75" thickBot="1" x14ac:dyDescent="0.3">
      <c r="A376" s="6" t="s">
        <v>11</v>
      </c>
      <c r="B376" s="7" t="s">
        <v>12</v>
      </c>
      <c r="C376" s="7">
        <v>2.5</v>
      </c>
      <c r="D376" s="7">
        <v>25</v>
      </c>
      <c r="E376" s="7">
        <v>37.22</v>
      </c>
      <c r="F376" s="8" t="s">
        <v>6</v>
      </c>
      <c r="H376" s="28" t="s">
        <v>93</v>
      </c>
      <c r="I376" s="29">
        <f>COUNT(D360:D376)</f>
        <v>17</v>
      </c>
      <c r="J376" s="29">
        <v>2</v>
      </c>
      <c r="K376" s="29">
        <f>J376+I376</f>
        <v>19</v>
      </c>
      <c r="L376" s="30">
        <f>K376/25</f>
        <v>0.76</v>
      </c>
    </row>
    <row r="378" spans="1:12" ht="18.75" customHeight="1" x14ac:dyDescent="0.25">
      <c r="A378" s="31"/>
      <c r="B378" s="31"/>
      <c r="C378" s="31"/>
      <c r="D378" s="31"/>
      <c r="E378" s="31"/>
      <c r="F378" s="31"/>
    </row>
  </sheetData>
  <autoFilter ref="A1:F378" xr:uid="{4A047EF7-6D47-47B1-8947-E2B39DFD9510}">
    <sortState xmlns:xlrd2="http://schemas.microsoft.com/office/spreadsheetml/2017/richdata2" ref="A2:F378">
      <sortCondition descending="1" ref="A1:A378"/>
    </sortState>
  </autoFilter>
  <mergeCells count="6">
    <mergeCell ref="R12:R21"/>
    <mergeCell ref="S12:S21"/>
    <mergeCell ref="T12:T21"/>
    <mergeCell ref="R2:R11"/>
    <mergeCell ref="S2:S11"/>
    <mergeCell ref="T2:T11"/>
  </mergeCells>
  <phoneticPr fontId="4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9EC8-9A49-4CE8-BBFB-C4965AE3608E}">
  <sheetPr>
    <tabColor rgb="FFF6F692"/>
  </sheetPr>
  <dimension ref="A1:F14"/>
  <sheetViews>
    <sheetView workbookViewId="0">
      <selection activeCell="F11" sqref="F11"/>
    </sheetView>
  </sheetViews>
  <sheetFormatPr defaultRowHeight="15" x14ac:dyDescent="0.25"/>
  <sheetData>
    <row r="1" spans="1:6" ht="15.75" thickBot="1" x14ac:dyDescent="0.3">
      <c r="A1" s="182" t="s">
        <v>186</v>
      </c>
      <c r="B1" s="183"/>
      <c r="C1" s="183"/>
      <c r="D1" s="183"/>
      <c r="E1" s="184"/>
    </row>
    <row r="2" spans="1:6" ht="15.75" thickBot="1" x14ac:dyDescent="0.3"/>
    <row r="3" spans="1:6" x14ac:dyDescent="0.25">
      <c r="A3" s="139" t="s">
        <v>185</v>
      </c>
      <c r="B3" s="148" t="s">
        <v>149</v>
      </c>
      <c r="C3" s="140" t="s">
        <v>62</v>
      </c>
      <c r="E3" s="139" t="s">
        <v>188</v>
      </c>
      <c r="F3" s="140"/>
    </row>
    <row r="4" spans="1:6" x14ac:dyDescent="0.25">
      <c r="A4" s="141">
        <v>8</v>
      </c>
      <c r="B4" s="150">
        <f>AVERAGE(A4:A5)</f>
        <v>10.5</v>
      </c>
      <c r="C4" s="142">
        <f>_xlfn.STDEV.S(A4:A5)</f>
        <v>3.5355339059327378</v>
      </c>
      <c r="E4" s="141" t="s">
        <v>189</v>
      </c>
      <c r="F4" s="142">
        <f>AVERAGE(A4:A5,A8:A10,A13)</f>
        <v>10.166666666666666</v>
      </c>
    </row>
    <row r="5" spans="1:6" ht="15.75" thickBot="1" x14ac:dyDescent="0.3">
      <c r="A5" s="143">
        <v>13</v>
      </c>
      <c r="B5" s="153"/>
      <c r="C5" s="144"/>
      <c r="E5" s="143" t="s">
        <v>190</v>
      </c>
      <c r="F5" s="39">
        <f>_xlfn.STDEV.S(A4:A5,A8:A10,A13)</f>
        <v>2.4832774042918913</v>
      </c>
    </row>
    <row r="6" spans="1:6" ht="15.75" thickBot="1" x14ac:dyDescent="0.3"/>
    <row r="7" spans="1:6" x14ac:dyDescent="0.25">
      <c r="A7" s="139" t="s">
        <v>184</v>
      </c>
      <c r="B7" s="148" t="s">
        <v>149</v>
      </c>
      <c r="C7" s="140" t="s">
        <v>62</v>
      </c>
    </row>
    <row r="8" spans="1:6" x14ac:dyDescent="0.25">
      <c r="A8" s="141">
        <v>7</v>
      </c>
      <c r="B8" s="150">
        <f>AVERAGE(A8:A10)</f>
        <v>10</v>
      </c>
      <c r="C8" s="142">
        <f>_xlfn.STDEV.S(A8:A10)</f>
        <v>3</v>
      </c>
    </row>
    <row r="9" spans="1:6" x14ac:dyDescent="0.25">
      <c r="A9" s="141">
        <v>10</v>
      </c>
      <c r="B9" s="150"/>
      <c r="C9" s="142"/>
    </row>
    <row r="10" spans="1:6" ht="15.75" thickBot="1" x14ac:dyDescent="0.3">
      <c r="A10" s="143">
        <v>13</v>
      </c>
      <c r="B10" s="153"/>
      <c r="C10" s="144"/>
    </row>
    <row r="11" spans="1:6" ht="15.75" thickBot="1" x14ac:dyDescent="0.3"/>
    <row r="12" spans="1:6" x14ac:dyDescent="0.25">
      <c r="A12" s="139" t="s">
        <v>187</v>
      </c>
      <c r="B12" s="148" t="s">
        <v>149</v>
      </c>
      <c r="C12" s="140" t="s">
        <v>62</v>
      </c>
    </row>
    <row r="13" spans="1:6" x14ac:dyDescent="0.25">
      <c r="A13" s="141">
        <v>10</v>
      </c>
      <c r="B13" s="150">
        <f>AVERAGE(A13:A14)</f>
        <v>10</v>
      </c>
      <c r="C13" s="142" t="e">
        <f>_xlfn.STDEV.S(A13)</f>
        <v>#DIV/0!</v>
      </c>
    </row>
    <row r="14" spans="1:6" ht="15.75" thickBot="1" x14ac:dyDescent="0.3">
      <c r="A14" s="143"/>
      <c r="B14" s="153"/>
      <c r="C14" s="14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287A-D48A-44A7-BB8C-3AB4D6934F0C}">
  <dimension ref="A1:L378"/>
  <sheetViews>
    <sheetView workbookViewId="0">
      <selection activeCell="O10" sqref="O10"/>
    </sheetView>
  </sheetViews>
  <sheetFormatPr defaultRowHeight="15" x14ac:dyDescent="0.25"/>
  <sheetData>
    <row r="1" spans="1:12" ht="15.75" thickBot="1" x14ac:dyDescent="0.3">
      <c r="A1" s="145" t="s">
        <v>96</v>
      </c>
      <c r="B1" s="146" t="s">
        <v>97</v>
      </c>
    </row>
    <row r="2" spans="1:12" x14ac:dyDescent="0.25">
      <c r="A2" s="16" t="s">
        <v>17</v>
      </c>
      <c r="B2" s="18">
        <v>94.83</v>
      </c>
      <c r="E2" s="147" t="s">
        <v>117</v>
      </c>
      <c r="F2" s="148"/>
      <c r="G2" s="148"/>
      <c r="H2" s="148"/>
      <c r="I2" s="140"/>
    </row>
    <row r="3" spans="1:12" x14ac:dyDescent="0.25">
      <c r="A3" s="19" t="s">
        <v>17</v>
      </c>
      <c r="B3" s="21">
        <v>94.83</v>
      </c>
      <c r="E3" s="149"/>
      <c r="F3" s="150"/>
      <c r="G3" s="150"/>
      <c r="H3" s="150"/>
      <c r="I3" s="142"/>
    </row>
    <row r="4" spans="1:12" x14ac:dyDescent="0.25">
      <c r="A4" s="19" t="s">
        <v>17</v>
      </c>
      <c r="B4" s="21">
        <v>94.83</v>
      </c>
      <c r="E4" s="151" t="s">
        <v>175</v>
      </c>
      <c r="F4" s="150"/>
      <c r="G4" s="150"/>
      <c r="H4" s="150"/>
      <c r="I4" s="142"/>
    </row>
    <row r="5" spans="1:12" ht="15.75" thickBot="1" x14ac:dyDescent="0.3">
      <c r="A5" s="19" t="s">
        <v>17</v>
      </c>
      <c r="B5" s="21">
        <v>94.83</v>
      </c>
      <c r="E5" s="152" t="s">
        <v>176</v>
      </c>
      <c r="F5" s="153"/>
      <c r="G5" s="153"/>
      <c r="H5" s="153"/>
      <c r="I5" s="144"/>
    </row>
    <row r="6" spans="1:12" ht="15.75" thickBot="1" x14ac:dyDescent="0.3">
      <c r="A6" s="19" t="s">
        <v>17</v>
      </c>
      <c r="B6" s="21">
        <v>94.83</v>
      </c>
    </row>
    <row r="7" spans="1:12" x14ac:dyDescent="0.25">
      <c r="A7" s="19" t="s">
        <v>17</v>
      </c>
      <c r="B7" s="21">
        <v>94.83</v>
      </c>
      <c r="E7" s="147" t="s">
        <v>119</v>
      </c>
      <c r="F7" s="148"/>
      <c r="G7" s="148"/>
      <c r="H7" s="148"/>
      <c r="I7" s="148"/>
      <c r="J7" s="148"/>
      <c r="K7" s="148"/>
      <c r="L7" s="140"/>
    </row>
    <row r="8" spans="1:12" x14ac:dyDescent="0.25">
      <c r="A8" s="19" t="s">
        <v>17</v>
      </c>
      <c r="B8" s="21">
        <v>90.03</v>
      </c>
      <c r="E8" s="151" t="s">
        <v>177</v>
      </c>
      <c r="F8" s="150"/>
      <c r="G8" s="150"/>
      <c r="H8" s="150"/>
      <c r="I8" s="150"/>
      <c r="J8" s="150"/>
      <c r="K8" s="150"/>
      <c r="L8" s="142"/>
    </row>
    <row r="9" spans="1:12" x14ac:dyDescent="0.25">
      <c r="A9" s="19" t="s">
        <v>17</v>
      </c>
      <c r="B9" s="21">
        <v>90.03</v>
      </c>
      <c r="E9" s="151" t="s">
        <v>178</v>
      </c>
      <c r="F9" s="150"/>
      <c r="G9" s="150"/>
      <c r="H9" s="150"/>
      <c r="I9" s="150"/>
      <c r="J9" s="150"/>
      <c r="K9" s="150"/>
      <c r="L9" s="142"/>
    </row>
    <row r="10" spans="1:12" ht="15.75" thickBot="1" x14ac:dyDescent="0.3">
      <c r="A10" s="19" t="s">
        <v>17</v>
      </c>
      <c r="B10" s="21">
        <v>90.03</v>
      </c>
      <c r="E10" s="152">
        <v>373</v>
      </c>
      <c r="F10" s="153"/>
      <c r="G10" s="153"/>
      <c r="H10" s="153"/>
      <c r="I10" s="153"/>
      <c r="J10" s="153"/>
      <c r="K10" s="153"/>
      <c r="L10" s="144"/>
    </row>
    <row r="11" spans="1:12" ht="15.75" thickBot="1" x14ac:dyDescent="0.3">
      <c r="A11" s="19" t="s">
        <v>17</v>
      </c>
      <c r="B11" s="21">
        <v>90.03</v>
      </c>
    </row>
    <row r="12" spans="1:12" x14ac:dyDescent="0.25">
      <c r="A12" s="19" t="s">
        <v>17</v>
      </c>
      <c r="B12" s="21">
        <v>90.03</v>
      </c>
      <c r="E12" s="147" t="s">
        <v>133</v>
      </c>
      <c r="F12" s="148"/>
      <c r="G12" s="148"/>
      <c r="H12" s="148"/>
      <c r="I12" s="148"/>
      <c r="J12" s="148"/>
      <c r="K12" s="148"/>
      <c r="L12" s="140"/>
    </row>
    <row r="13" spans="1:12" x14ac:dyDescent="0.25">
      <c r="A13" s="19" t="s">
        <v>17</v>
      </c>
      <c r="B13" s="21">
        <v>90.03</v>
      </c>
      <c r="E13" s="149"/>
      <c r="F13" s="150"/>
      <c r="G13" s="150"/>
      <c r="H13" s="150"/>
      <c r="I13" s="150"/>
      <c r="J13" s="150"/>
      <c r="K13" s="150"/>
      <c r="L13" s="142"/>
    </row>
    <row r="14" spans="1:12" x14ac:dyDescent="0.25">
      <c r="A14" s="19" t="s">
        <v>17</v>
      </c>
      <c r="B14" s="21">
        <v>90.03</v>
      </c>
      <c r="E14" s="151" t="s">
        <v>134</v>
      </c>
      <c r="F14" s="150"/>
      <c r="G14" s="150"/>
      <c r="H14" s="150"/>
      <c r="I14" s="150"/>
      <c r="J14" s="150"/>
      <c r="K14" s="150"/>
      <c r="L14" s="142"/>
    </row>
    <row r="15" spans="1:12" x14ac:dyDescent="0.25">
      <c r="A15" s="19" t="s">
        <v>17</v>
      </c>
      <c r="B15" s="21">
        <v>90.03</v>
      </c>
      <c r="E15" s="151" t="s">
        <v>179</v>
      </c>
      <c r="F15" s="150"/>
      <c r="G15" s="150"/>
      <c r="H15" s="150"/>
      <c r="I15" s="150"/>
      <c r="J15" s="150"/>
      <c r="K15" s="150"/>
      <c r="L15" s="142"/>
    </row>
    <row r="16" spans="1:12" ht="15.75" thickBot="1" x14ac:dyDescent="0.3">
      <c r="A16" s="19" t="s">
        <v>17</v>
      </c>
      <c r="B16" s="21">
        <v>90.03</v>
      </c>
      <c r="E16" s="152" t="s">
        <v>135</v>
      </c>
      <c r="F16" s="153"/>
      <c r="G16" s="153"/>
      <c r="H16" s="153"/>
      <c r="I16" s="153"/>
      <c r="J16" s="153"/>
      <c r="K16" s="153"/>
      <c r="L16" s="144"/>
    </row>
    <row r="17" spans="1:2" x14ac:dyDescent="0.25">
      <c r="A17" s="19" t="s">
        <v>17</v>
      </c>
      <c r="B17" s="21">
        <v>90.03</v>
      </c>
    </row>
    <row r="18" spans="1:2" x14ac:dyDescent="0.25">
      <c r="A18" s="19" t="s">
        <v>17</v>
      </c>
      <c r="B18" s="21">
        <v>90.03</v>
      </c>
    </row>
    <row r="19" spans="1:2" x14ac:dyDescent="0.25">
      <c r="A19" s="19" t="s">
        <v>17</v>
      </c>
      <c r="B19" s="21">
        <v>90.03</v>
      </c>
    </row>
    <row r="20" spans="1:2" x14ac:dyDescent="0.25">
      <c r="A20" s="19" t="s">
        <v>17</v>
      </c>
      <c r="B20" s="21">
        <v>90.03</v>
      </c>
    </row>
    <row r="21" spans="1:2" x14ac:dyDescent="0.25">
      <c r="A21" s="19" t="s">
        <v>17</v>
      </c>
      <c r="B21" s="21">
        <v>90.03</v>
      </c>
    </row>
    <row r="22" spans="1:2" x14ac:dyDescent="0.25">
      <c r="A22" s="19" t="s">
        <v>17</v>
      </c>
      <c r="B22" s="21">
        <v>90.03</v>
      </c>
    </row>
    <row r="23" spans="1:2" x14ac:dyDescent="0.25">
      <c r="A23" s="19" t="s">
        <v>17</v>
      </c>
      <c r="B23" s="21">
        <v>90.03</v>
      </c>
    </row>
    <row r="24" spans="1:2" x14ac:dyDescent="0.25">
      <c r="A24" s="19" t="s">
        <v>17</v>
      </c>
      <c r="B24" s="21">
        <v>90.03</v>
      </c>
    </row>
    <row r="25" spans="1:2" x14ac:dyDescent="0.25">
      <c r="A25" s="19" t="s">
        <v>17</v>
      </c>
      <c r="B25" s="21">
        <v>90.03</v>
      </c>
    </row>
    <row r="26" spans="1:2" x14ac:dyDescent="0.25">
      <c r="A26" s="19" t="s">
        <v>17</v>
      </c>
      <c r="B26" s="21">
        <v>90.03</v>
      </c>
    </row>
    <row r="27" spans="1:2" x14ac:dyDescent="0.25">
      <c r="A27" s="19" t="s">
        <v>17</v>
      </c>
      <c r="B27" s="21">
        <v>90.03</v>
      </c>
    </row>
    <row r="28" spans="1:2" x14ac:dyDescent="0.25">
      <c r="A28" s="19" t="s">
        <v>17</v>
      </c>
      <c r="B28" s="21">
        <v>90.03</v>
      </c>
    </row>
    <row r="29" spans="1:2" x14ac:dyDescent="0.25">
      <c r="A29" s="19" t="s">
        <v>17</v>
      </c>
      <c r="B29" s="21">
        <v>90.03</v>
      </c>
    </row>
    <row r="30" spans="1:2" x14ac:dyDescent="0.25">
      <c r="A30" s="19" t="s">
        <v>17</v>
      </c>
      <c r="B30" s="21">
        <v>90.03</v>
      </c>
    </row>
    <row r="31" spans="1:2" x14ac:dyDescent="0.25">
      <c r="A31" s="19" t="s">
        <v>17</v>
      </c>
      <c r="B31" s="21">
        <v>90.03</v>
      </c>
    </row>
    <row r="32" spans="1:2" x14ac:dyDescent="0.25">
      <c r="A32" s="19" t="s">
        <v>17</v>
      </c>
      <c r="B32" s="21">
        <v>90.03</v>
      </c>
    </row>
    <row r="33" spans="1:2" x14ac:dyDescent="0.25">
      <c r="A33" s="19" t="s">
        <v>17</v>
      </c>
      <c r="B33" s="21">
        <v>90.03</v>
      </c>
    </row>
    <row r="34" spans="1:2" x14ac:dyDescent="0.25">
      <c r="A34" s="19" t="s">
        <v>17</v>
      </c>
      <c r="B34" s="21">
        <v>90.03</v>
      </c>
    </row>
    <row r="35" spans="1:2" x14ac:dyDescent="0.25">
      <c r="A35" s="19" t="s">
        <v>17</v>
      </c>
      <c r="B35" s="21">
        <v>90.03</v>
      </c>
    </row>
    <row r="36" spans="1:2" x14ac:dyDescent="0.25">
      <c r="A36" s="19" t="s">
        <v>17</v>
      </c>
      <c r="B36" s="21">
        <v>90.03</v>
      </c>
    </row>
    <row r="37" spans="1:2" x14ac:dyDescent="0.25">
      <c r="A37" s="19" t="s">
        <v>17</v>
      </c>
      <c r="B37" s="21">
        <v>90.03</v>
      </c>
    </row>
    <row r="38" spans="1:2" x14ac:dyDescent="0.25">
      <c r="A38" s="19" t="s">
        <v>17</v>
      </c>
      <c r="B38" s="21">
        <v>90.03</v>
      </c>
    </row>
    <row r="39" spans="1:2" x14ac:dyDescent="0.25">
      <c r="A39" s="19" t="s">
        <v>17</v>
      </c>
      <c r="B39" s="21">
        <v>90.03</v>
      </c>
    </row>
    <row r="40" spans="1:2" x14ac:dyDescent="0.25">
      <c r="A40" s="19" t="s">
        <v>17</v>
      </c>
      <c r="B40" s="21">
        <v>90.03</v>
      </c>
    </row>
    <row r="41" spans="1:2" x14ac:dyDescent="0.25">
      <c r="A41" s="19" t="s">
        <v>17</v>
      </c>
      <c r="B41" s="21">
        <v>90.03</v>
      </c>
    </row>
    <row r="42" spans="1:2" x14ac:dyDescent="0.25">
      <c r="A42" s="19" t="s">
        <v>17</v>
      </c>
      <c r="B42" s="21">
        <v>90.03</v>
      </c>
    </row>
    <row r="43" spans="1:2" x14ac:dyDescent="0.25">
      <c r="A43" s="19" t="s">
        <v>17</v>
      </c>
      <c r="B43" s="21">
        <v>85.23</v>
      </c>
    </row>
    <row r="44" spans="1:2" x14ac:dyDescent="0.25">
      <c r="A44" s="19" t="s">
        <v>17</v>
      </c>
      <c r="B44" s="21">
        <v>85.23</v>
      </c>
    </row>
    <row r="45" spans="1:2" x14ac:dyDescent="0.25">
      <c r="A45" s="19" t="s">
        <v>17</v>
      </c>
      <c r="B45" s="21">
        <v>85.23</v>
      </c>
    </row>
    <row r="46" spans="1:2" x14ac:dyDescent="0.25">
      <c r="A46" s="19" t="s">
        <v>17</v>
      </c>
      <c r="B46" s="21">
        <v>85.23</v>
      </c>
    </row>
    <row r="47" spans="1:2" x14ac:dyDescent="0.25">
      <c r="A47" s="19" t="s">
        <v>17</v>
      </c>
      <c r="B47" s="21">
        <v>85.23</v>
      </c>
    </row>
    <row r="48" spans="1:2" x14ac:dyDescent="0.25">
      <c r="A48" s="19" t="s">
        <v>17</v>
      </c>
      <c r="B48" s="21">
        <v>85.23</v>
      </c>
    </row>
    <row r="49" spans="1:2" x14ac:dyDescent="0.25">
      <c r="A49" s="19" t="s">
        <v>17</v>
      </c>
      <c r="B49" s="21">
        <v>85.23</v>
      </c>
    </row>
    <row r="50" spans="1:2" x14ac:dyDescent="0.25">
      <c r="A50" s="19" t="s">
        <v>17</v>
      </c>
      <c r="B50" s="21">
        <v>85.23</v>
      </c>
    </row>
    <row r="51" spans="1:2" x14ac:dyDescent="0.25">
      <c r="A51" s="19" t="s">
        <v>17</v>
      </c>
      <c r="B51" s="21">
        <v>85.23</v>
      </c>
    </row>
    <row r="52" spans="1:2" x14ac:dyDescent="0.25">
      <c r="A52" s="19" t="s">
        <v>17</v>
      </c>
      <c r="B52" s="21">
        <v>85.23</v>
      </c>
    </row>
    <row r="53" spans="1:2" x14ac:dyDescent="0.25">
      <c r="A53" s="19" t="s">
        <v>17</v>
      </c>
      <c r="B53" s="21">
        <v>85.23</v>
      </c>
    </row>
    <row r="54" spans="1:2" x14ac:dyDescent="0.25">
      <c r="A54" s="19" t="s">
        <v>17</v>
      </c>
      <c r="B54" s="21">
        <v>85.23</v>
      </c>
    </row>
    <row r="55" spans="1:2" x14ac:dyDescent="0.25">
      <c r="A55" s="19" t="s">
        <v>17</v>
      </c>
      <c r="B55" s="21">
        <v>85.23</v>
      </c>
    </row>
    <row r="56" spans="1:2" x14ac:dyDescent="0.25">
      <c r="A56" s="19" t="s">
        <v>17</v>
      </c>
      <c r="B56" s="21">
        <v>80.42</v>
      </c>
    </row>
    <row r="57" spans="1:2" x14ac:dyDescent="0.25">
      <c r="A57" s="19" t="s">
        <v>17</v>
      </c>
      <c r="B57" s="21">
        <v>80.42</v>
      </c>
    </row>
    <row r="58" spans="1:2" x14ac:dyDescent="0.25">
      <c r="A58" s="19" t="s">
        <v>17</v>
      </c>
      <c r="B58" s="21">
        <v>80.42</v>
      </c>
    </row>
    <row r="59" spans="1:2" x14ac:dyDescent="0.25">
      <c r="A59" s="19" t="s">
        <v>17</v>
      </c>
      <c r="B59" s="21">
        <v>80.42</v>
      </c>
    </row>
    <row r="60" spans="1:2" x14ac:dyDescent="0.25">
      <c r="A60" s="19" t="s">
        <v>17</v>
      </c>
      <c r="B60" s="21">
        <v>80.42</v>
      </c>
    </row>
    <row r="61" spans="1:2" x14ac:dyDescent="0.25">
      <c r="A61" s="19" t="s">
        <v>17</v>
      </c>
      <c r="B61" s="21">
        <v>80.42</v>
      </c>
    </row>
    <row r="62" spans="1:2" x14ac:dyDescent="0.25">
      <c r="A62" s="19" t="s">
        <v>17</v>
      </c>
      <c r="B62" s="21">
        <v>80.42</v>
      </c>
    </row>
    <row r="63" spans="1:2" x14ac:dyDescent="0.25">
      <c r="A63" s="19" t="s">
        <v>17</v>
      </c>
      <c r="B63" s="21">
        <v>80.42</v>
      </c>
    </row>
    <row r="64" spans="1:2" x14ac:dyDescent="0.25">
      <c r="A64" s="19" t="s">
        <v>17</v>
      </c>
      <c r="B64" s="21">
        <v>80.42</v>
      </c>
    </row>
    <row r="65" spans="1:2" x14ac:dyDescent="0.25">
      <c r="A65" s="19" t="s">
        <v>17</v>
      </c>
      <c r="B65" s="21">
        <v>80.42</v>
      </c>
    </row>
    <row r="66" spans="1:2" x14ac:dyDescent="0.25">
      <c r="A66" s="19" t="s">
        <v>17</v>
      </c>
      <c r="B66" s="21">
        <v>80.42</v>
      </c>
    </row>
    <row r="67" spans="1:2" x14ac:dyDescent="0.25">
      <c r="A67" s="19" t="s">
        <v>17</v>
      </c>
      <c r="B67" s="21">
        <v>80.42</v>
      </c>
    </row>
    <row r="68" spans="1:2" x14ac:dyDescent="0.25">
      <c r="A68" s="19" t="s">
        <v>17</v>
      </c>
      <c r="B68" s="21">
        <v>80.42</v>
      </c>
    </row>
    <row r="69" spans="1:2" x14ac:dyDescent="0.25">
      <c r="A69" s="19" t="s">
        <v>17</v>
      </c>
      <c r="B69" s="21">
        <v>80.42</v>
      </c>
    </row>
    <row r="70" spans="1:2" x14ac:dyDescent="0.25">
      <c r="A70" s="19" t="s">
        <v>17</v>
      </c>
      <c r="B70" s="21">
        <v>80.42</v>
      </c>
    </row>
    <row r="71" spans="1:2" x14ac:dyDescent="0.25">
      <c r="A71" s="19" t="s">
        <v>17</v>
      </c>
      <c r="B71" s="21">
        <v>80.42</v>
      </c>
    </row>
    <row r="72" spans="1:2" x14ac:dyDescent="0.25">
      <c r="A72" s="19" t="s">
        <v>17</v>
      </c>
      <c r="B72" s="21">
        <v>80.42</v>
      </c>
    </row>
    <row r="73" spans="1:2" x14ac:dyDescent="0.25">
      <c r="A73" s="19" t="s">
        <v>17</v>
      </c>
      <c r="B73" s="21">
        <v>80.42</v>
      </c>
    </row>
    <row r="74" spans="1:2" x14ac:dyDescent="0.25">
      <c r="A74" s="19" t="s">
        <v>17</v>
      </c>
      <c r="B74" s="21">
        <v>80.42</v>
      </c>
    </row>
    <row r="75" spans="1:2" x14ac:dyDescent="0.25">
      <c r="A75" s="19" t="s">
        <v>17</v>
      </c>
      <c r="B75" s="21">
        <v>80.42</v>
      </c>
    </row>
    <row r="76" spans="1:2" x14ac:dyDescent="0.25">
      <c r="A76" s="19" t="s">
        <v>17</v>
      </c>
      <c r="B76" s="21">
        <v>75.62</v>
      </c>
    </row>
    <row r="77" spans="1:2" x14ac:dyDescent="0.25">
      <c r="A77" s="19" t="s">
        <v>17</v>
      </c>
      <c r="B77" s="21">
        <v>75.62</v>
      </c>
    </row>
    <row r="78" spans="1:2" x14ac:dyDescent="0.25">
      <c r="A78" s="19" t="s">
        <v>17</v>
      </c>
      <c r="B78" s="21">
        <v>75.62</v>
      </c>
    </row>
    <row r="79" spans="1:2" x14ac:dyDescent="0.25">
      <c r="A79" s="19" t="s">
        <v>17</v>
      </c>
      <c r="B79" s="21">
        <v>75.62</v>
      </c>
    </row>
    <row r="80" spans="1:2" x14ac:dyDescent="0.25">
      <c r="A80" s="19" t="s">
        <v>17</v>
      </c>
      <c r="B80" s="21">
        <v>75.62</v>
      </c>
    </row>
    <row r="81" spans="1:2" x14ac:dyDescent="0.25">
      <c r="A81" s="19" t="s">
        <v>17</v>
      </c>
      <c r="B81" s="21">
        <v>75.62</v>
      </c>
    </row>
    <row r="82" spans="1:2" x14ac:dyDescent="0.25">
      <c r="A82" s="19" t="s">
        <v>17</v>
      </c>
      <c r="B82" s="21">
        <v>75.62</v>
      </c>
    </row>
    <row r="83" spans="1:2" x14ac:dyDescent="0.25">
      <c r="A83" s="19" t="s">
        <v>17</v>
      </c>
      <c r="B83" s="21">
        <v>75.62</v>
      </c>
    </row>
    <row r="84" spans="1:2" x14ac:dyDescent="0.25">
      <c r="A84" s="19" t="s">
        <v>17</v>
      </c>
      <c r="B84" s="21">
        <v>75.62</v>
      </c>
    </row>
    <row r="85" spans="1:2" x14ac:dyDescent="0.25">
      <c r="A85" s="19" t="s">
        <v>17</v>
      </c>
      <c r="B85" s="21">
        <v>75.62</v>
      </c>
    </row>
    <row r="86" spans="1:2" x14ac:dyDescent="0.25">
      <c r="A86" s="19" t="s">
        <v>17</v>
      </c>
      <c r="B86" s="21">
        <v>75.62</v>
      </c>
    </row>
    <row r="87" spans="1:2" x14ac:dyDescent="0.25">
      <c r="A87" s="19" t="s">
        <v>17</v>
      </c>
      <c r="B87" s="21">
        <v>75.62</v>
      </c>
    </row>
    <row r="88" spans="1:2" x14ac:dyDescent="0.25">
      <c r="A88" s="19" t="s">
        <v>17</v>
      </c>
      <c r="B88" s="21">
        <v>75.62</v>
      </c>
    </row>
    <row r="89" spans="1:2" x14ac:dyDescent="0.25">
      <c r="A89" s="19" t="s">
        <v>17</v>
      </c>
      <c r="B89" s="21">
        <v>75.62</v>
      </c>
    </row>
    <row r="90" spans="1:2" x14ac:dyDescent="0.25">
      <c r="A90" s="19" t="s">
        <v>17</v>
      </c>
      <c r="B90" s="21">
        <v>75.62</v>
      </c>
    </row>
    <row r="91" spans="1:2" x14ac:dyDescent="0.25">
      <c r="A91" s="19" t="s">
        <v>17</v>
      </c>
      <c r="B91" s="21">
        <v>75.62</v>
      </c>
    </row>
    <row r="92" spans="1:2" x14ac:dyDescent="0.25">
      <c r="A92" s="19" t="s">
        <v>17</v>
      </c>
      <c r="B92" s="21">
        <v>75.62</v>
      </c>
    </row>
    <row r="93" spans="1:2" x14ac:dyDescent="0.25">
      <c r="A93" s="19" t="s">
        <v>17</v>
      </c>
      <c r="B93" s="21">
        <v>75.62</v>
      </c>
    </row>
    <row r="94" spans="1:2" x14ac:dyDescent="0.25">
      <c r="A94" s="19" t="s">
        <v>17</v>
      </c>
      <c r="B94" s="21">
        <v>75.62</v>
      </c>
    </row>
    <row r="95" spans="1:2" x14ac:dyDescent="0.25">
      <c r="A95" s="19" t="s">
        <v>17</v>
      </c>
      <c r="B95" s="21">
        <v>75.62</v>
      </c>
    </row>
    <row r="96" spans="1:2" x14ac:dyDescent="0.25">
      <c r="A96" s="19" t="s">
        <v>17</v>
      </c>
      <c r="B96" s="21">
        <v>75.62</v>
      </c>
    </row>
    <row r="97" spans="1:2" x14ac:dyDescent="0.25">
      <c r="A97" s="19" t="s">
        <v>17</v>
      </c>
      <c r="B97" s="21">
        <v>75.62</v>
      </c>
    </row>
    <row r="98" spans="1:2" x14ac:dyDescent="0.25">
      <c r="A98" s="19" t="s">
        <v>17</v>
      </c>
      <c r="B98" s="21">
        <v>70.819999999999993</v>
      </c>
    </row>
    <row r="99" spans="1:2" x14ac:dyDescent="0.25">
      <c r="A99" s="19" t="s">
        <v>17</v>
      </c>
      <c r="B99" s="21">
        <v>70.819999999999993</v>
      </c>
    </row>
    <row r="100" spans="1:2" x14ac:dyDescent="0.25">
      <c r="A100" s="19" t="s">
        <v>17</v>
      </c>
      <c r="B100" s="21">
        <v>70.819999999999993</v>
      </c>
    </row>
    <row r="101" spans="1:2" x14ac:dyDescent="0.25">
      <c r="A101" s="19" t="s">
        <v>17</v>
      </c>
      <c r="B101" s="21">
        <v>70.819999999999993</v>
      </c>
    </row>
    <row r="102" spans="1:2" x14ac:dyDescent="0.25">
      <c r="A102" s="19" t="s">
        <v>17</v>
      </c>
      <c r="B102" s="21">
        <v>70.819999999999993</v>
      </c>
    </row>
    <row r="103" spans="1:2" x14ac:dyDescent="0.25">
      <c r="A103" s="19" t="s">
        <v>17</v>
      </c>
      <c r="B103" s="21">
        <v>70.819999999999993</v>
      </c>
    </row>
    <row r="104" spans="1:2" x14ac:dyDescent="0.25">
      <c r="A104" s="19" t="s">
        <v>17</v>
      </c>
      <c r="B104" s="21">
        <v>70.819999999999993</v>
      </c>
    </row>
    <row r="105" spans="1:2" x14ac:dyDescent="0.25">
      <c r="A105" s="19" t="s">
        <v>17</v>
      </c>
      <c r="B105" s="21">
        <v>70.819999999999993</v>
      </c>
    </row>
    <row r="106" spans="1:2" x14ac:dyDescent="0.25">
      <c r="A106" s="19" t="s">
        <v>17</v>
      </c>
      <c r="B106" s="21">
        <v>70.819999999999993</v>
      </c>
    </row>
    <row r="107" spans="1:2" x14ac:dyDescent="0.25">
      <c r="A107" s="19" t="s">
        <v>17</v>
      </c>
      <c r="B107" s="21">
        <v>70.819999999999993</v>
      </c>
    </row>
    <row r="108" spans="1:2" x14ac:dyDescent="0.25">
      <c r="A108" s="19" t="s">
        <v>17</v>
      </c>
      <c r="B108" s="21">
        <v>70.819999999999993</v>
      </c>
    </row>
    <row r="109" spans="1:2" x14ac:dyDescent="0.25">
      <c r="A109" s="19" t="s">
        <v>17</v>
      </c>
      <c r="B109" s="21">
        <v>70.819999999999993</v>
      </c>
    </row>
    <row r="110" spans="1:2" x14ac:dyDescent="0.25">
      <c r="A110" s="19" t="s">
        <v>17</v>
      </c>
      <c r="B110" s="21">
        <v>70.819999999999993</v>
      </c>
    </row>
    <row r="111" spans="1:2" x14ac:dyDescent="0.25">
      <c r="A111" s="19" t="s">
        <v>17</v>
      </c>
      <c r="B111" s="21">
        <v>70.819999999999993</v>
      </c>
    </row>
    <row r="112" spans="1:2" x14ac:dyDescent="0.25">
      <c r="A112" s="19" t="s">
        <v>17</v>
      </c>
      <c r="B112" s="21">
        <v>70.819999999999993</v>
      </c>
    </row>
    <row r="113" spans="1:2" x14ac:dyDescent="0.25">
      <c r="A113" s="19" t="s">
        <v>17</v>
      </c>
      <c r="B113" s="21">
        <v>70.819999999999993</v>
      </c>
    </row>
    <row r="114" spans="1:2" x14ac:dyDescent="0.25">
      <c r="A114" s="19" t="s">
        <v>17</v>
      </c>
      <c r="B114" s="21">
        <v>70.819999999999993</v>
      </c>
    </row>
    <row r="115" spans="1:2" x14ac:dyDescent="0.25">
      <c r="A115" s="19" t="s">
        <v>17</v>
      </c>
      <c r="B115" s="21">
        <v>70.819999999999993</v>
      </c>
    </row>
    <row r="116" spans="1:2" x14ac:dyDescent="0.25">
      <c r="A116" s="19" t="s">
        <v>17</v>
      </c>
      <c r="B116" s="21">
        <v>70.819999999999993</v>
      </c>
    </row>
    <row r="117" spans="1:2" x14ac:dyDescent="0.25">
      <c r="A117" s="19" t="s">
        <v>17</v>
      </c>
      <c r="B117" s="21">
        <v>70.819999999999993</v>
      </c>
    </row>
    <row r="118" spans="1:2" x14ac:dyDescent="0.25">
      <c r="A118" s="19" t="s">
        <v>17</v>
      </c>
      <c r="B118" s="21">
        <v>70.819999999999993</v>
      </c>
    </row>
    <row r="119" spans="1:2" x14ac:dyDescent="0.25">
      <c r="A119" s="19" t="s">
        <v>17</v>
      </c>
      <c r="B119" s="21">
        <v>70.819999999999993</v>
      </c>
    </row>
    <row r="120" spans="1:2" x14ac:dyDescent="0.25">
      <c r="A120" s="19" t="s">
        <v>17</v>
      </c>
      <c r="B120" s="21">
        <v>70.819999999999993</v>
      </c>
    </row>
    <row r="121" spans="1:2" x14ac:dyDescent="0.25">
      <c r="A121" s="19" t="s">
        <v>17</v>
      </c>
      <c r="B121" s="21">
        <v>70.819999999999993</v>
      </c>
    </row>
    <row r="122" spans="1:2" x14ac:dyDescent="0.25">
      <c r="A122" s="19" t="s">
        <v>17</v>
      </c>
      <c r="B122" s="21">
        <v>70.819999999999993</v>
      </c>
    </row>
    <row r="123" spans="1:2" x14ac:dyDescent="0.25">
      <c r="A123" s="19" t="s">
        <v>17</v>
      </c>
      <c r="B123" s="21">
        <v>70.819999999999993</v>
      </c>
    </row>
    <row r="124" spans="1:2" x14ac:dyDescent="0.25">
      <c r="A124" s="19" t="s">
        <v>17</v>
      </c>
      <c r="B124" s="21">
        <v>70.819999999999993</v>
      </c>
    </row>
    <row r="125" spans="1:2" x14ac:dyDescent="0.25">
      <c r="A125" s="19" t="s">
        <v>17</v>
      </c>
      <c r="B125" s="21">
        <v>70.819999999999993</v>
      </c>
    </row>
    <row r="126" spans="1:2" x14ac:dyDescent="0.25">
      <c r="A126" s="19" t="s">
        <v>17</v>
      </c>
      <c r="B126" s="21">
        <v>70.819999999999993</v>
      </c>
    </row>
    <row r="127" spans="1:2" x14ac:dyDescent="0.25">
      <c r="A127" s="19" t="s">
        <v>17</v>
      </c>
      <c r="B127" s="21">
        <v>70.819999999999993</v>
      </c>
    </row>
    <row r="128" spans="1:2" x14ac:dyDescent="0.25">
      <c r="A128" s="19" t="s">
        <v>17</v>
      </c>
      <c r="B128" s="21">
        <v>70.819999999999993</v>
      </c>
    </row>
    <row r="129" spans="1:2" x14ac:dyDescent="0.25">
      <c r="A129" s="19" t="s">
        <v>17</v>
      </c>
      <c r="B129" s="21">
        <v>70.819999999999993</v>
      </c>
    </row>
    <row r="130" spans="1:2" x14ac:dyDescent="0.25">
      <c r="A130" s="19" t="s">
        <v>17</v>
      </c>
      <c r="B130" s="21">
        <v>70.819999999999993</v>
      </c>
    </row>
    <row r="131" spans="1:2" x14ac:dyDescent="0.25">
      <c r="A131" s="19" t="s">
        <v>17</v>
      </c>
      <c r="B131" s="21">
        <v>70.819999999999993</v>
      </c>
    </row>
    <row r="132" spans="1:2" x14ac:dyDescent="0.25">
      <c r="A132" s="19" t="s">
        <v>17</v>
      </c>
      <c r="B132" s="21">
        <v>66.02</v>
      </c>
    </row>
    <row r="133" spans="1:2" x14ac:dyDescent="0.25">
      <c r="A133" s="19" t="s">
        <v>17</v>
      </c>
      <c r="B133" s="21">
        <v>66.02</v>
      </c>
    </row>
    <row r="134" spans="1:2" x14ac:dyDescent="0.25">
      <c r="A134" s="19" t="s">
        <v>17</v>
      </c>
      <c r="B134" s="21">
        <v>66.02</v>
      </c>
    </row>
    <row r="135" spans="1:2" x14ac:dyDescent="0.25">
      <c r="A135" s="19" t="s">
        <v>17</v>
      </c>
      <c r="B135" s="21">
        <v>66.02</v>
      </c>
    </row>
    <row r="136" spans="1:2" x14ac:dyDescent="0.25">
      <c r="A136" s="19" t="s">
        <v>17</v>
      </c>
      <c r="B136" s="21">
        <v>66.02</v>
      </c>
    </row>
    <row r="137" spans="1:2" x14ac:dyDescent="0.25">
      <c r="A137" s="19" t="s">
        <v>17</v>
      </c>
      <c r="B137" s="21">
        <v>66.02</v>
      </c>
    </row>
    <row r="138" spans="1:2" x14ac:dyDescent="0.25">
      <c r="A138" s="19" t="s">
        <v>17</v>
      </c>
      <c r="B138" s="21">
        <v>66.02</v>
      </c>
    </row>
    <row r="139" spans="1:2" x14ac:dyDescent="0.25">
      <c r="A139" s="19" t="s">
        <v>17</v>
      </c>
      <c r="B139" s="21">
        <v>66.02</v>
      </c>
    </row>
    <row r="140" spans="1:2" x14ac:dyDescent="0.25">
      <c r="A140" s="19" t="s">
        <v>17</v>
      </c>
      <c r="B140" s="21">
        <v>66.02</v>
      </c>
    </row>
    <row r="141" spans="1:2" x14ac:dyDescent="0.25">
      <c r="A141" s="19" t="s">
        <v>17</v>
      </c>
      <c r="B141" s="21">
        <v>66.02</v>
      </c>
    </row>
    <row r="142" spans="1:2" x14ac:dyDescent="0.25">
      <c r="A142" s="19" t="s">
        <v>17</v>
      </c>
      <c r="B142" s="21">
        <v>66.02</v>
      </c>
    </row>
    <row r="143" spans="1:2" x14ac:dyDescent="0.25">
      <c r="A143" s="19" t="s">
        <v>17</v>
      </c>
      <c r="B143" s="21">
        <v>66.02</v>
      </c>
    </row>
    <row r="144" spans="1:2" x14ac:dyDescent="0.25">
      <c r="A144" s="19" t="s">
        <v>17</v>
      </c>
      <c r="B144" s="21">
        <v>66.02</v>
      </c>
    </row>
    <row r="145" spans="1:2" x14ac:dyDescent="0.25">
      <c r="A145" s="19" t="s">
        <v>17</v>
      </c>
      <c r="B145" s="21">
        <v>66.02</v>
      </c>
    </row>
    <row r="146" spans="1:2" x14ac:dyDescent="0.25">
      <c r="A146" s="19" t="s">
        <v>17</v>
      </c>
      <c r="B146" s="21">
        <v>66.02</v>
      </c>
    </row>
    <row r="147" spans="1:2" x14ac:dyDescent="0.25">
      <c r="A147" s="19" t="s">
        <v>17</v>
      </c>
      <c r="B147" s="21">
        <v>66.02</v>
      </c>
    </row>
    <row r="148" spans="1:2" x14ac:dyDescent="0.25">
      <c r="A148" s="19" t="s">
        <v>17</v>
      </c>
      <c r="B148" s="21">
        <v>61.22</v>
      </c>
    </row>
    <row r="149" spans="1:2" x14ac:dyDescent="0.25">
      <c r="A149" s="19" t="s">
        <v>17</v>
      </c>
      <c r="B149" s="21">
        <v>61.22</v>
      </c>
    </row>
    <row r="150" spans="1:2" x14ac:dyDescent="0.25">
      <c r="A150" s="19" t="s">
        <v>17</v>
      </c>
      <c r="B150" s="21">
        <v>61.22</v>
      </c>
    </row>
    <row r="151" spans="1:2" x14ac:dyDescent="0.25">
      <c r="A151" s="19" t="s">
        <v>17</v>
      </c>
      <c r="B151" s="21">
        <v>61.22</v>
      </c>
    </row>
    <row r="152" spans="1:2" x14ac:dyDescent="0.25">
      <c r="A152" s="19" t="s">
        <v>17</v>
      </c>
      <c r="B152" s="21">
        <v>61.22</v>
      </c>
    </row>
    <row r="153" spans="1:2" x14ac:dyDescent="0.25">
      <c r="A153" s="19" t="s">
        <v>17</v>
      </c>
      <c r="B153" s="21">
        <v>61.22</v>
      </c>
    </row>
    <row r="154" spans="1:2" x14ac:dyDescent="0.25">
      <c r="A154" s="19" t="s">
        <v>17</v>
      </c>
      <c r="B154" s="21">
        <v>61.22</v>
      </c>
    </row>
    <row r="155" spans="1:2" x14ac:dyDescent="0.25">
      <c r="A155" s="19" t="s">
        <v>17</v>
      </c>
      <c r="B155" s="21">
        <v>61.22</v>
      </c>
    </row>
    <row r="156" spans="1:2" x14ac:dyDescent="0.25">
      <c r="A156" s="19" t="s">
        <v>17</v>
      </c>
      <c r="B156" s="21">
        <v>61.22</v>
      </c>
    </row>
    <row r="157" spans="1:2" x14ac:dyDescent="0.25">
      <c r="A157" s="19" t="s">
        <v>17</v>
      </c>
      <c r="B157" s="21">
        <v>61.22</v>
      </c>
    </row>
    <row r="158" spans="1:2" x14ac:dyDescent="0.25">
      <c r="A158" s="19" t="s">
        <v>17</v>
      </c>
      <c r="B158" s="21">
        <v>61.22</v>
      </c>
    </row>
    <row r="159" spans="1:2" x14ac:dyDescent="0.25">
      <c r="A159" s="19" t="s">
        <v>17</v>
      </c>
      <c r="B159" s="21">
        <v>61.22</v>
      </c>
    </row>
    <row r="160" spans="1:2" x14ac:dyDescent="0.25">
      <c r="A160" s="19" t="s">
        <v>17</v>
      </c>
      <c r="B160" s="21">
        <v>61.22</v>
      </c>
    </row>
    <row r="161" spans="1:2" x14ac:dyDescent="0.25">
      <c r="A161" s="19" t="s">
        <v>17</v>
      </c>
      <c r="B161" s="21">
        <v>61.22</v>
      </c>
    </row>
    <row r="162" spans="1:2" x14ac:dyDescent="0.25">
      <c r="A162" s="19" t="s">
        <v>17</v>
      </c>
      <c r="B162" s="21">
        <v>61.22</v>
      </c>
    </row>
    <row r="163" spans="1:2" x14ac:dyDescent="0.25">
      <c r="A163" s="19" t="s">
        <v>17</v>
      </c>
      <c r="B163" s="21">
        <v>61.22</v>
      </c>
    </row>
    <row r="164" spans="1:2" x14ac:dyDescent="0.25">
      <c r="A164" s="19" t="s">
        <v>17</v>
      </c>
      <c r="B164" s="21">
        <v>61.22</v>
      </c>
    </row>
    <row r="165" spans="1:2" x14ac:dyDescent="0.25">
      <c r="A165" s="19" t="s">
        <v>17</v>
      </c>
      <c r="B165" s="21">
        <v>61.22</v>
      </c>
    </row>
    <row r="166" spans="1:2" x14ac:dyDescent="0.25">
      <c r="A166" s="19" t="s">
        <v>17</v>
      </c>
      <c r="B166" s="21">
        <v>61.22</v>
      </c>
    </row>
    <row r="167" spans="1:2" x14ac:dyDescent="0.25">
      <c r="A167" s="19" t="s">
        <v>17</v>
      </c>
      <c r="B167" s="21">
        <v>61.22</v>
      </c>
    </row>
    <row r="168" spans="1:2" x14ac:dyDescent="0.25">
      <c r="A168" s="19" t="s">
        <v>17</v>
      </c>
      <c r="B168" s="21">
        <v>61.22</v>
      </c>
    </row>
    <row r="169" spans="1:2" x14ac:dyDescent="0.25">
      <c r="A169" s="19" t="s">
        <v>17</v>
      </c>
      <c r="B169" s="21">
        <v>61.22</v>
      </c>
    </row>
    <row r="170" spans="1:2" x14ac:dyDescent="0.25">
      <c r="A170" s="19" t="s">
        <v>17</v>
      </c>
      <c r="B170" s="21">
        <v>56.42</v>
      </c>
    </row>
    <row r="171" spans="1:2" x14ac:dyDescent="0.25">
      <c r="A171" s="19" t="s">
        <v>17</v>
      </c>
      <c r="B171" s="21">
        <v>56.42</v>
      </c>
    </row>
    <row r="172" spans="1:2" x14ac:dyDescent="0.25">
      <c r="A172" s="19" t="s">
        <v>17</v>
      </c>
      <c r="B172" s="21">
        <v>56.42</v>
      </c>
    </row>
    <row r="173" spans="1:2" x14ac:dyDescent="0.25">
      <c r="A173" s="19" t="s">
        <v>17</v>
      </c>
      <c r="B173" s="21">
        <v>56.42</v>
      </c>
    </row>
    <row r="174" spans="1:2" x14ac:dyDescent="0.25">
      <c r="A174" s="19" t="s">
        <v>17</v>
      </c>
      <c r="B174" s="21">
        <v>56.42</v>
      </c>
    </row>
    <row r="175" spans="1:2" x14ac:dyDescent="0.25">
      <c r="A175" s="19" t="s">
        <v>17</v>
      </c>
      <c r="B175" s="21">
        <v>56.42</v>
      </c>
    </row>
    <row r="176" spans="1:2" x14ac:dyDescent="0.25">
      <c r="A176" s="19" t="s">
        <v>17</v>
      </c>
      <c r="B176" s="21">
        <v>56.42</v>
      </c>
    </row>
    <row r="177" spans="1:2" x14ac:dyDescent="0.25">
      <c r="A177" s="19" t="s">
        <v>17</v>
      </c>
      <c r="B177" s="21">
        <v>56.42</v>
      </c>
    </row>
    <row r="178" spans="1:2" x14ac:dyDescent="0.25">
      <c r="A178" s="19" t="s">
        <v>17</v>
      </c>
      <c r="B178" s="21">
        <v>56.42</v>
      </c>
    </row>
    <row r="179" spans="1:2" x14ac:dyDescent="0.25">
      <c r="A179" s="19" t="s">
        <v>17</v>
      </c>
      <c r="B179" s="21">
        <v>56.42</v>
      </c>
    </row>
    <row r="180" spans="1:2" x14ac:dyDescent="0.25">
      <c r="A180" s="19" t="s">
        <v>17</v>
      </c>
      <c r="B180" s="21">
        <v>56.42</v>
      </c>
    </row>
    <row r="181" spans="1:2" x14ac:dyDescent="0.25">
      <c r="A181" s="19" t="s">
        <v>17</v>
      </c>
      <c r="B181" s="21">
        <v>56.42</v>
      </c>
    </row>
    <row r="182" spans="1:2" x14ac:dyDescent="0.25">
      <c r="A182" s="19" t="s">
        <v>17</v>
      </c>
      <c r="B182" s="21">
        <v>56.42</v>
      </c>
    </row>
    <row r="183" spans="1:2" x14ac:dyDescent="0.25">
      <c r="A183" s="19" t="s">
        <v>17</v>
      </c>
      <c r="B183" s="21">
        <v>56.42</v>
      </c>
    </row>
    <row r="184" spans="1:2" x14ac:dyDescent="0.25">
      <c r="A184" s="19" t="s">
        <v>17</v>
      </c>
      <c r="B184" s="21">
        <v>56.42</v>
      </c>
    </row>
    <row r="185" spans="1:2" x14ac:dyDescent="0.25">
      <c r="A185" s="19" t="s">
        <v>17</v>
      </c>
      <c r="B185" s="21">
        <v>56.42</v>
      </c>
    </row>
    <row r="186" spans="1:2" x14ac:dyDescent="0.25">
      <c r="A186" s="19" t="s">
        <v>17</v>
      </c>
      <c r="B186" s="21">
        <v>56.42</v>
      </c>
    </row>
    <row r="187" spans="1:2" x14ac:dyDescent="0.25">
      <c r="A187" s="19" t="s">
        <v>17</v>
      </c>
      <c r="B187" s="21">
        <v>56.42</v>
      </c>
    </row>
    <row r="188" spans="1:2" x14ac:dyDescent="0.25">
      <c r="A188" s="19" t="s">
        <v>17</v>
      </c>
      <c r="B188" s="21">
        <v>51.62</v>
      </c>
    </row>
    <row r="189" spans="1:2" x14ac:dyDescent="0.25">
      <c r="A189" s="19" t="s">
        <v>17</v>
      </c>
      <c r="B189" s="21">
        <v>51.62</v>
      </c>
    </row>
    <row r="190" spans="1:2" x14ac:dyDescent="0.25">
      <c r="A190" s="19" t="s">
        <v>17</v>
      </c>
      <c r="B190" s="21">
        <v>51.62</v>
      </c>
    </row>
    <row r="191" spans="1:2" x14ac:dyDescent="0.25">
      <c r="A191" s="19" t="s">
        <v>17</v>
      </c>
      <c r="B191" s="21">
        <v>51.62</v>
      </c>
    </row>
    <row r="192" spans="1:2" x14ac:dyDescent="0.25">
      <c r="A192" s="19" t="s">
        <v>17</v>
      </c>
      <c r="B192" s="21">
        <v>51.62</v>
      </c>
    </row>
    <row r="193" spans="1:2" x14ac:dyDescent="0.25">
      <c r="A193" s="19" t="s">
        <v>17</v>
      </c>
      <c r="B193" s="21">
        <v>51.62</v>
      </c>
    </row>
    <row r="194" spans="1:2" x14ac:dyDescent="0.25">
      <c r="A194" s="19" t="s">
        <v>17</v>
      </c>
      <c r="B194" s="21">
        <v>51.62</v>
      </c>
    </row>
    <row r="195" spans="1:2" x14ac:dyDescent="0.25">
      <c r="A195" s="19" t="s">
        <v>17</v>
      </c>
      <c r="B195" s="21">
        <v>51.62</v>
      </c>
    </row>
    <row r="196" spans="1:2" x14ac:dyDescent="0.25">
      <c r="A196" s="19" t="s">
        <v>17</v>
      </c>
      <c r="B196" s="21">
        <v>51.62</v>
      </c>
    </row>
    <row r="197" spans="1:2" x14ac:dyDescent="0.25">
      <c r="A197" s="19" t="s">
        <v>17</v>
      </c>
      <c r="B197" s="21">
        <v>51.62</v>
      </c>
    </row>
    <row r="198" spans="1:2" x14ac:dyDescent="0.25">
      <c r="A198" s="19" t="s">
        <v>17</v>
      </c>
      <c r="B198" s="21">
        <v>51.62</v>
      </c>
    </row>
    <row r="199" spans="1:2" x14ac:dyDescent="0.25">
      <c r="A199" s="19" t="s">
        <v>17</v>
      </c>
      <c r="B199" s="21">
        <v>51.62</v>
      </c>
    </row>
    <row r="200" spans="1:2" x14ac:dyDescent="0.25">
      <c r="A200" s="19" t="s">
        <v>17</v>
      </c>
      <c r="B200" s="21">
        <v>51.62</v>
      </c>
    </row>
    <row r="201" spans="1:2" x14ac:dyDescent="0.25">
      <c r="A201" s="19" t="s">
        <v>17</v>
      </c>
      <c r="B201" s="21">
        <v>51.62</v>
      </c>
    </row>
    <row r="202" spans="1:2" x14ac:dyDescent="0.25">
      <c r="A202" s="19" t="s">
        <v>17</v>
      </c>
      <c r="B202" s="21">
        <v>51.62</v>
      </c>
    </row>
    <row r="203" spans="1:2" x14ac:dyDescent="0.25">
      <c r="A203" s="19" t="s">
        <v>17</v>
      </c>
      <c r="B203" s="21">
        <v>51.62</v>
      </c>
    </row>
    <row r="204" spans="1:2" x14ac:dyDescent="0.25">
      <c r="A204" s="19" t="s">
        <v>17</v>
      </c>
      <c r="B204" s="21">
        <v>46.82</v>
      </c>
    </row>
    <row r="205" spans="1:2" x14ac:dyDescent="0.25">
      <c r="A205" s="19" t="s">
        <v>17</v>
      </c>
      <c r="B205" s="21">
        <v>46.82</v>
      </c>
    </row>
    <row r="206" spans="1:2" x14ac:dyDescent="0.25">
      <c r="A206" s="19" t="s">
        <v>17</v>
      </c>
      <c r="B206" s="21">
        <v>46.82</v>
      </c>
    </row>
    <row r="207" spans="1:2" x14ac:dyDescent="0.25">
      <c r="A207" s="19" t="s">
        <v>17</v>
      </c>
      <c r="B207" s="21">
        <v>46.82</v>
      </c>
    </row>
    <row r="208" spans="1:2" x14ac:dyDescent="0.25">
      <c r="A208" s="19" t="s">
        <v>17</v>
      </c>
      <c r="B208" s="21">
        <v>46.82</v>
      </c>
    </row>
    <row r="209" spans="1:2" x14ac:dyDescent="0.25">
      <c r="A209" s="19" t="s">
        <v>17</v>
      </c>
      <c r="B209" s="21">
        <v>46.82</v>
      </c>
    </row>
    <row r="210" spans="1:2" x14ac:dyDescent="0.25">
      <c r="A210" s="19" t="s">
        <v>17</v>
      </c>
      <c r="B210" s="21">
        <v>42.02</v>
      </c>
    </row>
    <row r="211" spans="1:2" x14ac:dyDescent="0.25">
      <c r="A211" s="4" t="s">
        <v>11</v>
      </c>
      <c r="B211" s="5">
        <v>94.83</v>
      </c>
    </row>
    <row r="212" spans="1:2" x14ac:dyDescent="0.25">
      <c r="A212" s="4" t="s">
        <v>11</v>
      </c>
      <c r="B212" s="5">
        <v>94.83</v>
      </c>
    </row>
    <row r="213" spans="1:2" x14ac:dyDescent="0.25">
      <c r="A213" s="4" t="s">
        <v>11</v>
      </c>
      <c r="B213" s="5">
        <v>94.83</v>
      </c>
    </row>
    <row r="214" spans="1:2" x14ac:dyDescent="0.25">
      <c r="A214" s="4" t="s">
        <v>11</v>
      </c>
      <c r="B214" s="5">
        <v>94.83</v>
      </c>
    </row>
    <row r="215" spans="1:2" x14ac:dyDescent="0.25">
      <c r="A215" s="4" t="s">
        <v>11</v>
      </c>
      <c r="B215" s="5">
        <v>94.83</v>
      </c>
    </row>
    <row r="216" spans="1:2" x14ac:dyDescent="0.25">
      <c r="A216" s="4" t="s">
        <v>11</v>
      </c>
      <c r="B216" s="5">
        <v>94.83</v>
      </c>
    </row>
    <row r="217" spans="1:2" x14ac:dyDescent="0.25">
      <c r="A217" s="4" t="s">
        <v>11</v>
      </c>
      <c r="B217" s="5">
        <v>94.83</v>
      </c>
    </row>
    <row r="218" spans="1:2" x14ac:dyDescent="0.25">
      <c r="A218" s="4" t="s">
        <v>11</v>
      </c>
      <c r="B218" s="5">
        <v>94.83</v>
      </c>
    </row>
    <row r="219" spans="1:2" x14ac:dyDescent="0.25">
      <c r="A219" s="4" t="s">
        <v>11</v>
      </c>
      <c r="B219" s="5">
        <v>94.83</v>
      </c>
    </row>
    <row r="220" spans="1:2" x14ac:dyDescent="0.25">
      <c r="A220" s="4" t="s">
        <v>11</v>
      </c>
      <c r="B220" s="5">
        <v>94.83</v>
      </c>
    </row>
    <row r="221" spans="1:2" x14ac:dyDescent="0.25">
      <c r="A221" s="4" t="s">
        <v>11</v>
      </c>
      <c r="B221" s="5">
        <v>94.83</v>
      </c>
    </row>
    <row r="222" spans="1:2" x14ac:dyDescent="0.25">
      <c r="A222" s="4" t="s">
        <v>11</v>
      </c>
      <c r="B222" s="5">
        <v>94.83</v>
      </c>
    </row>
    <row r="223" spans="1:2" x14ac:dyDescent="0.25">
      <c r="A223" s="4" t="s">
        <v>11</v>
      </c>
      <c r="B223" s="5">
        <v>90.03</v>
      </c>
    </row>
    <row r="224" spans="1:2" x14ac:dyDescent="0.25">
      <c r="A224" s="4" t="s">
        <v>11</v>
      </c>
      <c r="B224" s="5">
        <v>90.03</v>
      </c>
    </row>
    <row r="225" spans="1:2" x14ac:dyDescent="0.25">
      <c r="A225" s="4" t="s">
        <v>11</v>
      </c>
      <c r="B225" s="5">
        <v>90.03</v>
      </c>
    </row>
    <row r="226" spans="1:2" x14ac:dyDescent="0.25">
      <c r="A226" s="4" t="s">
        <v>11</v>
      </c>
      <c r="B226" s="5">
        <v>90.03</v>
      </c>
    </row>
    <row r="227" spans="1:2" x14ac:dyDescent="0.25">
      <c r="A227" s="4" t="s">
        <v>11</v>
      </c>
      <c r="B227" s="5">
        <v>90.03</v>
      </c>
    </row>
    <row r="228" spans="1:2" x14ac:dyDescent="0.25">
      <c r="A228" s="4" t="s">
        <v>11</v>
      </c>
      <c r="B228" s="5">
        <v>90.03</v>
      </c>
    </row>
    <row r="229" spans="1:2" x14ac:dyDescent="0.25">
      <c r="A229" s="4" t="s">
        <v>11</v>
      </c>
      <c r="B229" s="5">
        <v>90.03</v>
      </c>
    </row>
    <row r="230" spans="1:2" x14ac:dyDescent="0.25">
      <c r="A230" s="4" t="s">
        <v>11</v>
      </c>
      <c r="B230" s="5">
        <v>90.03</v>
      </c>
    </row>
    <row r="231" spans="1:2" x14ac:dyDescent="0.25">
      <c r="A231" s="4" t="s">
        <v>11</v>
      </c>
      <c r="B231" s="5">
        <v>90.03</v>
      </c>
    </row>
    <row r="232" spans="1:2" x14ac:dyDescent="0.25">
      <c r="A232" s="4" t="s">
        <v>11</v>
      </c>
      <c r="B232" s="5">
        <v>90.03</v>
      </c>
    </row>
    <row r="233" spans="1:2" x14ac:dyDescent="0.25">
      <c r="A233" s="4" t="s">
        <v>11</v>
      </c>
      <c r="B233" s="5">
        <v>90.03</v>
      </c>
    </row>
    <row r="234" spans="1:2" x14ac:dyDescent="0.25">
      <c r="A234" s="4" t="s">
        <v>11</v>
      </c>
      <c r="B234" s="5">
        <v>90.03</v>
      </c>
    </row>
    <row r="235" spans="1:2" x14ac:dyDescent="0.25">
      <c r="A235" s="4" t="s">
        <v>11</v>
      </c>
      <c r="B235" s="5">
        <v>90.03</v>
      </c>
    </row>
    <row r="236" spans="1:2" x14ac:dyDescent="0.25">
      <c r="A236" s="4" t="s">
        <v>11</v>
      </c>
      <c r="B236" s="5">
        <v>90.03</v>
      </c>
    </row>
    <row r="237" spans="1:2" x14ac:dyDescent="0.25">
      <c r="A237" s="4" t="s">
        <v>11</v>
      </c>
      <c r="B237" s="5">
        <v>90.03</v>
      </c>
    </row>
    <row r="238" spans="1:2" x14ac:dyDescent="0.25">
      <c r="A238" s="4" t="s">
        <v>11</v>
      </c>
      <c r="B238" s="5">
        <v>90.03</v>
      </c>
    </row>
    <row r="239" spans="1:2" x14ac:dyDescent="0.25">
      <c r="A239" s="4" t="s">
        <v>11</v>
      </c>
      <c r="B239" s="5">
        <v>90.03</v>
      </c>
    </row>
    <row r="240" spans="1:2" x14ac:dyDescent="0.25">
      <c r="A240" s="4" t="s">
        <v>11</v>
      </c>
      <c r="B240" s="5">
        <v>90.03</v>
      </c>
    </row>
    <row r="241" spans="1:2" x14ac:dyDescent="0.25">
      <c r="A241" s="4" t="s">
        <v>11</v>
      </c>
      <c r="B241" s="5">
        <v>90.03</v>
      </c>
    </row>
    <row r="242" spans="1:2" x14ac:dyDescent="0.25">
      <c r="A242" s="4" t="s">
        <v>11</v>
      </c>
      <c r="B242" s="5">
        <v>90.03</v>
      </c>
    </row>
    <row r="243" spans="1:2" x14ac:dyDescent="0.25">
      <c r="A243" s="4" t="s">
        <v>11</v>
      </c>
      <c r="B243" s="5">
        <v>90.03</v>
      </c>
    </row>
    <row r="244" spans="1:2" x14ac:dyDescent="0.25">
      <c r="A244" s="4" t="s">
        <v>11</v>
      </c>
      <c r="B244" s="5">
        <v>90.03</v>
      </c>
    </row>
    <row r="245" spans="1:2" x14ac:dyDescent="0.25">
      <c r="A245" s="4" t="s">
        <v>11</v>
      </c>
      <c r="B245" s="5">
        <v>85.23</v>
      </c>
    </row>
    <row r="246" spans="1:2" x14ac:dyDescent="0.25">
      <c r="A246" s="4" t="s">
        <v>11</v>
      </c>
      <c r="B246" s="5">
        <v>85.23</v>
      </c>
    </row>
    <row r="247" spans="1:2" x14ac:dyDescent="0.25">
      <c r="A247" s="4" t="s">
        <v>11</v>
      </c>
      <c r="B247" s="5">
        <v>85.23</v>
      </c>
    </row>
    <row r="248" spans="1:2" x14ac:dyDescent="0.25">
      <c r="A248" s="4" t="s">
        <v>11</v>
      </c>
      <c r="B248" s="5">
        <v>85.23</v>
      </c>
    </row>
    <row r="249" spans="1:2" x14ac:dyDescent="0.25">
      <c r="A249" s="4" t="s">
        <v>11</v>
      </c>
      <c r="B249" s="5">
        <v>85.23</v>
      </c>
    </row>
    <row r="250" spans="1:2" x14ac:dyDescent="0.25">
      <c r="A250" s="4" t="s">
        <v>11</v>
      </c>
      <c r="B250" s="5">
        <v>85.23</v>
      </c>
    </row>
    <row r="251" spans="1:2" x14ac:dyDescent="0.25">
      <c r="A251" s="4" t="s">
        <v>11</v>
      </c>
      <c r="B251" s="5">
        <v>85.23</v>
      </c>
    </row>
    <row r="252" spans="1:2" x14ac:dyDescent="0.25">
      <c r="A252" s="4" t="s">
        <v>11</v>
      </c>
      <c r="B252" s="5">
        <v>85.23</v>
      </c>
    </row>
    <row r="253" spans="1:2" x14ac:dyDescent="0.25">
      <c r="A253" s="4" t="s">
        <v>11</v>
      </c>
      <c r="B253" s="5">
        <v>85.23</v>
      </c>
    </row>
    <row r="254" spans="1:2" x14ac:dyDescent="0.25">
      <c r="A254" s="4" t="s">
        <v>11</v>
      </c>
      <c r="B254" s="5">
        <v>85.23</v>
      </c>
    </row>
    <row r="255" spans="1:2" x14ac:dyDescent="0.25">
      <c r="A255" s="4" t="s">
        <v>11</v>
      </c>
      <c r="B255" s="5">
        <v>85.23</v>
      </c>
    </row>
    <row r="256" spans="1:2" x14ac:dyDescent="0.25">
      <c r="A256" s="4" t="s">
        <v>11</v>
      </c>
      <c r="B256" s="5">
        <v>85.23</v>
      </c>
    </row>
    <row r="257" spans="1:2" x14ac:dyDescent="0.25">
      <c r="A257" s="4" t="s">
        <v>11</v>
      </c>
      <c r="B257" s="5">
        <v>80.42</v>
      </c>
    </row>
    <row r="258" spans="1:2" x14ac:dyDescent="0.25">
      <c r="A258" s="4" t="s">
        <v>11</v>
      </c>
      <c r="B258" s="5">
        <v>80.42</v>
      </c>
    </row>
    <row r="259" spans="1:2" x14ac:dyDescent="0.25">
      <c r="A259" s="4" t="s">
        <v>11</v>
      </c>
      <c r="B259" s="5">
        <v>80.42</v>
      </c>
    </row>
    <row r="260" spans="1:2" x14ac:dyDescent="0.25">
      <c r="A260" s="4" t="s">
        <v>11</v>
      </c>
      <c r="B260" s="5">
        <v>80.42</v>
      </c>
    </row>
    <row r="261" spans="1:2" x14ac:dyDescent="0.25">
      <c r="A261" s="4" t="s">
        <v>11</v>
      </c>
      <c r="B261" s="5">
        <v>80.42</v>
      </c>
    </row>
    <row r="262" spans="1:2" x14ac:dyDescent="0.25">
      <c r="A262" s="4" t="s">
        <v>11</v>
      </c>
      <c r="B262" s="5">
        <v>80.42</v>
      </c>
    </row>
    <row r="263" spans="1:2" x14ac:dyDescent="0.25">
      <c r="A263" s="4" t="s">
        <v>11</v>
      </c>
      <c r="B263" s="5">
        <v>80.42</v>
      </c>
    </row>
    <row r="264" spans="1:2" x14ac:dyDescent="0.25">
      <c r="A264" s="4" t="s">
        <v>11</v>
      </c>
      <c r="B264" s="5">
        <v>80.42</v>
      </c>
    </row>
    <row r="265" spans="1:2" x14ac:dyDescent="0.25">
      <c r="A265" s="4" t="s">
        <v>11</v>
      </c>
      <c r="B265" s="5">
        <v>80.42</v>
      </c>
    </row>
    <row r="266" spans="1:2" x14ac:dyDescent="0.25">
      <c r="A266" s="4" t="s">
        <v>11</v>
      </c>
      <c r="B266" s="5">
        <v>80.42</v>
      </c>
    </row>
    <row r="267" spans="1:2" x14ac:dyDescent="0.25">
      <c r="A267" s="4" t="s">
        <v>11</v>
      </c>
      <c r="B267" s="5">
        <v>80.42</v>
      </c>
    </row>
    <row r="268" spans="1:2" x14ac:dyDescent="0.25">
      <c r="A268" s="4" t="s">
        <v>11</v>
      </c>
      <c r="B268" s="5">
        <v>80.42</v>
      </c>
    </row>
    <row r="269" spans="1:2" x14ac:dyDescent="0.25">
      <c r="A269" s="4" t="s">
        <v>11</v>
      </c>
      <c r="B269" s="5">
        <v>80.42</v>
      </c>
    </row>
    <row r="270" spans="1:2" x14ac:dyDescent="0.25">
      <c r="A270" s="4" t="s">
        <v>11</v>
      </c>
      <c r="B270" s="5">
        <v>80.42</v>
      </c>
    </row>
    <row r="271" spans="1:2" x14ac:dyDescent="0.25">
      <c r="A271" s="4" t="s">
        <v>11</v>
      </c>
      <c r="B271" s="5">
        <v>80.42</v>
      </c>
    </row>
    <row r="272" spans="1:2" x14ac:dyDescent="0.25">
      <c r="A272" s="4" t="s">
        <v>11</v>
      </c>
      <c r="B272" s="5">
        <v>80.42</v>
      </c>
    </row>
    <row r="273" spans="1:2" x14ac:dyDescent="0.25">
      <c r="A273" s="4" t="s">
        <v>11</v>
      </c>
      <c r="B273" s="5">
        <v>80.42</v>
      </c>
    </row>
    <row r="274" spans="1:2" x14ac:dyDescent="0.25">
      <c r="A274" s="4" t="s">
        <v>11</v>
      </c>
      <c r="B274" s="5">
        <v>80.42</v>
      </c>
    </row>
    <row r="275" spans="1:2" x14ac:dyDescent="0.25">
      <c r="A275" s="4" t="s">
        <v>11</v>
      </c>
      <c r="B275" s="5">
        <v>80.42</v>
      </c>
    </row>
    <row r="276" spans="1:2" x14ac:dyDescent="0.25">
      <c r="A276" s="4" t="s">
        <v>11</v>
      </c>
      <c r="B276" s="5">
        <v>80.42</v>
      </c>
    </row>
    <row r="277" spans="1:2" x14ac:dyDescent="0.25">
      <c r="A277" s="4" t="s">
        <v>11</v>
      </c>
      <c r="B277" s="5">
        <v>80.42</v>
      </c>
    </row>
    <row r="278" spans="1:2" x14ac:dyDescent="0.25">
      <c r="A278" s="4" t="s">
        <v>11</v>
      </c>
      <c r="B278" s="5">
        <v>80.42</v>
      </c>
    </row>
    <row r="279" spans="1:2" x14ac:dyDescent="0.25">
      <c r="A279" s="4" t="s">
        <v>11</v>
      </c>
      <c r="B279" s="5">
        <v>80.42</v>
      </c>
    </row>
    <row r="280" spans="1:2" x14ac:dyDescent="0.25">
      <c r="A280" s="4" t="s">
        <v>11</v>
      </c>
      <c r="B280" s="5">
        <v>80.42</v>
      </c>
    </row>
    <row r="281" spans="1:2" x14ac:dyDescent="0.25">
      <c r="A281" s="4" t="s">
        <v>11</v>
      </c>
      <c r="B281" s="5">
        <v>80.42</v>
      </c>
    </row>
    <row r="282" spans="1:2" x14ac:dyDescent="0.25">
      <c r="A282" s="4" t="s">
        <v>11</v>
      </c>
      <c r="B282" s="5">
        <v>80.42</v>
      </c>
    </row>
    <row r="283" spans="1:2" x14ac:dyDescent="0.25">
      <c r="A283" s="4" t="s">
        <v>11</v>
      </c>
      <c r="B283" s="5">
        <v>80.42</v>
      </c>
    </row>
    <row r="284" spans="1:2" x14ac:dyDescent="0.25">
      <c r="A284" s="4" t="s">
        <v>11</v>
      </c>
      <c r="B284" s="5">
        <v>80.42</v>
      </c>
    </row>
    <row r="285" spans="1:2" x14ac:dyDescent="0.25">
      <c r="A285" s="4" t="s">
        <v>11</v>
      </c>
      <c r="B285" s="5">
        <v>75.62</v>
      </c>
    </row>
    <row r="286" spans="1:2" x14ac:dyDescent="0.25">
      <c r="A286" s="4" t="s">
        <v>11</v>
      </c>
      <c r="B286" s="5">
        <v>75.62</v>
      </c>
    </row>
    <row r="287" spans="1:2" x14ac:dyDescent="0.25">
      <c r="A287" s="4" t="s">
        <v>11</v>
      </c>
      <c r="B287" s="5">
        <v>75.62</v>
      </c>
    </row>
    <row r="288" spans="1:2" x14ac:dyDescent="0.25">
      <c r="A288" s="4" t="s">
        <v>11</v>
      </c>
      <c r="B288" s="5">
        <v>75.62</v>
      </c>
    </row>
    <row r="289" spans="1:2" x14ac:dyDescent="0.25">
      <c r="A289" s="4" t="s">
        <v>11</v>
      </c>
      <c r="B289" s="5">
        <v>75.62</v>
      </c>
    </row>
    <row r="290" spans="1:2" x14ac:dyDescent="0.25">
      <c r="A290" s="4" t="s">
        <v>11</v>
      </c>
      <c r="B290" s="5">
        <v>75.62</v>
      </c>
    </row>
    <row r="291" spans="1:2" x14ac:dyDescent="0.25">
      <c r="A291" s="4" t="s">
        <v>11</v>
      </c>
      <c r="B291" s="5">
        <v>75.62</v>
      </c>
    </row>
    <row r="292" spans="1:2" x14ac:dyDescent="0.25">
      <c r="A292" s="4" t="s">
        <v>11</v>
      </c>
      <c r="B292" s="5">
        <v>75.62</v>
      </c>
    </row>
    <row r="293" spans="1:2" x14ac:dyDescent="0.25">
      <c r="A293" s="4" t="s">
        <v>11</v>
      </c>
      <c r="B293" s="5">
        <v>75.62</v>
      </c>
    </row>
    <row r="294" spans="1:2" x14ac:dyDescent="0.25">
      <c r="A294" s="4" t="s">
        <v>11</v>
      </c>
      <c r="B294" s="5">
        <v>75.62</v>
      </c>
    </row>
    <row r="295" spans="1:2" x14ac:dyDescent="0.25">
      <c r="A295" s="4" t="s">
        <v>11</v>
      </c>
      <c r="B295" s="5">
        <v>75.62</v>
      </c>
    </row>
    <row r="296" spans="1:2" x14ac:dyDescent="0.25">
      <c r="A296" s="4" t="s">
        <v>11</v>
      </c>
      <c r="B296" s="5">
        <v>75.62</v>
      </c>
    </row>
    <row r="297" spans="1:2" x14ac:dyDescent="0.25">
      <c r="A297" s="4" t="s">
        <v>11</v>
      </c>
      <c r="B297" s="5">
        <v>75.62</v>
      </c>
    </row>
    <row r="298" spans="1:2" x14ac:dyDescent="0.25">
      <c r="A298" s="4" t="s">
        <v>11</v>
      </c>
      <c r="B298" s="5">
        <v>75.62</v>
      </c>
    </row>
    <row r="299" spans="1:2" x14ac:dyDescent="0.25">
      <c r="A299" s="4" t="s">
        <v>11</v>
      </c>
      <c r="B299" s="5">
        <v>75.62</v>
      </c>
    </row>
    <row r="300" spans="1:2" x14ac:dyDescent="0.25">
      <c r="A300" s="4" t="s">
        <v>11</v>
      </c>
      <c r="B300" s="5">
        <v>75.62</v>
      </c>
    </row>
    <row r="301" spans="1:2" x14ac:dyDescent="0.25">
      <c r="A301" s="4" t="s">
        <v>11</v>
      </c>
      <c r="B301" s="5">
        <v>70.819999999999993</v>
      </c>
    </row>
    <row r="302" spans="1:2" x14ac:dyDescent="0.25">
      <c r="A302" s="4" t="s">
        <v>11</v>
      </c>
      <c r="B302" s="5">
        <v>70.819999999999993</v>
      </c>
    </row>
    <row r="303" spans="1:2" x14ac:dyDescent="0.25">
      <c r="A303" s="4" t="s">
        <v>11</v>
      </c>
      <c r="B303" s="5">
        <v>70.819999999999993</v>
      </c>
    </row>
    <row r="304" spans="1:2" x14ac:dyDescent="0.25">
      <c r="A304" s="4" t="s">
        <v>11</v>
      </c>
      <c r="B304" s="5">
        <v>70.819999999999993</v>
      </c>
    </row>
    <row r="305" spans="1:2" x14ac:dyDescent="0.25">
      <c r="A305" s="4" t="s">
        <v>11</v>
      </c>
      <c r="B305" s="5">
        <v>70.819999999999993</v>
      </c>
    </row>
    <row r="306" spans="1:2" x14ac:dyDescent="0.25">
      <c r="A306" s="4" t="s">
        <v>11</v>
      </c>
      <c r="B306" s="5">
        <v>70.819999999999993</v>
      </c>
    </row>
    <row r="307" spans="1:2" x14ac:dyDescent="0.25">
      <c r="A307" s="4" t="s">
        <v>11</v>
      </c>
      <c r="B307" s="5">
        <v>70.819999999999993</v>
      </c>
    </row>
    <row r="308" spans="1:2" x14ac:dyDescent="0.25">
      <c r="A308" s="4" t="s">
        <v>11</v>
      </c>
      <c r="B308" s="5">
        <v>70.819999999999993</v>
      </c>
    </row>
    <row r="309" spans="1:2" x14ac:dyDescent="0.25">
      <c r="A309" s="4" t="s">
        <v>11</v>
      </c>
      <c r="B309" s="5">
        <v>70.819999999999993</v>
      </c>
    </row>
    <row r="310" spans="1:2" x14ac:dyDescent="0.25">
      <c r="A310" s="4" t="s">
        <v>11</v>
      </c>
      <c r="B310" s="5">
        <v>70.819999999999993</v>
      </c>
    </row>
    <row r="311" spans="1:2" x14ac:dyDescent="0.25">
      <c r="A311" s="4" t="s">
        <v>11</v>
      </c>
      <c r="B311" s="5">
        <v>70.819999999999993</v>
      </c>
    </row>
    <row r="312" spans="1:2" x14ac:dyDescent="0.25">
      <c r="A312" s="4" t="s">
        <v>11</v>
      </c>
      <c r="B312" s="5">
        <v>70.819999999999993</v>
      </c>
    </row>
    <row r="313" spans="1:2" x14ac:dyDescent="0.25">
      <c r="A313" s="4" t="s">
        <v>11</v>
      </c>
      <c r="B313" s="5">
        <v>70.819999999999993</v>
      </c>
    </row>
    <row r="314" spans="1:2" x14ac:dyDescent="0.25">
      <c r="A314" s="4" t="s">
        <v>11</v>
      </c>
      <c r="B314" s="5">
        <v>70.819999999999993</v>
      </c>
    </row>
    <row r="315" spans="1:2" x14ac:dyDescent="0.25">
      <c r="A315" s="4" t="s">
        <v>11</v>
      </c>
      <c r="B315" s="5">
        <v>70.819999999999993</v>
      </c>
    </row>
    <row r="316" spans="1:2" x14ac:dyDescent="0.25">
      <c r="A316" s="4" t="s">
        <v>11</v>
      </c>
      <c r="B316" s="5">
        <v>70.819999999999993</v>
      </c>
    </row>
    <row r="317" spans="1:2" x14ac:dyDescent="0.25">
      <c r="A317" s="4" t="s">
        <v>11</v>
      </c>
      <c r="B317" s="5">
        <v>70.819999999999993</v>
      </c>
    </row>
    <row r="318" spans="1:2" x14ac:dyDescent="0.25">
      <c r="A318" s="4" t="s">
        <v>11</v>
      </c>
      <c r="B318" s="5">
        <v>70.819999999999993</v>
      </c>
    </row>
    <row r="319" spans="1:2" x14ac:dyDescent="0.25">
      <c r="A319" s="4" t="s">
        <v>11</v>
      </c>
      <c r="B319" s="5">
        <v>70.819999999999993</v>
      </c>
    </row>
    <row r="320" spans="1:2" x14ac:dyDescent="0.25">
      <c r="A320" s="4" t="s">
        <v>11</v>
      </c>
      <c r="B320" s="5">
        <v>70.819999999999993</v>
      </c>
    </row>
    <row r="321" spans="1:2" x14ac:dyDescent="0.25">
      <c r="A321" s="4" t="s">
        <v>11</v>
      </c>
      <c r="B321" s="5">
        <v>70.819999999999993</v>
      </c>
    </row>
    <row r="322" spans="1:2" x14ac:dyDescent="0.25">
      <c r="A322" s="4" t="s">
        <v>11</v>
      </c>
      <c r="B322" s="5">
        <v>70.819999999999993</v>
      </c>
    </row>
    <row r="323" spans="1:2" x14ac:dyDescent="0.25">
      <c r="A323" s="4" t="s">
        <v>11</v>
      </c>
      <c r="B323" s="5">
        <v>70.819999999999993</v>
      </c>
    </row>
    <row r="324" spans="1:2" x14ac:dyDescent="0.25">
      <c r="A324" s="4" t="s">
        <v>11</v>
      </c>
      <c r="B324" s="5">
        <v>70.819999999999993</v>
      </c>
    </row>
    <row r="325" spans="1:2" x14ac:dyDescent="0.25">
      <c r="A325" s="4" t="s">
        <v>11</v>
      </c>
      <c r="B325" s="5">
        <v>70.819999999999993</v>
      </c>
    </row>
    <row r="326" spans="1:2" x14ac:dyDescent="0.25">
      <c r="A326" s="4" t="s">
        <v>11</v>
      </c>
      <c r="B326" s="5">
        <v>70.819999999999993</v>
      </c>
    </row>
    <row r="327" spans="1:2" x14ac:dyDescent="0.25">
      <c r="A327" s="4" t="s">
        <v>11</v>
      </c>
      <c r="B327" s="5">
        <v>70.819999999999993</v>
      </c>
    </row>
    <row r="328" spans="1:2" x14ac:dyDescent="0.25">
      <c r="A328" s="4" t="s">
        <v>11</v>
      </c>
      <c r="B328" s="5">
        <v>66.02</v>
      </c>
    </row>
    <row r="329" spans="1:2" x14ac:dyDescent="0.25">
      <c r="A329" s="4" t="s">
        <v>11</v>
      </c>
      <c r="B329" s="5">
        <v>66.02</v>
      </c>
    </row>
    <row r="330" spans="1:2" x14ac:dyDescent="0.25">
      <c r="A330" s="4" t="s">
        <v>11</v>
      </c>
      <c r="B330" s="5">
        <v>66.02</v>
      </c>
    </row>
    <row r="331" spans="1:2" x14ac:dyDescent="0.25">
      <c r="A331" s="4" t="s">
        <v>11</v>
      </c>
      <c r="B331" s="5">
        <v>66.02</v>
      </c>
    </row>
    <row r="332" spans="1:2" x14ac:dyDescent="0.25">
      <c r="A332" s="4" t="s">
        <v>11</v>
      </c>
      <c r="B332" s="5">
        <v>66.02</v>
      </c>
    </row>
    <row r="333" spans="1:2" x14ac:dyDescent="0.25">
      <c r="A333" s="4" t="s">
        <v>11</v>
      </c>
      <c r="B333" s="5">
        <v>66.02</v>
      </c>
    </row>
    <row r="334" spans="1:2" x14ac:dyDescent="0.25">
      <c r="A334" s="4" t="s">
        <v>11</v>
      </c>
      <c r="B334" s="5">
        <v>66.02</v>
      </c>
    </row>
    <row r="335" spans="1:2" x14ac:dyDescent="0.25">
      <c r="A335" s="4" t="s">
        <v>11</v>
      </c>
      <c r="B335" s="5">
        <v>66.02</v>
      </c>
    </row>
    <row r="336" spans="1:2" x14ac:dyDescent="0.25">
      <c r="A336" s="4" t="s">
        <v>11</v>
      </c>
      <c r="B336" s="5">
        <v>66.02</v>
      </c>
    </row>
    <row r="337" spans="1:2" x14ac:dyDescent="0.25">
      <c r="A337" s="4" t="s">
        <v>11</v>
      </c>
      <c r="B337" s="5">
        <v>66.02</v>
      </c>
    </row>
    <row r="338" spans="1:2" x14ac:dyDescent="0.25">
      <c r="A338" s="4" t="s">
        <v>11</v>
      </c>
      <c r="B338" s="5">
        <v>66.02</v>
      </c>
    </row>
    <row r="339" spans="1:2" x14ac:dyDescent="0.25">
      <c r="A339" s="4" t="s">
        <v>11</v>
      </c>
      <c r="B339" s="5">
        <v>66.02</v>
      </c>
    </row>
    <row r="340" spans="1:2" x14ac:dyDescent="0.25">
      <c r="A340" s="4" t="s">
        <v>11</v>
      </c>
      <c r="B340" s="5">
        <v>66.02</v>
      </c>
    </row>
    <row r="341" spans="1:2" x14ac:dyDescent="0.25">
      <c r="A341" s="4" t="s">
        <v>11</v>
      </c>
      <c r="B341" s="5">
        <v>66.02</v>
      </c>
    </row>
    <row r="342" spans="1:2" x14ac:dyDescent="0.25">
      <c r="A342" s="4" t="s">
        <v>11</v>
      </c>
      <c r="B342" s="5">
        <v>66.02</v>
      </c>
    </row>
    <row r="343" spans="1:2" x14ac:dyDescent="0.25">
      <c r="A343" s="4" t="s">
        <v>11</v>
      </c>
      <c r="B343" s="5">
        <v>66.02</v>
      </c>
    </row>
    <row r="344" spans="1:2" x14ac:dyDescent="0.25">
      <c r="A344" s="4" t="s">
        <v>11</v>
      </c>
      <c r="B344" s="5">
        <v>61.22</v>
      </c>
    </row>
    <row r="345" spans="1:2" x14ac:dyDescent="0.25">
      <c r="A345" s="4" t="s">
        <v>11</v>
      </c>
      <c r="B345" s="5">
        <v>61.22</v>
      </c>
    </row>
    <row r="346" spans="1:2" x14ac:dyDescent="0.25">
      <c r="A346" s="4" t="s">
        <v>11</v>
      </c>
      <c r="B346" s="5">
        <v>61.22</v>
      </c>
    </row>
    <row r="347" spans="1:2" x14ac:dyDescent="0.25">
      <c r="A347" s="4" t="s">
        <v>11</v>
      </c>
      <c r="B347" s="5">
        <v>61.22</v>
      </c>
    </row>
    <row r="348" spans="1:2" x14ac:dyDescent="0.25">
      <c r="A348" s="4" t="s">
        <v>11</v>
      </c>
      <c r="B348" s="5">
        <v>61.22</v>
      </c>
    </row>
    <row r="349" spans="1:2" x14ac:dyDescent="0.25">
      <c r="A349" s="4" t="s">
        <v>11</v>
      </c>
      <c r="B349" s="5">
        <v>61.22</v>
      </c>
    </row>
    <row r="350" spans="1:2" x14ac:dyDescent="0.25">
      <c r="A350" s="4" t="s">
        <v>11</v>
      </c>
      <c r="B350" s="5">
        <v>61.22</v>
      </c>
    </row>
    <row r="351" spans="1:2" x14ac:dyDescent="0.25">
      <c r="A351" s="4" t="s">
        <v>11</v>
      </c>
      <c r="B351" s="5">
        <v>61.22</v>
      </c>
    </row>
    <row r="352" spans="1:2" x14ac:dyDescent="0.25">
      <c r="A352" s="4" t="s">
        <v>11</v>
      </c>
      <c r="B352" s="5">
        <v>61.22</v>
      </c>
    </row>
    <row r="353" spans="1:2" x14ac:dyDescent="0.25">
      <c r="A353" s="4" t="s">
        <v>11</v>
      </c>
      <c r="B353" s="5">
        <v>61.22</v>
      </c>
    </row>
    <row r="354" spans="1:2" x14ac:dyDescent="0.25">
      <c r="A354" s="4" t="s">
        <v>11</v>
      </c>
      <c r="B354" s="5">
        <v>61.22</v>
      </c>
    </row>
    <row r="355" spans="1:2" x14ac:dyDescent="0.25">
      <c r="A355" s="4" t="s">
        <v>11</v>
      </c>
      <c r="B355" s="5">
        <v>56.42</v>
      </c>
    </row>
    <row r="356" spans="1:2" x14ac:dyDescent="0.25">
      <c r="A356" s="4" t="s">
        <v>11</v>
      </c>
      <c r="B356" s="5">
        <v>56.42</v>
      </c>
    </row>
    <row r="357" spans="1:2" x14ac:dyDescent="0.25">
      <c r="A357" s="4" t="s">
        <v>11</v>
      </c>
      <c r="B357" s="5">
        <v>56.42</v>
      </c>
    </row>
    <row r="358" spans="1:2" x14ac:dyDescent="0.25">
      <c r="A358" s="4" t="s">
        <v>11</v>
      </c>
      <c r="B358" s="5">
        <v>56.42</v>
      </c>
    </row>
    <row r="359" spans="1:2" x14ac:dyDescent="0.25">
      <c r="A359" s="4" t="s">
        <v>11</v>
      </c>
      <c r="B359" s="5">
        <v>56.42</v>
      </c>
    </row>
    <row r="360" spans="1:2" x14ac:dyDescent="0.25">
      <c r="A360" s="4" t="s">
        <v>11</v>
      </c>
      <c r="B360" s="5">
        <v>56.42</v>
      </c>
    </row>
    <row r="361" spans="1:2" x14ac:dyDescent="0.25">
      <c r="A361" s="4" t="s">
        <v>11</v>
      </c>
      <c r="B361" s="5">
        <v>56.42</v>
      </c>
    </row>
    <row r="362" spans="1:2" x14ac:dyDescent="0.25">
      <c r="A362" s="4" t="s">
        <v>11</v>
      </c>
      <c r="B362" s="5">
        <v>56.42</v>
      </c>
    </row>
    <row r="363" spans="1:2" x14ac:dyDescent="0.25">
      <c r="A363" s="4" t="s">
        <v>11</v>
      </c>
      <c r="B363" s="5">
        <v>51.62</v>
      </c>
    </row>
    <row r="364" spans="1:2" x14ac:dyDescent="0.25">
      <c r="A364" s="4" t="s">
        <v>11</v>
      </c>
      <c r="B364" s="5">
        <v>51.62</v>
      </c>
    </row>
    <row r="365" spans="1:2" x14ac:dyDescent="0.25">
      <c r="A365" s="4" t="s">
        <v>11</v>
      </c>
      <c r="B365" s="5">
        <v>51.62</v>
      </c>
    </row>
    <row r="366" spans="1:2" x14ac:dyDescent="0.25">
      <c r="A366" s="4" t="s">
        <v>11</v>
      </c>
      <c r="B366" s="5">
        <v>51.62</v>
      </c>
    </row>
    <row r="367" spans="1:2" x14ac:dyDescent="0.25">
      <c r="A367" s="4" t="s">
        <v>11</v>
      </c>
      <c r="B367" s="5">
        <v>51.62</v>
      </c>
    </row>
    <row r="368" spans="1:2" x14ac:dyDescent="0.25">
      <c r="A368" s="4" t="s">
        <v>11</v>
      </c>
      <c r="B368" s="5">
        <v>51.62</v>
      </c>
    </row>
    <row r="369" spans="1:2" x14ac:dyDescent="0.25">
      <c r="A369" s="4" t="s">
        <v>11</v>
      </c>
      <c r="B369" s="5">
        <v>51.62</v>
      </c>
    </row>
    <row r="370" spans="1:2" x14ac:dyDescent="0.25">
      <c r="A370" s="4" t="s">
        <v>11</v>
      </c>
      <c r="B370" s="5">
        <v>51.62</v>
      </c>
    </row>
    <row r="371" spans="1:2" x14ac:dyDescent="0.25">
      <c r="A371" s="4" t="s">
        <v>11</v>
      </c>
      <c r="B371" s="5">
        <v>46.82</v>
      </c>
    </row>
    <row r="372" spans="1:2" x14ac:dyDescent="0.25">
      <c r="A372" s="4" t="s">
        <v>11</v>
      </c>
      <c r="B372" s="5">
        <v>46.82</v>
      </c>
    </row>
    <row r="373" spans="1:2" x14ac:dyDescent="0.25">
      <c r="A373" s="4" t="s">
        <v>11</v>
      </c>
      <c r="B373" s="5">
        <v>42.02</v>
      </c>
    </row>
    <row r="374" spans="1:2" x14ac:dyDescent="0.25">
      <c r="A374" s="4" t="s">
        <v>11</v>
      </c>
      <c r="B374" s="5">
        <v>42.02</v>
      </c>
    </row>
    <row r="375" spans="1:2" x14ac:dyDescent="0.25">
      <c r="A375" s="4" t="s">
        <v>11</v>
      </c>
      <c r="B375" s="5">
        <v>42.02</v>
      </c>
    </row>
    <row r="376" spans="1:2" ht="15.75" thickBot="1" x14ac:dyDescent="0.3">
      <c r="A376" s="6" t="s">
        <v>11</v>
      </c>
      <c r="B376" s="8">
        <v>37.22</v>
      </c>
    </row>
    <row r="378" spans="1:2" x14ac:dyDescent="0.25">
      <c r="A378" s="31"/>
      <c r="B378" s="3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52B66-509A-4F81-90E5-EC1708CDF13F}">
  <sheetPr>
    <tabColor rgb="FFFFFF99"/>
  </sheetPr>
  <dimension ref="A1:S256"/>
  <sheetViews>
    <sheetView workbookViewId="0">
      <selection activeCell="C2" sqref="C2:C138"/>
    </sheetView>
  </sheetViews>
  <sheetFormatPr defaultRowHeight="15" x14ac:dyDescent="0.25"/>
  <cols>
    <col min="2" max="2" width="12.5703125" customWidth="1"/>
    <col min="7" max="9" width="10.28515625" customWidth="1"/>
    <col min="10" max="10" width="10.42578125" customWidth="1"/>
    <col min="11" max="11" width="10" customWidth="1"/>
    <col min="12" max="12" width="9.85546875" customWidth="1"/>
    <col min="13" max="13" width="10.28515625" customWidth="1"/>
    <col min="16" max="16" width="10.5703125" customWidth="1"/>
    <col min="17" max="17" width="8.5703125" customWidth="1"/>
    <col min="18" max="18" width="9.28515625" customWidth="1"/>
    <col min="19" max="19" width="10.5703125" customWidth="1"/>
  </cols>
  <sheetData>
    <row r="1" spans="1:19" ht="15.75" customHeight="1" thickBot="1" x14ac:dyDescent="0.3">
      <c r="A1" s="41" t="s">
        <v>32</v>
      </c>
      <c r="B1" s="42" t="s">
        <v>33</v>
      </c>
      <c r="C1" s="42" t="s">
        <v>34</v>
      </c>
      <c r="D1" s="42" t="s">
        <v>35</v>
      </c>
      <c r="E1" s="43" t="s">
        <v>36</v>
      </c>
      <c r="G1" s="50" t="s">
        <v>51</v>
      </c>
      <c r="H1" s="51" t="s">
        <v>56</v>
      </c>
      <c r="I1" s="51" t="s">
        <v>57</v>
      </c>
      <c r="J1" s="51" t="s">
        <v>52</v>
      </c>
      <c r="K1" s="51" t="s">
        <v>53</v>
      </c>
      <c r="L1" s="51" t="s">
        <v>54</v>
      </c>
      <c r="O1" s="50" t="s">
        <v>100</v>
      </c>
      <c r="P1" s="164" t="s">
        <v>97</v>
      </c>
    </row>
    <row r="2" spans="1:19" x14ac:dyDescent="0.25">
      <c r="A2" s="32">
        <v>1</v>
      </c>
      <c r="B2" s="33">
        <v>79</v>
      </c>
      <c r="C2" s="33" t="s">
        <v>38</v>
      </c>
      <c r="D2" s="170">
        <v>6</v>
      </c>
      <c r="E2" s="34">
        <f t="shared" ref="E2:E65" si="0">D2*10</f>
        <v>60</v>
      </c>
      <c r="G2" s="52">
        <v>1</v>
      </c>
      <c r="H2" s="53">
        <v>11</v>
      </c>
      <c r="I2" s="53">
        <v>5</v>
      </c>
      <c r="J2" s="58">
        <f>J17/B2</f>
        <v>0</v>
      </c>
      <c r="K2" s="58">
        <f>K17/B3</f>
        <v>0.20253164556962025</v>
      </c>
      <c r="L2" s="58">
        <f>L17/B13</f>
        <v>0.20253164556962025</v>
      </c>
      <c r="O2" s="139" t="s">
        <v>101</v>
      </c>
      <c r="P2" s="140">
        <v>55</v>
      </c>
      <c r="R2" s="76" t="s">
        <v>182</v>
      </c>
      <c r="S2" s="169">
        <f>S3/S4</f>
        <v>0.86131386861313863</v>
      </c>
    </row>
    <row r="3" spans="1:19" x14ac:dyDescent="0.25">
      <c r="A3" s="35">
        <v>1</v>
      </c>
      <c r="B3" s="40">
        <v>79</v>
      </c>
      <c r="C3" s="40" t="s">
        <v>38</v>
      </c>
      <c r="D3" s="40">
        <v>4.5</v>
      </c>
      <c r="E3" s="36">
        <f t="shared" si="0"/>
        <v>45</v>
      </c>
      <c r="G3" s="54">
        <v>2</v>
      </c>
      <c r="H3" s="55">
        <v>3</v>
      </c>
      <c r="I3" s="55">
        <v>6</v>
      </c>
      <c r="J3" s="59">
        <f>J26/B19</f>
        <v>0</v>
      </c>
      <c r="K3" s="59">
        <f>K26/B21</f>
        <v>0.11392405063291139</v>
      </c>
      <c r="L3" s="59">
        <f>L26/B20</f>
        <v>0.11392405063291139</v>
      </c>
      <c r="O3" s="141" t="s">
        <v>101</v>
      </c>
      <c r="P3" s="142">
        <v>60</v>
      </c>
      <c r="R3" s="165" t="s">
        <v>40</v>
      </c>
      <c r="S3" s="166">
        <f>COUNTIF(C2:C256,"M")</f>
        <v>118</v>
      </c>
    </row>
    <row r="4" spans="1:19" ht="15.75" thickBot="1" x14ac:dyDescent="0.3">
      <c r="A4" s="35">
        <v>1</v>
      </c>
      <c r="B4" s="40">
        <v>79</v>
      </c>
      <c r="C4" s="40" t="s">
        <v>38</v>
      </c>
      <c r="D4" s="40">
        <v>3.5</v>
      </c>
      <c r="E4" s="36">
        <f t="shared" si="0"/>
        <v>35</v>
      </c>
      <c r="G4" s="54">
        <v>3</v>
      </c>
      <c r="H4" s="55">
        <v>9</v>
      </c>
      <c r="I4" s="55">
        <v>10</v>
      </c>
      <c r="J4" s="59">
        <f>J45/B44</f>
        <v>0</v>
      </c>
      <c r="K4" s="59">
        <f>K45/B37</f>
        <v>0.24050632911392406</v>
      </c>
      <c r="L4" s="59">
        <f>L45/B42</f>
        <v>0.24050632911392406</v>
      </c>
      <c r="O4" s="141" t="s">
        <v>101</v>
      </c>
      <c r="P4" s="142">
        <v>45</v>
      </c>
      <c r="R4" s="167" t="s">
        <v>41</v>
      </c>
      <c r="S4" s="168">
        <f>COUNTIF(C2:C256,"F")</f>
        <v>137</v>
      </c>
    </row>
    <row r="5" spans="1:19" x14ac:dyDescent="0.25">
      <c r="A5" s="35">
        <v>1</v>
      </c>
      <c r="B5" s="40">
        <v>79</v>
      </c>
      <c r="C5" s="40" t="s">
        <v>38</v>
      </c>
      <c r="D5" s="40">
        <v>4.5</v>
      </c>
      <c r="E5" s="36">
        <f t="shared" si="0"/>
        <v>45</v>
      </c>
      <c r="G5" s="54">
        <v>4</v>
      </c>
      <c r="H5" s="55">
        <v>7</v>
      </c>
      <c r="I5" s="55">
        <v>7</v>
      </c>
      <c r="J5" s="59">
        <f>J59/B55</f>
        <v>0</v>
      </c>
      <c r="K5" s="59">
        <f>K59/B54</f>
        <v>0.17721518987341772</v>
      </c>
      <c r="L5" s="59">
        <f>L59/B55</f>
        <v>0.17721518987341772</v>
      </c>
      <c r="O5" s="141" t="s">
        <v>101</v>
      </c>
      <c r="P5" s="142">
        <v>45</v>
      </c>
    </row>
    <row r="6" spans="1:19" x14ac:dyDescent="0.25">
      <c r="A6" s="35">
        <v>1</v>
      </c>
      <c r="B6" s="40">
        <v>79</v>
      </c>
      <c r="C6" s="40" t="s">
        <v>38</v>
      </c>
      <c r="D6" s="40">
        <v>3</v>
      </c>
      <c r="E6" s="36">
        <f t="shared" si="0"/>
        <v>30</v>
      </c>
      <c r="G6" s="54">
        <v>5</v>
      </c>
      <c r="H6" s="55">
        <v>8</v>
      </c>
      <c r="I6" s="55">
        <v>17</v>
      </c>
      <c r="J6" s="59">
        <f>J84/B78</f>
        <v>0</v>
      </c>
      <c r="K6" s="59">
        <f>K84/B78</f>
        <v>0.31645569620253167</v>
      </c>
      <c r="L6" s="59">
        <f>L84/B76</f>
        <v>0.31645569620253167</v>
      </c>
      <c r="O6" s="141" t="s">
        <v>101</v>
      </c>
      <c r="P6" s="142">
        <v>50</v>
      </c>
    </row>
    <row r="7" spans="1:19" x14ac:dyDescent="0.25">
      <c r="A7" s="35">
        <v>2</v>
      </c>
      <c r="B7" s="40">
        <v>79</v>
      </c>
      <c r="C7" s="40" t="s">
        <v>38</v>
      </c>
      <c r="D7" s="40">
        <v>5</v>
      </c>
      <c r="E7" s="36">
        <f t="shared" si="0"/>
        <v>50</v>
      </c>
      <c r="G7" s="54">
        <v>6</v>
      </c>
      <c r="H7" s="55">
        <v>4</v>
      </c>
      <c r="I7" s="55">
        <v>6</v>
      </c>
      <c r="J7" s="59">
        <f>J94/B88</f>
        <v>0</v>
      </c>
      <c r="K7" s="59">
        <f>K94/B88</f>
        <v>0.12658227848101267</v>
      </c>
      <c r="L7" s="59">
        <f>L94/B90</f>
        <v>0.12658227848101267</v>
      </c>
      <c r="O7" s="141" t="s">
        <v>101</v>
      </c>
      <c r="P7" s="142">
        <v>40</v>
      </c>
    </row>
    <row r="8" spans="1:19" x14ac:dyDescent="0.25">
      <c r="A8" s="35">
        <v>2</v>
      </c>
      <c r="B8" s="40">
        <v>79</v>
      </c>
      <c r="C8" s="40" t="s">
        <v>38</v>
      </c>
      <c r="D8" s="40">
        <v>5.5</v>
      </c>
      <c r="E8" s="36">
        <f t="shared" si="0"/>
        <v>55</v>
      </c>
      <c r="G8" s="54">
        <v>7</v>
      </c>
      <c r="H8" s="55">
        <v>6</v>
      </c>
      <c r="I8" s="55">
        <v>3</v>
      </c>
      <c r="J8" s="59">
        <f>J103/B97</f>
        <v>0</v>
      </c>
      <c r="K8" s="59">
        <f>K103/B101</f>
        <v>0.11392405063291139</v>
      </c>
      <c r="L8" s="59">
        <f>L103/B99</f>
        <v>0.11392405063291139</v>
      </c>
      <c r="O8" s="141" t="s">
        <v>101</v>
      </c>
      <c r="P8" s="142">
        <v>50</v>
      </c>
    </row>
    <row r="9" spans="1:19" x14ac:dyDescent="0.25">
      <c r="A9" s="35">
        <v>2</v>
      </c>
      <c r="B9" s="40">
        <v>79</v>
      </c>
      <c r="C9" s="40" t="s">
        <v>38</v>
      </c>
      <c r="D9" s="40">
        <v>4.5</v>
      </c>
      <c r="E9" s="36">
        <f t="shared" si="0"/>
        <v>45</v>
      </c>
      <c r="G9" s="54">
        <v>8</v>
      </c>
      <c r="H9" s="55">
        <v>3</v>
      </c>
      <c r="I9" s="55">
        <v>10</v>
      </c>
      <c r="J9" s="59">
        <f>J116/B108</f>
        <v>0</v>
      </c>
      <c r="K9" s="59">
        <f>K116/B112</f>
        <v>0.16455696202531644</v>
      </c>
      <c r="L9" s="59">
        <f>L116/B113</f>
        <v>0.16455696202531644</v>
      </c>
      <c r="O9" s="141" t="s">
        <v>101</v>
      </c>
      <c r="P9" s="142">
        <v>45</v>
      </c>
    </row>
    <row r="10" spans="1:19" x14ac:dyDescent="0.25">
      <c r="A10" s="35">
        <v>2</v>
      </c>
      <c r="B10" s="40">
        <v>79</v>
      </c>
      <c r="C10" s="40" t="s">
        <v>38</v>
      </c>
      <c r="D10" s="40">
        <v>4</v>
      </c>
      <c r="E10" s="36">
        <f t="shared" si="0"/>
        <v>40</v>
      </c>
      <c r="G10" s="54">
        <v>9</v>
      </c>
      <c r="H10" s="55">
        <v>10</v>
      </c>
      <c r="I10" s="55">
        <v>23</v>
      </c>
      <c r="J10" s="59">
        <f>J149/B144</f>
        <v>0.13924050632911392</v>
      </c>
      <c r="K10" s="59">
        <f>K149/B147</f>
        <v>0.27848101265822783</v>
      </c>
      <c r="L10" s="59">
        <f>L149/B143</f>
        <v>0.41772151898734178</v>
      </c>
      <c r="O10" s="141" t="s">
        <v>101</v>
      </c>
      <c r="P10" s="142">
        <v>50</v>
      </c>
    </row>
    <row r="11" spans="1:19" ht="15.75" thickBot="1" x14ac:dyDescent="0.3">
      <c r="A11" s="35">
        <v>2</v>
      </c>
      <c r="B11" s="40">
        <v>79</v>
      </c>
      <c r="C11" s="40" t="s">
        <v>38</v>
      </c>
      <c r="D11" s="40">
        <v>4</v>
      </c>
      <c r="E11" s="36">
        <f t="shared" si="0"/>
        <v>40</v>
      </c>
      <c r="G11" s="56">
        <v>10</v>
      </c>
      <c r="H11" s="57">
        <v>57</v>
      </c>
      <c r="I11" s="57">
        <v>50</v>
      </c>
      <c r="J11" s="60">
        <f>J256/B251</f>
        <v>1.3544303797468353</v>
      </c>
      <c r="K11" s="60">
        <f>K256/B251</f>
        <v>0</v>
      </c>
      <c r="L11" s="60">
        <f>L256/B251</f>
        <v>1.3544303797468353</v>
      </c>
      <c r="O11" s="141" t="s">
        <v>101</v>
      </c>
      <c r="P11" s="142">
        <v>40</v>
      </c>
    </row>
    <row r="12" spans="1:19" ht="15.75" thickBot="1" x14ac:dyDescent="0.3">
      <c r="A12" s="35">
        <v>2</v>
      </c>
      <c r="B12" s="40">
        <v>79</v>
      </c>
      <c r="C12" s="40" t="s">
        <v>38</v>
      </c>
      <c r="D12" s="40">
        <v>5.5</v>
      </c>
      <c r="E12" s="36">
        <f t="shared" si="0"/>
        <v>55</v>
      </c>
      <c r="G12" s="50" t="s">
        <v>55</v>
      </c>
      <c r="H12" s="51"/>
      <c r="I12" s="51"/>
      <c r="J12" s="51"/>
      <c r="K12" s="51"/>
      <c r="L12" s="51"/>
      <c r="O12" s="141" t="s">
        <v>101</v>
      </c>
      <c r="P12" s="142">
        <v>35</v>
      </c>
    </row>
    <row r="13" spans="1:19" x14ac:dyDescent="0.25">
      <c r="A13" s="35">
        <v>3</v>
      </c>
      <c r="B13" s="40">
        <v>79</v>
      </c>
      <c r="C13" s="40" t="s">
        <v>38</v>
      </c>
      <c r="D13" s="40">
        <v>5</v>
      </c>
      <c r="E13" s="36">
        <f t="shared" si="0"/>
        <v>50</v>
      </c>
      <c r="H13">
        <f>SUM(H2:H11)</f>
        <v>118</v>
      </c>
      <c r="I13">
        <f>SUM(I2:I11)</f>
        <v>137</v>
      </c>
      <c r="O13" s="141" t="s">
        <v>101</v>
      </c>
      <c r="P13" s="142">
        <v>45</v>
      </c>
    </row>
    <row r="14" spans="1:19" x14ac:dyDescent="0.25">
      <c r="A14" s="35">
        <v>3</v>
      </c>
      <c r="B14" s="40">
        <v>79</v>
      </c>
      <c r="C14" s="40" t="s">
        <v>38</v>
      </c>
      <c r="D14" s="40">
        <v>5</v>
      </c>
      <c r="E14" s="36">
        <f t="shared" si="0"/>
        <v>50</v>
      </c>
      <c r="I14">
        <f>H13+I13</f>
        <v>255</v>
      </c>
      <c r="O14" s="141" t="s">
        <v>101</v>
      </c>
      <c r="P14" s="142">
        <v>45</v>
      </c>
    </row>
    <row r="15" spans="1:19" ht="15.75" thickBot="1" x14ac:dyDescent="0.3">
      <c r="A15" s="35">
        <v>3</v>
      </c>
      <c r="B15" s="40">
        <v>79</v>
      </c>
      <c r="C15" s="40" t="s">
        <v>38</v>
      </c>
      <c r="D15" s="40">
        <v>4.5</v>
      </c>
      <c r="E15" s="36">
        <f t="shared" si="0"/>
        <v>45</v>
      </c>
      <c r="O15" s="141" t="s">
        <v>101</v>
      </c>
      <c r="P15" s="142">
        <v>30</v>
      </c>
    </row>
    <row r="16" spans="1:19" ht="14.25" customHeight="1" x14ac:dyDescent="0.25">
      <c r="A16" s="35">
        <v>3</v>
      </c>
      <c r="B16" s="40">
        <v>79</v>
      </c>
      <c r="C16" s="40" t="s">
        <v>38</v>
      </c>
      <c r="D16" s="40">
        <v>5</v>
      </c>
      <c r="E16" s="36">
        <f t="shared" si="0"/>
        <v>50</v>
      </c>
      <c r="G16" s="44"/>
      <c r="H16" s="45"/>
      <c r="I16" s="45"/>
      <c r="J16" s="45" t="s">
        <v>40</v>
      </c>
      <c r="K16" s="45" t="s">
        <v>41</v>
      </c>
      <c r="L16" s="45" t="s">
        <v>20</v>
      </c>
      <c r="M16" s="46" t="s">
        <v>21</v>
      </c>
      <c r="O16" s="141" t="s">
        <v>101</v>
      </c>
      <c r="P16" s="142">
        <v>31</v>
      </c>
    </row>
    <row r="17" spans="1:16" ht="15" customHeight="1" thickBot="1" x14ac:dyDescent="0.3">
      <c r="A17" s="37">
        <v>3</v>
      </c>
      <c r="B17" s="38">
        <v>79</v>
      </c>
      <c r="C17" s="38" t="s">
        <v>38</v>
      </c>
      <c r="D17" s="38">
        <v>3.5</v>
      </c>
      <c r="E17" s="39">
        <f t="shared" si="0"/>
        <v>35</v>
      </c>
      <c r="G17" s="47" t="s">
        <v>39</v>
      </c>
      <c r="H17" s="61"/>
      <c r="I17" s="61"/>
      <c r="J17" s="48">
        <f>COUNTIF(C2:C17, "M")</f>
        <v>0</v>
      </c>
      <c r="K17" s="48">
        <f>COUNTIF(C2:C17, "F")</f>
        <v>16</v>
      </c>
      <c r="L17" s="48">
        <f>K17+J17</f>
        <v>16</v>
      </c>
      <c r="M17" s="49">
        <f>L17/B2</f>
        <v>0.20253164556962025</v>
      </c>
      <c r="O17" s="141" t="s">
        <v>101</v>
      </c>
      <c r="P17" s="142">
        <v>40</v>
      </c>
    </row>
    <row r="18" spans="1:16" x14ac:dyDescent="0.25">
      <c r="A18" s="32">
        <v>3</v>
      </c>
      <c r="B18" s="33">
        <v>79</v>
      </c>
      <c r="C18" s="33" t="s">
        <v>38</v>
      </c>
      <c r="D18" s="33">
        <v>4.5</v>
      </c>
      <c r="E18" s="34">
        <f t="shared" si="0"/>
        <v>45</v>
      </c>
      <c r="O18" s="141" t="s">
        <v>101</v>
      </c>
      <c r="P18" s="142">
        <v>40</v>
      </c>
    </row>
    <row r="19" spans="1:16" x14ac:dyDescent="0.25">
      <c r="A19" s="35">
        <v>3</v>
      </c>
      <c r="B19" s="40">
        <v>79</v>
      </c>
      <c r="C19" s="40" t="s">
        <v>38</v>
      </c>
      <c r="D19" s="40">
        <v>5</v>
      </c>
      <c r="E19" s="36">
        <f t="shared" si="0"/>
        <v>50</v>
      </c>
      <c r="O19" s="141" t="s">
        <v>101</v>
      </c>
      <c r="P19" s="142">
        <v>45</v>
      </c>
    </row>
    <row r="20" spans="1:16" x14ac:dyDescent="0.25">
      <c r="A20" s="35">
        <v>3</v>
      </c>
      <c r="B20" s="40">
        <v>79</v>
      </c>
      <c r="C20" s="40" t="s">
        <v>38</v>
      </c>
      <c r="D20" s="40">
        <v>5</v>
      </c>
      <c r="E20" s="36">
        <f t="shared" si="0"/>
        <v>50</v>
      </c>
      <c r="O20" s="141" t="s">
        <v>101</v>
      </c>
      <c r="P20" s="142">
        <v>50</v>
      </c>
    </row>
    <row r="21" spans="1:16" x14ac:dyDescent="0.25">
      <c r="A21" s="35">
        <v>3</v>
      </c>
      <c r="B21" s="40">
        <v>79</v>
      </c>
      <c r="C21" s="40" t="s">
        <v>38</v>
      </c>
      <c r="D21" s="40">
        <v>4</v>
      </c>
      <c r="E21" s="36">
        <f t="shared" si="0"/>
        <v>40</v>
      </c>
      <c r="O21" s="141" t="s">
        <v>101</v>
      </c>
      <c r="P21" s="142">
        <v>55</v>
      </c>
    </row>
    <row r="22" spans="1:16" x14ac:dyDescent="0.25">
      <c r="A22" s="35">
        <v>3</v>
      </c>
      <c r="B22" s="40">
        <v>79</v>
      </c>
      <c r="C22" s="40" t="s">
        <v>38</v>
      </c>
      <c r="D22" s="40">
        <v>3.5</v>
      </c>
      <c r="E22" s="36">
        <f t="shared" si="0"/>
        <v>35</v>
      </c>
      <c r="O22" s="141" t="s">
        <v>101</v>
      </c>
      <c r="P22" s="142">
        <v>45</v>
      </c>
    </row>
    <row r="23" spans="1:16" x14ac:dyDescent="0.25">
      <c r="A23" s="35">
        <v>4</v>
      </c>
      <c r="B23" s="40">
        <v>79</v>
      </c>
      <c r="C23" s="40" t="s">
        <v>38</v>
      </c>
      <c r="D23" s="40">
        <v>5</v>
      </c>
      <c r="E23" s="36">
        <f t="shared" si="0"/>
        <v>50</v>
      </c>
      <c r="O23" s="141" t="s">
        <v>101</v>
      </c>
      <c r="P23" s="142">
        <v>40</v>
      </c>
    </row>
    <row r="24" spans="1:16" ht="15.75" thickBot="1" x14ac:dyDescent="0.3">
      <c r="A24" s="35">
        <v>4</v>
      </c>
      <c r="B24" s="40">
        <v>79</v>
      </c>
      <c r="C24" s="40" t="s">
        <v>38</v>
      </c>
      <c r="D24" s="40">
        <v>5</v>
      </c>
      <c r="E24" s="36">
        <f t="shared" si="0"/>
        <v>50</v>
      </c>
      <c r="O24" s="141" t="s">
        <v>101</v>
      </c>
      <c r="P24" s="142">
        <v>55</v>
      </c>
    </row>
    <row r="25" spans="1:16" x14ac:dyDescent="0.25">
      <c r="A25" s="35">
        <v>4</v>
      </c>
      <c r="B25" s="40">
        <v>79</v>
      </c>
      <c r="C25" s="40" t="s">
        <v>38</v>
      </c>
      <c r="D25" s="40">
        <v>4.5</v>
      </c>
      <c r="E25" s="36">
        <f t="shared" si="0"/>
        <v>45</v>
      </c>
      <c r="G25" s="44"/>
      <c r="H25" s="45"/>
      <c r="I25" s="45"/>
      <c r="J25" s="45" t="s">
        <v>40</v>
      </c>
      <c r="K25" s="45" t="s">
        <v>41</v>
      </c>
      <c r="L25" s="45" t="s">
        <v>20</v>
      </c>
      <c r="M25" s="46" t="s">
        <v>21</v>
      </c>
      <c r="O25" s="141" t="s">
        <v>101</v>
      </c>
      <c r="P25" s="142">
        <v>40</v>
      </c>
    </row>
    <row r="26" spans="1:16" ht="15.75" thickBot="1" x14ac:dyDescent="0.3">
      <c r="A26" s="37">
        <v>4</v>
      </c>
      <c r="B26" s="38">
        <v>79</v>
      </c>
      <c r="C26" s="38" t="s">
        <v>38</v>
      </c>
      <c r="D26" s="38">
        <v>5</v>
      </c>
      <c r="E26" s="39">
        <f t="shared" si="0"/>
        <v>50</v>
      </c>
      <c r="G26" s="47" t="s">
        <v>42</v>
      </c>
      <c r="H26" s="61"/>
      <c r="I26" s="61"/>
      <c r="J26" s="48">
        <f>COUNTIF(C18:C26, "M")</f>
        <v>0</v>
      </c>
      <c r="K26" s="48">
        <f>COUNTIF(C18:C26, "F")</f>
        <v>9</v>
      </c>
      <c r="L26" s="48">
        <f>K26+J26</f>
        <v>9</v>
      </c>
      <c r="M26" s="49">
        <f>L26/B18</f>
        <v>0.11392405063291139</v>
      </c>
      <c r="O26" s="141" t="s">
        <v>101</v>
      </c>
      <c r="P26" s="142">
        <v>55</v>
      </c>
    </row>
    <row r="27" spans="1:16" x14ac:dyDescent="0.25">
      <c r="A27" s="32">
        <v>4</v>
      </c>
      <c r="B27" s="33">
        <v>79</v>
      </c>
      <c r="C27" s="33" t="s">
        <v>38</v>
      </c>
      <c r="D27" s="33">
        <v>4</v>
      </c>
      <c r="E27" s="34">
        <f t="shared" si="0"/>
        <v>40</v>
      </c>
      <c r="O27" s="141" t="s">
        <v>101</v>
      </c>
      <c r="P27" s="142">
        <v>45</v>
      </c>
    </row>
    <row r="28" spans="1:16" x14ac:dyDescent="0.25">
      <c r="A28" s="35">
        <v>4</v>
      </c>
      <c r="B28" s="40">
        <v>79</v>
      </c>
      <c r="C28" s="40" t="s">
        <v>38</v>
      </c>
      <c r="D28" s="40">
        <v>4</v>
      </c>
      <c r="E28" s="36">
        <f t="shared" si="0"/>
        <v>40</v>
      </c>
      <c r="O28" s="141" t="s">
        <v>101</v>
      </c>
      <c r="P28" s="142">
        <v>50</v>
      </c>
    </row>
    <row r="29" spans="1:16" x14ac:dyDescent="0.25">
      <c r="A29" s="35">
        <v>4</v>
      </c>
      <c r="B29" s="40">
        <v>79</v>
      </c>
      <c r="C29" s="40" t="s">
        <v>38</v>
      </c>
      <c r="D29" s="40">
        <v>5</v>
      </c>
      <c r="E29" s="36">
        <f t="shared" si="0"/>
        <v>50</v>
      </c>
      <c r="O29" s="141" t="s">
        <v>101</v>
      </c>
      <c r="P29" s="142">
        <v>45</v>
      </c>
    </row>
    <row r="30" spans="1:16" x14ac:dyDescent="0.25">
      <c r="A30" s="35">
        <v>5</v>
      </c>
      <c r="B30" s="40">
        <v>79</v>
      </c>
      <c r="C30" s="40" t="s">
        <v>38</v>
      </c>
      <c r="D30" s="40">
        <v>4.5</v>
      </c>
      <c r="E30" s="36">
        <f t="shared" si="0"/>
        <v>45</v>
      </c>
      <c r="O30" s="141" t="s">
        <v>101</v>
      </c>
      <c r="P30" s="142">
        <v>50</v>
      </c>
    </row>
    <row r="31" spans="1:16" x14ac:dyDescent="0.25">
      <c r="A31" s="35">
        <v>5</v>
      </c>
      <c r="B31" s="40">
        <v>79</v>
      </c>
      <c r="C31" s="40" t="s">
        <v>38</v>
      </c>
      <c r="D31" s="40">
        <v>4</v>
      </c>
      <c r="E31" s="36">
        <f t="shared" si="0"/>
        <v>40</v>
      </c>
      <c r="O31" s="141" t="s">
        <v>101</v>
      </c>
      <c r="P31" s="142">
        <v>65</v>
      </c>
    </row>
    <row r="32" spans="1:16" x14ac:dyDescent="0.25">
      <c r="A32" s="35">
        <v>5</v>
      </c>
      <c r="B32" s="40">
        <v>79</v>
      </c>
      <c r="C32" s="40" t="s">
        <v>38</v>
      </c>
      <c r="D32" s="40">
        <v>6</v>
      </c>
      <c r="E32" s="36">
        <f t="shared" si="0"/>
        <v>60</v>
      </c>
      <c r="O32" s="141" t="s">
        <v>101</v>
      </c>
      <c r="P32" s="142">
        <v>45</v>
      </c>
    </row>
    <row r="33" spans="1:16" x14ac:dyDescent="0.25">
      <c r="A33" s="35">
        <v>5</v>
      </c>
      <c r="B33" s="40">
        <v>79</v>
      </c>
      <c r="C33" s="40" t="s">
        <v>38</v>
      </c>
      <c r="D33" s="40">
        <v>4</v>
      </c>
      <c r="E33" s="36">
        <f t="shared" si="0"/>
        <v>40</v>
      </c>
      <c r="O33" s="141" t="s">
        <v>101</v>
      </c>
      <c r="P33" s="142">
        <v>60</v>
      </c>
    </row>
    <row r="34" spans="1:16" x14ac:dyDescent="0.25">
      <c r="A34" s="35">
        <v>5</v>
      </c>
      <c r="B34" s="40">
        <v>79</v>
      </c>
      <c r="C34" s="40" t="s">
        <v>38</v>
      </c>
      <c r="D34" s="40">
        <v>4.5</v>
      </c>
      <c r="E34" s="36">
        <f t="shared" si="0"/>
        <v>45</v>
      </c>
      <c r="O34" s="141" t="s">
        <v>101</v>
      </c>
      <c r="P34" s="142">
        <v>50</v>
      </c>
    </row>
    <row r="35" spans="1:16" x14ac:dyDescent="0.25">
      <c r="A35" s="35">
        <v>5</v>
      </c>
      <c r="B35" s="40">
        <v>79</v>
      </c>
      <c r="C35" s="40" t="s">
        <v>38</v>
      </c>
      <c r="D35" s="40">
        <v>5</v>
      </c>
      <c r="E35" s="36">
        <f t="shared" si="0"/>
        <v>50</v>
      </c>
      <c r="O35" s="141" t="s">
        <v>101</v>
      </c>
      <c r="P35" s="142">
        <v>35</v>
      </c>
    </row>
    <row r="36" spans="1:16" x14ac:dyDescent="0.25">
      <c r="A36" s="35">
        <v>5</v>
      </c>
      <c r="B36" s="40">
        <v>79</v>
      </c>
      <c r="C36" s="40" t="s">
        <v>38</v>
      </c>
      <c r="D36" s="40">
        <v>4.5</v>
      </c>
      <c r="E36" s="36">
        <f t="shared" si="0"/>
        <v>45</v>
      </c>
      <c r="O36" s="141" t="s">
        <v>101</v>
      </c>
      <c r="P36" s="142">
        <v>40</v>
      </c>
    </row>
    <row r="37" spans="1:16" x14ac:dyDescent="0.25">
      <c r="A37" s="35">
        <v>5</v>
      </c>
      <c r="B37" s="40">
        <v>79</v>
      </c>
      <c r="C37" s="40" t="s">
        <v>38</v>
      </c>
      <c r="D37" s="40">
        <v>4</v>
      </c>
      <c r="E37" s="36">
        <f t="shared" si="0"/>
        <v>40</v>
      </c>
      <c r="O37" s="141" t="s">
        <v>101</v>
      </c>
      <c r="P37" s="142">
        <v>50</v>
      </c>
    </row>
    <row r="38" spans="1:16" x14ac:dyDescent="0.25">
      <c r="A38" s="35">
        <v>5</v>
      </c>
      <c r="B38" s="40">
        <v>79</v>
      </c>
      <c r="C38" s="40" t="s">
        <v>38</v>
      </c>
      <c r="D38" s="40">
        <v>4</v>
      </c>
      <c r="E38" s="36">
        <f t="shared" si="0"/>
        <v>40</v>
      </c>
      <c r="O38" s="141" t="s">
        <v>101</v>
      </c>
      <c r="P38" s="142">
        <v>45</v>
      </c>
    </row>
    <row r="39" spans="1:16" x14ac:dyDescent="0.25">
      <c r="A39" s="35">
        <v>5</v>
      </c>
      <c r="B39" s="40">
        <v>79</v>
      </c>
      <c r="C39" s="40" t="s">
        <v>38</v>
      </c>
      <c r="D39" s="40">
        <v>4</v>
      </c>
      <c r="E39" s="36">
        <f t="shared" si="0"/>
        <v>40</v>
      </c>
      <c r="O39" s="141" t="s">
        <v>101</v>
      </c>
      <c r="P39" s="142">
        <v>50</v>
      </c>
    </row>
    <row r="40" spans="1:16" x14ac:dyDescent="0.25">
      <c r="A40" s="35">
        <v>5</v>
      </c>
      <c r="B40" s="40">
        <v>79</v>
      </c>
      <c r="C40" s="40" t="s">
        <v>38</v>
      </c>
      <c r="D40" s="40">
        <v>4.5</v>
      </c>
      <c r="E40" s="36">
        <f t="shared" si="0"/>
        <v>45</v>
      </c>
      <c r="O40" s="141" t="s">
        <v>101</v>
      </c>
      <c r="P40" s="142">
        <v>50</v>
      </c>
    </row>
    <row r="41" spans="1:16" x14ac:dyDescent="0.25">
      <c r="A41" s="35">
        <v>5</v>
      </c>
      <c r="B41" s="40">
        <v>79</v>
      </c>
      <c r="C41" s="40" t="s">
        <v>38</v>
      </c>
      <c r="D41" s="40">
        <v>4</v>
      </c>
      <c r="E41" s="36">
        <f t="shared" si="0"/>
        <v>40</v>
      </c>
      <c r="O41" s="141" t="s">
        <v>101</v>
      </c>
      <c r="P41" s="142">
        <v>35</v>
      </c>
    </row>
    <row r="42" spans="1:16" x14ac:dyDescent="0.25">
      <c r="A42" s="35">
        <v>5</v>
      </c>
      <c r="B42" s="40">
        <v>79</v>
      </c>
      <c r="C42" s="40" t="s">
        <v>38</v>
      </c>
      <c r="D42" s="40">
        <v>4</v>
      </c>
      <c r="E42" s="36">
        <f t="shared" si="0"/>
        <v>40</v>
      </c>
      <c r="O42" s="141" t="s">
        <v>101</v>
      </c>
      <c r="P42" s="142">
        <v>65</v>
      </c>
    </row>
    <row r="43" spans="1:16" ht="15.75" thickBot="1" x14ac:dyDescent="0.3">
      <c r="A43" s="35">
        <v>5</v>
      </c>
      <c r="B43" s="40">
        <v>79</v>
      </c>
      <c r="C43" s="40" t="s">
        <v>38</v>
      </c>
      <c r="D43" s="40">
        <v>4</v>
      </c>
      <c r="E43" s="36">
        <f t="shared" si="0"/>
        <v>40</v>
      </c>
      <c r="O43" s="141" t="s">
        <v>101</v>
      </c>
      <c r="P43" s="142">
        <v>45</v>
      </c>
    </row>
    <row r="44" spans="1:16" x14ac:dyDescent="0.25">
      <c r="A44" s="35">
        <v>5</v>
      </c>
      <c r="B44" s="40">
        <v>79</v>
      </c>
      <c r="C44" s="40" t="s">
        <v>38</v>
      </c>
      <c r="D44" s="40">
        <v>4</v>
      </c>
      <c r="E44" s="36">
        <f t="shared" si="0"/>
        <v>40</v>
      </c>
      <c r="G44" s="44"/>
      <c r="H44" s="45"/>
      <c r="I44" s="45"/>
      <c r="J44" s="45" t="s">
        <v>40</v>
      </c>
      <c r="K44" s="45" t="s">
        <v>41</v>
      </c>
      <c r="L44" s="45" t="s">
        <v>20</v>
      </c>
      <c r="M44" s="46" t="s">
        <v>21</v>
      </c>
      <c r="O44" s="141" t="s">
        <v>101</v>
      </c>
      <c r="P44" s="142">
        <v>40</v>
      </c>
    </row>
    <row r="45" spans="1:16" ht="15.75" thickBot="1" x14ac:dyDescent="0.3">
      <c r="A45" s="37">
        <v>5</v>
      </c>
      <c r="B45" s="38">
        <v>79</v>
      </c>
      <c r="C45" s="38" t="s">
        <v>38</v>
      </c>
      <c r="D45" s="38">
        <v>4</v>
      </c>
      <c r="E45" s="39">
        <f t="shared" si="0"/>
        <v>40</v>
      </c>
      <c r="G45" s="47" t="s">
        <v>43</v>
      </c>
      <c r="H45" s="61"/>
      <c r="I45" s="61"/>
      <c r="J45" s="48">
        <f>COUNTIF(C27:C45, "M")</f>
        <v>0</v>
      </c>
      <c r="K45" s="48">
        <f>COUNTIF(C27:C45, "F")</f>
        <v>19</v>
      </c>
      <c r="L45" s="48">
        <f>K45+J45</f>
        <v>19</v>
      </c>
      <c r="M45" s="49">
        <f>L45/B27</f>
        <v>0.24050632911392406</v>
      </c>
      <c r="O45" s="141" t="s">
        <v>101</v>
      </c>
      <c r="P45" s="142">
        <v>35</v>
      </c>
    </row>
    <row r="46" spans="1:16" x14ac:dyDescent="0.25">
      <c r="A46" s="32">
        <v>5</v>
      </c>
      <c r="B46" s="33">
        <v>79</v>
      </c>
      <c r="C46" s="33" t="s">
        <v>38</v>
      </c>
      <c r="D46" s="33">
        <v>4.5</v>
      </c>
      <c r="E46" s="34">
        <f t="shared" si="0"/>
        <v>45</v>
      </c>
      <c r="O46" s="141" t="s">
        <v>101</v>
      </c>
      <c r="P46" s="142">
        <v>50</v>
      </c>
    </row>
    <row r="47" spans="1:16" x14ac:dyDescent="0.25">
      <c r="A47" s="35">
        <v>6</v>
      </c>
      <c r="B47" s="40">
        <v>79</v>
      </c>
      <c r="C47" s="40" t="s">
        <v>38</v>
      </c>
      <c r="D47" s="40">
        <v>4.5</v>
      </c>
      <c r="E47" s="36">
        <f t="shared" si="0"/>
        <v>45</v>
      </c>
      <c r="O47" s="141" t="s">
        <v>101</v>
      </c>
      <c r="P47" s="142">
        <v>55</v>
      </c>
    </row>
    <row r="48" spans="1:16" x14ac:dyDescent="0.25">
      <c r="A48" s="35">
        <v>6</v>
      </c>
      <c r="B48" s="40">
        <v>79</v>
      </c>
      <c r="C48" s="40" t="s">
        <v>38</v>
      </c>
      <c r="D48" s="40">
        <v>5</v>
      </c>
      <c r="E48" s="36">
        <f t="shared" si="0"/>
        <v>50</v>
      </c>
      <c r="O48" s="141" t="s">
        <v>101</v>
      </c>
      <c r="P48" s="142">
        <v>45</v>
      </c>
    </row>
    <row r="49" spans="1:16" x14ac:dyDescent="0.25">
      <c r="A49" s="35">
        <v>6</v>
      </c>
      <c r="B49" s="40">
        <v>79</v>
      </c>
      <c r="C49" s="40" t="s">
        <v>38</v>
      </c>
      <c r="D49" s="40">
        <v>4.5</v>
      </c>
      <c r="E49" s="36">
        <f t="shared" si="0"/>
        <v>45</v>
      </c>
      <c r="O49" s="141" t="s">
        <v>101</v>
      </c>
      <c r="P49" s="142">
        <v>50</v>
      </c>
    </row>
    <row r="50" spans="1:16" x14ac:dyDescent="0.25">
      <c r="A50" s="35">
        <v>6</v>
      </c>
      <c r="B50" s="40">
        <v>79</v>
      </c>
      <c r="C50" s="40" t="s">
        <v>38</v>
      </c>
      <c r="D50" s="40">
        <v>4.5</v>
      </c>
      <c r="E50" s="36">
        <f t="shared" si="0"/>
        <v>45</v>
      </c>
      <c r="O50" s="141" t="s">
        <v>101</v>
      </c>
      <c r="P50" s="142">
        <v>35</v>
      </c>
    </row>
    <row r="51" spans="1:16" x14ac:dyDescent="0.25">
      <c r="A51" s="35">
        <v>6</v>
      </c>
      <c r="B51" s="40">
        <v>79</v>
      </c>
      <c r="C51" s="40" t="s">
        <v>38</v>
      </c>
      <c r="D51" s="40">
        <v>5</v>
      </c>
      <c r="E51" s="36">
        <f t="shared" si="0"/>
        <v>50</v>
      </c>
      <c r="O51" s="141" t="s">
        <v>101</v>
      </c>
      <c r="P51" s="142">
        <v>50</v>
      </c>
    </row>
    <row r="52" spans="1:16" x14ac:dyDescent="0.25">
      <c r="A52" s="35">
        <v>6</v>
      </c>
      <c r="B52" s="40">
        <v>79</v>
      </c>
      <c r="C52" s="40" t="s">
        <v>38</v>
      </c>
      <c r="D52" s="40">
        <v>4</v>
      </c>
      <c r="E52" s="36">
        <f t="shared" si="0"/>
        <v>40</v>
      </c>
      <c r="O52" s="141" t="s">
        <v>101</v>
      </c>
      <c r="P52" s="142">
        <v>45</v>
      </c>
    </row>
    <row r="53" spans="1:16" x14ac:dyDescent="0.25">
      <c r="A53" s="35">
        <v>7</v>
      </c>
      <c r="B53" s="40">
        <v>79</v>
      </c>
      <c r="C53" s="40" t="s">
        <v>38</v>
      </c>
      <c r="D53" s="40">
        <v>6</v>
      </c>
      <c r="E53" s="36">
        <f t="shared" si="0"/>
        <v>60</v>
      </c>
      <c r="O53" s="141" t="s">
        <v>101</v>
      </c>
      <c r="P53" s="142">
        <v>35</v>
      </c>
    </row>
    <row r="54" spans="1:16" x14ac:dyDescent="0.25">
      <c r="A54" s="35">
        <v>7</v>
      </c>
      <c r="B54" s="40">
        <v>79</v>
      </c>
      <c r="C54" s="40" t="s">
        <v>38</v>
      </c>
      <c r="D54" s="40">
        <v>4</v>
      </c>
      <c r="E54" s="36">
        <f t="shared" si="0"/>
        <v>40</v>
      </c>
      <c r="O54" s="141" t="s">
        <v>101</v>
      </c>
      <c r="P54" s="142">
        <v>50</v>
      </c>
    </row>
    <row r="55" spans="1:16" x14ac:dyDescent="0.25">
      <c r="A55" s="35">
        <v>7</v>
      </c>
      <c r="B55" s="40">
        <v>79</v>
      </c>
      <c r="C55" s="40" t="s">
        <v>38</v>
      </c>
      <c r="D55" s="40">
        <v>5</v>
      </c>
      <c r="E55" s="36">
        <f t="shared" si="0"/>
        <v>50</v>
      </c>
      <c r="O55" s="141" t="s">
        <v>101</v>
      </c>
      <c r="P55" s="142">
        <v>60</v>
      </c>
    </row>
    <row r="56" spans="1:16" x14ac:dyDescent="0.25">
      <c r="A56" s="35">
        <v>8</v>
      </c>
      <c r="B56" s="40">
        <v>79</v>
      </c>
      <c r="C56" s="40" t="s">
        <v>38</v>
      </c>
      <c r="D56" s="40">
        <v>3</v>
      </c>
      <c r="E56" s="36">
        <f t="shared" si="0"/>
        <v>30</v>
      </c>
      <c r="O56" s="141" t="s">
        <v>101</v>
      </c>
      <c r="P56" s="142">
        <v>40</v>
      </c>
    </row>
    <row r="57" spans="1:16" ht="15.75" thickBot="1" x14ac:dyDescent="0.3">
      <c r="A57" s="35">
        <v>8</v>
      </c>
      <c r="B57" s="40">
        <v>79</v>
      </c>
      <c r="C57" s="40" t="s">
        <v>38</v>
      </c>
      <c r="D57" s="40">
        <v>2.5</v>
      </c>
      <c r="E57" s="36">
        <f t="shared" si="0"/>
        <v>25</v>
      </c>
      <c r="O57" s="141" t="s">
        <v>101</v>
      </c>
      <c r="P57" s="142">
        <v>45</v>
      </c>
    </row>
    <row r="58" spans="1:16" x14ac:dyDescent="0.25">
      <c r="A58" s="35">
        <v>8</v>
      </c>
      <c r="B58" s="40">
        <v>79</v>
      </c>
      <c r="C58" s="40" t="s">
        <v>38</v>
      </c>
      <c r="D58" s="40">
        <v>4</v>
      </c>
      <c r="E58" s="36">
        <f t="shared" si="0"/>
        <v>40</v>
      </c>
      <c r="G58" s="44"/>
      <c r="H58" s="45"/>
      <c r="I58" s="45"/>
      <c r="J58" s="45" t="s">
        <v>40</v>
      </c>
      <c r="K58" s="45" t="s">
        <v>41</v>
      </c>
      <c r="L58" s="45" t="s">
        <v>20</v>
      </c>
      <c r="M58" s="46" t="s">
        <v>21</v>
      </c>
      <c r="O58" s="141" t="s">
        <v>101</v>
      </c>
      <c r="P58" s="142">
        <v>40</v>
      </c>
    </row>
    <row r="59" spans="1:16" ht="15.75" thickBot="1" x14ac:dyDescent="0.3">
      <c r="A59" s="37">
        <v>8</v>
      </c>
      <c r="B59" s="38">
        <v>79</v>
      </c>
      <c r="C59" s="38" t="s">
        <v>38</v>
      </c>
      <c r="D59" s="38">
        <v>3</v>
      </c>
      <c r="E59" s="39">
        <f t="shared" si="0"/>
        <v>30</v>
      </c>
      <c r="G59" s="47" t="s">
        <v>44</v>
      </c>
      <c r="H59" s="61"/>
      <c r="I59" s="61"/>
      <c r="J59" s="48">
        <f>COUNTIF(C46:C59, "M")</f>
        <v>0</v>
      </c>
      <c r="K59" s="48">
        <f>COUNTIF(C46:C59, "F")</f>
        <v>14</v>
      </c>
      <c r="L59" s="48">
        <f>K59+J59</f>
        <v>14</v>
      </c>
      <c r="M59" s="49">
        <f>L59/B50</f>
        <v>0.17721518987341772</v>
      </c>
      <c r="O59" s="141" t="s">
        <v>101</v>
      </c>
      <c r="P59" s="142">
        <v>50</v>
      </c>
    </row>
    <row r="60" spans="1:16" x14ac:dyDescent="0.25">
      <c r="A60" s="32">
        <v>8</v>
      </c>
      <c r="B60" s="33">
        <v>79</v>
      </c>
      <c r="C60" s="33" t="s">
        <v>38</v>
      </c>
      <c r="D60" s="33">
        <v>4.5</v>
      </c>
      <c r="E60" s="34">
        <f t="shared" si="0"/>
        <v>45</v>
      </c>
      <c r="O60" s="141" t="s">
        <v>101</v>
      </c>
      <c r="P60" s="142">
        <v>50</v>
      </c>
    </row>
    <row r="61" spans="1:16" x14ac:dyDescent="0.25">
      <c r="A61" s="35">
        <v>8</v>
      </c>
      <c r="B61" s="40">
        <v>79</v>
      </c>
      <c r="C61" s="40" t="s">
        <v>38</v>
      </c>
      <c r="D61" s="40">
        <v>4</v>
      </c>
      <c r="E61" s="36">
        <f t="shared" si="0"/>
        <v>40</v>
      </c>
      <c r="O61" s="141" t="s">
        <v>101</v>
      </c>
      <c r="P61" s="142">
        <v>45</v>
      </c>
    </row>
    <row r="62" spans="1:16" x14ac:dyDescent="0.25">
      <c r="A62" s="35">
        <v>8</v>
      </c>
      <c r="B62" s="40">
        <v>79</v>
      </c>
      <c r="C62" s="40" t="s">
        <v>38</v>
      </c>
      <c r="D62" s="40">
        <v>4</v>
      </c>
      <c r="E62" s="36">
        <f t="shared" si="0"/>
        <v>40</v>
      </c>
      <c r="O62" s="141" t="s">
        <v>101</v>
      </c>
      <c r="P62" s="142">
        <v>40</v>
      </c>
    </row>
    <row r="63" spans="1:16" x14ac:dyDescent="0.25">
      <c r="A63" s="35">
        <v>8</v>
      </c>
      <c r="B63" s="40">
        <v>79</v>
      </c>
      <c r="C63" s="40" t="s">
        <v>38</v>
      </c>
      <c r="D63" s="40">
        <v>4.5</v>
      </c>
      <c r="E63" s="36">
        <f t="shared" si="0"/>
        <v>45</v>
      </c>
      <c r="O63" s="141" t="s">
        <v>101</v>
      </c>
      <c r="P63" s="142">
        <v>60</v>
      </c>
    </row>
    <row r="64" spans="1:16" x14ac:dyDescent="0.25">
      <c r="A64" s="35">
        <v>8</v>
      </c>
      <c r="B64" s="40">
        <v>79</v>
      </c>
      <c r="C64" s="40" t="s">
        <v>38</v>
      </c>
      <c r="D64" s="40">
        <v>3.5</v>
      </c>
      <c r="E64" s="36">
        <f t="shared" si="0"/>
        <v>35</v>
      </c>
      <c r="O64" s="141" t="s">
        <v>101</v>
      </c>
      <c r="P64" s="142">
        <v>60</v>
      </c>
    </row>
    <row r="65" spans="1:16" x14ac:dyDescent="0.25">
      <c r="A65" s="35">
        <v>8</v>
      </c>
      <c r="B65" s="40">
        <v>79</v>
      </c>
      <c r="C65" s="40" t="s">
        <v>38</v>
      </c>
      <c r="D65" s="40">
        <v>4</v>
      </c>
      <c r="E65" s="36">
        <f t="shared" si="0"/>
        <v>40</v>
      </c>
      <c r="O65" s="141" t="s">
        <v>101</v>
      </c>
      <c r="P65" s="142">
        <v>40</v>
      </c>
    </row>
    <row r="66" spans="1:16" x14ac:dyDescent="0.25">
      <c r="A66" s="35">
        <v>9</v>
      </c>
      <c r="B66" s="40">
        <v>79</v>
      </c>
      <c r="C66" s="40" t="s">
        <v>38</v>
      </c>
      <c r="D66" s="40">
        <v>4.5</v>
      </c>
      <c r="E66" s="36">
        <f t="shared" ref="E66:E129" si="1">D66*10</f>
        <v>45</v>
      </c>
      <c r="O66" s="141" t="s">
        <v>101</v>
      </c>
      <c r="P66" s="142">
        <v>40</v>
      </c>
    </row>
    <row r="67" spans="1:16" x14ac:dyDescent="0.25">
      <c r="A67" s="35">
        <v>9</v>
      </c>
      <c r="B67" s="40">
        <v>79</v>
      </c>
      <c r="C67" s="40" t="s">
        <v>38</v>
      </c>
      <c r="D67" s="40">
        <v>4.5</v>
      </c>
      <c r="E67" s="36">
        <f t="shared" si="1"/>
        <v>45</v>
      </c>
      <c r="O67" s="141" t="s">
        <v>101</v>
      </c>
      <c r="P67" s="142">
        <v>45</v>
      </c>
    </row>
    <row r="68" spans="1:16" x14ac:dyDescent="0.25">
      <c r="A68" s="35">
        <v>9</v>
      </c>
      <c r="B68" s="40">
        <v>79</v>
      </c>
      <c r="C68" s="40" t="s">
        <v>38</v>
      </c>
      <c r="D68" s="40">
        <v>4</v>
      </c>
      <c r="E68" s="36">
        <f t="shared" si="1"/>
        <v>40</v>
      </c>
      <c r="O68" s="141" t="s">
        <v>101</v>
      </c>
      <c r="P68" s="142">
        <v>50</v>
      </c>
    </row>
    <row r="69" spans="1:16" x14ac:dyDescent="0.25">
      <c r="A69" s="35">
        <v>9</v>
      </c>
      <c r="B69" s="40">
        <v>79</v>
      </c>
      <c r="C69" s="40" t="s">
        <v>38</v>
      </c>
      <c r="D69" s="40">
        <v>5.5</v>
      </c>
      <c r="E69" s="36">
        <f t="shared" si="1"/>
        <v>55</v>
      </c>
      <c r="O69" s="141" t="s">
        <v>101</v>
      </c>
      <c r="P69" s="142">
        <v>50</v>
      </c>
    </row>
    <row r="70" spans="1:16" x14ac:dyDescent="0.25">
      <c r="A70" s="35">
        <v>9</v>
      </c>
      <c r="B70" s="40">
        <v>79</v>
      </c>
      <c r="C70" s="40" t="s">
        <v>38</v>
      </c>
      <c r="D70" s="40">
        <v>4</v>
      </c>
      <c r="E70" s="36">
        <f t="shared" si="1"/>
        <v>40</v>
      </c>
      <c r="O70" s="141" t="s">
        <v>101</v>
      </c>
      <c r="P70" s="142">
        <v>45</v>
      </c>
    </row>
    <row r="71" spans="1:16" x14ac:dyDescent="0.25">
      <c r="A71" s="35">
        <v>9</v>
      </c>
      <c r="B71" s="40">
        <v>79</v>
      </c>
      <c r="C71" s="40" t="s">
        <v>38</v>
      </c>
      <c r="D71" s="40">
        <v>5</v>
      </c>
      <c r="E71" s="36">
        <f t="shared" si="1"/>
        <v>50</v>
      </c>
      <c r="O71" s="141" t="s">
        <v>101</v>
      </c>
      <c r="P71" s="142">
        <v>40</v>
      </c>
    </row>
    <row r="72" spans="1:16" x14ac:dyDescent="0.25">
      <c r="A72" s="35">
        <v>9</v>
      </c>
      <c r="B72" s="40">
        <v>79</v>
      </c>
      <c r="C72" s="40" t="s">
        <v>38</v>
      </c>
      <c r="D72" s="40">
        <v>5</v>
      </c>
      <c r="E72" s="36">
        <f t="shared" si="1"/>
        <v>50</v>
      </c>
      <c r="O72" s="141" t="s">
        <v>101</v>
      </c>
      <c r="P72" s="142">
        <v>40</v>
      </c>
    </row>
    <row r="73" spans="1:16" x14ac:dyDescent="0.25">
      <c r="A73" s="35">
        <v>9</v>
      </c>
      <c r="B73" s="40">
        <v>79</v>
      </c>
      <c r="C73" s="40" t="s">
        <v>38</v>
      </c>
      <c r="D73" s="40">
        <v>5</v>
      </c>
      <c r="E73" s="36">
        <f t="shared" si="1"/>
        <v>50</v>
      </c>
      <c r="O73" s="141" t="s">
        <v>101</v>
      </c>
      <c r="P73" s="142">
        <v>40</v>
      </c>
    </row>
    <row r="74" spans="1:16" x14ac:dyDescent="0.25">
      <c r="A74" s="35">
        <v>9</v>
      </c>
      <c r="B74" s="40">
        <v>79</v>
      </c>
      <c r="C74" s="40" t="s">
        <v>38</v>
      </c>
      <c r="D74" s="40">
        <v>5</v>
      </c>
      <c r="E74" s="36">
        <f t="shared" si="1"/>
        <v>50</v>
      </c>
      <c r="O74" s="141" t="s">
        <v>101</v>
      </c>
      <c r="P74" s="142">
        <v>45</v>
      </c>
    </row>
    <row r="75" spans="1:16" x14ac:dyDescent="0.25">
      <c r="A75" s="35">
        <v>9</v>
      </c>
      <c r="B75" s="40">
        <v>79</v>
      </c>
      <c r="C75" s="40" t="s">
        <v>38</v>
      </c>
      <c r="D75" s="40">
        <v>5</v>
      </c>
      <c r="E75" s="36">
        <f t="shared" si="1"/>
        <v>50</v>
      </c>
      <c r="O75" s="141" t="s">
        <v>101</v>
      </c>
      <c r="P75" s="142">
        <v>40</v>
      </c>
    </row>
    <row r="76" spans="1:16" x14ac:dyDescent="0.25">
      <c r="A76" s="35">
        <v>9</v>
      </c>
      <c r="B76" s="40">
        <v>79</v>
      </c>
      <c r="C76" s="40" t="s">
        <v>38</v>
      </c>
      <c r="D76" s="40">
        <v>4.5</v>
      </c>
      <c r="E76" s="36">
        <f t="shared" si="1"/>
        <v>45</v>
      </c>
      <c r="O76" s="141" t="s">
        <v>101</v>
      </c>
      <c r="P76" s="142">
        <v>40</v>
      </c>
    </row>
    <row r="77" spans="1:16" x14ac:dyDescent="0.25">
      <c r="A77" s="35">
        <v>9</v>
      </c>
      <c r="B77" s="40">
        <v>79</v>
      </c>
      <c r="C77" s="40" t="s">
        <v>38</v>
      </c>
      <c r="D77" s="40">
        <v>5.5</v>
      </c>
      <c r="E77" s="36">
        <f t="shared" si="1"/>
        <v>55</v>
      </c>
      <c r="O77" s="141" t="s">
        <v>101</v>
      </c>
      <c r="P77" s="142">
        <v>40</v>
      </c>
    </row>
    <row r="78" spans="1:16" x14ac:dyDescent="0.25">
      <c r="A78" s="35">
        <v>9</v>
      </c>
      <c r="B78" s="40">
        <v>79</v>
      </c>
      <c r="C78" s="40" t="s">
        <v>38</v>
      </c>
      <c r="D78" s="40">
        <v>5</v>
      </c>
      <c r="E78" s="36">
        <f t="shared" si="1"/>
        <v>50</v>
      </c>
      <c r="O78" s="141" t="s">
        <v>101</v>
      </c>
      <c r="P78" s="142">
        <v>40</v>
      </c>
    </row>
    <row r="79" spans="1:16" x14ac:dyDescent="0.25">
      <c r="A79" s="35">
        <v>9</v>
      </c>
      <c r="B79" s="40">
        <v>79</v>
      </c>
      <c r="C79" s="40" t="s">
        <v>38</v>
      </c>
      <c r="D79" s="40">
        <v>4</v>
      </c>
      <c r="E79" s="36">
        <f t="shared" si="1"/>
        <v>40</v>
      </c>
      <c r="O79" s="141" t="s">
        <v>101</v>
      </c>
      <c r="P79" s="142">
        <v>40</v>
      </c>
    </row>
    <row r="80" spans="1:16" x14ac:dyDescent="0.25">
      <c r="A80" s="35">
        <v>9</v>
      </c>
      <c r="B80" s="40">
        <v>79</v>
      </c>
      <c r="C80" s="40" t="s">
        <v>38</v>
      </c>
      <c r="D80" s="40">
        <v>5</v>
      </c>
      <c r="E80" s="36">
        <f t="shared" si="1"/>
        <v>50</v>
      </c>
      <c r="O80" s="141" t="s">
        <v>101</v>
      </c>
      <c r="P80" s="142">
        <v>45</v>
      </c>
    </row>
    <row r="81" spans="1:16" x14ac:dyDescent="0.25">
      <c r="A81" s="35">
        <v>9</v>
      </c>
      <c r="B81" s="40">
        <v>79</v>
      </c>
      <c r="C81" s="40" t="s">
        <v>38</v>
      </c>
      <c r="D81" s="40">
        <v>5</v>
      </c>
      <c r="E81" s="36">
        <f t="shared" si="1"/>
        <v>50</v>
      </c>
      <c r="O81" s="141" t="s">
        <v>101</v>
      </c>
      <c r="P81" s="142">
        <v>45</v>
      </c>
    </row>
    <row r="82" spans="1:16" ht="15.75" thickBot="1" x14ac:dyDescent="0.3">
      <c r="A82" s="35">
        <v>9</v>
      </c>
      <c r="B82" s="40">
        <v>79</v>
      </c>
      <c r="C82" s="40" t="s">
        <v>38</v>
      </c>
      <c r="D82" s="40">
        <v>4</v>
      </c>
      <c r="E82" s="36">
        <f t="shared" si="1"/>
        <v>40</v>
      </c>
      <c r="O82" s="141" t="s">
        <v>101</v>
      </c>
      <c r="P82" s="142">
        <v>50</v>
      </c>
    </row>
    <row r="83" spans="1:16" x14ac:dyDescent="0.25">
      <c r="A83" s="35">
        <v>9</v>
      </c>
      <c r="B83" s="40">
        <v>79</v>
      </c>
      <c r="C83" s="40" t="s">
        <v>38</v>
      </c>
      <c r="D83" s="40">
        <v>5</v>
      </c>
      <c r="E83" s="36">
        <f t="shared" si="1"/>
        <v>50</v>
      </c>
      <c r="G83" s="44"/>
      <c r="H83" s="45"/>
      <c r="I83" s="45"/>
      <c r="J83" s="45" t="s">
        <v>40</v>
      </c>
      <c r="K83" s="45" t="s">
        <v>41</v>
      </c>
      <c r="L83" s="45" t="s">
        <v>20</v>
      </c>
      <c r="M83" s="46" t="s">
        <v>21</v>
      </c>
      <c r="O83" s="141" t="s">
        <v>101</v>
      </c>
      <c r="P83" s="142">
        <v>45</v>
      </c>
    </row>
    <row r="84" spans="1:16" ht="15.75" thickBot="1" x14ac:dyDescent="0.3">
      <c r="A84" s="37">
        <v>9</v>
      </c>
      <c r="B84" s="38">
        <v>79</v>
      </c>
      <c r="C84" s="38" t="s">
        <v>38</v>
      </c>
      <c r="D84" s="38">
        <v>4.5</v>
      </c>
      <c r="E84" s="39">
        <f t="shared" si="1"/>
        <v>45</v>
      </c>
      <c r="G84" s="47" t="s">
        <v>45</v>
      </c>
      <c r="H84" s="61"/>
      <c r="I84" s="61"/>
      <c r="J84" s="48">
        <f>COUNTIF(C60:C84, "M")</f>
        <v>0</v>
      </c>
      <c r="K84" s="48">
        <f>COUNTIF(C60:C84, "F")</f>
        <v>25</v>
      </c>
      <c r="L84" s="48">
        <f>K84+J84</f>
        <v>25</v>
      </c>
      <c r="M84" s="49">
        <f>L84/B69</f>
        <v>0.31645569620253167</v>
      </c>
      <c r="O84" s="141" t="s">
        <v>101</v>
      </c>
      <c r="P84" s="142">
        <v>45</v>
      </c>
    </row>
    <row r="85" spans="1:16" x14ac:dyDescent="0.25">
      <c r="A85" s="32">
        <v>9</v>
      </c>
      <c r="B85" s="33">
        <v>79</v>
      </c>
      <c r="C85" s="33" t="s">
        <v>38</v>
      </c>
      <c r="D85" s="33">
        <v>5</v>
      </c>
      <c r="E85" s="34">
        <f t="shared" si="1"/>
        <v>50</v>
      </c>
      <c r="O85" s="141" t="s">
        <v>102</v>
      </c>
      <c r="P85" s="142">
        <v>45</v>
      </c>
    </row>
    <row r="86" spans="1:16" x14ac:dyDescent="0.25">
      <c r="A86" s="35">
        <v>9</v>
      </c>
      <c r="B86" s="40">
        <v>79</v>
      </c>
      <c r="C86" s="40" t="s">
        <v>38</v>
      </c>
      <c r="D86" s="40">
        <v>4.5</v>
      </c>
      <c r="E86" s="36">
        <f t="shared" si="1"/>
        <v>45</v>
      </c>
      <c r="O86" s="141" t="s">
        <v>102</v>
      </c>
      <c r="P86" s="142">
        <v>50</v>
      </c>
    </row>
    <row r="87" spans="1:16" x14ac:dyDescent="0.25">
      <c r="A87" s="35">
        <v>9</v>
      </c>
      <c r="B87" s="40">
        <v>79</v>
      </c>
      <c r="C87" s="40" t="s">
        <v>38</v>
      </c>
      <c r="D87" s="40">
        <v>6.5</v>
      </c>
      <c r="E87" s="36">
        <f t="shared" si="1"/>
        <v>65</v>
      </c>
      <c r="O87" s="141" t="s">
        <v>102</v>
      </c>
      <c r="P87" s="142">
        <v>45</v>
      </c>
    </row>
    <row r="88" spans="1:16" x14ac:dyDescent="0.25">
      <c r="A88" s="35">
        <v>9</v>
      </c>
      <c r="B88" s="40">
        <v>79</v>
      </c>
      <c r="C88" s="40" t="s">
        <v>38</v>
      </c>
      <c r="D88" s="40">
        <v>3.5</v>
      </c>
      <c r="E88" s="36">
        <f t="shared" si="1"/>
        <v>35</v>
      </c>
      <c r="O88" s="141" t="s">
        <v>102</v>
      </c>
      <c r="P88" s="142">
        <v>45</v>
      </c>
    </row>
    <row r="89" spans="1:16" x14ac:dyDescent="0.25">
      <c r="A89" s="35">
        <v>10</v>
      </c>
      <c r="B89" s="40">
        <v>79</v>
      </c>
      <c r="C89" s="40" t="s">
        <v>38</v>
      </c>
      <c r="D89" s="40">
        <v>5.5</v>
      </c>
      <c r="E89" s="36">
        <f t="shared" si="1"/>
        <v>55</v>
      </c>
      <c r="O89" s="141" t="s">
        <v>102</v>
      </c>
      <c r="P89" s="142">
        <v>50</v>
      </c>
    </row>
    <row r="90" spans="1:16" x14ac:dyDescent="0.25">
      <c r="A90" s="35">
        <v>10</v>
      </c>
      <c r="B90" s="40">
        <v>79</v>
      </c>
      <c r="C90" s="40" t="s">
        <v>38</v>
      </c>
      <c r="D90" s="40">
        <v>6</v>
      </c>
      <c r="E90" s="36">
        <f t="shared" si="1"/>
        <v>60</v>
      </c>
      <c r="O90" s="141" t="s">
        <v>102</v>
      </c>
      <c r="P90" s="142">
        <v>40</v>
      </c>
    </row>
    <row r="91" spans="1:16" x14ac:dyDescent="0.25">
      <c r="A91" s="35">
        <v>10</v>
      </c>
      <c r="B91" s="40">
        <v>79</v>
      </c>
      <c r="C91" s="40" t="s">
        <v>38</v>
      </c>
      <c r="D91" s="40">
        <v>4.5</v>
      </c>
      <c r="E91" s="36">
        <f t="shared" si="1"/>
        <v>45</v>
      </c>
      <c r="O91" s="141" t="s">
        <v>102</v>
      </c>
      <c r="P91" s="142">
        <v>50</v>
      </c>
    </row>
    <row r="92" spans="1:16" ht="15.75" thickBot="1" x14ac:dyDescent="0.3">
      <c r="A92" s="35">
        <v>10</v>
      </c>
      <c r="B92" s="40">
        <v>79</v>
      </c>
      <c r="C92" s="40" t="s">
        <v>38</v>
      </c>
      <c r="D92" s="40">
        <v>4</v>
      </c>
      <c r="E92" s="36">
        <f t="shared" si="1"/>
        <v>40</v>
      </c>
      <c r="O92" s="141" t="s">
        <v>102</v>
      </c>
      <c r="P92" s="142">
        <v>60</v>
      </c>
    </row>
    <row r="93" spans="1:16" x14ac:dyDescent="0.25">
      <c r="A93" s="35">
        <v>10</v>
      </c>
      <c r="B93" s="40">
        <v>79</v>
      </c>
      <c r="C93" s="40" t="s">
        <v>38</v>
      </c>
      <c r="D93" s="40">
        <v>5</v>
      </c>
      <c r="E93" s="36">
        <f t="shared" si="1"/>
        <v>50</v>
      </c>
      <c r="G93" s="44"/>
      <c r="H93" s="45"/>
      <c r="I93" s="45"/>
      <c r="J93" s="45" t="s">
        <v>40</v>
      </c>
      <c r="K93" s="45" t="s">
        <v>41</v>
      </c>
      <c r="L93" s="45" t="s">
        <v>20</v>
      </c>
      <c r="M93" s="46" t="s">
        <v>21</v>
      </c>
      <c r="O93" s="141" t="s">
        <v>102</v>
      </c>
      <c r="P93" s="142">
        <v>50</v>
      </c>
    </row>
    <row r="94" spans="1:16" ht="15.75" thickBot="1" x14ac:dyDescent="0.3">
      <c r="A94" s="37">
        <v>10</v>
      </c>
      <c r="B94" s="38">
        <v>79</v>
      </c>
      <c r="C94" s="38" t="s">
        <v>38</v>
      </c>
      <c r="D94" s="38">
        <v>5</v>
      </c>
      <c r="E94" s="39">
        <f t="shared" si="1"/>
        <v>50</v>
      </c>
      <c r="G94" s="47" t="s">
        <v>46</v>
      </c>
      <c r="H94" s="61"/>
      <c r="I94" s="61"/>
      <c r="J94" s="48">
        <f>COUNTIF(C85:C94, "M")</f>
        <v>0</v>
      </c>
      <c r="K94" s="48">
        <f>COUNTIF(C85:C94, "F")</f>
        <v>10</v>
      </c>
      <c r="L94" s="48">
        <f>K94+J94</f>
        <v>10</v>
      </c>
      <c r="M94" s="49">
        <f>L94/B79</f>
        <v>0.12658227848101267</v>
      </c>
      <c r="O94" s="141" t="s">
        <v>102</v>
      </c>
      <c r="P94" s="142">
        <v>40</v>
      </c>
    </row>
    <row r="95" spans="1:16" x14ac:dyDescent="0.25">
      <c r="A95" s="32">
        <v>10</v>
      </c>
      <c r="B95" s="33">
        <v>79</v>
      </c>
      <c r="C95" s="33" t="s">
        <v>38</v>
      </c>
      <c r="D95" s="33">
        <v>4</v>
      </c>
      <c r="E95" s="34">
        <f t="shared" si="1"/>
        <v>40</v>
      </c>
      <c r="O95" s="141" t="s">
        <v>102</v>
      </c>
      <c r="P95" s="142">
        <v>55</v>
      </c>
    </row>
    <row r="96" spans="1:16" x14ac:dyDescent="0.25">
      <c r="A96" s="35">
        <v>10</v>
      </c>
      <c r="B96" s="40">
        <v>79</v>
      </c>
      <c r="C96" s="40" t="s">
        <v>38</v>
      </c>
      <c r="D96" s="40">
        <v>4.5</v>
      </c>
      <c r="E96" s="36">
        <f t="shared" si="1"/>
        <v>45</v>
      </c>
      <c r="O96" s="141" t="s">
        <v>102</v>
      </c>
      <c r="P96" s="142">
        <v>45</v>
      </c>
    </row>
    <row r="97" spans="1:16" x14ac:dyDescent="0.25">
      <c r="A97" s="35">
        <v>10</v>
      </c>
      <c r="B97" s="40">
        <v>79</v>
      </c>
      <c r="C97" s="40" t="s">
        <v>38</v>
      </c>
      <c r="D97" s="40">
        <v>6</v>
      </c>
      <c r="E97" s="36">
        <f t="shared" si="1"/>
        <v>60</v>
      </c>
      <c r="O97" s="141" t="s">
        <v>102</v>
      </c>
      <c r="P97" s="142">
        <v>40</v>
      </c>
    </row>
    <row r="98" spans="1:16" x14ac:dyDescent="0.25">
      <c r="A98" s="35">
        <v>10</v>
      </c>
      <c r="B98" s="40">
        <v>79</v>
      </c>
      <c r="C98" s="40" t="s">
        <v>38</v>
      </c>
      <c r="D98" s="40">
        <v>5</v>
      </c>
      <c r="E98" s="36">
        <f t="shared" si="1"/>
        <v>50</v>
      </c>
      <c r="G98">
        <f>118+137</f>
        <v>255</v>
      </c>
      <c r="O98" s="141" t="s">
        <v>102</v>
      </c>
      <c r="P98" s="142">
        <v>40</v>
      </c>
    </row>
    <row r="99" spans="1:16" x14ac:dyDescent="0.25">
      <c r="A99" s="35">
        <v>10</v>
      </c>
      <c r="B99" s="40">
        <v>79</v>
      </c>
      <c r="C99" s="40" t="s">
        <v>38</v>
      </c>
      <c r="D99" s="40">
        <v>4.5</v>
      </c>
      <c r="E99" s="36">
        <f t="shared" si="1"/>
        <v>45</v>
      </c>
      <c r="O99" s="141" t="s">
        <v>102</v>
      </c>
      <c r="P99" s="142">
        <v>45</v>
      </c>
    </row>
    <row r="100" spans="1:16" x14ac:dyDescent="0.25">
      <c r="A100" s="35">
        <v>10</v>
      </c>
      <c r="B100" s="40">
        <v>79</v>
      </c>
      <c r="C100" s="40" t="s">
        <v>38</v>
      </c>
      <c r="D100" s="40">
        <v>6</v>
      </c>
      <c r="E100" s="36">
        <f t="shared" si="1"/>
        <v>60</v>
      </c>
      <c r="O100" s="141" t="s">
        <v>102</v>
      </c>
      <c r="P100" s="142">
        <v>50</v>
      </c>
    </row>
    <row r="101" spans="1:16" ht="15.75" thickBot="1" x14ac:dyDescent="0.3">
      <c r="A101" s="35">
        <v>10</v>
      </c>
      <c r="B101" s="40">
        <v>79</v>
      </c>
      <c r="C101" s="40" t="s">
        <v>38</v>
      </c>
      <c r="D101" s="40">
        <v>5</v>
      </c>
      <c r="E101" s="36">
        <f t="shared" si="1"/>
        <v>50</v>
      </c>
      <c r="O101" s="141" t="s">
        <v>102</v>
      </c>
      <c r="P101" s="142">
        <v>60</v>
      </c>
    </row>
    <row r="102" spans="1:16" x14ac:dyDescent="0.25">
      <c r="A102" s="35">
        <v>10</v>
      </c>
      <c r="B102" s="40">
        <v>79</v>
      </c>
      <c r="C102" s="40" t="s">
        <v>38</v>
      </c>
      <c r="D102" s="40">
        <v>4.5</v>
      </c>
      <c r="E102" s="36">
        <f t="shared" si="1"/>
        <v>45</v>
      </c>
      <c r="G102" s="44"/>
      <c r="H102" s="45"/>
      <c r="I102" s="45"/>
      <c r="J102" s="45" t="s">
        <v>40</v>
      </c>
      <c r="K102" s="45" t="s">
        <v>41</v>
      </c>
      <c r="L102" s="45" t="s">
        <v>20</v>
      </c>
      <c r="M102" s="46" t="s">
        <v>21</v>
      </c>
      <c r="O102" s="141" t="s">
        <v>102</v>
      </c>
      <c r="P102" s="142">
        <v>40</v>
      </c>
    </row>
    <row r="103" spans="1:16" ht="15.75" thickBot="1" x14ac:dyDescent="0.3">
      <c r="A103" s="37">
        <v>10</v>
      </c>
      <c r="B103" s="38">
        <v>79</v>
      </c>
      <c r="C103" s="38" t="s">
        <v>38</v>
      </c>
      <c r="D103" s="38">
        <v>6</v>
      </c>
      <c r="E103" s="39">
        <f t="shared" si="1"/>
        <v>60</v>
      </c>
      <c r="G103" s="47" t="s">
        <v>47</v>
      </c>
      <c r="H103" s="61"/>
      <c r="I103" s="61"/>
      <c r="J103" s="48">
        <f>COUNTIF(C95:C103, "M")</f>
        <v>0</v>
      </c>
      <c r="K103" s="48">
        <f>COUNTIF(C95:C103, "F")</f>
        <v>9</v>
      </c>
      <c r="L103" s="48">
        <f>K103+J103</f>
        <v>9</v>
      </c>
      <c r="M103" s="49">
        <f>L103/B88</f>
        <v>0.11392405063291139</v>
      </c>
      <c r="O103" s="141" t="s">
        <v>102</v>
      </c>
      <c r="P103" s="142">
        <v>50</v>
      </c>
    </row>
    <row r="104" spans="1:16" x14ac:dyDescent="0.25">
      <c r="A104" s="32">
        <v>10</v>
      </c>
      <c r="B104" s="33">
        <v>79</v>
      </c>
      <c r="C104" s="33" t="s">
        <v>38</v>
      </c>
      <c r="D104" s="33">
        <v>4.5</v>
      </c>
      <c r="E104" s="34">
        <f t="shared" si="1"/>
        <v>45</v>
      </c>
      <c r="O104" s="141" t="s">
        <v>102</v>
      </c>
      <c r="P104" s="142">
        <v>30</v>
      </c>
    </row>
    <row r="105" spans="1:16" x14ac:dyDescent="0.25">
      <c r="A105" s="35">
        <v>10</v>
      </c>
      <c r="B105" s="40">
        <v>79</v>
      </c>
      <c r="C105" s="40" t="s">
        <v>38</v>
      </c>
      <c r="D105" s="40">
        <v>3.5</v>
      </c>
      <c r="E105" s="36">
        <f t="shared" si="1"/>
        <v>35</v>
      </c>
      <c r="O105" s="141" t="s">
        <v>102</v>
      </c>
      <c r="P105" s="142">
        <v>50</v>
      </c>
    </row>
    <row r="106" spans="1:16" x14ac:dyDescent="0.25">
      <c r="A106" s="35">
        <v>10</v>
      </c>
      <c r="B106" s="40">
        <v>79</v>
      </c>
      <c r="C106" s="40" t="s">
        <v>38</v>
      </c>
      <c r="D106" s="40">
        <v>3.5</v>
      </c>
      <c r="E106" s="36">
        <f t="shared" si="1"/>
        <v>35</v>
      </c>
      <c r="O106" s="141" t="s">
        <v>102</v>
      </c>
      <c r="P106" s="142">
        <v>50</v>
      </c>
    </row>
    <row r="107" spans="1:16" x14ac:dyDescent="0.25">
      <c r="A107" s="35">
        <v>10</v>
      </c>
      <c r="B107" s="40">
        <v>79</v>
      </c>
      <c r="C107" s="40" t="s">
        <v>38</v>
      </c>
      <c r="D107" s="40">
        <v>4.5</v>
      </c>
      <c r="E107" s="36">
        <f t="shared" si="1"/>
        <v>45</v>
      </c>
      <c r="O107" s="141" t="s">
        <v>102</v>
      </c>
      <c r="P107" s="142">
        <v>30</v>
      </c>
    </row>
    <row r="108" spans="1:16" x14ac:dyDescent="0.25">
      <c r="A108" s="35">
        <v>10</v>
      </c>
      <c r="B108" s="40">
        <v>79</v>
      </c>
      <c r="C108" s="40" t="s">
        <v>38</v>
      </c>
      <c r="D108" s="40">
        <v>4.5</v>
      </c>
      <c r="E108" s="36">
        <f t="shared" si="1"/>
        <v>45</v>
      </c>
      <c r="O108" s="141" t="s">
        <v>102</v>
      </c>
      <c r="P108" s="142">
        <v>25</v>
      </c>
    </row>
    <row r="109" spans="1:16" x14ac:dyDescent="0.25">
      <c r="A109" s="35">
        <v>10</v>
      </c>
      <c r="B109" s="40">
        <v>79</v>
      </c>
      <c r="C109" s="40" t="s">
        <v>38</v>
      </c>
      <c r="D109" s="40">
        <v>5</v>
      </c>
      <c r="E109" s="36">
        <f t="shared" si="1"/>
        <v>50</v>
      </c>
      <c r="O109" s="141" t="s">
        <v>102</v>
      </c>
      <c r="P109" s="142">
        <v>40</v>
      </c>
    </row>
    <row r="110" spans="1:16" x14ac:dyDescent="0.25">
      <c r="A110" s="35">
        <v>10</v>
      </c>
      <c r="B110" s="40">
        <v>79</v>
      </c>
      <c r="C110" s="40" t="s">
        <v>38</v>
      </c>
      <c r="D110" s="40">
        <v>5</v>
      </c>
      <c r="E110" s="36">
        <f t="shared" si="1"/>
        <v>50</v>
      </c>
      <c r="O110" s="141" t="s">
        <v>102</v>
      </c>
      <c r="P110" s="142">
        <v>30</v>
      </c>
    </row>
    <row r="111" spans="1:16" x14ac:dyDescent="0.25">
      <c r="A111" s="35">
        <v>10</v>
      </c>
      <c r="B111" s="40">
        <v>79</v>
      </c>
      <c r="C111" s="40" t="s">
        <v>38</v>
      </c>
      <c r="D111" s="40">
        <v>4.5</v>
      </c>
      <c r="E111" s="36">
        <f t="shared" si="1"/>
        <v>45</v>
      </c>
      <c r="O111" s="141" t="s">
        <v>102</v>
      </c>
      <c r="P111" s="142">
        <v>45</v>
      </c>
    </row>
    <row r="112" spans="1:16" x14ac:dyDescent="0.25">
      <c r="A112" s="35">
        <v>10</v>
      </c>
      <c r="B112" s="40">
        <v>79</v>
      </c>
      <c r="C112" s="40" t="s">
        <v>38</v>
      </c>
      <c r="D112" s="40">
        <v>4</v>
      </c>
      <c r="E112" s="36">
        <f t="shared" si="1"/>
        <v>40</v>
      </c>
      <c r="O112" s="141" t="s">
        <v>102</v>
      </c>
      <c r="P112" s="142">
        <v>40</v>
      </c>
    </row>
    <row r="113" spans="1:16" x14ac:dyDescent="0.25">
      <c r="A113" s="35">
        <v>10</v>
      </c>
      <c r="B113" s="40">
        <v>79</v>
      </c>
      <c r="C113" s="40" t="s">
        <v>38</v>
      </c>
      <c r="D113" s="40">
        <v>4.5</v>
      </c>
      <c r="E113" s="36">
        <f t="shared" si="1"/>
        <v>45</v>
      </c>
      <c r="O113" s="141" t="s">
        <v>102</v>
      </c>
      <c r="P113" s="142">
        <v>40</v>
      </c>
    </row>
    <row r="114" spans="1:16" ht="15.75" thickBot="1" x14ac:dyDescent="0.3">
      <c r="A114" s="35">
        <v>10</v>
      </c>
      <c r="B114" s="40">
        <v>79</v>
      </c>
      <c r="C114" s="40" t="s">
        <v>38</v>
      </c>
      <c r="D114" s="40">
        <v>5</v>
      </c>
      <c r="E114" s="36">
        <f t="shared" si="1"/>
        <v>50</v>
      </c>
      <c r="O114" s="141" t="s">
        <v>102</v>
      </c>
      <c r="P114" s="142">
        <v>45</v>
      </c>
    </row>
    <row r="115" spans="1:16" x14ac:dyDescent="0.25">
      <c r="A115" s="35">
        <v>10</v>
      </c>
      <c r="B115" s="40">
        <v>79</v>
      </c>
      <c r="C115" s="40" t="s">
        <v>38</v>
      </c>
      <c r="D115" s="40">
        <v>3.5</v>
      </c>
      <c r="E115" s="36">
        <f t="shared" si="1"/>
        <v>35</v>
      </c>
      <c r="G115" s="44"/>
      <c r="H115" s="45"/>
      <c r="I115" s="45"/>
      <c r="J115" s="45" t="s">
        <v>40</v>
      </c>
      <c r="K115" s="45" t="s">
        <v>41</v>
      </c>
      <c r="L115" s="45" t="s">
        <v>20</v>
      </c>
      <c r="M115" s="46" t="s">
        <v>21</v>
      </c>
      <c r="O115" s="141" t="s">
        <v>102</v>
      </c>
      <c r="P115" s="142">
        <v>35</v>
      </c>
    </row>
    <row r="116" spans="1:16" ht="15.75" thickBot="1" x14ac:dyDescent="0.3">
      <c r="A116" s="37">
        <v>10</v>
      </c>
      <c r="B116" s="38">
        <v>79</v>
      </c>
      <c r="C116" s="38" t="s">
        <v>38</v>
      </c>
      <c r="D116" s="38">
        <v>3.5</v>
      </c>
      <c r="E116" s="39">
        <f t="shared" si="1"/>
        <v>35</v>
      </c>
      <c r="G116" s="47" t="s">
        <v>48</v>
      </c>
      <c r="H116" s="61"/>
      <c r="I116" s="61"/>
      <c r="J116" s="48">
        <f>COUNTIF(C104:C116, "M")</f>
        <v>0</v>
      </c>
      <c r="K116" s="48">
        <f>COUNTIF(C104:C116, "F")</f>
        <v>13</v>
      </c>
      <c r="L116" s="48">
        <f>K116+J116</f>
        <v>13</v>
      </c>
      <c r="M116" s="49">
        <f>L116/B101</f>
        <v>0.16455696202531644</v>
      </c>
      <c r="O116" s="141" t="s">
        <v>102</v>
      </c>
      <c r="P116" s="142">
        <v>40</v>
      </c>
    </row>
    <row r="117" spans="1:16" x14ac:dyDescent="0.25">
      <c r="A117" s="32">
        <v>10</v>
      </c>
      <c r="B117" s="33">
        <v>79</v>
      </c>
      <c r="C117" s="33" t="s">
        <v>38</v>
      </c>
      <c r="D117" s="33">
        <v>4</v>
      </c>
      <c r="E117" s="34">
        <f t="shared" si="1"/>
        <v>40</v>
      </c>
      <c r="O117" s="141" t="s">
        <v>102</v>
      </c>
      <c r="P117" s="142">
        <v>45</v>
      </c>
    </row>
    <row r="118" spans="1:16" x14ac:dyDescent="0.25">
      <c r="A118" s="35">
        <v>10</v>
      </c>
      <c r="B118" s="40">
        <v>79</v>
      </c>
      <c r="C118" s="40" t="s">
        <v>38</v>
      </c>
      <c r="D118" s="40">
        <v>4</v>
      </c>
      <c r="E118" s="36">
        <f t="shared" si="1"/>
        <v>40</v>
      </c>
      <c r="O118" s="141" t="s">
        <v>102</v>
      </c>
      <c r="P118" s="142">
        <v>45</v>
      </c>
    </row>
    <row r="119" spans="1:16" x14ac:dyDescent="0.25">
      <c r="A119" s="35">
        <v>10</v>
      </c>
      <c r="B119" s="40">
        <v>79</v>
      </c>
      <c r="C119" s="40" t="s">
        <v>38</v>
      </c>
      <c r="D119" s="40">
        <v>4.5</v>
      </c>
      <c r="E119" s="36">
        <f t="shared" si="1"/>
        <v>45</v>
      </c>
      <c r="O119" s="141" t="s">
        <v>102</v>
      </c>
      <c r="P119" s="142">
        <v>40</v>
      </c>
    </row>
    <row r="120" spans="1:16" x14ac:dyDescent="0.25">
      <c r="A120" s="35">
        <v>10</v>
      </c>
      <c r="B120" s="40">
        <v>79</v>
      </c>
      <c r="C120" s="40" t="s">
        <v>38</v>
      </c>
      <c r="D120" s="40">
        <v>4</v>
      </c>
      <c r="E120" s="36">
        <f t="shared" si="1"/>
        <v>40</v>
      </c>
      <c r="O120" s="141" t="s">
        <v>102</v>
      </c>
      <c r="P120" s="142">
        <v>55</v>
      </c>
    </row>
    <row r="121" spans="1:16" x14ac:dyDescent="0.25">
      <c r="A121" s="35">
        <v>10</v>
      </c>
      <c r="B121" s="40">
        <v>79</v>
      </c>
      <c r="C121" s="40" t="s">
        <v>38</v>
      </c>
      <c r="D121" s="40">
        <v>4.5</v>
      </c>
      <c r="E121" s="36">
        <f t="shared" si="1"/>
        <v>45</v>
      </c>
      <c r="O121" s="141" t="s">
        <v>102</v>
      </c>
      <c r="P121" s="142">
        <v>40</v>
      </c>
    </row>
    <row r="122" spans="1:16" x14ac:dyDescent="0.25">
      <c r="A122" s="35">
        <v>10</v>
      </c>
      <c r="B122" s="40">
        <v>79</v>
      </c>
      <c r="C122" s="40" t="s">
        <v>38</v>
      </c>
      <c r="D122" s="40">
        <v>4.5</v>
      </c>
      <c r="E122" s="36">
        <f t="shared" si="1"/>
        <v>45</v>
      </c>
      <c r="O122" s="141" t="s">
        <v>102</v>
      </c>
      <c r="P122" s="142">
        <v>50</v>
      </c>
    </row>
    <row r="123" spans="1:16" x14ac:dyDescent="0.25">
      <c r="A123" s="35">
        <v>10</v>
      </c>
      <c r="B123" s="40">
        <v>79</v>
      </c>
      <c r="C123" s="40" t="s">
        <v>38</v>
      </c>
      <c r="D123" s="40">
        <v>5</v>
      </c>
      <c r="E123" s="36">
        <f t="shared" si="1"/>
        <v>50</v>
      </c>
      <c r="O123" s="141" t="s">
        <v>102</v>
      </c>
      <c r="P123" s="142">
        <v>50</v>
      </c>
    </row>
    <row r="124" spans="1:16" x14ac:dyDescent="0.25">
      <c r="A124" s="35">
        <v>10</v>
      </c>
      <c r="B124" s="40">
        <v>79</v>
      </c>
      <c r="C124" s="40" t="s">
        <v>38</v>
      </c>
      <c r="D124" s="40">
        <v>5</v>
      </c>
      <c r="E124" s="36">
        <f t="shared" si="1"/>
        <v>50</v>
      </c>
      <c r="O124" s="141" t="s">
        <v>102</v>
      </c>
      <c r="P124" s="142">
        <v>50</v>
      </c>
    </row>
    <row r="125" spans="1:16" x14ac:dyDescent="0.25">
      <c r="A125" s="35">
        <v>10</v>
      </c>
      <c r="B125" s="40">
        <v>79</v>
      </c>
      <c r="C125" s="40" t="s">
        <v>38</v>
      </c>
      <c r="D125" s="40">
        <v>5</v>
      </c>
      <c r="E125" s="36">
        <f t="shared" si="1"/>
        <v>50</v>
      </c>
      <c r="O125" s="141" t="s">
        <v>102</v>
      </c>
      <c r="P125" s="142">
        <v>50</v>
      </c>
    </row>
    <row r="126" spans="1:16" x14ac:dyDescent="0.25">
      <c r="A126" s="35">
        <v>10</v>
      </c>
      <c r="B126" s="40">
        <v>79</v>
      </c>
      <c r="C126" s="40" t="s">
        <v>38</v>
      </c>
      <c r="D126" s="40">
        <v>6</v>
      </c>
      <c r="E126" s="36">
        <f t="shared" si="1"/>
        <v>60</v>
      </c>
      <c r="O126" s="141" t="s">
        <v>102</v>
      </c>
      <c r="P126" s="142">
        <v>50</v>
      </c>
    </row>
    <row r="127" spans="1:16" x14ac:dyDescent="0.25">
      <c r="A127" s="35">
        <v>10</v>
      </c>
      <c r="B127" s="40">
        <v>79</v>
      </c>
      <c r="C127" s="40" t="s">
        <v>38</v>
      </c>
      <c r="D127" s="40">
        <v>3</v>
      </c>
      <c r="E127" s="36">
        <f t="shared" si="1"/>
        <v>30</v>
      </c>
      <c r="O127" s="141" t="s">
        <v>102</v>
      </c>
      <c r="P127" s="142">
        <v>45</v>
      </c>
    </row>
    <row r="128" spans="1:16" x14ac:dyDescent="0.25">
      <c r="A128" s="35">
        <v>10</v>
      </c>
      <c r="B128" s="40">
        <v>79</v>
      </c>
      <c r="C128" s="40" t="s">
        <v>38</v>
      </c>
      <c r="D128" s="40">
        <v>5</v>
      </c>
      <c r="E128" s="36">
        <f t="shared" si="1"/>
        <v>50</v>
      </c>
      <c r="O128" s="141" t="s">
        <v>102</v>
      </c>
      <c r="P128" s="142">
        <v>55</v>
      </c>
    </row>
    <row r="129" spans="1:16" x14ac:dyDescent="0.25">
      <c r="A129" s="35">
        <v>10</v>
      </c>
      <c r="B129" s="40">
        <v>79</v>
      </c>
      <c r="C129" s="40" t="s">
        <v>38</v>
      </c>
      <c r="D129" s="40">
        <v>4.5</v>
      </c>
      <c r="E129" s="36">
        <f t="shared" si="1"/>
        <v>45</v>
      </c>
      <c r="O129" s="141" t="s">
        <v>102</v>
      </c>
      <c r="P129" s="142">
        <v>50</v>
      </c>
    </row>
    <row r="130" spans="1:16" x14ac:dyDescent="0.25">
      <c r="A130" s="35">
        <v>10</v>
      </c>
      <c r="B130" s="40">
        <v>79</v>
      </c>
      <c r="C130" s="40" t="s">
        <v>38</v>
      </c>
      <c r="D130" s="40">
        <v>5</v>
      </c>
      <c r="E130" s="36">
        <f t="shared" ref="E130:E193" si="2">D130*10</f>
        <v>50</v>
      </c>
      <c r="O130" s="141" t="s">
        <v>102</v>
      </c>
      <c r="P130" s="142">
        <v>40</v>
      </c>
    </row>
    <row r="131" spans="1:16" x14ac:dyDescent="0.25">
      <c r="A131" s="35">
        <v>10</v>
      </c>
      <c r="B131" s="40">
        <v>79</v>
      </c>
      <c r="C131" s="40" t="s">
        <v>38</v>
      </c>
      <c r="D131" s="40">
        <v>4.5</v>
      </c>
      <c r="E131" s="36">
        <f t="shared" si="2"/>
        <v>45</v>
      </c>
      <c r="O131" s="141" t="s">
        <v>102</v>
      </c>
      <c r="P131" s="142">
        <v>50</v>
      </c>
    </row>
    <row r="132" spans="1:16" x14ac:dyDescent="0.25">
      <c r="A132" s="35">
        <v>10</v>
      </c>
      <c r="B132" s="40">
        <v>79</v>
      </c>
      <c r="C132" s="40" t="s">
        <v>38</v>
      </c>
      <c r="D132" s="40">
        <v>3</v>
      </c>
      <c r="E132" s="36">
        <f t="shared" si="2"/>
        <v>30</v>
      </c>
      <c r="O132" s="141" t="s">
        <v>102</v>
      </c>
      <c r="P132" s="142">
        <v>50</v>
      </c>
    </row>
    <row r="133" spans="1:16" x14ac:dyDescent="0.25">
      <c r="A133" s="35">
        <v>10</v>
      </c>
      <c r="B133" s="40">
        <v>79</v>
      </c>
      <c r="C133" s="40" t="s">
        <v>38</v>
      </c>
      <c r="D133" s="40">
        <v>4</v>
      </c>
      <c r="E133" s="36">
        <f t="shared" si="2"/>
        <v>40</v>
      </c>
      <c r="O133" s="141" t="s">
        <v>102</v>
      </c>
      <c r="P133" s="142">
        <v>40</v>
      </c>
    </row>
    <row r="134" spans="1:16" x14ac:dyDescent="0.25">
      <c r="A134" s="35">
        <v>10</v>
      </c>
      <c r="B134" s="40">
        <v>79</v>
      </c>
      <c r="C134" s="40" t="s">
        <v>38</v>
      </c>
      <c r="D134" s="40">
        <v>4.5</v>
      </c>
      <c r="E134" s="36">
        <f t="shared" si="2"/>
        <v>45</v>
      </c>
      <c r="O134" s="141" t="s">
        <v>102</v>
      </c>
      <c r="P134" s="142">
        <v>50</v>
      </c>
    </row>
    <row r="135" spans="1:16" x14ac:dyDescent="0.25">
      <c r="A135" s="35">
        <v>10</v>
      </c>
      <c r="B135" s="40">
        <v>79</v>
      </c>
      <c r="C135" s="40" t="s">
        <v>38</v>
      </c>
      <c r="D135" s="40">
        <v>4</v>
      </c>
      <c r="E135" s="36">
        <f t="shared" si="2"/>
        <v>40</v>
      </c>
      <c r="O135" s="141" t="s">
        <v>102</v>
      </c>
      <c r="P135" s="142">
        <v>45</v>
      </c>
    </row>
    <row r="136" spans="1:16" x14ac:dyDescent="0.25">
      <c r="A136" s="35">
        <v>10</v>
      </c>
      <c r="B136" s="40">
        <v>79</v>
      </c>
      <c r="C136" s="40" t="s">
        <v>38</v>
      </c>
      <c r="D136" s="40">
        <v>4.5</v>
      </c>
      <c r="E136" s="36">
        <f t="shared" si="2"/>
        <v>45</v>
      </c>
      <c r="O136" s="141" t="s">
        <v>102</v>
      </c>
      <c r="P136" s="142">
        <v>50</v>
      </c>
    </row>
    <row r="137" spans="1:16" x14ac:dyDescent="0.25">
      <c r="A137" s="35">
        <v>10</v>
      </c>
      <c r="B137" s="40">
        <v>79</v>
      </c>
      <c r="C137" s="40" t="s">
        <v>38</v>
      </c>
      <c r="D137" s="40">
        <v>3.5</v>
      </c>
      <c r="E137" s="36">
        <f t="shared" si="2"/>
        <v>35</v>
      </c>
      <c r="O137" s="141" t="s">
        <v>102</v>
      </c>
      <c r="P137" s="142">
        <v>45</v>
      </c>
    </row>
    <row r="138" spans="1:16" x14ac:dyDescent="0.25">
      <c r="A138" s="35">
        <v>10</v>
      </c>
      <c r="B138" s="40">
        <v>79</v>
      </c>
      <c r="C138" s="40" t="s">
        <v>38</v>
      </c>
      <c r="D138" s="40">
        <v>2.5</v>
      </c>
      <c r="E138" s="36">
        <f t="shared" si="2"/>
        <v>25</v>
      </c>
      <c r="O138" s="141" t="s">
        <v>102</v>
      </c>
      <c r="P138" s="142">
        <v>65</v>
      </c>
    </row>
    <row r="139" spans="1:16" x14ac:dyDescent="0.25">
      <c r="A139" s="35">
        <v>1</v>
      </c>
      <c r="B139" s="40">
        <v>79</v>
      </c>
      <c r="C139" s="40" t="s">
        <v>37</v>
      </c>
      <c r="D139" s="171">
        <v>5.5</v>
      </c>
      <c r="E139" s="36">
        <f t="shared" si="2"/>
        <v>55</v>
      </c>
      <c r="O139" s="141" t="s">
        <v>102</v>
      </c>
      <c r="P139" s="142">
        <v>35</v>
      </c>
    </row>
    <row r="140" spans="1:16" x14ac:dyDescent="0.25">
      <c r="A140" s="35">
        <v>1</v>
      </c>
      <c r="B140" s="40">
        <v>79</v>
      </c>
      <c r="C140" s="40" t="s">
        <v>37</v>
      </c>
      <c r="D140" s="40">
        <v>4.5</v>
      </c>
      <c r="E140" s="36">
        <f t="shared" si="2"/>
        <v>45</v>
      </c>
      <c r="O140" s="141" t="s">
        <v>102</v>
      </c>
      <c r="P140" s="142">
        <v>50</v>
      </c>
    </row>
    <row r="141" spans="1:16" x14ac:dyDescent="0.25">
      <c r="A141" s="35">
        <v>1</v>
      </c>
      <c r="B141" s="40">
        <v>79</v>
      </c>
      <c r="C141" s="40" t="s">
        <v>37</v>
      </c>
      <c r="D141" s="40">
        <v>5</v>
      </c>
      <c r="E141" s="36">
        <f t="shared" si="2"/>
        <v>50</v>
      </c>
      <c r="O141" s="141" t="s">
        <v>102</v>
      </c>
      <c r="P141" s="142">
        <v>50</v>
      </c>
    </row>
    <row r="142" spans="1:16" x14ac:dyDescent="0.25">
      <c r="A142" s="35">
        <v>1</v>
      </c>
      <c r="B142" s="40">
        <v>79</v>
      </c>
      <c r="C142" s="40" t="s">
        <v>37</v>
      </c>
      <c r="D142" s="40">
        <v>4</v>
      </c>
      <c r="E142" s="36">
        <f t="shared" si="2"/>
        <v>40</v>
      </c>
      <c r="O142" s="141" t="s">
        <v>102</v>
      </c>
      <c r="P142" s="142">
        <v>50</v>
      </c>
    </row>
    <row r="143" spans="1:16" x14ac:dyDescent="0.25">
      <c r="A143" s="35">
        <v>1</v>
      </c>
      <c r="B143" s="40">
        <v>79</v>
      </c>
      <c r="C143" s="40" t="s">
        <v>37</v>
      </c>
      <c r="D143" s="40">
        <v>5</v>
      </c>
      <c r="E143" s="36">
        <f t="shared" si="2"/>
        <v>50</v>
      </c>
      <c r="O143" s="141" t="s">
        <v>102</v>
      </c>
      <c r="P143" s="142">
        <v>45</v>
      </c>
    </row>
    <row r="144" spans="1:16" x14ac:dyDescent="0.25">
      <c r="A144" s="35">
        <v>1</v>
      </c>
      <c r="B144" s="40">
        <v>79</v>
      </c>
      <c r="C144" s="40" t="s">
        <v>37</v>
      </c>
      <c r="D144" s="40">
        <v>4.5</v>
      </c>
      <c r="E144" s="36">
        <f t="shared" si="2"/>
        <v>45</v>
      </c>
      <c r="O144" s="141" t="s">
        <v>102</v>
      </c>
      <c r="P144" s="142">
        <v>30</v>
      </c>
    </row>
    <row r="145" spans="1:16" x14ac:dyDescent="0.25">
      <c r="A145" s="35">
        <v>1</v>
      </c>
      <c r="B145" s="40">
        <v>79</v>
      </c>
      <c r="C145" s="40" t="s">
        <v>37</v>
      </c>
      <c r="D145" s="40">
        <v>5</v>
      </c>
      <c r="E145" s="36">
        <f t="shared" si="2"/>
        <v>50</v>
      </c>
      <c r="O145" s="141" t="s">
        <v>102</v>
      </c>
      <c r="P145" s="142">
        <v>40</v>
      </c>
    </row>
    <row r="146" spans="1:16" x14ac:dyDescent="0.25">
      <c r="A146" s="35">
        <v>1</v>
      </c>
      <c r="B146" s="40">
        <v>79</v>
      </c>
      <c r="C146" s="40" t="s">
        <v>37</v>
      </c>
      <c r="D146" s="40">
        <v>4</v>
      </c>
      <c r="E146" s="36">
        <f t="shared" si="2"/>
        <v>40</v>
      </c>
      <c r="O146" s="141" t="s">
        <v>102</v>
      </c>
      <c r="P146" s="142">
        <v>55</v>
      </c>
    </row>
    <row r="147" spans="1:16" ht="15.75" thickBot="1" x14ac:dyDescent="0.3">
      <c r="A147" s="35">
        <v>1</v>
      </c>
      <c r="B147" s="40">
        <v>79</v>
      </c>
      <c r="C147" s="40" t="s">
        <v>37</v>
      </c>
      <c r="D147" s="40">
        <v>4.5</v>
      </c>
      <c r="E147" s="36">
        <f t="shared" si="2"/>
        <v>45</v>
      </c>
      <c r="O147" s="141" t="s">
        <v>102</v>
      </c>
      <c r="P147" s="142">
        <v>45</v>
      </c>
    </row>
    <row r="148" spans="1:16" x14ac:dyDescent="0.25">
      <c r="A148" s="35">
        <v>1</v>
      </c>
      <c r="B148" s="40">
        <v>79</v>
      </c>
      <c r="C148" s="40" t="s">
        <v>37</v>
      </c>
      <c r="D148" s="40">
        <v>3.1</v>
      </c>
      <c r="E148" s="36">
        <f t="shared" si="2"/>
        <v>31</v>
      </c>
      <c r="G148" s="44"/>
      <c r="H148" s="45"/>
      <c r="I148" s="45"/>
      <c r="J148" s="45" t="s">
        <v>40</v>
      </c>
      <c r="K148" s="45" t="s">
        <v>41</v>
      </c>
      <c r="L148" s="45" t="s">
        <v>20</v>
      </c>
      <c r="M148" s="46" t="s">
        <v>21</v>
      </c>
      <c r="O148" s="141" t="s">
        <v>102</v>
      </c>
      <c r="P148" s="142">
        <v>40</v>
      </c>
    </row>
    <row r="149" spans="1:16" ht="15.75" thickBot="1" x14ac:dyDescent="0.3">
      <c r="A149" s="37">
        <v>1</v>
      </c>
      <c r="B149" s="38">
        <v>79</v>
      </c>
      <c r="C149" s="38" t="s">
        <v>37</v>
      </c>
      <c r="D149" s="38">
        <v>4</v>
      </c>
      <c r="E149" s="39">
        <f t="shared" si="2"/>
        <v>40</v>
      </c>
      <c r="G149" s="47" t="s">
        <v>49</v>
      </c>
      <c r="H149" s="61"/>
      <c r="I149" s="61"/>
      <c r="J149" s="48">
        <f>COUNTIF(C117:C149, "M")</f>
        <v>11</v>
      </c>
      <c r="K149" s="48">
        <f>COUNTIF(C117:C149, "F")</f>
        <v>22</v>
      </c>
      <c r="L149" s="48">
        <f>K149+J149</f>
        <v>33</v>
      </c>
      <c r="M149" s="49">
        <f>L149/B134</f>
        <v>0.41772151898734178</v>
      </c>
      <c r="O149" s="141" t="s">
        <v>102</v>
      </c>
      <c r="P149" s="142">
        <v>55</v>
      </c>
    </row>
    <row r="150" spans="1:16" x14ac:dyDescent="0.25">
      <c r="A150" s="35">
        <v>2</v>
      </c>
      <c r="B150" s="40">
        <v>79</v>
      </c>
      <c r="C150" s="40" t="s">
        <v>37</v>
      </c>
      <c r="D150" s="40">
        <v>4</v>
      </c>
      <c r="E150" s="36">
        <f t="shared" si="2"/>
        <v>40</v>
      </c>
      <c r="O150" s="141" t="s">
        <v>102</v>
      </c>
      <c r="P150" s="142">
        <v>30</v>
      </c>
    </row>
    <row r="151" spans="1:16" x14ac:dyDescent="0.25">
      <c r="A151" s="35">
        <v>2</v>
      </c>
      <c r="B151" s="40">
        <v>79</v>
      </c>
      <c r="C151" s="40" t="s">
        <v>37</v>
      </c>
      <c r="D151" s="40">
        <v>4.5</v>
      </c>
      <c r="E151" s="36">
        <f t="shared" si="2"/>
        <v>45</v>
      </c>
      <c r="O151" s="141" t="s">
        <v>102</v>
      </c>
      <c r="P151" s="142">
        <v>50</v>
      </c>
    </row>
    <row r="152" spans="1:16" x14ac:dyDescent="0.25">
      <c r="A152" s="35">
        <v>2</v>
      </c>
      <c r="B152" s="40">
        <v>79</v>
      </c>
      <c r="C152" s="40" t="s">
        <v>37</v>
      </c>
      <c r="D152" s="40">
        <v>5.5</v>
      </c>
      <c r="E152" s="36">
        <f t="shared" si="2"/>
        <v>55</v>
      </c>
      <c r="O152" s="141" t="s">
        <v>102</v>
      </c>
      <c r="P152" s="142">
        <v>40</v>
      </c>
    </row>
    <row r="153" spans="1:16" x14ac:dyDescent="0.25">
      <c r="A153" s="35">
        <v>3</v>
      </c>
      <c r="B153" s="40">
        <v>79</v>
      </c>
      <c r="C153" s="40" t="s">
        <v>37</v>
      </c>
      <c r="D153" s="40">
        <v>4.5</v>
      </c>
      <c r="E153" s="36">
        <f t="shared" si="2"/>
        <v>45</v>
      </c>
      <c r="O153" s="141" t="s">
        <v>102</v>
      </c>
      <c r="P153" s="142">
        <v>40</v>
      </c>
    </row>
    <row r="154" spans="1:16" x14ac:dyDescent="0.25">
      <c r="A154" s="35">
        <v>3</v>
      </c>
      <c r="B154" s="40">
        <v>79</v>
      </c>
      <c r="C154" s="40" t="s">
        <v>37</v>
      </c>
      <c r="D154" s="40">
        <v>4.5</v>
      </c>
      <c r="E154" s="36">
        <f t="shared" si="2"/>
        <v>45</v>
      </c>
      <c r="O154" s="141" t="s">
        <v>102</v>
      </c>
      <c r="P154" s="142">
        <v>45</v>
      </c>
    </row>
    <row r="155" spans="1:16" x14ac:dyDescent="0.25">
      <c r="A155" s="35">
        <v>3</v>
      </c>
      <c r="B155" s="40">
        <v>79</v>
      </c>
      <c r="C155" s="40" t="s">
        <v>37</v>
      </c>
      <c r="D155" s="40">
        <v>6.5</v>
      </c>
      <c r="E155" s="36">
        <f t="shared" si="2"/>
        <v>65</v>
      </c>
      <c r="O155" s="141" t="s">
        <v>102</v>
      </c>
      <c r="P155" s="142">
        <v>35</v>
      </c>
    </row>
    <row r="156" spans="1:16" x14ac:dyDescent="0.25">
      <c r="A156" s="35">
        <v>3</v>
      </c>
      <c r="B156" s="40">
        <v>79</v>
      </c>
      <c r="C156" s="40" t="s">
        <v>37</v>
      </c>
      <c r="D156" s="40">
        <v>6</v>
      </c>
      <c r="E156" s="36">
        <f t="shared" si="2"/>
        <v>60</v>
      </c>
      <c r="O156" s="141" t="s">
        <v>102</v>
      </c>
      <c r="P156" s="142">
        <v>50</v>
      </c>
    </row>
    <row r="157" spans="1:16" x14ac:dyDescent="0.25">
      <c r="A157" s="35">
        <v>3</v>
      </c>
      <c r="B157" s="40">
        <v>79</v>
      </c>
      <c r="C157" s="40" t="s">
        <v>37</v>
      </c>
      <c r="D157" s="40">
        <v>4</v>
      </c>
      <c r="E157" s="36">
        <f t="shared" si="2"/>
        <v>40</v>
      </c>
      <c r="O157" s="141" t="s">
        <v>102</v>
      </c>
      <c r="P157" s="142">
        <v>50</v>
      </c>
    </row>
    <row r="158" spans="1:16" x14ac:dyDescent="0.25">
      <c r="A158" s="35">
        <v>3</v>
      </c>
      <c r="B158" s="40">
        <v>79</v>
      </c>
      <c r="C158" s="40" t="s">
        <v>37</v>
      </c>
      <c r="D158" s="40">
        <v>5</v>
      </c>
      <c r="E158" s="36">
        <f t="shared" si="2"/>
        <v>50</v>
      </c>
      <c r="O158" s="141" t="s">
        <v>102</v>
      </c>
      <c r="P158" s="142">
        <v>40</v>
      </c>
    </row>
    <row r="159" spans="1:16" x14ac:dyDescent="0.25">
      <c r="A159" s="35">
        <v>3</v>
      </c>
      <c r="B159" s="40">
        <v>79</v>
      </c>
      <c r="C159" s="40" t="s">
        <v>37</v>
      </c>
      <c r="D159" s="40">
        <v>3.5</v>
      </c>
      <c r="E159" s="36">
        <f t="shared" si="2"/>
        <v>35</v>
      </c>
      <c r="O159" s="141" t="s">
        <v>102</v>
      </c>
      <c r="P159" s="142">
        <v>50</v>
      </c>
    </row>
    <row r="160" spans="1:16" x14ac:dyDescent="0.25">
      <c r="A160" s="35">
        <v>3</v>
      </c>
      <c r="B160" s="40">
        <v>79</v>
      </c>
      <c r="C160" s="40" t="s">
        <v>37</v>
      </c>
      <c r="D160" s="40">
        <v>6.5</v>
      </c>
      <c r="E160" s="36">
        <f t="shared" si="2"/>
        <v>65</v>
      </c>
      <c r="O160" s="141" t="s">
        <v>102</v>
      </c>
      <c r="P160" s="142">
        <v>40</v>
      </c>
    </row>
    <row r="161" spans="1:16" x14ac:dyDescent="0.25">
      <c r="A161" s="35">
        <v>3</v>
      </c>
      <c r="B161" s="40">
        <v>79</v>
      </c>
      <c r="C161" s="40" t="s">
        <v>37</v>
      </c>
      <c r="D161" s="40">
        <v>4.5</v>
      </c>
      <c r="E161" s="36">
        <f t="shared" si="2"/>
        <v>45</v>
      </c>
      <c r="O161" s="141" t="s">
        <v>102</v>
      </c>
      <c r="P161" s="142">
        <v>40</v>
      </c>
    </row>
    <row r="162" spans="1:16" x14ac:dyDescent="0.25">
      <c r="A162" s="35">
        <v>4</v>
      </c>
      <c r="B162" s="40">
        <v>79</v>
      </c>
      <c r="C162" s="40" t="s">
        <v>37</v>
      </c>
      <c r="D162" s="40">
        <v>5</v>
      </c>
      <c r="E162" s="36">
        <f t="shared" si="2"/>
        <v>50</v>
      </c>
      <c r="O162" s="141" t="s">
        <v>102</v>
      </c>
      <c r="P162" s="142">
        <v>45</v>
      </c>
    </row>
    <row r="163" spans="1:16" x14ac:dyDescent="0.25">
      <c r="A163" s="35">
        <v>4</v>
      </c>
      <c r="B163" s="40">
        <v>79</v>
      </c>
      <c r="C163" s="40" t="s">
        <v>37</v>
      </c>
      <c r="D163" s="40">
        <v>5.5</v>
      </c>
      <c r="E163" s="36">
        <f t="shared" si="2"/>
        <v>55</v>
      </c>
      <c r="O163" s="141" t="s">
        <v>102</v>
      </c>
      <c r="P163" s="142">
        <v>45</v>
      </c>
    </row>
    <row r="164" spans="1:16" x14ac:dyDescent="0.25">
      <c r="A164" s="35">
        <v>4</v>
      </c>
      <c r="B164" s="40">
        <v>79</v>
      </c>
      <c r="C164" s="40" t="s">
        <v>37</v>
      </c>
      <c r="D164" s="40">
        <v>4.5</v>
      </c>
      <c r="E164" s="36">
        <f t="shared" si="2"/>
        <v>45</v>
      </c>
      <c r="O164" s="141" t="s">
        <v>102</v>
      </c>
      <c r="P164" s="142">
        <v>50</v>
      </c>
    </row>
    <row r="165" spans="1:16" x14ac:dyDescent="0.25">
      <c r="A165" s="35">
        <v>4</v>
      </c>
      <c r="B165" s="40">
        <v>79</v>
      </c>
      <c r="C165" s="40" t="s">
        <v>37</v>
      </c>
      <c r="D165" s="40">
        <v>3.5</v>
      </c>
      <c r="E165" s="36">
        <f t="shared" si="2"/>
        <v>35</v>
      </c>
      <c r="O165" s="141" t="s">
        <v>102</v>
      </c>
      <c r="P165" s="142">
        <v>50</v>
      </c>
    </row>
    <row r="166" spans="1:16" x14ac:dyDescent="0.25">
      <c r="A166" s="35">
        <v>4</v>
      </c>
      <c r="B166" s="40">
        <v>79</v>
      </c>
      <c r="C166" s="40" t="s">
        <v>37</v>
      </c>
      <c r="D166" s="40">
        <v>3.5</v>
      </c>
      <c r="E166" s="36">
        <f t="shared" si="2"/>
        <v>35</v>
      </c>
      <c r="O166" s="141" t="s">
        <v>102</v>
      </c>
      <c r="P166" s="142">
        <v>40</v>
      </c>
    </row>
    <row r="167" spans="1:16" x14ac:dyDescent="0.25">
      <c r="A167" s="35">
        <v>4</v>
      </c>
      <c r="B167" s="40">
        <v>79</v>
      </c>
      <c r="C167" s="40" t="s">
        <v>37</v>
      </c>
      <c r="D167" s="40">
        <v>6</v>
      </c>
      <c r="E167" s="36">
        <f t="shared" si="2"/>
        <v>60</v>
      </c>
      <c r="O167" s="141" t="s">
        <v>102</v>
      </c>
      <c r="P167" s="142">
        <v>50</v>
      </c>
    </row>
    <row r="168" spans="1:16" x14ac:dyDescent="0.25">
      <c r="A168" s="35">
        <v>4</v>
      </c>
      <c r="B168" s="40">
        <v>79</v>
      </c>
      <c r="C168" s="40" t="s">
        <v>37</v>
      </c>
      <c r="D168" s="40">
        <v>4.5</v>
      </c>
      <c r="E168" s="36">
        <f t="shared" si="2"/>
        <v>45</v>
      </c>
      <c r="O168" s="141" t="s">
        <v>102</v>
      </c>
      <c r="P168" s="142">
        <v>45</v>
      </c>
    </row>
    <row r="169" spans="1:16" x14ac:dyDescent="0.25">
      <c r="A169" s="35">
        <v>5</v>
      </c>
      <c r="B169" s="40">
        <v>79</v>
      </c>
      <c r="C169" s="40" t="s">
        <v>37</v>
      </c>
      <c r="D169" s="40">
        <v>5</v>
      </c>
      <c r="E169" s="36">
        <f t="shared" si="2"/>
        <v>50</v>
      </c>
      <c r="O169" s="141" t="s">
        <v>102</v>
      </c>
      <c r="P169" s="142">
        <v>45</v>
      </c>
    </row>
    <row r="170" spans="1:16" x14ac:dyDescent="0.25">
      <c r="A170" s="35">
        <v>5</v>
      </c>
      <c r="B170" s="40">
        <v>79</v>
      </c>
      <c r="C170" s="40" t="s">
        <v>37</v>
      </c>
      <c r="D170" s="40">
        <v>6</v>
      </c>
      <c r="E170" s="36">
        <f t="shared" si="2"/>
        <v>60</v>
      </c>
      <c r="O170" s="141" t="s">
        <v>102</v>
      </c>
      <c r="P170" s="142">
        <v>40</v>
      </c>
    </row>
    <row r="171" spans="1:16" x14ac:dyDescent="0.25">
      <c r="A171" s="35">
        <v>5</v>
      </c>
      <c r="B171" s="40">
        <v>79</v>
      </c>
      <c r="C171" s="40" t="s">
        <v>37</v>
      </c>
      <c r="D171" s="40">
        <v>4</v>
      </c>
      <c r="E171" s="36">
        <f t="shared" si="2"/>
        <v>40</v>
      </c>
      <c r="O171" s="141" t="s">
        <v>102</v>
      </c>
      <c r="P171" s="142">
        <v>45</v>
      </c>
    </row>
    <row r="172" spans="1:16" x14ac:dyDescent="0.25">
      <c r="A172" s="35">
        <v>5</v>
      </c>
      <c r="B172" s="40">
        <v>79</v>
      </c>
      <c r="C172" s="40" t="s">
        <v>37</v>
      </c>
      <c r="D172" s="40">
        <v>5</v>
      </c>
      <c r="E172" s="36">
        <f t="shared" si="2"/>
        <v>50</v>
      </c>
      <c r="O172" s="141" t="s">
        <v>102</v>
      </c>
      <c r="P172" s="142">
        <v>45</v>
      </c>
    </row>
    <row r="173" spans="1:16" x14ac:dyDescent="0.25">
      <c r="A173" s="35">
        <v>5</v>
      </c>
      <c r="B173" s="40">
        <v>79</v>
      </c>
      <c r="C173" s="40" t="s">
        <v>37</v>
      </c>
      <c r="D173" s="40">
        <v>4.5</v>
      </c>
      <c r="E173" s="36">
        <f t="shared" si="2"/>
        <v>45</v>
      </c>
      <c r="O173" s="141" t="s">
        <v>102</v>
      </c>
      <c r="P173" s="142">
        <v>50</v>
      </c>
    </row>
    <row r="174" spans="1:16" x14ac:dyDescent="0.25">
      <c r="A174" s="35">
        <v>5</v>
      </c>
      <c r="B174" s="40">
        <v>79</v>
      </c>
      <c r="C174" s="40" t="s">
        <v>37</v>
      </c>
      <c r="D174" s="40">
        <v>5</v>
      </c>
      <c r="E174" s="36">
        <f t="shared" si="2"/>
        <v>50</v>
      </c>
      <c r="O174" s="141" t="s">
        <v>102</v>
      </c>
      <c r="P174" s="142">
        <v>50</v>
      </c>
    </row>
    <row r="175" spans="1:16" x14ac:dyDescent="0.25">
      <c r="A175" s="35">
        <v>5</v>
      </c>
      <c r="B175" s="40">
        <v>79</v>
      </c>
      <c r="C175" s="40" t="s">
        <v>37</v>
      </c>
      <c r="D175" s="40">
        <v>4.5</v>
      </c>
      <c r="E175" s="36">
        <f t="shared" si="2"/>
        <v>45</v>
      </c>
      <c r="O175" s="141" t="s">
        <v>102</v>
      </c>
      <c r="P175" s="142">
        <v>45</v>
      </c>
    </row>
    <row r="176" spans="1:16" x14ac:dyDescent="0.25">
      <c r="A176" s="35">
        <v>5</v>
      </c>
      <c r="B176" s="40">
        <v>79</v>
      </c>
      <c r="C176" s="40" t="s">
        <v>37</v>
      </c>
      <c r="D176" s="40">
        <v>4.5</v>
      </c>
      <c r="E176" s="36">
        <f t="shared" si="2"/>
        <v>45</v>
      </c>
      <c r="O176" s="141" t="s">
        <v>102</v>
      </c>
      <c r="P176" s="142">
        <v>45</v>
      </c>
    </row>
    <row r="177" spans="1:16" x14ac:dyDescent="0.25">
      <c r="A177" s="35">
        <v>6</v>
      </c>
      <c r="B177" s="40">
        <v>79</v>
      </c>
      <c r="C177" s="40" t="s">
        <v>37</v>
      </c>
      <c r="D177" s="40">
        <v>5</v>
      </c>
      <c r="E177" s="36">
        <f t="shared" si="2"/>
        <v>50</v>
      </c>
      <c r="O177" s="141" t="s">
        <v>102</v>
      </c>
      <c r="P177" s="142">
        <v>45</v>
      </c>
    </row>
    <row r="178" spans="1:16" x14ac:dyDescent="0.25">
      <c r="A178" s="35">
        <v>6</v>
      </c>
      <c r="B178" s="40">
        <v>79</v>
      </c>
      <c r="C178" s="40" t="s">
        <v>37</v>
      </c>
      <c r="D178" s="40">
        <v>6</v>
      </c>
      <c r="E178" s="36">
        <f t="shared" si="2"/>
        <v>60</v>
      </c>
      <c r="O178" s="141" t="s">
        <v>102</v>
      </c>
      <c r="P178" s="142">
        <v>50</v>
      </c>
    </row>
    <row r="179" spans="1:16" x14ac:dyDescent="0.25">
      <c r="A179" s="35">
        <v>6</v>
      </c>
      <c r="B179" s="40">
        <v>79</v>
      </c>
      <c r="C179" s="40" t="s">
        <v>37</v>
      </c>
      <c r="D179" s="40">
        <v>5</v>
      </c>
      <c r="E179" s="36">
        <f t="shared" si="2"/>
        <v>50</v>
      </c>
      <c r="O179" s="141" t="s">
        <v>102</v>
      </c>
      <c r="P179" s="142">
        <v>45</v>
      </c>
    </row>
    <row r="180" spans="1:16" x14ac:dyDescent="0.25">
      <c r="A180" s="35">
        <v>6</v>
      </c>
      <c r="B180" s="40">
        <v>79</v>
      </c>
      <c r="C180" s="40" t="s">
        <v>37</v>
      </c>
      <c r="D180" s="40">
        <v>4</v>
      </c>
      <c r="E180" s="36">
        <f t="shared" si="2"/>
        <v>40</v>
      </c>
      <c r="O180" s="141" t="s">
        <v>102</v>
      </c>
      <c r="P180" s="142">
        <v>40</v>
      </c>
    </row>
    <row r="181" spans="1:16" x14ac:dyDescent="0.25">
      <c r="A181" s="35">
        <v>7</v>
      </c>
      <c r="B181" s="40">
        <v>79</v>
      </c>
      <c r="C181" s="40" t="s">
        <v>37</v>
      </c>
      <c r="D181" s="40">
        <v>5.5</v>
      </c>
      <c r="E181" s="36">
        <f t="shared" si="2"/>
        <v>55</v>
      </c>
      <c r="O181" s="141" t="s">
        <v>102</v>
      </c>
      <c r="P181" s="142">
        <v>45</v>
      </c>
    </row>
    <row r="182" spans="1:16" x14ac:dyDescent="0.25">
      <c r="A182" s="35">
        <v>7</v>
      </c>
      <c r="B182" s="40">
        <v>79</v>
      </c>
      <c r="C182" s="40" t="s">
        <v>37</v>
      </c>
      <c r="D182" s="40">
        <v>4.5</v>
      </c>
      <c r="E182" s="36">
        <f t="shared" si="2"/>
        <v>45</v>
      </c>
      <c r="O182" s="141" t="s">
        <v>102</v>
      </c>
      <c r="P182" s="142">
        <v>35</v>
      </c>
    </row>
    <row r="183" spans="1:16" x14ac:dyDescent="0.25">
      <c r="A183" s="35">
        <v>7</v>
      </c>
      <c r="B183" s="40">
        <v>79</v>
      </c>
      <c r="C183" s="40" t="s">
        <v>37</v>
      </c>
      <c r="D183" s="40">
        <v>4</v>
      </c>
      <c r="E183" s="36">
        <f t="shared" si="2"/>
        <v>40</v>
      </c>
      <c r="O183" s="141" t="s">
        <v>102</v>
      </c>
      <c r="P183" s="142">
        <v>45</v>
      </c>
    </row>
    <row r="184" spans="1:16" x14ac:dyDescent="0.25">
      <c r="A184" s="35">
        <v>7</v>
      </c>
      <c r="B184" s="40">
        <v>79</v>
      </c>
      <c r="C184" s="40" t="s">
        <v>37</v>
      </c>
      <c r="D184" s="40">
        <v>4</v>
      </c>
      <c r="E184" s="36">
        <f t="shared" si="2"/>
        <v>40</v>
      </c>
      <c r="O184" s="141" t="s">
        <v>102</v>
      </c>
      <c r="P184" s="142">
        <v>45</v>
      </c>
    </row>
    <row r="185" spans="1:16" x14ac:dyDescent="0.25">
      <c r="A185" s="35">
        <v>7</v>
      </c>
      <c r="B185" s="40">
        <v>79</v>
      </c>
      <c r="C185" s="40" t="s">
        <v>37</v>
      </c>
      <c r="D185" s="40">
        <v>4.5</v>
      </c>
      <c r="E185" s="36">
        <f t="shared" si="2"/>
        <v>45</v>
      </c>
      <c r="O185" s="141" t="s">
        <v>102</v>
      </c>
      <c r="P185" s="142">
        <v>45</v>
      </c>
    </row>
    <row r="186" spans="1:16" x14ac:dyDescent="0.25">
      <c r="A186" s="35">
        <v>7</v>
      </c>
      <c r="B186" s="40">
        <v>79</v>
      </c>
      <c r="C186" s="40" t="s">
        <v>37</v>
      </c>
      <c r="D186" s="40">
        <v>5</v>
      </c>
      <c r="E186" s="36">
        <f t="shared" si="2"/>
        <v>50</v>
      </c>
      <c r="O186" s="141" t="s">
        <v>102</v>
      </c>
      <c r="P186" s="142">
        <v>55</v>
      </c>
    </row>
    <row r="187" spans="1:16" x14ac:dyDescent="0.25">
      <c r="A187" s="35">
        <v>8</v>
      </c>
      <c r="B187" s="40">
        <v>79</v>
      </c>
      <c r="C187" s="40" t="s">
        <v>37</v>
      </c>
      <c r="D187" s="40">
        <v>3</v>
      </c>
      <c r="E187" s="36">
        <f t="shared" si="2"/>
        <v>30</v>
      </c>
      <c r="O187" s="141" t="s">
        <v>102</v>
      </c>
      <c r="P187" s="142">
        <v>60</v>
      </c>
    </row>
    <row r="188" spans="1:16" x14ac:dyDescent="0.25">
      <c r="A188" s="35">
        <v>8</v>
      </c>
      <c r="B188" s="40">
        <v>79</v>
      </c>
      <c r="C188" s="40" t="s">
        <v>37</v>
      </c>
      <c r="D188" s="40">
        <v>5</v>
      </c>
      <c r="E188" s="36">
        <f t="shared" si="2"/>
        <v>50</v>
      </c>
      <c r="O188" s="141" t="s">
        <v>102</v>
      </c>
      <c r="P188" s="142">
        <v>45</v>
      </c>
    </row>
    <row r="189" spans="1:16" x14ac:dyDescent="0.25">
      <c r="A189" s="35">
        <v>8</v>
      </c>
      <c r="B189" s="40">
        <v>79</v>
      </c>
      <c r="C189" s="40" t="s">
        <v>37</v>
      </c>
      <c r="D189" s="40">
        <v>5</v>
      </c>
      <c r="E189" s="36">
        <f t="shared" si="2"/>
        <v>50</v>
      </c>
      <c r="O189" s="141" t="s">
        <v>102</v>
      </c>
      <c r="P189" s="142">
        <v>40</v>
      </c>
    </row>
    <row r="190" spans="1:16" x14ac:dyDescent="0.25">
      <c r="A190" s="35">
        <v>9</v>
      </c>
      <c r="B190" s="40">
        <v>79</v>
      </c>
      <c r="C190" s="40" t="s">
        <v>37</v>
      </c>
      <c r="D190" s="40">
        <v>5</v>
      </c>
      <c r="E190" s="36">
        <f t="shared" si="2"/>
        <v>50</v>
      </c>
      <c r="O190" s="141" t="s">
        <v>102</v>
      </c>
      <c r="P190" s="142">
        <v>50</v>
      </c>
    </row>
    <row r="191" spans="1:16" x14ac:dyDescent="0.25">
      <c r="A191" s="35">
        <v>9</v>
      </c>
      <c r="B191" s="40">
        <v>79</v>
      </c>
      <c r="C191" s="40" t="s">
        <v>37</v>
      </c>
      <c r="D191" s="40">
        <v>5</v>
      </c>
      <c r="E191" s="36">
        <f t="shared" si="2"/>
        <v>50</v>
      </c>
      <c r="O191" s="141" t="s">
        <v>102</v>
      </c>
      <c r="P191" s="142">
        <v>50</v>
      </c>
    </row>
    <row r="192" spans="1:16" x14ac:dyDescent="0.25">
      <c r="A192" s="35">
        <v>9</v>
      </c>
      <c r="B192" s="40">
        <v>79</v>
      </c>
      <c r="C192" s="40" t="s">
        <v>37</v>
      </c>
      <c r="D192" s="40">
        <v>5</v>
      </c>
      <c r="E192" s="36">
        <f t="shared" si="2"/>
        <v>50</v>
      </c>
      <c r="O192" s="141" t="s">
        <v>102</v>
      </c>
      <c r="P192" s="142">
        <v>40</v>
      </c>
    </row>
    <row r="193" spans="1:16" x14ac:dyDescent="0.25">
      <c r="A193" s="35">
        <v>9</v>
      </c>
      <c r="B193" s="40">
        <v>79</v>
      </c>
      <c r="C193" s="40" t="s">
        <v>37</v>
      </c>
      <c r="D193" s="40">
        <v>4.5</v>
      </c>
      <c r="E193" s="36">
        <f t="shared" si="2"/>
        <v>45</v>
      </c>
      <c r="O193" s="141" t="s">
        <v>102</v>
      </c>
      <c r="P193" s="142">
        <v>45</v>
      </c>
    </row>
    <row r="194" spans="1:16" x14ac:dyDescent="0.25">
      <c r="A194" s="35">
        <v>9</v>
      </c>
      <c r="B194" s="40">
        <v>79</v>
      </c>
      <c r="C194" s="40" t="s">
        <v>37</v>
      </c>
      <c r="D194" s="40">
        <v>3</v>
      </c>
      <c r="E194" s="36">
        <f t="shared" ref="E194:E256" si="3">D194*10</f>
        <v>30</v>
      </c>
      <c r="O194" s="141" t="s">
        <v>102</v>
      </c>
      <c r="P194" s="142">
        <v>60</v>
      </c>
    </row>
    <row r="195" spans="1:16" x14ac:dyDescent="0.25">
      <c r="A195" s="35">
        <v>9</v>
      </c>
      <c r="B195" s="40">
        <v>79</v>
      </c>
      <c r="C195" s="40" t="s">
        <v>37</v>
      </c>
      <c r="D195" s="40">
        <v>4</v>
      </c>
      <c r="E195" s="36">
        <f t="shared" si="3"/>
        <v>40</v>
      </c>
      <c r="O195" s="141" t="s">
        <v>102</v>
      </c>
      <c r="P195" s="142">
        <v>50</v>
      </c>
    </row>
    <row r="196" spans="1:16" x14ac:dyDescent="0.25">
      <c r="A196" s="35">
        <v>9</v>
      </c>
      <c r="B196" s="40">
        <v>79</v>
      </c>
      <c r="C196" s="40" t="s">
        <v>37</v>
      </c>
      <c r="D196" s="40">
        <v>5.5</v>
      </c>
      <c r="E196" s="36">
        <f t="shared" si="3"/>
        <v>55</v>
      </c>
      <c r="O196" s="141" t="s">
        <v>102</v>
      </c>
      <c r="P196" s="142">
        <v>45</v>
      </c>
    </row>
    <row r="197" spans="1:16" x14ac:dyDescent="0.25">
      <c r="A197" s="35">
        <v>9</v>
      </c>
      <c r="B197" s="40">
        <v>79</v>
      </c>
      <c r="C197" s="40" t="s">
        <v>37</v>
      </c>
      <c r="D197" s="40">
        <v>4.5</v>
      </c>
      <c r="E197" s="36">
        <f t="shared" si="3"/>
        <v>45</v>
      </c>
      <c r="O197" s="141" t="s">
        <v>102</v>
      </c>
      <c r="P197" s="142">
        <v>60</v>
      </c>
    </row>
    <row r="198" spans="1:16" x14ac:dyDescent="0.25">
      <c r="A198" s="35">
        <v>9</v>
      </c>
      <c r="B198" s="40">
        <v>79</v>
      </c>
      <c r="C198" s="40" t="s">
        <v>37</v>
      </c>
      <c r="D198" s="40">
        <v>4</v>
      </c>
      <c r="E198" s="36">
        <f t="shared" si="3"/>
        <v>40</v>
      </c>
      <c r="O198" s="141" t="s">
        <v>102</v>
      </c>
      <c r="P198" s="142">
        <v>50</v>
      </c>
    </row>
    <row r="199" spans="1:16" x14ac:dyDescent="0.25">
      <c r="A199" s="35">
        <v>9</v>
      </c>
      <c r="B199" s="40">
        <v>79</v>
      </c>
      <c r="C199" s="40" t="s">
        <v>37</v>
      </c>
      <c r="D199" s="40">
        <v>5.5</v>
      </c>
      <c r="E199" s="36">
        <f t="shared" si="3"/>
        <v>55</v>
      </c>
      <c r="O199" s="141" t="s">
        <v>102</v>
      </c>
      <c r="P199" s="142">
        <v>45</v>
      </c>
    </row>
    <row r="200" spans="1:16" x14ac:dyDescent="0.25">
      <c r="A200" s="35">
        <v>10</v>
      </c>
      <c r="B200" s="40">
        <v>79</v>
      </c>
      <c r="C200" s="40" t="s">
        <v>37</v>
      </c>
      <c r="D200" s="40">
        <v>3</v>
      </c>
      <c r="E200" s="36">
        <f t="shared" si="3"/>
        <v>30</v>
      </c>
      <c r="O200" s="141" t="s">
        <v>102</v>
      </c>
      <c r="P200" s="142">
        <v>60</v>
      </c>
    </row>
    <row r="201" spans="1:16" x14ac:dyDescent="0.25">
      <c r="A201" s="35">
        <v>10</v>
      </c>
      <c r="B201" s="40">
        <v>79</v>
      </c>
      <c r="C201" s="40" t="s">
        <v>37</v>
      </c>
      <c r="D201" s="40">
        <v>5</v>
      </c>
      <c r="E201" s="36">
        <f t="shared" si="3"/>
        <v>50</v>
      </c>
      <c r="O201" s="141" t="s">
        <v>102</v>
      </c>
      <c r="P201" s="142">
        <v>45</v>
      </c>
    </row>
    <row r="202" spans="1:16" x14ac:dyDescent="0.25">
      <c r="A202" s="35">
        <v>10</v>
      </c>
      <c r="B202" s="40">
        <v>79</v>
      </c>
      <c r="C202" s="40" t="s">
        <v>37</v>
      </c>
      <c r="D202" s="40">
        <v>4</v>
      </c>
      <c r="E202" s="36">
        <f t="shared" si="3"/>
        <v>40</v>
      </c>
      <c r="O202" s="141" t="s">
        <v>102</v>
      </c>
      <c r="P202" s="142">
        <v>35</v>
      </c>
    </row>
    <row r="203" spans="1:16" x14ac:dyDescent="0.25">
      <c r="A203" s="35">
        <v>10</v>
      </c>
      <c r="B203" s="40">
        <v>79</v>
      </c>
      <c r="C203" s="40" t="s">
        <v>37</v>
      </c>
      <c r="D203" s="40">
        <v>4</v>
      </c>
      <c r="E203" s="36">
        <f t="shared" si="3"/>
        <v>40</v>
      </c>
      <c r="O203" s="141" t="s">
        <v>102</v>
      </c>
      <c r="P203" s="142">
        <v>35</v>
      </c>
    </row>
    <row r="204" spans="1:16" x14ac:dyDescent="0.25">
      <c r="A204" s="35">
        <v>10</v>
      </c>
      <c r="B204" s="40">
        <v>79</v>
      </c>
      <c r="C204" s="40" t="s">
        <v>37</v>
      </c>
      <c r="D204" s="40">
        <v>4.5</v>
      </c>
      <c r="E204" s="36">
        <f t="shared" si="3"/>
        <v>45</v>
      </c>
      <c r="O204" s="141" t="s">
        <v>102</v>
      </c>
      <c r="P204" s="142">
        <v>45</v>
      </c>
    </row>
    <row r="205" spans="1:16" x14ac:dyDescent="0.25">
      <c r="A205" s="35">
        <v>10</v>
      </c>
      <c r="B205" s="40">
        <v>79</v>
      </c>
      <c r="C205" s="40" t="s">
        <v>37</v>
      </c>
      <c r="D205" s="40">
        <v>3.5</v>
      </c>
      <c r="E205" s="36">
        <f t="shared" si="3"/>
        <v>35</v>
      </c>
      <c r="O205" s="141" t="s">
        <v>102</v>
      </c>
      <c r="P205" s="142">
        <v>45</v>
      </c>
    </row>
    <row r="206" spans="1:16" x14ac:dyDescent="0.25">
      <c r="A206" s="35">
        <v>10</v>
      </c>
      <c r="B206" s="40">
        <v>79</v>
      </c>
      <c r="C206" s="40" t="s">
        <v>37</v>
      </c>
      <c r="D206" s="40">
        <v>5</v>
      </c>
      <c r="E206" s="36">
        <f t="shared" si="3"/>
        <v>50</v>
      </c>
      <c r="O206" s="141" t="s">
        <v>102</v>
      </c>
      <c r="P206" s="142">
        <v>50</v>
      </c>
    </row>
    <row r="207" spans="1:16" x14ac:dyDescent="0.25">
      <c r="A207" s="35">
        <v>10</v>
      </c>
      <c r="B207" s="40">
        <v>79</v>
      </c>
      <c r="C207" s="40" t="s">
        <v>37</v>
      </c>
      <c r="D207" s="40">
        <v>5</v>
      </c>
      <c r="E207" s="36">
        <f t="shared" si="3"/>
        <v>50</v>
      </c>
      <c r="O207" s="141" t="s">
        <v>102</v>
      </c>
      <c r="P207" s="142">
        <v>50</v>
      </c>
    </row>
    <row r="208" spans="1:16" x14ac:dyDescent="0.25">
      <c r="A208" s="35">
        <v>10</v>
      </c>
      <c r="B208" s="40">
        <v>79</v>
      </c>
      <c r="C208" s="40" t="s">
        <v>37</v>
      </c>
      <c r="D208" s="40">
        <v>4</v>
      </c>
      <c r="E208" s="36">
        <f t="shared" si="3"/>
        <v>40</v>
      </c>
      <c r="O208" s="141" t="s">
        <v>102</v>
      </c>
      <c r="P208" s="142">
        <v>45</v>
      </c>
    </row>
    <row r="209" spans="1:16" x14ac:dyDescent="0.25">
      <c r="A209" s="35">
        <v>10</v>
      </c>
      <c r="B209" s="40">
        <v>79</v>
      </c>
      <c r="C209" s="40" t="s">
        <v>37</v>
      </c>
      <c r="D209" s="40">
        <v>5</v>
      </c>
      <c r="E209" s="36">
        <f t="shared" si="3"/>
        <v>50</v>
      </c>
      <c r="O209" s="141" t="s">
        <v>102</v>
      </c>
      <c r="P209" s="142">
        <v>40</v>
      </c>
    </row>
    <row r="210" spans="1:16" x14ac:dyDescent="0.25">
      <c r="A210" s="35">
        <v>10</v>
      </c>
      <c r="B210" s="40">
        <v>79</v>
      </c>
      <c r="C210" s="40" t="s">
        <v>37</v>
      </c>
      <c r="D210" s="40">
        <v>4</v>
      </c>
      <c r="E210" s="36">
        <f t="shared" si="3"/>
        <v>40</v>
      </c>
      <c r="O210" s="141" t="s">
        <v>102</v>
      </c>
      <c r="P210" s="142">
        <v>45</v>
      </c>
    </row>
    <row r="211" spans="1:16" x14ac:dyDescent="0.25">
      <c r="A211" s="35">
        <v>10</v>
      </c>
      <c r="B211" s="40">
        <v>79</v>
      </c>
      <c r="C211" s="40" t="s">
        <v>37</v>
      </c>
      <c r="D211" s="40">
        <v>4</v>
      </c>
      <c r="E211" s="36">
        <f t="shared" si="3"/>
        <v>40</v>
      </c>
      <c r="O211" s="141" t="s">
        <v>102</v>
      </c>
      <c r="P211" s="142">
        <v>50</v>
      </c>
    </row>
    <row r="212" spans="1:16" x14ac:dyDescent="0.25">
      <c r="A212" s="35">
        <v>10</v>
      </c>
      <c r="B212" s="40">
        <v>79</v>
      </c>
      <c r="C212" s="40" t="s">
        <v>37</v>
      </c>
      <c r="D212" s="40">
        <v>4.5</v>
      </c>
      <c r="E212" s="36">
        <f t="shared" si="3"/>
        <v>45</v>
      </c>
      <c r="O212" s="141" t="s">
        <v>102</v>
      </c>
      <c r="P212" s="142">
        <v>35</v>
      </c>
    </row>
    <row r="213" spans="1:16" x14ac:dyDescent="0.25">
      <c r="A213" s="35">
        <v>10</v>
      </c>
      <c r="B213" s="40">
        <v>79</v>
      </c>
      <c r="C213" s="40" t="s">
        <v>37</v>
      </c>
      <c r="D213" s="40">
        <v>4.5</v>
      </c>
      <c r="E213" s="36">
        <f t="shared" si="3"/>
        <v>45</v>
      </c>
      <c r="O213" s="141" t="s">
        <v>102</v>
      </c>
      <c r="P213" s="142">
        <v>35</v>
      </c>
    </row>
    <row r="214" spans="1:16" x14ac:dyDescent="0.25">
      <c r="A214" s="35">
        <v>10</v>
      </c>
      <c r="B214" s="40">
        <v>79</v>
      </c>
      <c r="C214" s="40" t="s">
        <v>37</v>
      </c>
      <c r="D214" s="40">
        <v>5</v>
      </c>
      <c r="E214" s="36">
        <f t="shared" si="3"/>
        <v>50</v>
      </c>
      <c r="O214" s="141" t="s">
        <v>102</v>
      </c>
      <c r="P214" s="142">
        <v>40</v>
      </c>
    </row>
    <row r="215" spans="1:16" x14ac:dyDescent="0.25">
      <c r="A215" s="35">
        <v>10</v>
      </c>
      <c r="B215" s="40">
        <v>79</v>
      </c>
      <c r="C215" s="40" t="s">
        <v>37</v>
      </c>
      <c r="D215" s="40">
        <v>5</v>
      </c>
      <c r="E215" s="36">
        <f t="shared" si="3"/>
        <v>50</v>
      </c>
      <c r="O215" s="141" t="s">
        <v>102</v>
      </c>
      <c r="P215" s="142">
        <v>40</v>
      </c>
    </row>
    <row r="216" spans="1:16" x14ac:dyDescent="0.25">
      <c r="A216" s="35">
        <v>10</v>
      </c>
      <c r="B216" s="40">
        <v>79</v>
      </c>
      <c r="C216" s="40" t="s">
        <v>37</v>
      </c>
      <c r="D216" s="40">
        <v>4</v>
      </c>
      <c r="E216" s="36">
        <f t="shared" si="3"/>
        <v>40</v>
      </c>
      <c r="O216" s="141" t="s">
        <v>102</v>
      </c>
      <c r="P216" s="142">
        <v>45</v>
      </c>
    </row>
    <row r="217" spans="1:16" x14ac:dyDescent="0.25">
      <c r="A217" s="35">
        <v>10</v>
      </c>
      <c r="B217" s="40">
        <v>79</v>
      </c>
      <c r="C217" s="40" t="s">
        <v>37</v>
      </c>
      <c r="D217" s="40">
        <v>5</v>
      </c>
      <c r="E217" s="36">
        <f t="shared" si="3"/>
        <v>50</v>
      </c>
      <c r="O217" s="141" t="s">
        <v>102</v>
      </c>
      <c r="P217" s="142">
        <v>40</v>
      </c>
    </row>
    <row r="218" spans="1:16" x14ac:dyDescent="0.25">
      <c r="A218" s="35">
        <v>10</v>
      </c>
      <c r="B218" s="40">
        <v>79</v>
      </c>
      <c r="C218" s="40" t="s">
        <v>37</v>
      </c>
      <c r="D218" s="40">
        <v>4.5</v>
      </c>
      <c r="E218" s="36">
        <f t="shared" si="3"/>
        <v>45</v>
      </c>
      <c r="O218" s="141" t="s">
        <v>102</v>
      </c>
      <c r="P218" s="142">
        <v>45</v>
      </c>
    </row>
    <row r="219" spans="1:16" x14ac:dyDescent="0.25">
      <c r="A219" s="35">
        <v>10</v>
      </c>
      <c r="B219" s="40">
        <v>79</v>
      </c>
      <c r="C219" s="40" t="s">
        <v>37</v>
      </c>
      <c r="D219" s="40">
        <v>4.5</v>
      </c>
      <c r="E219" s="36">
        <f t="shared" si="3"/>
        <v>45</v>
      </c>
      <c r="O219" s="141" t="s">
        <v>102</v>
      </c>
      <c r="P219" s="142">
        <v>45</v>
      </c>
    </row>
    <row r="220" spans="1:16" x14ac:dyDescent="0.25">
      <c r="A220" s="35">
        <v>10</v>
      </c>
      <c r="B220" s="40">
        <v>79</v>
      </c>
      <c r="C220" s="40" t="s">
        <v>37</v>
      </c>
      <c r="D220" s="40">
        <v>4</v>
      </c>
      <c r="E220" s="36">
        <f t="shared" si="3"/>
        <v>40</v>
      </c>
      <c r="O220" s="141" t="s">
        <v>102</v>
      </c>
      <c r="P220" s="142">
        <v>50</v>
      </c>
    </row>
    <row r="221" spans="1:16" x14ac:dyDescent="0.25">
      <c r="A221" s="35">
        <v>10</v>
      </c>
      <c r="B221" s="40">
        <v>79</v>
      </c>
      <c r="C221" s="40" t="s">
        <v>37</v>
      </c>
      <c r="D221" s="40">
        <v>4.5</v>
      </c>
      <c r="E221" s="36">
        <f t="shared" si="3"/>
        <v>45</v>
      </c>
      <c r="O221" s="141" t="s">
        <v>102</v>
      </c>
      <c r="P221" s="142">
        <v>50</v>
      </c>
    </row>
    <row r="222" spans="1:16" x14ac:dyDescent="0.25">
      <c r="A222" s="35">
        <v>10</v>
      </c>
      <c r="B222" s="40">
        <v>79</v>
      </c>
      <c r="C222" s="40" t="s">
        <v>37</v>
      </c>
      <c r="D222" s="40">
        <v>4.5</v>
      </c>
      <c r="E222" s="36">
        <f t="shared" si="3"/>
        <v>45</v>
      </c>
      <c r="O222" s="141" t="s">
        <v>102</v>
      </c>
      <c r="P222" s="142">
        <v>50</v>
      </c>
    </row>
    <row r="223" spans="1:16" x14ac:dyDescent="0.25">
      <c r="A223" s="35">
        <v>10</v>
      </c>
      <c r="B223" s="40">
        <v>79</v>
      </c>
      <c r="C223" s="40" t="s">
        <v>37</v>
      </c>
      <c r="D223" s="40">
        <v>5</v>
      </c>
      <c r="E223" s="36">
        <f t="shared" si="3"/>
        <v>50</v>
      </c>
      <c r="O223" s="141" t="s">
        <v>102</v>
      </c>
      <c r="P223" s="142">
        <v>60</v>
      </c>
    </row>
    <row r="224" spans="1:16" x14ac:dyDescent="0.25">
      <c r="A224" s="35">
        <v>10</v>
      </c>
      <c r="B224" s="40">
        <v>79</v>
      </c>
      <c r="C224" s="40" t="s">
        <v>37</v>
      </c>
      <c r="D224" s="40">
        <v>5</v>
      </c>
      <c r="E224" s="36">
        <f t="shared" si="3"/>
        <v>50</v>
      </c>
      <c r="O224" s="141" t="s">
        <v>102</v>
      </c>
      <c r="P224" s="142">
        <v>30</v>
      </c>
    </row>
    <row r="225" spans="1:16" x14ac:dyDescent="0.25">
      <c r="A225" s="35">
        <v>10</v>
      </c>
      <c r="B225" s="40">
        <v>79</v>
      </c>
      <c r="C225" s="40" t="s">
        <v>37</v>
      </c>
      <c r="D225" s="40">
        <v>4.5</v>
      </c>
      <c r="E225" s="36">
        <f t="shared" si="3"/>
        <v>45</v>
      </c>
      <c r="O225" s="141" t="s">
        <v>102</v>
      </c>
      <c r="P225" s="142">
        <v>50</v>
      </c>
    </row>
    <row r="226" spans="1:16" x14ac:dyDescent="0.25">
      <c r="A226" s="35">
        <v>10</v>
      </c>
      <c r="B226" s="40">
        <v>79</v>
      </c>
      <c r="C226" s="40" t="s">
        <v>37</v>
      </c>
      <c r="D226" s="40">
        <v>4.5</v>
      </c>
      <c r="E226" s="36">
        <f t="shared" si="3"/>
        <v>45</v>
      </c>
      <c r="O226" s="141" t="s">
        <v>102</v>
      </c>
      <c r="P226" s="142">
        <v>45</v>
      </c>
    </row>
    <row r="227" spans="1:16" x14ac:dyDescent="0.25">
      <c r="A227" s="35">
        <v>10</v>
      </c>
      <c r="B227" s="40">
        <v>79</v>
      </c>
      <c r="C227" s="40" t="s">
        <v>37</v>
      </c>
      <c r="D227" s="40">
        <v>4.5</v>
      </c>
      <c r="E227" s="36">
        <f t="shared" si="3"/>
        <v>45</v>
      </c>
      <c r="O227" s="141" t="s">
        <v>102</v>
      </c>
      <c r="P227" s="142">
        <v>50</v>
      </c>
    </row>
    <row r="228" spans="1:16" x14ac:dyDescent="0.25">
      <c r="A228" s="35">
        <v>10</v>
      </c>
      <c r="B228" s="40">
        <v>79</v>
      </c>
      <c r="C228" s="40" t="s">
        <v>37</v>
      </c>
      <c r="D228" s="40">
        <v>5</v>
      </c>
      <c r="E228" s="36">
        <f t="shared" si="3"/>
        <v>50</v>
      </c>
      <c r="O228" s="141" t="s">
        <v>102</v>
      </c>
      <c r="P228" s="142">
        <v>45</v>
      </c>
    </row>
    <row r="229" spans="1:16" x14ac:dyDescent="0.25">
      <c r="A229" s="35">
        <v>10</v>
      </c>
      <c r="B229" s="40">
        <v>79</v>
      </c>
      <c r="C229" s="40" t="s">
        <v>37</v>
      </c>
      <c r="D229" s="40">
        <v>4.5</v>
      </c>
      <c r="E229" s="36">
        <f t="shared" si="3"/>
        <v>45</v>
      </c>
      <c r="O229" s="141" t="s">
        <v>102</v>
      </c>
      <c r="P229" s="142">
        <v>30</v>
      </c>
    </row>
    <row r="230" spans="1:16" x14ac:dyDescent="0.25">
      <c r="A230" s="35">
        <v>10</v>
      </c>
      <c r="B230" s="40">
        <v>79</v>
      </c>
      <c r="C230" s="40" t="s">
        <v>37</v>
      </c>
      <c r="D230" s="40">
        <v>4</v>
      </c>
      <c r="E230" s="36">
        <f t="shared" si="3"/>
        <v>40</v>
      </c>
      <c r="O230" s="141" t="s">
        <v>102</v>
      </c>
      <c r="P230" s="142">
        <v>40</v>
      </c>
    </row>
    <row r="231" spans="1:16" x14ac:dyDescent="0.25">
      <c r="A231" s="35">
        <v>10</v>
      </c>
      <c r="B231" s="40">
        <v>79</v>
      </c>
      <c r="C231" s="40" t="s">
        <v>37</v>
      </c>
      <c r="D231" s="40">
        <v>4.5</v>
      </c>
      <c r="E231" s="36">
        <f t="shared" si="3"/>
        <v>45</v>
      </c>
      <c r="O231" s="141" t="s">
        <v>102</v>
      </c>
      <c r="P231" s="142">
        <v>45</v>
      </c>
    </row>
    <row r="232" spans="1:16" x14ac:dyDescent="0.25">
      <c r="A232" s="35">
        <v>10</v>
      </c>
      <c r="B232" s="40">
        <v>79</v>
      </c>
      <c r="C232" s="40" t="s">
        <v>37</v>
      </c>
      <c r="D232" s="40">
        <v>3.5</v>
      </c>
      <c r="E232" s="36">
        <f t="shared" si="3"/>
        <v>35</v>
      </c>
      <c r="O232" s="141" t="s">
        <v>102</v>
      </c>
      <c r="P232" s="142">
        <v>40</v>
      </c>
    </row>
    <row r="233" spans="1:16" x14ac:dyDescent="0.25">
      <c r="A233" s="35">
        <v>10</v>
      </c>
      <c r="B233" s="40">
        <v>79</v>
      </c>
      <c r="C233" s="40" t="s">
        <v>37</v>
      </c>
      <c r="D233" s="40">
        <v>4.5</v>
      </c>
      <c r="E233" s="36">
        <f t="shared" si="3"/>
        <v>45</v>
      </c>
      <c r="O233" s="141" t="s">
        <v>102</v>
      </c>
      <c r="P233" s="142">
        <v>45</v>
      </c>
    </row>
    <row r="234" spans="1:16" x14ac:dyDescent="0.25">
      <c r="A234" s="35">
        <v>10</v>
      </c>
      <c r="B234" s="40">
        <v>79</v>
      </c>
      <c r="C234" s="40" t="s">
        <v>37</v>
      </c>
      <c r="D234" s="40">
        <v>4.5</v>
      </c>
      <c r="E234" s="36">
        <f t="shared" si="3"/>
        <v>45</v>
      </c>
      <c r="O234" s="141" t="s">
        <v>102</v>
      </c>
      <c r="P234" s="142">
        <v>35</v>
      </c>
    </row>
    <row r="235" spans="1:16" x14ac:dyDescent="0.25">
      <c r="A235" s="35">
        <v>10</v>
      </c>
      <c r="B235" s="40">
        <v>79</v>
      </c>
      <c r="C235" s="40" t="s">
        <v>37</v>
      </c>
      <c r="D235" s="40">
        <v>4.5</v>
      </c>
      <c r="E235" s="36">
        <f t="shared" si="3"/>
        <v>45</v>
      </c>
      <c r="O235" s="141" t="s">
        <v>102</v>
      </c>
      <c r="P235" s="142">
        <v>25</v>
      </c>
    </row>
    <row r="236" spans="1:16" x14ac:dyDescent="0.25">
      <c r="A236" s="35">
        <v>10</v>
      </c>
      <c r="B236" s="40">
        <v>79</v>
      </c>
      <c r="C236" s="40" t="s">
        <v>37</v>
      </c>
      <c r="D236" s="40">
        <v>4</v>
      </c>
      <c r="E236" s="36">
        <f t="shared" si="3"/>
        <v>40</v>
      </c>
      <c r="O236" s="141" t="s">
        <v>102</v>
      </c>
      <c r="P236" s="142">
        <v>40</v>
      </c>
    </row>
    <row r="237" spans="1:16" x14ac:dyDescent="0.25">
      <c r="A237" s="35">
        <v>10</v>
      </c>
      <c r="B237" s="40">
        <v>79</v>
      </c>
      <c r="C237" s="40" t="s">
        <v>37</v>
      </c>
      <c r="D237" s="40">
        <v>5.5</v>
      </c>
      <c r="E237" s="36">
        <f t="shared" si="3"/>
        <v>55</v>
      </c>
      <c r="O237" s="141" t="s">
        <v>102</v>
      </c>
      <c r="P237" s="142">
        <v>55</v>
      </c>
    </row>
    <row r="238" spans="1:16" x14ac:dyDescent="0.25">
      <c r="A238" s="35">
        <v>10</v>
      </c>
      <c r="B238" s="40">
        <v>79</v>
      </c>
      <c r="C238" s="40" t="s">
        <v>37</v>
      </c>
      <c r="D238" s="40">
        <v>4</v>
      </c>
      <c r="E238" s="36">
        <f t="shared" si="3"/>
        <v>40</v>
      </c>
      <c r="O238" s="141" t="s">
        <v>102</v>
      </c>
      <c r="P238" s="142">
        <v>40</v>
      </c>
    </row>
    <row r="239" spans="1:16" x14ac:dyDescent="0.25">
      <c r="A239" s="35">
        <v>10</v>
      </c>
      <c r="B239" s="40">
        <v>79</v>
      </c>
      <c r="C239" s="40" t="s">
        <v>37</v>
      </c>
      <c r="D239" s="40">
        <v>5</v>
      </c>
      <c r="E239" s="36">
        <f t="shared" si="3"/>
        <v>50</v>
      </c>
      <c r="O239" s="141" t="s">
        <v>102</v>
      </c>
      <c r="P239" s="142">
        <v>50</v>
      </c>
    </row>
    <row r="240" spans="1:16" x14ac:dyDescent="0.25">
      <c r="A240" s="35">
        <v>10</v>
      </c>
      <c r="B240" s="40">
        <v>79</v>
      </c>
      <c r="C240" s="40" t="s">
        <v>37</v>
      </c>
      <c r="D240" s="40">
        <v>4.5</v>
      </c>
      <c r="E240" s="36">
        <f t="shared" si="3"/>
        <v>45</v>
      </c>
      <c r="O240" s="141" t="s">
        <v>102</v>
      </c>
      <c r="P240" s="142">
        <v>45</v>
      </c>
    </row>
    <row r="241" spans="1:16" x14ac:dyDescent="0.25">
      <c r="A241" s="35">
        <v>10</v>
      </c>
      <c r="B241" s="40">
        <v>79</v>
      </c>
      <c r="C241" s="40" t="s">
        <v>37</v>
      </c>
      <c r="D241" s="40">
        <v>4</v>
      </c>
      <c r="E241" s="36">
        <f t="shared" si="3"/>
        <v>40</v>
      </c>
      <c r="O241" s="141" t="s">
        <v>102</v>
      </c>
      <c r="P241" s="142">
        <v>40</v>
      </c>
    </row>
    <row r="242" spans="1:16" x14ac:dyDescent="0.25">
      <c r="A242" s="35">
        <v>10</v>
      </c>
      <c r="B242" s="40">
        <v>79</v>
      </c>
      <c r="C242" s="40" t="s">
        <v>37</v>
      </c>
      <c r="D242" s="40">
        <v>4.5</v>
      </c>
      <c r="E242" s="36">
        <f t="shared" si="3"/>
        <v>45</v>
      </c>
      <c r="O242" s="141" t="s">
        <v>102</v>
      </c>
      <c r="P242" s="142">
        <v>45</v>
      </c>
    </row>
    <row r="243" spans="1:16" x14ac:dyDescent="0.25">
      <c r="A243" s="35">
        <v>10</v>
      </c>
      <c r="B243" s="40">
        <v>79</v>
      </c>
      <c r="C243" s="40" t="s">
        <v>37</v>
      </c>
      <c r="D243" s="40">
        <v>4.5</v>
      </c>
      <c r="E243" s="36">
        <f t="shared" si="3"/>
        <v>45</v>
      </c>
      <c r="O243" s="141" t="s">
        <v>102</v>
      </c>
      <c r="P243" s="142">
        <v>45</v>
      </c>
    </row>
    <row r="244" spans="1:16" x14ac:dyDescent="0.25">
      <c r="A244" s="35">
        <v>10</v>
      </c>
      <c r="B244" s="40">
        <v>79</v>
      </c>
      <c r="C244" s="40" t="s">
        <v>37</v>
      </c>
      <c r="D244" s="40">
        <v>5.5</v>
      </c>
      <c r="E244" s="36">
        <f t="shared" si="3"/>
        <v>55</v>
      </c>
      <c r="O244" s="141" t="s">
        <v>102</v>
      </c>
      <c r="P244" s="142">
        <v>55</v>
      </c>
    </row>
    <row r="245" spans="1:16" x14ac:dyDescent="0.25">
      <c r="A245" s="35">
        <v>10</v>
      </c>
      <c r="B245" s="40">
        <v>79</v>
      </c>
      <c r="C245" s="40" t="s">
        <v>37</v>
      </c>
      <c r="D245" s="40">
        <v>6.5</v>
      </c>
      <c r="E245" s="36">
        <f t="shared" si="3"/>
        <v>65</v>
      </c>
      <c r="O245" s="141" t="s">
        <v>102</v>
      </c>
      <c r="P245" s="142">
        <v>65</v>
      </c>
    </row>
    <row r="246" spans="1:16" x14ac:dyDescent="0.25">
      <c r="A246" s="35">
        <v>10</v>
      </c>
      <c r="B246" s="40">
        <v>79</v>
      </c>
      <c r="C246" s="40" t="s">
        <v>37</v>
      </c>
      <c r="D246" s="40">
        <v>5</v>
      </c>
      <c r="E246" s="36">
        <f t="shared" si="3"/>
        <v>50</v>
      </c>
      <c r="O246" s="141" t="s">
        <v>102</v>
      </c>
      <c r="P246" s="142">
        <v>50</v>
      </c>
    </row>
    <row r="247" spans="1:16" x14ac:dyDescent="0.25">
      <c r="A247" s="35">
        <v>10</v>
      </c>
      <c r="B247" s="40">
        <v>79</v>
      </c>
      <c r="C247" s="40" t="s">
        <v>37</v>
      </c>
      <c r="D247" s="40">
        <v>5</v>
      </c>
      <c r="E247" s="36">
        <f t="shared" si="3"/>
        <v>50</v>
      </c>
      <c r="O247" s="141" t="s">
        <v>102</v>
      </c>
      <c r="P247" s="142">
        <v>50</v>
      </c>
    </row>
    <row r="248" spans="1:16" x14ac:dyDescent="0.25">
      <c r="A248" s="35">
        <v>10</v>
      </c>
      <c r="B248" s="40">
        <v>79</v>
      </c>
      <c r="C248" s="40" t="s">
        <v>37</v>
      </c>
      <c r="D248" s="40">
        <v>4</v>
      </c>
      <c r="E248" s="36">
        <f t="shared" si="3"/>
        <v>40</v>
      </c>
      <c r="O248" s="141" t="s">
        <v>102</v>
      </c>
      <c r="P248" s="142">
        <v>40</v>
      </c>
    </row>
    <row r="249" spans="1:16" x14ac:dyDescent="0.25">
      <c r="A249" s="35">
        <v>10</v>
      </c>
      <c r="B249" s="40">
        <v>79</v>
      </c>
      <c r="C249" s="40" t="s">
        <v>37</v>
      </c>
      <c r="D249" s="40">
        <v>4</v>
      </c>
      <c r="E249" s="36">
        <f t="shared" si="3"/>
        <v>40</v>
      </c>
      <c r="O249" s="141" t="s">
        <v>102</v>
      </c>
      <c r="P249" s="142">
        <v>40</v>
      </c>
    </row>
    <row r="250" spans="1:16" x14ac:dyDescent="0.25">
      <c r="A250" s="35">
        <v>10</v>
      </c>
      <c r="B250" s="40">
        <v>79</v>
      </c>
      <c r="C250" s="40" t="s">
        <v>37</v>
      </c>
      <c r="D250" s="40">
        <v>4.5</v>
      </c>
      <c r="E250" s="36">
        <f t="shared" si="3"/>
        <v>45</v>
      </c>
      <c r="O250" s="141" t="s">
        <v>102</v>
      </c>
      <c r="P250" s="142">
        <v>45</v>
      </c>
    </row>
    <row r="251" spans="1:16" x14ac:dyDescent="0.25">
      <c r="A251" s="35">
        <v>10</v>
      </c>
      <c r="B251" s="40">
        <v>79</v>
      </c>
      <c r="C251" s="40" t="s">
        <v>37</v>
      </c>
      <c r="D251" s="40">
        <v>3.5</v>
      </c>
      <c r="E251" s="36">
        <f t="shared" si="3"/>
        <v>35</v>
      </c>
      <c r="O251" s="141" t="s">
        <v>102</v>
      </c>
      <c r="P251" s="142">
        <v>35</v>
      </c>
    </row>
    <row r="252" spans="1:16" x14ac:dyDescent="0.25">
      <c r="A252" s="35">
        <v>10</v>
      </c>
      <c r="B252" s="40">
        <v>79</v>
      </c>
      <c r="C252" s="40" t="s">
        <v>37</v>
      </c>
      <c r="D252" s="40">
        <v>4</v>
      </c>
      <c r="E252" s="36">
        <f t="shared" si="3"/>
        <v>40</v>
      </c>
      <c r="O252" s="141" t="s">
        <v>102</v>
      </c>
      <c r="P252" s="142">
        <v>40</v>
      </c>
    </row>
    <row r="253" spans="1:16" x14ac:dyDescent="0.25">
      <c r="A253" s="35">
        <v>10</v>
      </c>
      <c r="B253" s="40">
        <v>79</v>
      </c>
      <c r="C253" s="40" t="s">
        <v>37</v>
      </c>
      <c r="D253" s="40">
        <v>3.5</v>
      </c>
      <c r="E253" s="36">
        <f t="shared" si="3"/>
        <v>35</v>
      </c>
      <c r="O253" s="141" t="s">
        <v>102</v>
      </c>
      <c r="P253" s="142">
        <v>35</v>
      </c>
    </row>
    <row r="254" spans="1:16" ht="15.75" thickBot="1" x14ac:dyDescent="0.3">
      <c r="A254" s="35">
        <v>10</v>
      </c>
      <c r="B254" s="40">
        <v>79</v>
      </c>
      <c r="C254" s="40" t="s">
        <v>37</v>
      </c>
      <c r="D254" s="40">
        <v>4</v>
      </c>
      <c r="E254" s="36">
        <f t="shared" si="3"/>
        <v>40</v>
      </c>
      <c r="O254" s="141" t="s">
        <v>102</v>
      </c>
      <c r="P254" s="142">
        <v>40</v>
      </c>
    </row>
    <row r="255" spans="1:16" x14ac:dyDescent="0.25">
      <c r="A255" s="35">
        <v>10</v>
      </c>
      <c r="B255" s="40">
        <v>79</v>
      </c>
      <c r="C255" s="40" t="s">
        <v>37</v>
      </c>
      <c r="D255" s="40">
        <v>4</v>
      </c>
      <c r="E255" s="36">
        <f t="shared" si="3"/>
        <v>40</v>
      </c>
      <c r="G255" s="44"/>
      <c r="H255" s="45"/>
      <c r="I255" s="45"/>
      <c r="J255" s="45" t="s">
        <v>40</v>
      </c>
      <c r="K255" s="45" t="s">
        <v>41</v>
      </c>
      <c r="L255" s="45" t="s">
        <v>20</v>
      </c>
      <c r="M255" s="46" t="s">
        <v>21</v>
      </c>
      <c r="O255" s="141" t="s">
        <v>102</v>
      </c>
      <c r="P255" s="142">
        <v>40</v>
      </c>
    </row>
    <row r="256" spans="1:16" ht="18.75" customHeight="1" thickBot="1" x14ac:dyDescent="0.3">
      <c r="A256" s="37">
        <v>10</v>
      </c>
      <c r="B256" s="38">
        <v>79</v>
      </c>
      <c r="C256" s="38" t="s">
        <v>37</v>
      </c>
      <c r="D256" s="38">
        <v>4.5</v>
      </c>
      <c r="E256" s="39">
        <f t="shared" si="3"/>
        <v>45</v>
      </c>
      <c r="G256" s="47" t="s">
        <v>50</v>
      </c>
      <c r="H256" s="61"/>
      <c r="I256" s="61"/>
      <c r="J256" s="48">
        <f>COUNTIF(C150:C256, "M")</f>
        <v>107</v>
      </c>
      <c r="K256" s="48">
        <f>COUNTIF(C150:C256, "F")</f>
        <v>0</v>
      </c>
      <c r="L256" s="48">
        <f>K256+J256</f>
        <v>107</v>
      </c>
      <c r="M256" s="49">
        <f>L256/B241</f>
        <v>1.3544303797468353</v>
      </c>
      <c r="O256" s="143" t="s">
        <v>102</v>
      </c>
      <c r="P256" s="144">
        <v>45</v>
      </c>
    </row>
  </sheetData>
  <autoFilter ref="A1:E1" xr:uid="{4B052B66-509A-4F81-90E5-EC1708CDF13F}">
    <sortState xmlns:xlrd2="http://schemas.microsoft.com/office/spreadsheetml/2017/richdata2" ref="A2:E256">
      <sortCondition ref="C1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D107-90BC-4E95-85EB-BD187F55DECD}">
  <sheetPr>
    <tabColor theme="0" tint="-0.499984740745262"/>
  </sheetPr>
  <dimension ref="A1:AH631"/>
  <sheetViews>
    <sheetView tabSelected="1" topLeftCell="A10" workbookViewId="0">
      <selection activeCell="H25" sqref="H25"/>
    </sheetView>
  </sheetViews>
  <sheetFormatPr defaultRowHeight="15" x14ac:dyDescent="0.25"/>
  <cols>
    <col min="1" max="1" width="11.42578125" customWidth="1"/>
    <col min="4" max="4" width="10.85546875" customWidth="1"/>
    <col min="6" max="6" width="13.140625" customWidth="1"/>
    <col min="11" max="11" width="13.7109375" customWidth="1"/>
  </cols>
  <sheetData>
    <row r="1" spans="1:31" ht="15.75" thickBot="1" x14ac:dyDescent="0.3">
      <c r="A1" s="76" t="s">
        <v>96</v>
      </c>
      <c r="B1" s="77" t="s">
        <v>97</v>
      </c>
      <c r="D1" s="73" t="s">
        <v>96</v>
      </c>
      <c r="E1" s="74" t="s">
        <v>100</v>
      </c>
      <c r="F1" s="75" t="s">
        <v>61</v>
      </c>
      <c r="H1" s="93" t="s">
        <v>103</v>
      </c>
      <c r="I1" s="94" t="s">
        <v>104</v>
      </c>
      <c r="J1" s="94" t="s">
        <v>105</v>
      </c>
      <c r="K1" s="95" t="s">
        <v>106</v>
      </c>
      <c r="O1" s="111"/>
      <c r="P1" s="111"/>
      <c r="Q1" s="185" t="s">
        <v>21</v>
      </c>
      <c r="R1" s="185"/>
      <c r="AA1" s="185" t="s">
        <v>97</v>
      </c>
      <c r="AB1" s="185"/>
    </row>
    <row r="2" spans="1:31" x14ac:dyDescent="0.25">
      <c r="A2" s="78" t="s">
        <v>98</v>
      </c>
      <c r="B2" s="79">
        <v>55</v>
      </c>
      <c r="D2" s="78" t="s">
        <v>98</v>
      </c>
      <c r="E2" s="91" t="s">
        <v>101</v>
      </c>
      <c r="F2" s="79">
        <v>0.20253164556962025</v>
      </c>
      <c r="G2">
        <f>_xlfn.STDEV.S(F2:F30)</f>
        <v>0.38308475516388757</v>
      </c>
      <c r="H2" s="78">
        <v>5</v>
      </c>
      <c r="I2" s="91" t="s">
        <v>107</v>
      </c>
      <c r="J2" s="91"/>
      <c r="K2" s="96" t="s">
        <v>98</v>
      </c>
      <c r="M2" s="99" t="s">
        <v>117</v>
      </c>
      <c r="N2" s="100"/>
      <c r="O2" s="100"/>
      <c r="P2" s="100"/>
      <c r="Q2" s="100"/>
      <c r="R2" s="100"/>
      <c r="S2" s="100"/>
      <c r="T2" s="100"/>
      <c r="U2" s="100"/>
      <c r="V2" s="101"/>
      <c r="X2" s="99" t="s">
        <v>117</v>
      </c>
      <c r="Y2" s="100"/>
      <c r="Z2" s="100"/>
      <c r="AA2" s="100"/>
      <c r="AB2" s="100"/>
      <c r="AC2" s="100"/>
      <c r="AD2" s="100"/>
      <c r="AE2" s="101"/>
    </row>
    <row r="3" spans="1:31" x14ac:dyDescent="0.25">
      <c r="A3" s="80" t="s">
        <v>98</v>
      </c>
      <c r="B3" s="81">
        <v>60</v>
      </c>
      <c r="D3" s="80" t="s">
        <v>98</v>
      </c>
      <c r="E3" s="92" t="s">
        <v>101</v>
      </c>
      <c r="F3" s="81">
        <v>0.11392405063291139</v>
      </c>
      <c r="H3" s="80">
        <v>15</v>
      </c>
      <c r="I3" s="97" t="s">
        <v>108</v>
      </c>
      <c r="J3" s="92"/>
      <c r="K3" s="98" t="s">
        <v>98</v>
      </c>
      <c r="M3" s="102"/>
      <c r="N3" s="109"/>
      <c r="O3" s="109"/>
      <c r="P3" s="109"/>
      <c r="Q3" s="109"/>
      <c r="R3" s="109"/>
      <c r="S3" s="109"/>
      <c r="T3" s="109"/>
      <c r="U3" s="109"/>
      <c r="V3" s="103"/>
      <c r="X3" s="102"/>
      <c r="Y3" s="109"/>
      <c r="Z3" s="109"/>
      <c r="AA3" s="109"/>
      <c r="AB3" s="109"/>
      <c r="AC3" s="109"/>
      <c r="AD3" s="109"/>
      <c r="AE3" s="103"/>
    </row>
    <row r="4" spans="1:31" x14ac:dyDescent="0.25">
      <c r="A4" s="80" t="s">
        <v>98</v>
      </c>
      <c r="B4" s="81">
        <v>45</v>
      </c>
      <c r="D4" s="80" t="s">
        <v>98</v>
      </c>
      <c r="E4" s="92" t="s">
        <v>101</v>
      </c>
      <c r="F4" s="81">
        <v>0.24050632911392406</v>
      </c>
      <c r="H4" s="80">
        <v>25</v>
      </c>
      <c r="I4" s="92" t="s">
        <v>109</v>
      </c>
      <c r="J4" s="92">
        <v>2</v>
      </c>
      <c r="K4" s="98" t="s">
        <v>98</v>
      </c>
      <c r="M4" s="104" t="s">
        <v>118</v>
      </c>
      <c r="N4" s="109"/>
      <c r="O4" s="109"/>
      <c r="P4" s="109"/>
      <c r="Q4" s="109"/>
      <c r="R4" s="109"/>
      <c r="S4" s="109"/>
      <c r="T4" s="109"/>
      <c r="U4" s="109"/>
      <c r="V4" s="103"/>
      <c r="X4" s="104" t="s">
        <v>129</v>
      </c>
      <c r="Y4" s="109"/>
      <c r="Z4" s="109"/>
      <c r="AA4" s="109"/>
      <c r="AB4" s="109"/>
      <c r="AC4" s="109"/>
      <c r="AD4" s="109"/>
      <c r="AE4" s="103"/>
    </row>
    <row r="5" spans="1:31" ht="15.75" thickBot="1" x14ac:dyDescent="0.3">
      <c r="A5" s="80" t="s">
        <v>98</v>
      </c>
      <c r="B5" s="81">
        <v>45</v>
      </c>
      <c r="D5" s="80" t="s">
        <v>98</v>
      </c>
      <c r="E5" s="92" t="s">
        <v>101</v>
      </c>
      <c r="F5" s="81">
        <v>0.17721518987341772</v>
      </c>
      <c r="H5" s="80">
        <v>35</v>
      </c>
      <c r="I5" s="92" t="s">
        <v>110</v>
      </c>
      <c r="J5" s="92">
        <v>24</v>
      </c>
      <c r="K5" s="98" t="s">
        <v>98</v>
      </c>
      <c r="M5" s="105" t="s">
        <v>130</v>
      </c>
      <c r="N5" s="106"/>
      <c r="O5" s="106"/>
      <c r="P5" s="106"/>
      <c r="Q5" s="106"/>
      <c r="R5" s="106"/>
      <c r="S5" s="106"/>
      <c r="T5" s="106"/>
      <c r="U5" s="106"/>
      <c r="V5" s="107"/>
      <c r="X5" s="105" t="s">
        <v>136</v>
      </c>
      <c r="Y5" s="106"/>
      <c r="Z5" s="106"/>
      <c r="AA5" s="106"/>
      <c r="AB5" s="106"/>
      <c r="AC5" s="106"/>
      <c r="AD5" s="106"/>
      <c r="AE5" s="107"/>
    </row>
    <row r="6" spans="1:31" ht="15.75" thickBot="1" x14ac:dyDescent="0.3">
      <c r="A6" s="80" t="s">
        <v>98</v>
      </c>
      <c r="B6" s="81">
        <v>50</v>
      </c>
      <c r="D6" s="80" t="s">
        <v>98</v>
      </c>
      <c r="E6" s="92" t="s">
        <v>101</v>
      </c>
      <c r="F6" s="81">
        <v>0.31645569620253167</v>
      </c>
      <c r="H6" s="80">
        <v>45</v>
      </c>
      <c r="I6" s="92" t="s">
        <v>111</v>
      </c>
      <c r="J6" s="92">
        <v>132</v>
      </c>
      <c r="K6" s="98" t="s">
        <v>98</v>
      </c>
    </row>
    <row r="7" spans="1:31" x14ac:dyDescent="0.25">
      <c r="A7" s="80" t="s">
        <v>98</v>
      </c>
      <c r="B7" s="81">
        <v>40</v>
      </c>
      <c r="D7" s="80" t="s">
        <v>98</v>
      </c>
      <c r="E7" s="92" t="s">
        <v>102</v>
      </c>
      <c r="F7" s="81">
        <v>0.12658227848101267</v>
      </c>
      <c r="H7" s="80">
        <v>55</v>
      </c>
      <c r="I7" s="92" t="s">
        <v>112</v>
      </c>
      <c r="J7" s="92">
        <v>78</v>
      </c>
      <c r="K7" s="98" t="s">
        <v>98</v>
      </c>
      <c r="M7" s="99" t="s">
        <v>119</v>
      </c>
      <c r="N7" s="100"/>
      <c r="O7" s="100"/>
      <c r="P7" s="100"/>
      <c r="Q7" s="100"/>
      <c r="R7" s="100"/>
      <c r="S7" s="100"/>
      <c r="T7" s="100"/>
      <c r="U7" s="100"/>
      <c r="V7" s="101"/>
      <c r="X7" s="99" t="s">
        <v>119</v>
      </c>
      <c r="Y7" s="100"/>
      <c r="Z7" s="100"/>
      <c r="AA7" s="100"/>
      <c r="AB7" s="100"/>
      <c r="AC7" s="100"/>
      <c r="AD7" s="100"/>
      <c r="AE7" s="101"/>
    </row>
    <row r="8" spans="1:31" x14ac:dyDescent="0.25">
      <c r="A8" s="80" t="s">
        <v>98</v>
      </c>
      <c r="B8" s="81">
        <v>50</v>
      </c>
      <c r="D8" s="80" t="s">
        <v>98</v>
      </c>
      <c r="E8" s="92" t="s">
        <v>102</v>
      </c>
      <c r="F8" s="81">
        <v>0.11392405063291139</v>
      </c>
      <c r="H8" s="80">
        <v>65</v>
      </c>
      <c r="I8" s="92" t="s">
        <v>113</v>
      </c>
      <c r="J8" s="92">
        <v>16</v>
      </c>
      <c r="K8" s="98" t="s">
        <v>98</v>
      </c>
      <c r="M8" s="104" t="s">
        <v>120</v>
      </c>
      <c r="N8" s="109"/>
      <c r="O8" s="109"/>
      <c r="P8" s="109"/>
      <c r="Q8" s="109"/>
      <c r="R8" s="109"/>
      <c r="S8" s="109"/>
      <c r="T8" s="109"/>
      <c r="U8" s="109"/>
      <c r="V8" s="103"/>
      <c r="X8" s="104" t="s">
        <v>132</v>
      </c>
      <c r="Y8" s="109"/>
      <c r="Z8" s="109"/>
      <c r="AA8" s="109"/>
      <c r="AB8" s="109"/>
      <c r="AC8" s="109"/>
      <c r="AD8" s="109"/>
      <c r="AE8" s="103"/>
    </row>
    <row r="9" spans="1:31" x14ac:dyDescent="0.25">
      <c r="A9" s="80" t="s">
        <v>98</v>
      </c>
      <c r="B9" s="81">
        <v>45</v>
      </c>
      <c r="D9" s="80" t="s">
        <v>98</v>
      </c>
      <c r="E9" s="92" t="s">
        <v>102</v>
      </c>
      <c r="F9" s="81">
        <v>0.16455696202531644</v>
      </c>
      <c r="H9" s="80">
        <v>75</v>
      </c>
      <c r="I9" s="92" t="s">
        <v>114</v>
      </c>
      <c r="J9" s="92">
        <v>0</v>
      </c>
      <c r="K9" s="98" t="s">
        <v>98</v>
      </c>
      <c r="M9" s="104" t="s">
        <v>131</v>
      </c>
      <c r="N9" s="109"/>
      <c r="O9" s="109"/>
      <c r="P9" s="109"/>
      <c r="Q9" s="109"/>
      <c r="R9" s="109"/>
      <c r="S9" s="109"/>
      <c r="T9" s="109"/>
      <c r="U9" s="109"/>
      <c r="V9" s="103"/>
      <c r="X9" s="104" t="s">
        <v>137</v>
      </c>
      <c r="Y9" s="109"/>
      <c r="Z9" s="109"/>
      <c r="AA9" s="109"/>
      <c r="AB9" s="109"/>
      <c r="AC9" s="109"/>
      <c r="AD9" s="109"/>
      <c r="AE9" s="103"/>
    </row>
    <row r="10" spans="1:31" ht="15.75" thickBot="1" x14ac:dyDescent="0.3">
      <c r="A10" s="80" t="s">
        <v>98</v>
      </c>
      <c r="B10" s="81">
        <v>50</v>
      </c>
      <c r="D10" s="80" t="s">
        <v>98</v>
      </c>
      <c r="E10" s="92" t="s">
        <v>102</v>
      </c>
      <c r="F10" s="81">
        <v>0.41772151898734178</v>
      </c>
      <c r="H10" s="80">
        <v>85</v>
      </c>
      <c r="I10" s="92" t="s">
        <v>115</v>
      </c>
      <c r="J10" s="92"/>
      <c r="K10" s="98" t="s">
        <v>98</v>
      </c>
      <c r="M10" s="105">
        <v>28</v>
      </c>
      <c r="N10" s="106"/>
      <c r="O10" s="106"/>
      <c r="P10" s="106"/>
      <c r="Q10" s="106"/>
      <c r="R10" s="106"/>
      <c r="S10" s="106"/>
      <c r="T10" s="106"/>
      <c r="U10" s="106"/>
      <c r="V10" s="107"/>
      <c r="X10" s="105">
        <v>628</v>
      </c>
      <c r="Y10" s="106"/>
      <c r="Z10" s="106"/>
      <c r="AA10" s="106"/>
      <c r="AB10" s="106"/>
      <c r="AC10" s="106"/>
      <c r="AD10" s="106"/>
      <c r="AE10" s="107"/>
    </row>
    <row r="11" spans="1:31" ht="15.75" thickBot="1" x14ac:dyDescent="0.3">
      <c r="A11" s="80" t="s">
        <v>98</v>
      </c>
      <c r="B11" s="81">
        <v>40</v>
      </c>
      <c r="D11" s="82" t="s">
        <v>99</v>
      </c>
      <c r="E11" s="83" t="s">
        <v>94</v>
      </c>
      <c r="F11" s="84">
        <v>0.88</v>
      </c>
      <c r="H11" s="80">
        <v>95</v>
      </c>
      <c r="I11" s="92" t="s">
        <v>116</v>
      </c>
      <c r="J11" s="92"/>
      <c r="K11" s="98" t="s">
        <v>98</v>
      </c>
    </row>
    <row r="12" spans="1:31" x14ac:dyDescent="0.25">
      <c r="A12" s="80" t="s">
        <v>98</v>
      </c>
      <c r="B12" s="81">
        <v>35</v>
      </c>
      <c r="D12" s="85" t="s">
        <v>99</v>
      </c>
      <c r="E12" s="86" t="s">
        <v>94</v>
      </c>
      <c r="F12" s="87">
        <v>0.84</v>
      </c>
      <c r="H12" s="82">
        <v>5</v>
      </c>
      <c r="I12" s="83" t="s">
        <v>107</v>
      </c>
      <c r="J12" s="83"/>
      <c r="K12" s="84" t="s">
        <v>99</v>
      </c>
      <c r="M12" s="99" t="s">
        <v>121</v>
      </c>
      <c r="N12" s="100"/>
      <c r="O12" s="100"/>
      <c r="P12" s="100"/>
      <c r="Q12" s="100"/>
      <c r="R12" s="100"/>
      <c r="S12" s="100"/>
      <c r="T12" s="100"/>
      <c r="U12" s="100"/>
      <c r="V12" s="101"/>
      <c r="X12" s="99" t="s">
        <v>133</v>
      </c>
      <c r="Y12" s="100"/>
      <c r="Z12" s="100"/>
      <c r="AA12" s="100"/>
      <c r="AB12" s="100"/>
      <c r="AC12" s="100"/>
      <c r="AD12" s="100"/>
      <c r="AE12" s="101"/>
    </row>
    <row r="13" spans="1:31" x14ac:dyDescent="0.25">
      <c r="A13" s="80" t="s">
        <v>98</v>
      </c>
      <c r="B13" s="81">
        <v>45</v>
      </c>
      <c r="D13" s="85" t="s">
        <v>99</v>
      </c>
      <c r="E13" s="86" t="s">
        <v>94</v>
      </c>
      <c r="F13" s="87">
        <v>1.08</v>
      </c>
      <c r="H13" s="85">
        <v>15</v>
      </c>
      <c r="I13" s="112" t="s">
        <v>108</v>
      </c>
      <c r="J13" s="86"/>
      <c r="K13" s="87" t="s">
        <v>99</v>
      </c>
      <c r="M13" s="102"/>
      <c r="N13" s="109"/>
      <c r="O13" s="109"/>
      <c r="P13" s="109"/>
      <c r="Q13" s="109"/>
      <c r="R13" s="109"/>
      <c r="S13" s="109"/>
      <c r="T13" s="109"/>
      <c r="U13" s="109"/>
      <c r="V13" s="103"/>
      <c r="X13" s="102"/>
      <c r="Y13" s="109"/>
      <c r="Z13" s="109"/>
      <c r="AA13" s="109"/>
      <c r="AB13" s="109"/>
      <c r="AC13" s="109"/>
      <c r="AD13" s="109"/>
      <c r="AE13" s="103"/>
    </row>
    <row r="14" spans="1:31" x14ac:dyDescent="0.25">
      <c r="A14" s="80" t="s">
        <v>98</v>
      </c>
      <c r="B14" s="81">
        <v>45</v>
      </c>
      <c r="D14" s="85" t="s">
        <v>99</v>
      </c>
      <c r="E14" s="86" t="s">
        <v>94</v>
      </c>
      <c r="F14" s="87">
        <v>1.2</v>
      </c>
      <c r="H14" s="85">
        <v>25</v>
      </c>
      <c r="I14" s="86" t="s">
        <v>109</v>
      </c>
      <c r="J14" s="86"/>
      <c r="K14" s="87" t="s">
        <v>99</v>
      </c>
      <c r="M14" s="104" t="s">
        <v>122</v>
      </c>
      <c r="N14" s="109"/>
      <c r="O14" s="109"/>
      <c r="P14" s="109"/>
      <c r="Q14" s="109"/>
      <c r="R14" s="109"/>
      <c r="S14" s="109"/>
      <c r="T14" s="109"/>
      <c r="U14" s="109"/>
      <c r="V14" s="103"/>
      <c r="X14" s="104" t="s">
        <v>134</v>
      </c>
      <c r="Y14" s="109"/>
      <c r="Z14" s="109"/>
      <c r="AA14" s="109"/>
      <c r="AB14" s="109"/>
      <c r="AC14" s="109"/>
      <c r="AD14" s="109"/>
      <c r="AE14" s="103"/>
    </row>
    <row r="15" spans="1:31" x14ac:dyDescent="0.25">
      <c r="A15" s="80" t="s">
        <v>98</v>
      </c>
      <c r="B15" s="81">
        <v>30</v>
      </c>
      <c r="D15" s="85" t="s">
        <v>99</v>
      </c>
      <c r="E15" s="86" t="s">
        <v>94</v>
      </c>
      <c r="F15" s="87">
        <v>1.1200000000000001</v>
      </c>
      <c r="H15" s="85">
        <v>35</v>
      </c>
      <c r="I15" s="86" t="s">
        <v>110</v>
      </c>
      <c r="J15" s="86">
        <v>1</v>
      </c>
      <c r="K15" s="87" t="s">
        <v>99</v>
      </c>
      <c r="M15" s="104" t="s">
        <v>128</v>
      </c>
      <c r="N15" s="109"/>
      <c r="O15" s="109"/>
      <c r="P15" s="109"/>
      <c r="Q15" s="109"/>
      <c r="R15" s="109"/>
      <c r="S15" s="109"/>
      <c r="T15" s="109"/>
      <c r="U15" s="109"/>
      <c r="V15" s="103"/>
      <c r="X15" s="104" t="s">
        <v>138</v>
      </c>
      <c r="Y15" s="109"/>
      <c r="Z15" s="109"/>
      <c r="AA15" s="109"/>
      <c r="AB15" s="109"/>
      <c r="AC15" s="109"/>
      <c r="AD15" s="109"/>
      <c r="AE15" s="103"/>
    </row>
    <row r="16" spans="1:31" ht="15.75" thickBot="1" x14ac:dyDescent="0.3">
      <c r="A16" s="80" t="s">
        <v>98</v>
      </c>
      <c r="B16" s="81">
        <v>31</v>
      </c>
      <c r="D16" s="85" t="s">
        <v>99</v>
      </c>
      <c r="E16" s="86" t="s">
        <v>94</v>
      </c>
      <c r="F16" s="87">
        <v>0.88</v>
      </c>
      <c r="H16" s="85">
        <v>45</v>
      </c>
      <c r="I16" s="86" t="s">
        <v>111</v>
      </c>
      <c r="J16" s="86">
        <v>12</v>
      </c>
      <c r="K16" s="87" t="s">
        <v>99</v>
      </c>
      <c r="M16" s="104"/>
      <c r="N16" s="109"/>
      <c r="O16" s="109"/>
      <c r="P16" s="109"/>
      <c r="Q16" s="109"/>
      <c r="R16" s="109"/>
      <c r="S16" s="109"/>
      <c r="T16" s="109"/>
      <c r="U16" s="109"/>
      <c r="V16" s="103"/>
      <c r="X16" s="105" t="s">
        <v>135</v>
      </c>
      <c r="Y16" s="106"/>
      <c r="Z16" s="106"/>
      <c r="AA16" s="106"/>
      <c r="AB16" s="106"/>
      <c r="AC16" s="106"/>
      <c r="AD16" s="106"/>
      <c r="AE16" s="107"/>
    </row>
    <row r="17" spans="1:34" ht="15.75" thickBot="1" x14ac:dyDescent="0.3">
      <c r="A17" s="80" t="s">
        <v>98</v>
      </c>
      <c r="B17" s="81">
        <v>40</v>
      </c>
      <c r="D17" s="85" t="s">
        <v>99</v>
      </c>
      <c r="E17" s="86" t="s">
        <v>94</v>
      </c>
      <c r="F17" s="87">
        <v>0.48</v>
      </c>
      <c r="H17" s="85">
        <v>55</v>
      </c>
      <c r="I17" s="86" t="s">
        <v>112</v>
      </c>
      <c r="J17" s="86">
        <v>50</v>
      </c>
      <c r="K17" s="87" t="s">
        <v>99</v>
      </c>
      <c r="M17" s="104" t="s">
        <v>123</v>
      </c>
      <c r="N17" s="109"/>
      <c r="O17" s="109"/>
      <c r="P17" s="109"/>
      <c r="Q17" s="109"/>
      <c r="R17" s="109"/>
      <c r="S17" s="109"/>
      <c r="T17" s="109"/>
      <c r="U17" s="109"/>
      <c r="V17" s="103"/>
    </row>
    <row r="18" spans="1:34" x14ac:dyDescent="0.25">
      <c r="A18" s="80" t="s">
        <v>98</v>
      </c>
      <c r="B18" s="81">
        <v>40</v>
      </c>
      <c r="D18" s="85" t="s">
        <v>99</v>
      </c>
      <c r="E18" s="86" t="s">
        <v>94</v>
      </c>
      <c r="F18" s="87">
        <v>0.96</v>
      </c>
      <c r="H18" s="85">
        <v>65</v>
      </c>
      <c r="I18" s="86" t="s">
        <v>113</v>
      </c>
      <c r="J18" s="86">
        <v>65</v>
      </c>
      <c r="K18" s="87" t="s">
        <v>99</v>
      </c>
      <c r="M18" s="104" t="s">
        <v>124</v>
      </c>
      <c r="N18" s="109"/>
      <c r="O18" s="109"/>
      <c r="P18" s="109"/>
      <c r="Q18" s="109"/>
      <c r="R18" s="109"/>
      <c r="S18" s="109"/>
      <c r="T18" s="109"/>
      <c r="U18" s="109"/>
      <c r="V18" s="103"/>
      <c r="X18" s="110" t="s">
        <v>143</v>
      </c>
      <c r="Y18" s="100"/>
      <c r="Z18" s="100"/>
      <c r="AA18" s="100"/>
      <c r="AB18" s="100"/>
      <c r="AC18" s="100"/>
      <c r="AD18" s="100"/>
      <c r="AE18" s="100"/>
      <c r="AF18" s="100"/>
      <c r="AG18" s="100"/>
      <c r="AH18" s="101"/>
    </row>
    <row r="19" spans="1:34" x14ac:dyDescent="0.25">
      <c r="A19" s="80" t="s">
        <v>98</v>
      </c>
      <c r="B19" s="81">
        <v>45</v>
      </c>
      <c r="D19" s="85" t="s">
        <v>99</v>
      </c>
      <c r="E19" s="86" t="s">
        <v>94</v>
      </c>
      <c r="F19" s="87">
        <v>0.56000000000000005</v>
      </c>
      <c r="H19" s="85">
        <v>75</v>
      </c>
      <c r="I19" s="86" t="s">
        <v>114</v>
      </c>
      <c r="J19" s="86">
        <v>99</v>
      </c>
      <c r="K19" s="87" t="s">
        <v>99</v>
      </c>
      <c r="M19" s="104" t="s">
        <v>125</v>
      </c>
      <c r="N19" s="109"/>
      <c r="O19" s="109"/>
      <c r="P19" s="109"/>
      <c r="Q19" s="109"/>
      <c r="R19" s="109"/>
      <c r="S19" s="109"/>
      <c r="T19" s="109"/>
      <c r="U19" s="109"/>
      <c r="V19" s="103"/>
      <c r="X19" s="104" t="s">
        <v>145</v>
      </c>
      <c r="Y19" s="109"/>
      <c r="Z19" s="109"/>
      <c r="AA19" s="109"/>
      <c r="AB19" s="109"/>
      <c r="AC19" s="109"/>
      <c r="AD19" s="109"/>
      <c r="AE19" s="109"/>
      <c r="AF19" s="109"/>
      <c r="AG19" s="109"/>
      <c r="AH19" s="103"/>
    </row>
    <row r="20" spans="1:34" ht="15.75" thickBot="1" x14ac:dyDescent="0.3">
      <c r="A20" s="80" t="s">
        <v>98</v>
      </c>
      <c r="B20" s="81">
        <v>50</v>
      </c>
      <c r="D20" s="85" t="s">
        <v>99</v>
      </c>
      <c r="E20" s="86" t="s">
        <v>94</v>
      </c>
      <c r="F20" s="87">
        <v>1.1200000000000001</v>
      </c>
      <c r="H20" s="85">
        <v>85</v>
      </c>
      <c r="I20" s="86" t="s">
        <v>115</v>
      </c>
      <c r="J20" s="86">
        <v>73</v>
      </c>
      <c r="K20" s="87" t="s">
        <v>99</v>
      </c>
      <c r="M20" s="104" t="s">
        <v>126</v>
      </c>
      <c r="N20" s="109"/>
      <c r="O20" s="109"/>
      <c r="P20" s="109"/>
      <c r="Q20" s="109"/>
      <c r="R20" s="109"/>
      <c r="S20" s="109"/>
      <c r="T20" s="109"/>
      <c r="U20" s="109"/>
      <c r="V20" s="103"/>
      <c r="X20" s="105" t="s">
        <v>146</v>
      </c>
      <c r="Y20" s="106"/>
      <c r="Z20" s="106"/>
      <c r="AA20" s="106"/>
      <c r="AB20" s="106"/>
      <c r="AC20" s="106"/>
      <c r="AD20" s="106"/>
      <c r="AE20" s="106"/>
      <c r="AF20" s="106"/>
      <c r="AG20" s="106"/>
      <c r="AH20" s="107"/>
    </row>
    <row r="21" spans="1:34" ht="15.75" thickBot="1" x14ac:dyDescent="0.3">
      <c r="A21" s="80" t="s">
        <v>98</v>
      </c>
      <c r="B21" s="81">
        <v>55</v>
      </c>
      <c r="D21" s="85" t="s">
        <v>99</v>
      </c>
      <c r="E21" s="86" t="s">
        <v>95</v>
      </c>
      <c r="F21" s="87">
        <v>0.8</v>
      </c>
      <c r="H21" s="85">
        <v>95</v>
      </c>
      <c r="I21" s="86" t="s">
        <v>116</v>
      </c>
      <c r="J21" s="86">
        <v>75</v>
      </c>
      <c r="K21" s="87" t="s">
        <v>99</v>
      </c>
      <c r="M21" s="108" t="s">
        <v>127</v>
      </c>
      <c r="N21" s="106"/>
      <c r="O21" s="106"/>
      <c r="P21" s="106"/>
      <c r="Q21" s="106"/>
      <c r="R21" s="106"/>
      <c r="S21" s="106"/>
      <c r="T21" s="106"/>
      <c r="U21" s="106"/>
      <c r="V21" s="107"/>
    </row>
    <row r="22" spans="1:34" ht="15.75" thickBot="1" x14ac:dyDescent="0.3">
      <c r="A22" s="80" t="s">
        <v>98</v>
      </c>
      <c r="B22" s="81">
        <v>45</v>
      </c>
      <c r="D22" s="85" t="s">
        <v>99</v>
      </c>
      <c r="E22" s="86" t="s">
        <v>95</v>
      </c>
      <c r="F22" s="87">
        <v>0.76</v>
      </c>
      <c r="H22" s="88">
        <v>105</v>
      </c>
      <c r="I22" s="89" t="s">
        <v>151</v>
      </c>
      <c r="J22" s="89">
        <v>0</v>
      </c>
      <c r="K22" s="90" t="s">
        <v>99</v>
      </c>
      <c r="X22" s="110" t="s">
        <v>144</v>
      </c>
      <c r="Y22" s="100"/>
      <c r="Z22" s="100"/>
      <c r="AA22" s="100"/>
      <c r="AB22" s="100"/>
      <c r="AC22" s="100"/>
      <c r="AD22" s="100"/>
      <c r="AE22" s="100"/>
      <c r="AF22" s="100"/>
      <c r="AG22" s="100"/>
      <c r="AH22" s="101"/>
    </row>
    <row r="23" spans="1:34" x14ac:dyDescent="0.25">
      <c r="A23" s="80" t="s">
        <v>98</v>
      </c>
      <c r="B23" s="81">
        <v>40</v>
      </c>
      <c r="D23" s="85" t="s">
        <v>99</v>
      </c>
      <c r="E23" s="86" t="s">
        <v>95</v>
      </c>
      <c r="F23" s="87">
        <v>0.76</v>
      </c>
      <c r="M23" s="110" t="s">
        <v>139</v>
      </c>
      <c r="N23" s="100"/>
      <c r="O23" s="100"/>
      <c r="P23" s="100"/>
      <c r="Q23" s="100"/>
      <c r="R23" s="100"/>
      <c r="S23" s="100"/>
      <c r="T23" s="100"/>
      <c r="U23" s="100"/>
      <c r="V23" s="101"/>
      <c r="X23" s="104" t="s">
        <v>147</v>
      </c>
      <c r="Y23" s="109"/>
      <c r="Z23" s="109"/>
      <c r="AA23" s="109"/>
      <c r="AB23" s="109"/>
      <c r="AC23" s="109"/>
      <c r="AD23" s="109"/>
      <c r="AE23" s="109"/>
      <c r="AF23" s="109"/>
      <c r="AG23" s="109"/>
      <c r="AH23" s="103"/>
    </row>
    <row r="24" spans="1:34" ht="15.75" thickBot="1" x14ac:dyDescent="0.3">
      <c r="A24" s="80" t="s">
        <v>98</v>
      </c>
      <c r="B24" s="81">
        <v>55</v>
      </c>
      <c r="D24" s="85" t="s">
        <v>99</v>
      </c>
      <c r="E24" s="86" t="s">
        <v>95</v>
      </c>
      <c r="F24" s="87">
        <v>0.44</v>
      </c>
      <c r="H24">
        <f>MEDIAN(F11:F30)</f>
        <v>0.78</v>
      </c>
      <c r="M24" s="104" t="s">
        <v>140</v>
      </c>
      <c r="N24" s="109"/>
      <c r="O24" s="109"/>
      <c r="P24" s="109"/>
      <c r="Q24" s="109"/>
      <c r="R24" s="109"/>
      <c r="S24" s="109"/>
      <c r="T24" s="109"/>
      <c r="U24" s="109"/>
      <c r="V24" s="103"/>
      <c r="X24" s="105" t="s">
        <v>148</v>
      </c>
      <c r="Y24" s="106"/>
      <c r="Z24" s="106"/>
      <c r="AA24" s="106"/>
      <c r="AB24" s="106"/>
      <c r="AC24" s="106"/>
      <c r="AD24" s="106"/>
      <c r="AE24" s="106"/>
      <c r="AF24" s="106"/>
      <c r="AG24" s="106"/>
      <c r="AH24" s="107"/>
    </row>
    <row r="25" spans="1:34" ht="15.75" thickBot="1" x14ac:dyDescent="0.3">
      <c r="A25" s="80" t="s">
        <v>98</v>
      </c>
      <c r="B25" s="81">
        <v>40</v>
      </c>
      <c r="D25" s="85" t="s">
        <v>99</v>
      </c>
      <c r="E25" s="86" t="s">
        <v>95</v>
      </c>
      <c r="F25" s="87">
        <v>0.52</v>
      </c>
      <c r="M25" s="105" t="s">
        <v>173</v>
      </c>
      <c r="N25" s="106"/>
      <c r="O25" s="106"/>
      <c r="P25" s="106"/>
      <c r="Q25" s="106"/>
      <c r="R25" s="106"/>
      <c r="S25" s="106"/>
      <c r="T25" s="106"/>
      <c r="U25" s="106"/>
      <c r="V25" s="107"/>
    </row>
    <row r="26" spans="1:34" ht="15.75" thickBot="1" x14ac:dyDescent="0.3">
      <c r="A26" s="80" t="s">
        <v>98</v>
      </c>
      <c r="B26" s="81">
        <v>55</v>
      </c>
      <c r="D26" s="85" t="s">
        <v>99</v>
      </c>
      <c r="E26" s="86" t="s">
        <v>95</v>
      </c>
      <c r="F26" s="87">
        <v>1.6</v>
      </c>
      <c r="X26">
        <f>375+255</f>
        <v>630</v>
      </c>
    </row>
    <row r="27" spans="1:34" x14ac:dyDescent="0.25">
      <c r="A27" s="80" t="s">
        <v>98</v>
      </c>
      <c r="B27" s="81">
        <v>45</v>
      </c>
      <c r="D27" s="85" t="s">
        <v>99</v>
      </c>
      <c r="E27" s="86" t="s">
        <v>95</v>
      </c>
      <c r="F27" s="87">
        <v>0.6</v>
      </c>
      <c r="M27" s="110" t="s">
        <v>141</v>
      </c>
      <c r="N27" s="100"/>
      <c r="O27" s="100"/>
      <c r="P27" s="100"/>
      <c r="Q27" s="100"/>
      <c r="R27" s="100"/>
      <c r="S27" s="100"/>
      <c r="T27" s="100"/>
      <c r="U27" s="100"/>
      <c r="V27" s="101"/>
    </row>
    <row r="28" spans="1:34" x14ac:dyDescent="0.25">
      <c r="A28" s="80" t="s">
        <v>98</v>
      </c>
      <c r="B28" s="81">
        <v>50</v>
      </c>
      <c r="D28" s="85" t="s">
        <v>99</v>
      </c>
      <c r="E28" s="86" t="s">
        <v>95</v>
      </c>
      <c r="F28" s="87">
        <v>0.56000000000000005</v>
      </c>
      <c r="M28" s="104" t="s">
        <v>142</v>
      </c>
      <c r="N28" s="109"/>
      <c r="O28" s="109"/>
      <c r="P28" s="109"/>
      <c r="Q28" s="109"/>
      <c r="R28" s="109"/>
      <c r="S28" s="109"/>
      <c r="T28" s="109"/>
      <c r="U28" s="109"/>
      <c r="V28" s="103"/>
    </row>
    <row r="29" spans="1:34" ht="15.75" thickBot="1" x14ac:dyDescent="0.3">
      <c r="A29" s="80" t="s">
        <v>98</v>
      </c>
      <c r="B29" s="81">
        <v>45</v>
      </c>
      <c r="D29" s="85" t="s">
        <v>99</v>
      </c>
      <c r="E29" s="86" t="s">
        <v>95</v>
      </c>
      <c r="F29" s="87">
        <v>0.44</v>
      </c>
      <c r="M29" s="105" t="s">
        <v>174</v>
      </c>
      <c r="N29" s="106"/>
      <c r="O29" s="106"/>
      <c r="P29" s="106"/>
      <c r="Q29" s="106"/>
      <c r="R29" s="106"/>
      <c r="S29" s="106"/>
      <c r="T29" s="106"/>
      <c r="U29" s="106"/>
      <c r="V29" s="107"/>
    </row>
    <row r="30" spans="1:34" ht="15.75" thickBot="1" x14ac:dyDescent="0.3">
      <c r="A30" s="80" t="s">
        <v>98</v>
      </c>
      <c r="B30" s="81">
        <v>50</v>
      </c>
      <c r="D30" s="88" t="s">
        <v>99</v>
      </c>
      <c r="E30" s="89" t="s">
        <v>95</v>
      </c>
      <c r="F30" s="90">
        <v>0.76</v>
      </c>
    </row>
    <row r="31" spans="1:34" x14ac:dyDescent="0.25">
      <c r="A31" s="80" t="s">
        <v>98</v>
      </c>
      <c r="B31" s="81">
        <v>65</v>
      </c>
    </row>
    <row r="32" spans="1:34" ht="15.75" thickBot="1" x14ac:dyDescent="0.3">
      <c r="A32" s="80" t="s">
        <v>98</v>
      </c>
      <c r="B32" s="81">
        <v>45</v>
      </c>
    </row>
    <row r="33" spans="1:6" x14ac:dyDescent="0.25">
      <c r="A33" s="80" t="s">
        <v>98</v>
      </c>
      <c r="B33" s="81">
        <v>60</v>
      </c>
      <c r="D33" s="113"/>
      <c r="E33" s="100" t="s">
        <v>149</v>
      </c>
      <c r="F33" s="101" t="s">
        <v>150</v>
      </c>
    </row>
    <row r="34" spans="1:6" x14ac:dyDescent="0.25">
      <c r="A34" s="80" t="s">
        <v>98</v>
      </c>
      <c r="B34" s="81">
        <v>50</v>
      </c>
      <c r="D34" s="114" t="s">
        <v>99</v>
      </c>
      <c r="E34" s="116">
        <v>0.82</v>
      </c>
      <c r="F34" s="117">
        <f>0.3/SQRT(20)</f>
        <v>6.7082039324993681E-2</v>
      </c>
    </row>
    <row r="35" spans="1:6" ht="15.75" thickBot="1" x14ac:dyDescent="0.3">
      <c r="A35" s="80" t="s">
        <v>98</v>
      </c>
      <c r="B35" s="81">
        <v>35</v>
      </c>
      <c r="D35" s="115" t="s">
        <v>98</v>
      </c>
      <c r="E35" s="118">
        <v>0.32</v>
      </c>
      <c r="F35" s="119">
        <f>0.38/SQRT(10)</f>
        <v>0.12016655108639841</v>
      </c>
    </row>
    <row r="36" spans="1:6" x14ac:dyDescent="0.25">
      <c r="A36" s="80" t="s">
        <v>98</v>
      </c>
      <c r="B36" s="81">
        <v>40</v>
      </c>
    </row>
    <row r="37" spans="1:6" x14ac:dyDescent="0.25">
      <c r="A37" s="80" t="s">
        <v>98</v>
      </c>
      <c r="B37" s="81">
        <v>50</v>
      </c>
      <c r="D37" s="138">
        <f>AVERAGE(B2:B631)</f>
        <v>61.885238095237874</v>
      </c>
      <c r="F37" s="138">
        <f>AVERAGE(F2:F30)</f>
        <v>0.6287385421213445</v>
      </c>
    </row>
    <row r="38" spans="1:6" x14ac:dyDescent="0.25">
      <c r="A38" s="80" t="s">
        <v>98</v>
      </c>
      <c r="B38" s="81">
        <v>45</v>
      </c>
      <c r="D38" s="138">
        <f>_xlfn.STDEV.S(B2:B631)</f>
        <v>17.752787403533951</v>
      </c>
      <c r="F38" s="138">
        <f>_xlfn.STDEV.S(F2:F30)</f>
        <v>0.38308475516388757</v>
      </c>
    </row>
    <row r="39" spans="1:6" x14ac:dyDescent="0.25">
      <c r="A39" s="80" t="s">
        <v>98</v>
      </c>
      <c r="B39" s="81">
        <v>50</v>
      </c>
    </row>
    <row r="40" spans="1:6" x14ac:dyDescent="0.25">
      <c r="A40" s="80" t="s">
        <v>98</v>
      </c>
      <c r="B40" s="81">
        <v>50</v>
      </c>
    </row>
    <row r="41" spans="1:6" x14ac:dyDescent="0.25">
      <c r="A41" s="80" t="s">
        <v>98</v>
      </c>
      <c r="B41" s="81">
        <v>35</v>
      </c>
    </row>
    <row r="42" spans="1:6" x14ac:dyDescent="0.25">
      <c r="A42" s="80" t="s">
        <v>98</v>
      </c>
      <c r="B42" s="81">
        <v>65</v>
      </c>
    </row>
    <row r="43" spans="1:6" x14ac:dyDescent="0.25">
      <c r="A43" s="80" t="s">
        <v>98</v>
      </c>
      <c r="B43" s="81">
        <v>45</v>
      </c>
    </row>
    <row r="44" spans="1:6" x14ac:dyDescent="0.25">
      <c r="A44" s="80" t="s">
        <v>98</v>
      </c>
      <c r="B44" s="81">
        <v>40</v>
      </c>
    </row>
    <row r="45" spans="1:6" x14ac:dyDescent="0.25">
      <c r="A45" s="80" t="s">
        <v>98</v>
      </c>
      <c r="B45" s="81">
        <v>35</v>
      </c>
    </row>
    <row r="46" spans="1:6" x14ac:dyDescent="0.25">
      <c r="A46" s="80" t="s">
        <v>98</v>
      </c>
      <c r="B46" s="81">
        <v>50</v>
      </c>
    </row>
    <row r="47" spans="1:6" x14ac:dyDescent="0.25">
      <c r="A47" s="80" t="s">
        <v>98</v>
      </c>
      <c r="B47" s="81">
        <v>55</v>
      </c>
    </row>
    <row r="48" spans="1:6" x14ac:dyDescent="0.25">
      <c r="A48" s="80" t="s">
        <v>98</v>
      </c>
      <c r="B48" s="81">
        <v>45</v>
      </c>
    </row>
    <row r="49" spans="1:2" x14ac:dyDescent="0.25">
      <c r="A49" s="80" t="s">
        <v>98</v>
      </c>
      <c r="B49" s="81">
        <v>50</v>
      </c>
    </row>
    <row r="50" spans="1:2" x14ac:dyDescent="0.25">
      <c r="A50" s="80" t="s">
        <v>98</v>
      </c>
      <c r="B50" s="81">
        <v>35</v>
      </c>
    </row>
    <row r="51" spans="1:2" x14ac:dyDescent="0.25">
      <c r="A51" s="80" t="s">
        <v>98</v>
      </c>
      <c r="B51" s="81">
        <v>50</v>
      </c>
    </row>
    <row r="52" spans="1:2" x14ac:dyDescent="0.25">
      <c r="A52" s="80" t="s">
        <v>98</v>
      </c>
      <c r="B52" s="81">
        <v>45</v>
      </c>
    </row>
    <row r="53" spans="1:2" x14ac:dyDescent="0.25">
      <c r="A53" s="80" t="s">
        <v>98</v>
      </c>
      <c r="B53" s="81">
        <v>35</v>
      </c>
    </row>
    <row r="54" spans="1:2" x14ac:dyDescent="0.25">
      <c r="A54" s="80" t="s">
        <v>98</v>
      </c>
      <c r="B54" s="81">
        <v>50</v>
      </c>
    </row>
    <row r="55" spans="1:2" x14ac:dyDescent="0.25">
      <c r="A55" s="80" t="s">
        <v>98</v>
      </c>
      <c r="B55" s="81">
        <v>60</v>
      </c>
    </row>
    <row r="56" spans="1:2" x14ac:dyDescent="0.25">
      <c r="A56" s="80" t="s">
        <v>98</v>
      </c>
      <c r="B56" s="81">
        <v>40</v>
      </c>
    </row>
    <row r="57" spans="1:2" x14ac:dyDescent="0.25">
      <c r="A57" s="80" t="s">
        <v>98</v>
      </c>
      <c r="B57" s="81">
        <v>45</v>
      </c>
    </row>
    <row r="58" spans="1:2" x14ac:dyDescent="0.25">
      <c r="A58" s="80" t="s">
        <v>98</v>
      </c>
      <c r="B58" s="81">
        <v>40</v>
      </c>
    </row>
    <row r="59" spans="1:2" x14ac:dyDescent="0.25">
      <c r="A59" s="80" t="s">
        <v>98</v>
      </c>
      <c r="B59" s="81">
        <v>50</v>
      </c>
    </row>
    <row r="60" spans="1:2" x14ac:dyDescent="0.25">
      <c r="A60" s="80" t="s">
        <v>98</v>
      </c>
      <c r="B60" s="81">
        <v>50</v>
      </c>
    </row>
    <row r="61" spans="1:2" x14ac:dyDescent="0.25">
      <c r="A61" s="80" t="s">
        <v>98</v>
      </c>
      <c r="B61" s="81">
        <v>45</v>
      </c>
    </row>
    <row r="62" spans="1:2" x14ac:dyDescent="0.25">
      <c r="A62" s="80" t="s">
        <v>98</v>
      </c>
      <c r="B62" s="81">
        <v>40</v>
      </c>
    </row>
    <row r="63" spans="1:2" x14ac:dyDescent="0.25">
      <c r="A63" s="80" t="s">
        <v>98</v>
      </c>
      <c r="B63" s="81">
        <v>60</v>
      </c>
    </row>
    <row r="64" spans="1:2" x14ac:dyDescent="0.25">
      <c r="A64" s="80" t="s">
        <v>98</v>
      </c>
      <c r="B64" s="81">
        <v>60</v>
      </c>
    </row>
    <row r="65" spans="1:2" x14ac:dyDescent="0.25">
      <c r="A65" s="80" t="s">
        <v>98</v>
      </c>
      <c r="B65" s="81">
        <v>40</v>
      </c>
    </row>
    <row r="66" spans="1:2" x14ac:dyDescent="0.25">
      <c r="A66" s="80" t="s">
        <v>98</v>
      </c>
      <c r="B66" s="81">
        <v>40</v>
      </c>
    </row>
    <row r="67" spans="1:2" x14ac:dyDescent="0.25">
      <c r="A67" s="80" t="s">
        <v>98</v>
      </c>
      <c r="B67" s="81">
        <v>45</v>
      </c>
    </row>
    <row r="68" spans="1:2" x14ac:dyDescent="0.25">
      <c r="A68" s="80" t="s">
        <v>98</v>
      </c>
      <c r="B68" s="81">
        <v>50</v>
      </c>
    </row>
    <row r="69" spans="1:2" x14ac:dyDescent="0.25">
      <c r="A69" s="80" t="s">
        <v>98</v>
      </c>
      <c r="B69" s="81">
        <v>50</v>
      </c>
    </row>
    <row r="70" spans="1:2" x14ac:dyDescent="0.25">
      <c r="A70" s="80" t="s">
        <v>98</v>
      </c>
      <c r="B70" s="81">
        <v>45</v>
      </c>
    </row>
    <row r="71" spans="1:2" x14ac:dyDescent="0.25">
      <c r="A71" s="80" t="s">
        <v>98</v>
      </c>
      <c r="B71" s="81">
        <v>40</v>
      </c>
    </row>
    <row r="72" spans="1:2" x14ac:dyDescent="0.25">
      <c r="A72" s="80" t="s">
        <v>98</v>
      </c>
      <c r="B72" s="81">
        <v>40</v>
      </c>
    </row>
    <row r="73" spans="1:2" x14ac:dyDescent="0.25">
      <c r="A73" s="80" t="s">
        <v>98</v>
      </c>
      <c r="B73" s="81">
        <v>40</v>
      </c>
    </row>
    <row r="74" spans="1:2" x14ac:dyDescent="0.25">
      <c r="A74" s="80" t="s">
        <v>98</v>
      </c>
      <c r="B74" s="81">
        <v>45</v>
      </c>
    </row>
    <row r="75" spans="1:2" x14ac:dyDescent="0.25">
      <c r="A75" s="80" t="s">
        <v>98</v>
      </c>
      <c r="B75" s="81">
        <v>40</v>
      </c>
    </row>
    <row r="76" spans="1:2" x14ac:dyDescent="0.25">
      <c r="A76" s="80" t="s">
        <v>98</v>
      </c>
      <c r="B76" s="81">
        <v>40</v>
      </c>
    </row>
    <row r="77" spans="1:2" x14ac:dyDescent="0.25">
      <c r="A77" s="80" t="s">
        <v>98</v>
      </c>
      <c r="B77" s="81">
        <v>40</v>
      </c>
    </row>
    <row r="78" spans="1:2" x14ac:dyDescent="0.25">
      <c r="A78" s="80" t="s">
        <v>98</v>
      </c>
      <c r="B78" s="81">
        <v>40</v>
      </c>
    </row>
    <row r="79" spans="1:2" x14ac:dyDescent="0.25">
      <c r="A79" s="80" t="s">
        <v>98</v>
      </c>
      <c r="B79" s="81">
        <v>40</v>
      </c>
    </row>
    <row r="80" spans="1:2" x14ac:dyDescent="0.25">
      <c r="A80" s="80" t="s">
        <v>98</v>
      </c>
      <c r="B80" s="81">
        <v>45</v>
      </c>
    </row>
    <row r="81" spans="1:2" x14ac:dyDescent="0.25">
      <c r="A81" s="80" t="s">
        <v>98</v>
      </c>
      <c r="B81" s="81">
        <v>45</v>
      </c>
    </row>
    <row r="82" spans="1:2" x14ac:dyDescent="0.25">
      <c r="A82" s="80" t="s">
        <v>98</v>
      </c>
      <c r="B82" s="81">
        <v>50</v>
      </c>
    </row>
    <row r="83" spans="1:2" x14ac:dyDescent="0.25">
      <c r="A83" s="80" t="s">
        <v>98</v>
      </c>
      <c r="B83" s="81">
        <v>45</v>
      </c>
    </row>
    <row r="84" spans="1:2" x14ac:dyDescent="0.25">
      <c r="A84" s="80" t="s">
        <v>98</v>
      </c>
      <c r="B84" s="81">
        <v>45</v>
      </c>
    </row>
    <row r="85" spans="1:2" x14ac:dyDescent="0.25">
      <c r="A85" s="80" t="s">
        <v>98</v>
      </c>
      <c r="B85" s="81">
        <v>45</v>
      </c>
    </row>
    <row r="86" spans="1:2" x14ac:dyDescent="0.25">
      <c r="A86" s="80" t="s">
        <v>98</v>
      </c>
      <c r="B86" s="81">
        <v>50</v>
      </c>
    </row>
    <row r="87" spans="1:2" x14ac:dyDescent="0.25">
      <c r="A87" s="80" t="s">
        <v>98</v>
      </c>
      <c r="B87" s="81">
        <v>45</v>
      </c>
    </row>
    <row r="88" spans="1:2" x14ac:dyDescent="0.25">
      <c r="A88" s="80" t="s">
        <v>98</v>
      </c>
      <c r="B88" s="81">
        <v>45</v>
      </c>
    </row>
    <row r="89" spans="1:2" x14ac:dyDescent="0.25">
      <c r="A89" s="80" t="s">
        <v>98</v>
      </c>
      <c r="B89" s="81">
        <v>50</v>
      </c>
    </row>
    <row r="90" spans="1:2" x14ac:dyDescent="0.25">
      <c r="A90" s="80" t="s">
        <v>98</v>
      </c>
      <c r="B90" s="81">
        <v>40</v>
      </c>
    </row>
    <row r="91" spans="1:2" x14ac:dyDescent="0.25">
      <c r="A91" s="80" t="s">
        <v>98</v>
      </c>
      <c r="B91" s="81">
        <v>50</v>
      </c>
    </row>
    <row r="92" spans="1:2" x14ac:dyDescent="0.25">
      <c r="A92" s="80" t="s">
        <v>98</v>
      </c>
      <c r="B92" s="81">
        <v>60</v>
      </c>
    </row>
    <row r="93" spans="1:2" x14ac:dyDescent="0.25">
      <c r="A93" s="80" t="s">
        <v>98</v>
      </c>
      <c r="B93" s="81">
        <v>50</v>
      </c>
    </row>
    <row r="94" spans="1:2" x14ac:dyDescent="0.25">
      <c r="A94" s="80" t="s">
        <v>98</v>
      </c>
      <c r="B94" s="81">
        <v>40</v>
      </c>
    </row>
    <row r="95" spans="1:2" x14ac:dyDescent="0.25">
      <c r="A95" s="80" t="s">
        <v>98</v>
      </c>
      <c r="B95" s="81">
        <v>55</v>
      </c>
    </row>
    <row r="96" spans="1:2" x14ac:dyDescent="0.25">
      <c r="A96" s="80" t="s">
        <v>98</v>
      </c>
      <c r="B96" s="81">
        <v>45</v>
      </c>
    </row>
    <row r="97" spans="1:2" x14ac:dyDescent="0.25">
      <c r="A97" s="80" t="s">
        <v>98</v>
      </c>
      <c r="B97" s="81">
        <v>40</v>
      </c>
    </row>
    <row r="98" spans="1:2" x14ac:dyDescent="0.25">
      <c r="A98" s="80" t="s">
        <v>98</v>
      </c>
      <c r="B98" s="81">
        <v>40</v>
      </c>
    </row>
    <row r="99" spans="1:2" x14ac:dyDescent="0.25">
      <c r="A99" s="80" t="s">
        <v>98</v>
      </c>
      <c r="B99" s="81">
        <v>45</v>
      </c>
    </row>
    <row r="100" spans="1:2" x14ac:dyDescent="0.25">
      <c r="A100" s="80" t="s">
        <v>98</v>
      </c>
      <c r="B100" s="81">
        <v>50</v>
      </c>
    </row>
    <row r="101" spans="1:2" x14ac:dyDescent="0.25">
      <c r="A101" s="80" t="s">
        <v>98</v>
      </c>
      <c r="B101" s="81">
        <v>60</v>
      </c>
    </row>
    <row r="102" spans="1:2" x14ac:dyDescent="0.25">
      <c r="A102" s="80" t="s">
        <v>98</v>
      </c>
      <c r="B102" s="81">
        <v>40</v>
      </c>
    </row>
    <row r="103" spans="1:2" x14ac:dyDescent="0.25">
      <c r="A103" s="80" t="s">
        <v>98</v>
      </c>
      <c r="B103" s="81">
        <v>50</v>
      </c>
    </row>
    <row r="104" spans="1:2" x14ac:dyDescent="0.25">
      <c r="A104" s="80" t="s">
        <v>98</v>
      </c>
      <c r="B104" s="81">
        <v>30</v>
      </c>
    </row>
    <row r="105" spans="1:2" x14ac:dyDescent="0.25">
      <c r="A105" s="80" t="s">
        <v>98</v>
      </c>
      <c r="B105" s="81">
        <v>50</v>
      </c>
    </row>
    <row r="106" spans="1:2" x14ac:dyDescent="0.25">
      <c r="A106" s="80" t="s">
        <v>98</v>
      </c>
      <c r="B106" s="81">
        <v>50</v>
      </c>
    </row>
    <row r="107" spans="1:2" x14ac:dyDescent="0.25">
      <c r="A107" s="80" t="s">
        <v>98</v>
      </c>
      <c r="B107" s="81">
        <v>30</v>
      </c>
    </row>
    <row r="108" spans="1:2" x14ac:dyDescent="0.25">
      <c r="A108" s="80" t="s">
        <v>98</v>
      </c>
      <c r="B108" s="81">
        <v>25</v>
      </c>
    </row>
    <row r="109" spans="1:2" x14ac:dyDescent="0.25">
      <c r="A109" s="80" t="s">
        <v>98</v>
      </c>
      <c r="B109" s="81">
        <v>40</v>
      </c>
    </row>
    <row r="110" spans="1:2" x14ac:dyDescent="0.25">
      <c r="A110" s="80" t="s">
        <v>98</v>
      </c>
      <c r="B110" s="81">
        <v>30</v>
      </c>
    </row>
    <row r="111" spans="1:2" x14ac:dyDescent="0.25">
      <c r="A111" s="80" t="s">
        <v>98</v>
      </c>
      <c r="B111" s="81">
        <v>45</v>
      </c>
    </row>
    <row r="112" spans="1:2" x14ac:dyDescent="0.25">
      <c r="A112" s="80" t="s">
        <v>98</v>
      </c>
      <c r="B112" s="81">
        <v>40</v>
      </c>
    </row>
    <row r="113" spans="1:2" x14ac:dyDescent="0.25">
      <c r="A113" s="80" t="s">
        <v>98</v>
      </c>
      <c r="B113" s="81">
        <v>40</v>
      </c>
    </row>
    <row r="114" spans="1:2" x14ac:dyDescent="0.25">
      <c r="A114" s="80" t="s">
        <v>98</v>
      </c>
      <c r="B114" s="81">
        <v>45</v>
      </c>
    </row>
    <row r="115" spans="1:2" x14ac:dyDescent="0.25">
      <c r="A115" s="80" t="s">
        <v>98</v>
      </c>
      <c r="B115" s="81">
        <v>35</v>
      </c>
    </row>
    <row r="116" spans="1:2" x14ac:dyDescent="0.25">
      <c r="A116" s="80" t="s">
        <v>98</v>
      </c>
      <c r="B116" s="81">
        <v>40</v>
      </c>
    </row>
    <row r="117" spans="1:2" x14ac:dyDescent="0.25">
      <c r="A117" s="80" t="s">
        <v>98</v>
      </c>
      <c r="B117" s="81">
        <v>45</v>
      </c>
    </row>
    <row r="118" spans="1:2" x14ac:dyDescent="0.25">
      <c r="A118" s="80" t="s">
        <v>98</v>
      </c>
      <c r="B118" s="81">
        <v>45</v>
      </c>
    </row>
    <row r="119" spans="1:2" x14ac:dyDescent="0.25">
      <c r="A119" s="80" t="s">
        <v>98</v>
      </c>
      <c r="B119" s="81">
        <v>40</v>
      </c>
    </row>
    <row r="120" spans="1:2" x14ac:dyDescent="0.25">
      <c r="A120" s="80" t="s">
        <v>98</v>
      </c>
      <c r="B120" s="81">
        <v>55</v>
      </c>
    </row>
    <row r="121" spans="1:2" x14ac:dyDescent="0.25">
      <c r="A121" s="80" t="s">
        <v>98</v>
      </c>
      <c r="B121" s="81">
        <v>40</v>
      </c>
    </row>
    <row r="122" spans="1:2" x14ac:dyDescent="0.25">
      <c r="A122" s="80" t="s">
        <v>98</v>
      </c>
      <c r="B122" s="81">
        <v>50</v>
      </c>
    </row>
    <row r="123" spans="1:2" x14ac:dyDescent="0.25">
      <c r="A123" s="80" t="s">
        <v>98</v>
      </c>
      <c r="B123" s="81">
        <v>50</v>
      </c>
    </row>
    <row r="124" spans="1:2" x14ac:dyDescent="0.25">
      <c r="A124" s="80" t="s">
        <v>98</v>
      </c>
      <c r="B124" s="81">
        <v>50</v>
      </c>
    </row>
    <row r="125" spans="1:2" x14ac:dyDescent="0.25">
      <c r="A125" s="80" t="s">
        <v>98</v>
      </c>
      <c r="B125" s="81">
        <v>50</v>
      </c>
    </row>
    <row r="126" spans="1:2" x14ac:dyDescent="0.25">
      <c r="A126" s="80" t="s">
        <v>98</v>
      </c>
      <c r="B126" s="81">
        <v>50</v>
      </c>
    </row>
    <row r="127" spans="1:2" x14ac:dyDescent="0.25">
      <c r="A127" s="80" t="s">
        <v>98</v>
      </c>
      <c r="B127" s="81">
        <v>45</v>
      </c>
    </row>
    <row r="128" spans="1:2" x14ac:dyDescent="0.25">
      <c r="A128" s="80" t="s">
        <v>98</v>
      </c>
      <c r="B128" s="81">
        <v>55</v>
      </c>
    </row>
    <row r="129" spans="1:2" x14ac:dyDescent="0.25">
      <c r="A129" s="80" t="s">
        <v>98</v>
      </c>
      <c r="B129" s="81">
        <v>50</v>
      </c>
    </row>
    <row r="130" spans="1:2" x14ac:dyDescent="0.25">
      <c r="A130" s="80" t="s">
        <v>98</v>
      </c>
      <c r="B130" s="81">
        <v>40</v>
      </c>
    </row>
    <row r="131" spans="1:2" x14ac:dyDescent="0.25">
      <c r="A131" s="80" t="s">
        <v>98</v>
      </c>
      <c r="B131" s="81">
        <v>50</v>
      </c>
    </row>
    <row r="132" spans="1:2" x14ac:dyDescent="0.25">
      <c r="A132" s="80" t="s">
        <v>98</v>
      </c>
      <c r="B132" s="81">
        <v>50</v>
      </c>
    </row>
    <row r="133" spans="1:2" x14ac:dyDescent="0.25">
      <c r="A133" s="80" t="s">
        <v>98</v>
      </c>
      <c r="B133" s="81">
        <v>40</v>
      </c>
    </row>
    <row r="134" spans="1:2" x14ac:dyDescent="0.25">
      <c r="A134" s="80" t="s">
        <v>98</v>
      </c>
      <c r="B134" s="81">
        <v>50</v>
      </c>
    </row>
    <row r="135" spans="1:2" x14ac:dyDescent="0.25">
      <c r="A135" s="80" t="s">
        <v>98</v>
      </c>
      <c r="B135" s="81">
        <v>45</v>
      </c>
    </row>
    <row r="136" spans="1:2" x14ac:dyDescent="0.25">
      <c r="A136" s="80" t="s">
        <v>98</v>
      </c>
      <c r="B136" s="81">
        <v>50</v>
      </c>
    </row>
    <row r="137" spans="1:2" x14ac:dyDescent="0.25">
      <c r="A137" s="80" t="s">
        <v>98</v>
      </c>
      <c r="B137" s="81">
        <v>45</v>
      </c>
    </row>
    <row r="138" spans="1:2" x14ac:dyDescent="0.25">
      <c r="A138" s="80" t="s">
        <v>98</v>
      </c>
      <c r="B138" s="81">
        <v>65</v>
      </c>
    </row>
    <row r="139" spans="1:2" x14ac:dyDescent="0.25">
      <c r="A139" s="80" t="s">
        <v>98</v>
      </c>
      <c r="B139" s="81">
        <v>35</v>
      </c>
    </row>
    <row r="140" spans="1:2" x14ac:dyDescent="0.25">
      <c r="A140" s="80" t="s">
        <v>98</v>
      </c>
      <c r="B140" s="81">
        <v>50</v>
      </c>
    </row>
    <row r="141" spans="1:2" x14ac:dyDescent="0.25">
      <c r="A141" s="80" t="s">
        <v>98</v>
      </c>
      <c r="B141" s="81">
        <v>50</v>
      </c>
    </row>
    <row r="142" spans="1:2" x14ac:dyDescent="0.25">
      <c r="A142" s="80" t="s">
        <v>98</v>
      </c>
      <c r="B142" s="81">
        <v>50</v>
      </c>
    </row>
    <row r="143" spans="1:2" x14ac:dyDescent="0.25">
      <c r="A143" s="80" t="s">
        <v>98</v>
      </c>
      <c r="B143" s="81">
        <v>45</v>
      </c>
    </row>
    <row r="144" spans="1:2" x14ac:dyDescent="0.25">
      <c r="A144" s="80" t="s">
        <v>98</v>
      </c>
      <c r="B144" s="81">
        <v>30</v>
      </c>
    </row>
    <row r="145" spans="1:2" x14ac:dyDescent="0.25">
      <c r="A145" s="80" t="s">
        <v>98</v>
      </c>
      <c r="B145" s="81">
        <v>40</v>
      </c>
    </row>
    <row r="146" spans="1:2" x14ac:dyDescent="0.25">
      <c r="A146" s="80" t="s">
        <v>98</v>
      </c>
      <c r="B146" s="81">
        <v>55</v>
      </c>
    </row>
    <row r="147" spans="1:2" x14ac:dyDescent="0.25">
      <c r="A147" s="80" t="s">
        <v>98</v>
      </c>
      <c r="B147" s="81">
        <v>45</v>
      </c>
    </row>
    <row r="148" spans="1:2" x14ac:dyDescent="0.25">
      <c r="A148" s="80" t="s">
        <v>98</v>
      </c>
      <c r="B148" s="81">
        <v>40</v>
      </c>
    </row>
    <row r="149" spans="1:2" x14ac:dyDescent="0.25">
      <c r="A149" s="80" t="s">
        <v>98</v>
      </c>
      <c r="B149" s="81">
        <v>55</v>
      </c>
    </row>
    <row r="150" spans="1:2" x14ac:dyDescent="0.25">
      <c r="A150" s="80" t="s">
        <v>98</v>
      </c>
      <c r="B150" s="81">
        <v>30</v>
      </c>
    </row>
    <row r="151" spans="1:2" x14ac:dyDescent="0.25">
      <c r="A151" s="80" t="s">
        <v>98</v>
      </c>
      <c r="B151" s="81">
        <v>50</v>
      </c>
    </row>
    <row r="152" spans="1:2" x14ac:dyDescent="0.25">
      <c r="A152" s="80" t="s">
        <v>98</v>
      </c>
      <c r="B152" s="81">
        <v>40</v>
      </c>
    </row>
    <row r="153" spans="1:2" x14ac:dyDescent="0.25">
      <c r="A153" s="80" t="s">
        <v>98</v>
      </c>
      <c r="B153" s="81">
        <v>40</v>
      </c>
    </row>
    <row r="154" spans="1:2" x14ac:dyDescent="0.25">
      <c r="A154" s="80" t="s">
        <v>98</v>
      </c>
      <c r="B154" s="81">
        <v>45</v>
      </c>
    </row>
    <row r="155" spans="1:2" x14ac:dyDescent="0.25">
      <c r="A155" s="80" t="s">
        <v>98</v>
      </c>
      <c r="B155" s="81">
        <v>35</v>
      </c>
    </row>
    <row r="156" spans="1:2" x14ac:dyDescent="0.25">
      <c r="A156" s="80" t="s">
        <v>98</v>
      </c>
      <c r="B156" s="81">
        <v>50</v>
      </c>
    </row>
    <row r="157" spans="1:2" x14ac:dyDescent="0.25">
      <c r="A157" s="80" t="s">
        <v>98</v>
      </c>
      <c r="B157" s="81">
        <v>50</v>
      </c>
    </row>
    <row r="158" spans="1:2" x14ac:dyDescent="0.25">
      <c r="A158" s="80" t="s">
        <v>98</v>
      </c>
      <c r="B158" s="81">
        <v>40</v>
      </c>
    </row>
    <row r="159" spans="1:2" x14ac:dyDescent="0.25">
      <c r="A159" s="80" t="s">
        <v>98</v>
      </c>
      <c r="B159" s="81">
        <v>50</v>
      </c>
    </row>
    <row r="160" spans="1:2" x14ac:dyDescent="0.25">
      <c r="A160" s="80" t="s">
        <v>98</v>
      </c>
      <c r="B160" s="81">
        <v>40</v>
      </c>
    </row>
    <row r="161" spans="1:2" x14ac:dyDescent="0.25">
      <c r="A161" s="80" t="s">
        <v>98</v>
      </c>
      <c r="B161" s="81">
        <v>40</v>
      </c>
    </row>
    <row r="162" spans="1:2" x14ac:dyDescent="0.25">
      <c r="A162" s="80" t="s">
        <v>98</v>
      </c>
      <c r="B162" s="81">
        <v>45</v>
      </c>
    </row>
    <row r="163" spans="1:2" x14ac:dyDescent="0.25">
      <c r="A163" s="80" t="s">
        <v>98</v>
      </c>
      <c r="B163" s="81">
        <v>45</v>
      </c>
    </row>
    <row r="164" spans="1:2" x14ac:dyDescent="0.25">
      <c r="A164" s="80" t="s">
        <v>98</v>
      </c>
      <c r="B164" s="81">
        <v>50</v>
      </c>
    </row>
    <row r="165" spans="1:2" x14ac:dyDescent="0.25">
      <c r="A165" s="80" t="s">
        <v>98</v>
      </c>
      <c r="B165" s="81">
        <v>50</v>
      </c>
    </row>
    <row r="166" spans="1:2" x14ac:dyDescent="0.25">
      <c r="A166" s="80" t="s">
        <v>98</v>
      </c>
      <c r="B166" s="81">
        <v>40</v>
      </c>
    </row>
    <row r="167" spans="1:2" x14ac:dyDescent="0.25">
      <c r="A167" s="80" t="s">
        <v>98</v>
      </c>
      <c r="B167" s="81">
        <v>50</v>
      </c>
    </row>
    <row r="168" spans="1:2" x14ac:dyDescent="0.25">
      <c r="A168" s="80" t="s">
        <v>98</v>
      </c>
      <c r="B168" s="81">
        <v>45</v>
      </c>
    </row>
    <row r="169" spans="1:2" x14ac:dyDescent="0.25">
      <c r="A169" s="80" t="s">
        <v>98</v>
      </c>
      <c r="B169" s="81">
        <v>45</v>
      </c>
    </row>
    <row r="170" spans="1:2" x14ac:dyDescent="0.25">
      <c r="A170" s="80" t="s">
        <v>98</v>
      </c>
      <c r="B170" s="81">
        <v>40</v>
      </c>
    </row>
    <row r="171" spans="1:2" x14ac:dyDescent="0.25">
      <c r="A171" s="80" t="s">
        <v>98</v>
      </c>
      <c r="B171" s="81">
        <v>45</v>
      </c>
    </row>
    <row r="172" spans="1:2" x14ac:dyDescent="0.25">
      <c r="A172" s="80" t="s">
        <v>98</v>
      </c>
      <c r="B172" s="81">
        <v>45</v>
      </c>
    </row>
    <row r="173" spans="1:2" x14ac:dyDescent="0.25">
      <c r="A173" s="80" t="s">
        <v>98</v>
      </c>
      <c r="B173" s="81">
        <v>50</v>
      </c>
    </row>
    <row r="174" spans="1:2" x14ac:dyDescent="0.25">
      <c r="A174" s="80" t="s">
        <v>98</v>
      </c>
      <c r="B174" s="81">
        <v>50</v>
      </c>
    </row>
    <row r="175" spans="1:2" x14ac:dyDescent="0.25">
      <c r="A175" s="80" t="s">
        <v>98</v>
      </c>
      <c r="B175" s="81">
        <v>45</v>
      </c>
    </row>
    <row r="176" spans="1:2" x14ac:dyDescent="0.25">
      <c r="A176" s="80" t="s">
        <v>98</v>
      </c>
      <c r="B176" s="81">
        <v>45</v>
      </c>
    </row>
    <row r="177" spans="1:2" x14ac:dyDescent="0.25">
      <c r="A177" s="80" t="s">
        <v>98</v>
      </c>
      <c r="B177" s="81">
        <v>45</v>
      </c>
    </row>
    <row r="178" spans="1:2" x14ac:dyDescent="0.25">
      <c r="A178" s="80" t="s">
        <v>98</v>
      </c>
      <c r="B178" s="81">
        <v>50</v>
      </c>
    </row>
    <row r="179" spans="1:2" x14ac:dyDescent="0.25">
      <c r="A179" s="80" t="s">
        <v>98</v>
      </c>
      <c r="B179" s="81">
        <v>45</v>
      </c>
    </row>
    <row r="180" spans="1:2" x14ac:dyDescent="0.25">
      <c r="A180" s="80" t="s">
        <v>98</v>
      </c>
      <c r="B180" s="81">
        <v>40</v>
      </c>
    </row>
    <row r="181" spans="1:2" x14ac:dyDescent="0.25">
      <c r="A181" s="80" t="s">
        <v>98</v>
      </c>
      <c r="B181" s="81">
        <v>45</v>
      </c>
    </row>
    <row r="182" spans="1:2" x14ac:dyDescent="0.25">
      <c r="A182" s="80" t="s">
        <v>98</v>
      </c>
      <c r="B182" s="81">
        <v>35</v>
      </c>
    </row>
    <row r="183" spans="1:2" x14ac:dyDescent="0.25">
      <c r="A183" s="80" t="s">
        <v>98</v>
      </c>
      <c r="B183" s="81">
        <v>45</v>
      </c>
    </row>
    <row r="184" spans="1:2" x14ac:dyDescent="0.25">
      <c r="A184" s="80" t="s">
        <v>98</v>
      </c>
      <c r="B184" s="81">
        <v>45</v>
      </c>
    </row>
    <row r="185" spans="1:2" x14ac:dyDescent="0.25">
      <c r="A185" s="80" t="s">
        <v>98</v>
      </c>
      <c r="B185" s="81">
        <v>45</v>
      </c>
    </row>
    <row r="186" spans="1:2" x14ac:dyDescent="0.25">
      <c r="A186" s="80" t="s">
        <v>98</v>
      </c>
      <c r="B186" s="81">
        <v>55</v>
      </c>
    </row>
    <row r="187" spans="1:2" x14ac:dyDescent="0.25">
      <c r="A187" s="80" t="s">
        <v>98</v>
      </c>
      <c r="B187" s="81">
        <v>60</v>
      </c>
    </row>
    <row r="188" spans="1:2" x14ac:dyDescent="0.25">
      <c r="A188" s="80" t="s">
        <v>98</v>
      </c>
      <c r="B188" s="81">
        <v>45</v>
      </c>
    </row>
    <row r="189" spans="1:2" x14ac:dyDescent="0.25">
      <c r="A189" s="80" t="s">
        <v>98</v>
      </c>
      <c r="B189" s="81">
        <v>40</v>
      </c>
    </row>
    <row r="190" spans="1:2" x14ac:dyDescent="0.25">
      <c r="A190" s="80" t="s">
        <v>98</v>
      </c>
      <c r="B190" s="81">
        <v>50</v>
      </c>
    </row>
    <row r="191" spans="1:2" x14ac:dyDescent="0.25">
      <c r="A191" s="80" t="s">
        <v>98</v>
      </c>
      <c r="B191" s="81">
        <v>50</v>
      </c>
    </row>
    <row r="192" spans="1:2" x14ac:dyDescent="0.25">
      <c r="A192" s="80" t="s">
        <v>98</v>
      </c>
      <c r="B192" s="81">
        <v>40</v>
      </c>
    </row>
    <row r="193" spans="1:2" x14ac:dyDescent="0.25">
      <c r="A193" s="80" t="s">
        <v>98</v>
      </c>
      <c r="B193" s="81">
        <v>45</v>
      </c>
    </row>
    <row r="194" spans="1:2" x14ac:dyDescent="0.25">
      <c r="A194" s="80" t="s">
        <v>98</v>
      </c>
      <c r="B194" s="81">
        <v>60</v>
      </c>
    </row>
    <row r="195" spans="1:2" x14ac:dyDescent="0.25">
      <c r="A195" s="80" t="s">
        <v>98</v>
      </c>
      <c r="B195" s="81">
        <v>50</v>
      </c>
    </row>
    <row r="196" spans="1:2" x14ac:dyDescent="0.25">
      <c r="A196" s="80" t="s">
        <v>98</v>
      </c>
      <c r="B196" s="81">
        <v>45</v>
      </c>
    </row>
    <row r="197" spans="1:2" x14ac:dyDescent="0.25">
      <c r="A197" s="80" t="s">
        <v>98</v>
      </c>
      <c r="B197" s="81">
        <v>60</v>
      </c>
    </row>
    <row r="198" spans="1:2" x14ac:dyDescent="0.25">
      <c r="A198" s="80" t="s">
        <v>98</v>
      </c>
      <c r="B198" s="81">
        <v>50</v>
      </c>
    </row>
    <row r="199" spans="1:2" x14ac:dyDescent="0.25">
      <c r="A199" s="80" t="s">
        <v>98</v>
      </c>
      <c r="B199" s="81">
        <v>45</v>
      </c>
    </row>
    <row r="200" spans="1:2" x14ac:dyDescent="0.25">
      <c r="A200" s="80" t="s">
        <v>98</v>
      </c>
      <c r="B200" s="81">
        <v>60</v>
      </c>
    </row>
    <row r="201" spans="1:2" x14ac:dyDescent="0.25">
      <c r="A201" s="80" t="s">
        <v>98</v>
      </c>
      <c r="B201" s="81">
        <v>45</v>
      </c>
    </row>
    <row r="202" spans="1:2" x14ac:dyDescent="0.25">
      <c r="A202" s="80" t="s">
        <v>98</v>
      </c>
      <c r="B202" s="81">
        <v>35</v>
      </c>
    </row>
    <row r="203" spans="1:2" x14ac:dyDescent="0.25">
      <c r="A203" s="80" t="s">
        <v>98</v>
      </c>
      <c r="B203" s="81">
        <v>35</v>
      </c>
    </row>
    <row r="204" spans="1:2" x14ac:dyDescent="0.25">
      <c r="A204" s="80" t="s">
        <v>98</v>
      </c>
      <c r="B204" s="81">
        <v>45</v>
      </c>
    </row>
    <row r="205" spans="1:2" x14ac:dyDescent="0.25">
      <c r="A205" s="80" t="s">
        <v>98</v>
      </c>
      <c r="B205" s="81">
        <v>45</v>
      </c>
    </row>
    <row r="206" spans="1:2" x14ac:dyDescent="0.25">
      <c r="A206" s="80" t="s">
        <v>98</v>
      </c>
      <c r="B206" s="81">
        <v>50</v>
      </c>
    </row>
    <row r="207" spans="1:2" x14ac:dyDescent="0.25">
      <c r="A207" s="80" t="s">
        <v>98</v>
      </c>
      <c r="B207" s="81">
        <v>50</v>
      </c>
    </row>
    <row r="208" spans="1:2" x14ac:dyDescent="0.25">
      <c r="A208" s="80" t="s">
        <v>98</v>
      </c>
      <c r="B208" s="81">
        <v>45</v>
      </c>
    </row>
    <row r="209" spans="1:2" x14ac:dyDescent="0.25">
      <c r="A209" s="80" t="s">
        <v>98</v>
      </c>
      <c r="B209" s="81">
        <v>40</v>
      </c>
    </row>
    <row r="210" spans="1:2" x14ac:dyDescent="0.25">
      <c r="A210" s="80" t="s">
        <v>98</v>
      </c>
      <c r="B210" s="81">
        <v>45</v>
      </c>
    </row>
    <row r="211" spans="1:2" x14ac:dyDescent="0.25">
      <c r="A211" s="80" t="s">
        <v>98</v>
      </c>
      <c r="B211" s="81">
        <v>50</v>
      </c>
    </row>
    <row r="212" spans="1:2" x14ac:dyDescent="0.25">
      <c r="A212" s="80" t="s">
        <v>98</v>
      </c>
      <c r="B212" s="81">
        <v>35</v>
      </c>
    </row>
    <row r="213" spans="1:2" x14ac:dyDescent="0.25">
      <c r="A213" s="80" t="s">
        <v>98</v>
      </c>
      <c r="B213" s="81">
        <v>35</v>
      </c>
    </row>
    <row r="214" spans="1:2" x14ac:dyDescent="0.25">
      <c r="A214" s="80" t="s">
        <v>98</v>
      </c>
      <c r="B214" s="81">
        <v>40</v>
      </c>
    </row>
    <row r="215" spans="1:2" x14ac:dyDescent="0.25">
      <c r="A215" s="80" t="s">
        <v>98</v>
      </c>
      <c r="B215" s="81">
        <v>40</v>
      </c>
    </row>
    <row r="216" spans="1:2" x14ac:dyDescent="0.25">
      <c r="A216" s="80" t="s">
        <v>98</v>
      </c>
      <c r="B216" s="81">
        <v>45</v>
      </c>
    </row>
    <row r="217" spans="1:2" x14ac:dyDescent="0.25">
      <c r="A217" s="80" t="s">
        <v>98</v>
      </c>
      <c r="B217" s="81">
        <v>40</v>
      </c>
    </row>
    <row r="218" spans="1:2" x14ac:dyDescent="0.25">
      <c r="A218" s="80" t="s">
        <v>98</v>
      </c>
      <c r="B218" s="81">
        <v>45</v>
      </c>
    </row>
    <row r="219" spans="1:2" x14ac:dyDescent="0.25">
      <c r="A219" s="80" t="s">
        <v>98</v>
      </c>
      <c r="B219" s="81">
        <v>45</v>
      </c>
    </row>
    <row r="220" spans="1:2" x14ac:dyDescent="0.25">
      <c r="A220" s="80" t="s">
        <v>98</v>
      </c>
      <c r="B220" s="81">
        <v>50</v>
      </c>
    </row>
    <row r="221" spans="1:2" x14ac:dyDescent="0.25">
      <c r="A221" s="80" t="s">
        <v>98</v>
      </c>
      <c r="B221" s="81">
        <v>50</v>
      </c>
    </row>
    <row r="222" spans="1:2" x14ac:dyDescent="0.25">
      <c r="A222" s="80" t="s">
        <v>98</v>
      </c>
      <c r="B222" s="81">
        <v>50</v>
      </c>
    </row>
    <row r="223" spans="1:2" x14ac:dyDescent="0.25">
      <c r="A223" s="80" t="s">
        <v>98</v>
      </c>
      <c r="B223" s="81">
        <v>60</v>
      </c>
    </row>
    <row r="224" spans="1:2" x14ac:dyDescent="0.25">
      <c r="A224" s="80" t="s">
        <v>98</v>
      </c>
      <c r="B224" s="81">
        <v>30</v>
      </c>
    </row>
    <row r="225" spans="1:2" x14ac:dyDescent="0.25">
      <c r="A225" s="80" t="s">
        <v>98</v>
      </c>
      <c r="B225" s="81">
        <v>50</v>
      </c>
    </row>
    <row r="226" spans="1:2" x14ac:dyDescent="0.25">
      <c r="A226" s="80" t="s">
        <v>98</v>
      </c>
      <c r="B226" s="81">
        <v>45</v>
      </c>
    </row>
    <row r="227" spans="1:2" x14ac:dyDescent="0.25">
      <c r="A227" s="80" t="s">
        <v>98</v>
      </c>
      <c r="B227" s="81">
        <v>50</v>
      </c>
    </row>
    <row r="228" spans="1:2" x14ac:dyDescent="0.25">
      <c r="A228" s="80" t="s">
        <v>98</v>
      </c>
      <c r="B228" s="81">
        <v>45</v>
      </c>
    </row>
    <row r="229" spans="1:2" x14ac:dyDescent="0.25">
      <c r="A229" s="80" t="s">
        <v>98</v>
      </c>
      <c r="B229" s="81">
        <v>30</v>
      </c>
    </row>
    <row r="230" spans="1:2" x14ac:dyDescent="0.25">
      <c r="A230" s="80" t="s">
        <v>98</v>
      </c>
      <c r="B230" s="81">
        <v>40</v>
      </c>
    </row>
    <row r="231" spans="1:2" x14ac:dyDescent="0.25">
      <c r="A231" s="80" t="s">
        <v>98</v>
      </c>
      <c r="B231" s="81">
        <v>45</v>
      </c>
    </row>
    <row r="232" spans="1:2" x14ac:dyDescent="0.25">
      <c r="A232" s="80" t="s">
        <v>98</v>
      </c>
      <c r="B232" s="81">
        <v>40</v>
      </c>
    </row>
    <row r="233" spans="1:2" x14ac:dyDescent="0.25">
      <c r="A233" s="80" t="s">
        <v>98</v>
      </c>
      <c r="B233" s="81">
        <v>45</v>
      </c>
    </row>
    <row r="234" spans="1:2" x14ac:dyDescent="0.25">
      <c r="A234" s="80" t="s">
        <v>98</v>
      </c>
      <c r="B234" s="81">
        <v>35</v>
      </c>
    </row>
    <row r="235" spans="1:2" x14ac:dyDescent="0.25">
      <c r="A235" s="80" t="s">
        <v>98</v>
      </c>
      <c r="B235" s="81">
        <v>25</v>
      </c>
    </row>
    <row r="236" spans="1:2" x14ac:dyDescent="0.25">
      <c r="A236" s="80" t="s">
        <v>98</v>
      </c>
      <c r="B236" s="81">
        <v>40</v>
      </c>
    </row>
    <row r="237" spans="1:2" x14ac:dyDescent="0.25">
      <c r="A237" s="80" t="s">
        <v>98</v>
      </c>
      <c r="B237" s="81">
        <v>55</v>
      </c>
    </row>
    <row r="238" spans="1:2" x14ac:dyDescent="0.25">
      <c r="A238" s="80" t="s">
        <v>98</v>
      </c>
      <c r="B238" s="81">
        <v>40</v>
      </c>
    </row>
    <row r="239" spans="1:2" x14ac:dyDescent="0.25">
      <c r="A239" s="80" t="s">
        <v>98</v>
      </c>
      <c r="B239" s="81">
        <v>50</v>
      </c>
    </row>
    <row r="240" spans="1:2" x14ac:dyDescent="0.25">
      <c r="A240" s="80" t="s">
        <v>98</v>
      </c>
      <c r="B240" s="81">
        <v>45</v>
      </c>
    </row>
    <row r="241" spans="1:2" x14ac:dyDescent="0.25">
      <c r="A241" s="80" t="s">
        <v>98</v>
      </c>
      <c r="B241" s="81">
        <v>40</v>
      </c>
    </row>
    <row r="242" spans="1:2" x14ac:dyDescent="0.25">
      <c r="A242" s="80" t="s">
        <v>98</v>
      </c>
      <c r="B242" s="81">
        <v>45</v>
      </c>
    </row>
    <row r="243" spans="1:2" x14ac:dyDescent="0.25">
      <c r="A243" s="80" t="s">
        <v>98</v>
      </c>
      <c r="B243" s="81">
        <v>45</v>
      </c>
    </row>
    <row r="244" spans="1:2" x14ac:dyDescent="0.25">
      <c r="A244" s="80" t="s">
        <v>98</v>
      </c>
      <c r="B244" s="81">
        <v>55</v>
      </c>
    </row>
    <row r="245" spans="1:2" x14ac:dyDescent="0.25">
      <c r="A245" s="80" t="s">
        <v>98</v>
      </c>
      <c r="B245" s="81">
        <v>65</v>
      </c>
    </row>
    <row r="246" spans="1:2" x14ac:dyDescent="0.25">
      <c r="A246" s="80" t="s">
        <v>98</v>
      </c>
      <c r="B246" s="81">
        <v>50</v>
      </c>
    </row>
    <row r="247" spans="1:2" x14ac:dyDescent="0.25">
      <c r="A247" s="80" t="s">
        <v>98</v>
      </c>
      <c r="B247" s="81">
        <v>50</v>
      </c>
    </row>
    <row r="248" spans="1:2" x14ac:dyDescent="0.25">
      <c r="A248" s="80" t="s">
        <v>98</v>
      </c>
      <c r="B248" s="81">
        <v>40</v>
      </c>
    </row>
    <row r="249" spans="1:2" x14ac:dyDescent="0.25">
      <c r="A249" s="80" t="s">
        <v>98</v>
      </c>
      <c r="B249" s="81">
        <v>40</v>
      </c>
    </row>
    <row r="250" spans="1:2" x14ac:dyDescent="0.25">
      <c r="A250" s="80" t="s">
        <v>98</v>
      </c>
      <c r="B250" s="81">
        <v>45</v>
      </c>
    </row>
    <row r="251" spans="1:2" x14ac:dyDescent="0.25">
      <c r="A251" s="80" t="s">
        <v>98</v>
      </c>
      <c r="B251" s="81">
        <v>35</v>
      </c>
    </row>
    <row r="252" spans="1:2" x14ac:dyDescent="0.25">
      <c r="A252" s="80" t="s">
        <v>98</v>
      </c>
      <c r="B252" s="81">
        <v>40</v>
      </c>
    </row>
    <row r="253" spans="1:2" x14ac:dyDescent="0.25">
      <c r="A253" s="80" t="s">
        <v>98</v>
      </c>
      <c r="B253" s="81">
        <v>35</v>
      </c>
    </row>
    <row r="254" spans="1:2" x14ac:dyDescent="0.25">
      <c r="A254" s="80" t="s">
        <v>98</v>
      </c>
      <c r="B254" s="81">
        <v>40</v>
      </c>
    </row>
    <row r="255" spans="1:2" x14ac:dyDescent="0.25">
      <c r="A255" s="80" t="s">
        <v>98</v>
      </c>
      <c r="B255" s="81">
        <v>40</v>
      </c>
    </row>
    <row r="256" spans="1:2" ht="15.75" thickBot="1" x14ac:dyDescent="0.3">
      <c r="A256" s="80" t="s">
        <v>98</v>
      </c>
      <c r="B256" s="81">
        <v>45</v>
      </c>
    </row>
    <row r="257" spans="1:2" x14ac:dyDescent="0.25">
      <c r="A257" s="82" t="s">
        <v>99</v>
      </c>
      <c r="B257" s="18">
        <v>51.62</v>
      </c>
    </row>
    <row r="258" spans="1:2" x14ac:dyDescent="0.25">
      <c r="A258" s="85" t="s">
        <v>99</v>
      </c>
      <c r="B258" s="21">
        <v>56.42</v>
      </c>
    </row>
    <row r="259" spans="1:2" x14ac:dyDescent="0.25">
      <c r="A259" s="85" t="s">
        <v>99</v>
      </c>
      <c r="B259" s="21">
        <v>61.22</v>
      </c>
    </row>
    <row r="260" spans="1:2" x14ac:dyDescent="0.25">
      <c r="A260" s="85" t="s">
        <v>99</v>
      </c>
      <c r="B260" s="21">
        <v>66.02</v>
      </c>
    </row>
    <row r="261" spans="1:2" x14ac:dyDescent="0.25">
      <c r="A261" s="85" t="s">
        <v>99</v>
      </c>
      <c r="B261" s="21">
        <v>66.02</v>
      </c>
    </row>
    <row r="262" spans="1:2" x14ac:dyDescent="0.25">
      <c r="A262" s="85" t="s">
        <v>99</v>
      </c>
      <c r="B262" s="21">
        <v>66.02</v>
      </c>
    </row>
    <row r="263" spans="1:2" x14ac:dyDescent="0.25">
      <c r="A263" s="85" t="s">
        <v>99</v>
      </c>
      <c r="B263" s="21">
        <v>70.819999999999993</v>
      </c>
    </row>
    <row r="264" spans="1:2" x14ac:dyDescent="0.25">
      <c r="A264" s="85" t="s">
        <v>99</v>
      </c>
      <c r="B264" s="21">
        <v>70.819999999999993</v>
      </c>
    </row>
    <row r="265" spans="1:2" x14ac:dyDescent="0.25">
      <c r="A265" s="85" t="s">
        <v>99</v>
      </c>
      <c r="B265" s="21">
        <v>70.819999999999993</v>
      </c>
    </row>
    <row r="266" spans="1:2" x14ac:dyDescent="0.25">
      <c r="A266" s="85" t="s">
        <v>99</v>
      </c>
      <c r="B266" s="21">
        <v>70.819999999999993</v>
      </c>
    </row>
    <row r="267" spans="1:2" x14ac:dyDescent="0.25">
      <c r="A267" s="85" t="s">
        <v>99</v>
      </c>
      <c r="B267" s="21">
        <v>70.819999999999993</v>
      </c>
    </row>
    <row r="268" spans="1:2" x14ac:dyDescent="0.25">
      <c r="A268" s="85" t="s">
        <v>99</v>
      </c>
      <c r="B268" s="21">
        <v>70.819999999999993</v>
      </c>
    </row>
    <row r="269" spans="1:2" x14ac:dyDescent="0.25">
      <c r="A269" s="85" t="s">
        <v>99</v>
      </c>
      <c r="B269" s="21">
        <v>75.62</v>
      </c>
    </row>
    <row r="270" spans="1:2" x14ac:dyDescent="0.25">
      <c r="A270" s="85" t="s">
        <v>99</v>
      </c>
      <c r="B270" s="21">
        <v>75.62</v>
      </c>
    </row>
    <row r="271" spans="1:2" x14ac:dyDescent="0.25">
      <c r="A271" s="85" t="s">
        <v>99</v>
      </c>
      <c r="B271" s="21">
        <v>80.42</v>
      </c>
    </row>
    <row r="272" spans="1:2" x14ac:dyDescent="0.25">
      <c r="A272" s="85" t="s">
        <v>99</v>
      </c>
      <c r="B272" s="21">
        <v>90.03</v>
      </c>
    </row>
    <row r="273" spans="1:2" x14ac:dyDescent="0.25">
      <c r="A273" s="85" t="s">
        <v>99</v>
      </c>
      <c r="B273" s="21">
        <v>90.03</v>
      </c>
    </row>
    <row r="274" spans="1:2" x14ac:dyDescent="0.25">
      <c r="A274" s="85" t="s">
        <v>99</v>
      </c>
      <c r="B274" s="21">
        <v>90.03</v>
      </c>
    </row>
    <row r="275" spans="1:2" x14ac:dyDescent="0.25">
      <c r="A275" s="85" t="s">
        <v>99</v>
      </c>
      <c r="B275" s="21">
        <v>51.62</v>
      </c>
    </row>
    <row r="276" spans="1:2" x14ac:dyDescent="0.25">
      <c r="A276" s="85" t="s">
        <v>99</v>
      </c>
      <c r="B276" s="21">
        <v>56.42</v>
      </c>
    </row>
    <row r="277" spans="1:2" x14ac:dyDescent="0.25">
      <c r="A277" s="85" t="s">
        <v>99</v>
      </c>
      <c r="B277" s="21">
        <v>61.22</v>
      </c>
    </row>
    <row r="278" spans="1:2" x14ac:dyDescent="0.25">
      <c r="A278" s="85" t="s">
        <v>99</v>
      </c>
      <c r="B278" s="21">
        <v>66.02</v>
      </c>
    </row>
    <row r="279" spans="1:2" x14ac:dyDescent="0.25">
      <c r="A279" s="85" t="s">
        <v>99</v>
      </c>
      <c r="B279" s="21">
        <v>66.02</v>
      </c>
    </row>
    <row r="280" spans="1:2" x14ac:dyDescent="0.25">
      <c r="A280" s="85" t="s">
        <v>99</v>
      </c>
      <c r="B280" s="21">
        <v>70.819999999999993</v>
      </c>
    </row>
    <row r="281" spans="1:2" x14ac:dyDescent="0.25">
      <c r="A281" s="85" t="s">
        <v>99</v>
      </c>
      <c r="B281" s="21">
        <v>70.819999999999993</v>
      </c>
    </row>
    <row r="282" spans="1:2" x14ac:dyDescent="0.25">
      <c r="A282" s="85" t="s">
        <v>99</v>
      </c>
      <c r="B282" s="21">
        <v>70.819999999999993</v>
      </c>
    </row>
    <row r="283" spans="1:2" x14ac:dyDescent="0.25">
      <c r="A283" s="85" t="s">
        <v>99</v>
      </c>
      <c r="B283" s="21">
        <v>75.62</v>
      </c>
    </row>
    <row r="284" spans="1:2" x14ac:dyDescent="0.25">
      <c r="A284" s="85" t="s">
        <v>99</v>
      </c>
      <c r="B284" s="21">
        <v>80.42</v>
      </c>
    </row>
    <row r="285" spans="1:2" x14ac:dyDescent="0.25">
      <c r="A285" s="85" t="s">
        <v>99</v>
      </c>
      <c r="B285" s="21">
        <v>80.42</v>
      </c>
    </row>
    <row r="286" spans="1:2" x14ac:dyDescent="0.25">
      <c r="A286" s="85" t="s">
        <v>99</v>
      </c>
      <c r="B286" s="21">
        <v>85.23</v>
      </c>
    </row>
    <row r="287" spans="1:2" x14ac:dyDescent="0.25">
      <c r="A287" s="85" t="s">
        <v>99</v>
      </c>
      <c r="B287" s="21">
        <v>85.23</v>
      </c>
    </row>
    <row r="288" spans="1:2" x14ac:dyDescent="0.25">
      <c r="A288" s="85" t="s">
        <v>99</v>
      </c>
      <c r="B288" s="21">
        <v>90.03</v>
      </c>
    </row>
    <row r="289" spans="1:2" x14ac:dyDescent="0.25">
      <c r="A289" s="85" t="s">
        <v>99</v>
      </c>
      <c r="B289" s="21">
        <v>90.03</v>
      </c>
    </row>
    <row r="290" spans="1:2" x14ac:dyDescent="0.25">
      <c r="A290" s="85" t="s">
        <v>99</v>
      </c>
      <c r="B290" s="21">
        <v>90.03</v>
      </c>
    </row>
    <row r="291" spans="1:2" x14ac:dyDescent="0.25">
      <c r="A291" s="85" t="s">
        <v>99</v>
      </c>
      <c r="B291" s="21">
        <v>94.83</v>
      </c>
    </row>
    <row r="292" spans="1:2" x14ac:dyDescent="0.25">
      <c r="A292" s="85" t="s">
        <v>99</v>
      </c>
      <c r="B292" s="21">
        <v>94.83</v>
      </c>
    </row>
    <row r="293" spans="1:2" x14ac:dyDescent="0.25">
      <c r="A293" s="85" t="s">
        <v>99</v>
      </c>
      <c r="B293" s="21">
        <v>56.42</v>
      </c>
    </row>
    <row r="294" spans="1:2" x14ac:dyDescent="0.25">
      <c r="A294" s="85" t="s">
        <v>99</v>
      </c>
      <c r="B294" s="21">
        <v>61.22</v>
      </c>
    </row>
    <row r="295" spans="1:2" x14ac:dyDescent="0.25">
      <c r="A295" s="85" t="s">
        <v>99</v>
      </c>
      <c r="B295" s="21">
        <v>61.22</v>
      </c>
    </row>
    <row r="296" spans="1:2" x14ac:dyDescent="0.25">
      <c r="A296" s="85" t="s">
        <v>99</v>
      </c>
      <c r="B296" s="21">
        <v>61.22</v>
      </c>
    </row>
    <row r="297" spans="1:2" x14ac:dyDescent="0.25">
      <c r="A297" s="85" t="s">
        <v>99</v>
      </c>
      <c r="B297" s="21">
        <v>66.02</v>
      </c>
    </row>
    <row r="298" spans="1:2" x14ac:dyDescent="0.25">
      <c r="A298" s="85" t="s">
        <v>99</v>
      </c>
      <c r="B298" s="21">
        <v>66.02</v>
      </c>
    </row>
    <row r="299" spans="1:2" x14ac:dyDescent="0.25">
      <c r="A299" s="85" t="s">
        <v>99</v>
      </c>
      <c r="B299" s="21">
        <v>70.819999999999993</v>
      </c>
    </row>
    <row r="300" spans="1:2" x14ac:dyDescent="0.25">
      <c r="A300" s="85" t="s">
        <v>99</v>
      </c>
      <c r="B300" s="21">
        <v>70.819999999999993</v>
      </c>
    </row>
    <row r="301" spans="1:2" x14ac:dyDescent="0.25">
      <c r="A301" s="85" t="s">
        <v>99</v>
      </c>
      <c r="B301" s="21">
        <v>70.819999999999993</v>
      </c>
    </row>
    <row r="302" spans="1:2" x14ac:dyDescent="0.25">
      <c r="A302" s="85" t="s">
        <v>99</v>
      </c>
      <c r="B302" s="21">
        <v>70.819999999999993</v>
      </c>
    </row>
    <row r="303" spans="1:2" x14ac:dyDescent="0.25">
      <c r="A303" s="85" t="s">
        <v>99</v>
      </c>
      <c r="B303" s="21">
        <v>70.819999999999993</v>
      </c>
    </row>
    <row r="304" spans="1:2" x14ac:dyDescent="0.25">
      <c r="A304" s="85" t="s">
        <v>99</v>
      </c>
      <c r="B304" s="21">
        <v>75.62</v>
      </c>
    </row>
    <row r="305" spans="1:2" x14ac:dyDescent="0.25">
      <c r="A305" s="85" t="s">
        <v>99</v>
      </c>
      <c r="B305" s="21">
        <v>75.62</v>
      </c>
    </row>
    <row r="306" spans="1:2" x14ac:dyDescent="0.25">
      <c r="A306" s="85" t="s">
        <v>99</v>
      </c>
      <c r="B306" s="21">
        <v>75.62</v>
      </c>
    </row>
    <row r="307" spans="1:2" x14ac:dyDescent="0.25">
      <c r="A307" s="85" t="s">
        <v>99</v>
      </c>
      <c r="B307" s="21">
        <v>75.62</v>
      </c>
    </row>
    <row r="308" spans="1:2" x14ac:dyDescent="0.25">
      <c r="A308" s="85" t="s">
        <v>99</v>
      </c>
      <c r="B308" s="21">
        <v>80.42</v>
      </c>
    </row>
    <row r="309" spans="1:2" x14ac:dyDescent="0.25">
      <c r="A309" s="85" t="s">
        <v>99</v>
      </c>
      <c r="B309" s="21">
        <v>80.42</v>
      </c>
    </row>
    <row r="310" spans="1:2" x14ac:dyDescent="0.25">
      <c r="A310" s="85" t="s">
        <v>99</v>
      </c>
      <c r="B310" s="21">
        <v>80.42</v>
      </c>
    </row>
    <row r="311" spans="1:2" x14ac:dyDescent="0.25">
      <c r="A311" s="85" t="s">
        <v>99</v>
      </c>
      <c r="B311" s="21">
        <v>80.42</v>
      </c>
    </row>
    <row r="312" spans="1:2" x14ac:dyDescent="0.25">
      <c r="A312" s="85" t="s">
        <v>99</v>
      </c>
      <c r="B312" s="21">
        <v>85.23</v>
      </c>
    </row>
    <row r="313" spans="1:2" x14ac:dyDescent="0.25">
      <c r="A313" s="85" t="s">
        <v>99</v>
      </c>
      <c r="B313" s="21">
        <v>85.23</v>
      </c>
    </row>
    <row r="314" spans="1:2" x14ac:dyDescent="0.25">
      <c r="A314" s="85" t="s">
        <v>99</v>
      </c>
      <c r="B314" s="21">
        <v>85.23</v>
      </c>
    </row>
    <row r="315" spans="1:2" x14ac:dyDescent="0.25">
      <c r="A315" s="85" t="s">
        <v>99</v>
      </c>
      <c r="B315" s="21">
        <v>85.23</v>
      </c>
    </row>
    <row r="316" spans="1:2" x14ac:dyDescent="0.25">
      <c r="A316" s="85" t="s">
        <v>99</v>
      </c>
      <c r="B316" s="21">
        <v>90.03</v>
      </c>
    </row>
    <row r="317" spans="1:2" x14ac:dyDescent="0.25">
      <c r="A317" s="85" t="s">
        <v>99</v>
      </c>
      <c r="B317" s="21">
        <v>90.03</v>
      </c>
    </row>
    <row r="318" spans="1:2" x14ac:dyDescent="0.25">
      <c r="A318" s="85" t="s">
        <v>99</v>
      </c>
      <c r="B318" s="21">
        <v>46.82</v>
      </c>
    </row>
    <row r="319" spans="1:2" x14ac:dyDescent="0.25">
      <c r="A319" s="85" t="s">
        <v>99</v>
      </c>
      <c r="B319" s="21">
        <v>46.82</v>
      </c>
    </row>
    <row r="320" spans="1:2" x14ac:dyDescent="0.25">
      <c r="A320" s="85" t="s">
        <v>99</v>
      </c>
      <c r="B320" s="21">
        <v>46.82</v>
      </c>
    </row>
    <row r="321" spans="1:2" x14ac:dyDescent="0.25">
      <c r="A321" s="85" t="s">
        <v>99</v>
      </c>
      <c r="B321" s="21">
        <v>51.62</v>
      </c>
    </row>
    <row r="322" spans="1:2" x14ac:dyDescent="0.25">
      <c r="A322" s="85" t="s">
        <v>99</v>
      </c>
      <c r="B322" s="21">
        <v>51.62</v>
      </c>
    </row>
    <row r="323" spans="1:2" x14ac:dyDescent="0.25">
      <c r="A323" s="85" t="s">
        <v>99</v>
      </c>
      <c r="B323" s="21">
        <v>51.62</v>
      </c>
    </row>
    <row r="324" spans="1:2" x14ac:dyDescent="0.25">
      <c r="A324" s="85" t="s">
        <v>99</v>
      </c>
      <c r="B324" s="21">
        <v>56.42</v>
      </c>
    </row>
    <row r="325" spans="1:2" x14ac:dyDescent="0.25">
      <c r="A325" s="85" t="s">
        <v>99</v>
      </c>
      <c r="B325" s="21">
        <v>56.42</v>
      </c>
    </row>
    <row r="326" spans="1:2" x14ac:dyDescent="0.25">
      <c r="A326" s="85" t="s">
        <v>99</v>
      </c>
      <c r="B326" s="21">
        <v>61.22</v>
      </c>
    </row>
    <row r="327" spans="1:2" x14ac:dyDescent="0.25">
      <c r="A327" s="85" t="s">
        <v>99</v>
      </c>
      <c r="B327" s="21">
        <v>61.22</v>
      </c>
    </row>
    <row r="328" spans="1:2" x14ac:dyDescent="0.25">
      <c r="A328" s="85" t="s">
        <v>99</v>
      </c>
      <c r="B328" s="21">
        <v>61.22</v>
      </c>
    </row>
    <row r="329" spans="1:2" x14ac:dyDescent="0.25">
      <c r="A329" s="85" t="s">
        <v>99</v>
      </c>
      <c r="B329" s="21">
        <v>61.22</v>
      </c>
    </row>
    <row r="330" spans="1:2" x14ac:dyDescent="0.25">
      <c r="A330" s="85" t="s">
        <v>99</v>
      </c>
      <c r="B330" s="21">
        <v>66.02</v>
      </c>
    </row>
    <row r="331" spans="1:2" x14ac:dyDescent="0.25">
      <c r="A331" s="85" t="s">
        <v>99</v>
      </c>
      <c r="B331" s="21">
        <v>66.02</v>
      </c>
    </row>
    <row r="332" spans="1:2" x14ac:dyDescent="0.25">
      <c r="A332" s="85" t="s">
        <v>99</v>
      </c>
      <c r="B332" s="21">
        <v>70.819999999999993</v>
      </c>
    </row>
    <row r="333" spans="1:2" x14ac:dyDescent="0.25">
      <c r="A333" s="85" t="s">
        <v>99</v>
      </c>
      <c r="B333" s="21">
        <v>70.819999999999993</v>
      </c>
    </row>
    <row r="334" spans="1:2" x14ac:dyDescent="0.25">
      <c r="A334" s="85" t="s">
        <v>99</v>
      </c>
      <c r="B334" s="21">
        <v>70.819999999999993</v>
      </c>
    </row>
    <row r="335" spans="1:2" x14ac:dyDescent="0.25">
      <c r="A335" s="85" t="s">
        <v>99</v>
      </c>
      <c r="B335" s="21">
        <v>75.62</v>
      </c>
    </row>
    <row r="336" spans="1:2" x14ac:dyDescent="0.25">
      <c r="A336" s="85" t="s">
        <v>99</v>
      </c>
      <c r="B336" s="21">
        <v>75.62</v>
      </c>
    </row>
    <row r="337" spans="1:2" x14ac:dyDescent="0.25">
      <c r="A337" s="85" t="s">
        <v>99</v>
      </c>
      <c r="B337" s="21">
        <v>75.62</v>
      </c>
    </row>
    <row r="338" spans="1:2" x14ac:dyDescent="0.25">
      <c r="A338" s="85" t="s">
        <v>99</v>
      </c>
      <c r="B338" s="21">
        <v>75.62</v>
      </c>
    </row>
    <row r="339" spans="1:2" x14ac:dyDescent="0.25">
      <c r="A339" s="85" t="s">
        <v>99</v>
      </c>
      <c r="B339" s="21">
        <v>75.62</v>
      </c>
    </row>
    <row r="340" spans="1:2" x14ac:dyDescent="0.25">
      <c r="A340" s="85" t="s">
        <v>99</v>
      </c>
      <c r="B340" s="21">
        <v>80.42</v>
      </c>
    </row>
    <row r="341" spans="1:2" x14ac:dyDescent="0.25">
      <c r="A341" s="85" t="s">
        <v>99</v>
      </c>
      <c r="B341" s="21">
        <v>80.42</v>
      </c>
    </row>
    <row r="342" spans="1:2" x14ac:dyDescent="0.25">
      <c r="A342" s="85" t="s">
        <v>99</v>
      </c>
      <c r="B342" s="21">
        <v>85.23</v>
      </c>
    </row>
    <row r="343" spans="1:2" x14ac:dyDescent="0.25">
      <c r="A343" s="85" t="s">
        <v>99</v>
      </c>
      <c r="B343" s="21">
        <v>94.83</v>
      </c>
    </row>
    <row r="344" spans="1:2" x14ac:dyDescent="0.25">
      <c r="A344" s="85" t="s">
        <v>99</v>
      </c>
      <c r="B344" s="21">
        <v>42.02</v>
      </c>
    </row>
    <row r="345" spans="1:2" x14ac:dyDescent="0.25">
      <c r="A345" s="85" t="s">
        <v>99</v>
      </c>
      <c r="B345" s="21">
        <v>46.82</v>
      </c>
    </row>
    <row r="346" spans="1:2" x14ac:dyDescent="0.25">
      <c r="A346" s="85" t="s">
        <v>99</v>
      </c>
      <c r="B346" s="21">
        <v>51.62</v>
      </c>
    </row>
    <row r="347" spans="1:2" x14ac:dyDescent="0.25">
      <c r="A347" s="85" t="s">
        <v>99</v>
      </c>
      <c r="B347" s="21">
        <v>51.62</v>
      </c>
    </row>
    <row r="348" spans="1:2" x14ac:dyDescent="0.25">
      <c r="A348" s="85" t="s">
        <v>99</v>
      </c>
      <c r="B348" s="21">
        <v>51.62</v>
      </c>
    </row>
    <row r="349" spans="1:2" x14ac:dyDescent="0.25">
      <c r="A349" s="85" t="s">
        <v>99</v>
      </c>
      <c r="B349" s="21">
        <v>51.62</v>
      </c>
    </row>
    <row r="350" spans="1:2" x14ac:dyDescent="0.25">
      <c r="A350" s="85" t="s">
        <v>99</v>
      </c>
      <c r="B350" s="21">
        <v>56.42</v>
      </c>
    </row>
    <row r="351" spans="1:2" x14ac:dyDescent="0.25">
      <c r="A351" s="85" t="s">
        <v>99</v>
      </c>
      <c r="B351" s="21">
        <v>56.42</v>
      </c>
    </row>
    <row r="352" spans="1:2" x14ac:dyDescent="0.25">
      <c r="A352" s="85" t="s">
        <v>99</v>
      </c>
      <c r="B352" s="21">
        <v>56.42</v>
      </c>
    </row>
    <row r="353" spans="1:2" x14ac:dyDescent="0.25">
      <c r="A353" s="85" t="s">
        <v>99</v>
      </c>
      <c r="B353" s="21">
        <v>56.42</v>
      </c>
    </row>
    <row r="354" spans="1:2" x14ac:dyDescent="0.25">
      <c r="A354" s="85" t="s">
        <v>99</v>
      </c>
      <c r="B354" s="21">
        <v>56.42</v>
      </c>
    </row>
    <row r="355" spans="1:2" x14ac:dyDescent="0.25">
      <c r="A355" s="85" t="s">
        <v>99</v>
      </c>
      <c r="B355" s="21">
        <v>56.42</v>
      </c>
    </row>
    <row r="356" spans="1:2" x14ac:dyDescent="0.25">
      <c r="A356" s="85" t="s">
        <v>99</v>
      </c>
      <c r="B356" s="21">
        <v>61.22</v>
      </c>
    </row>
    <row r="357" spans="1:2" x14ac:dyDescent="0.25">
      <c r="A357" s="85" t="s">
        <v>99</v>
      </c>
      <c r="B357" s="21">
        <v>61.22</v>
      </c>
    </row>
    <row r="358" spans="1:2" x14ac:dyDescent="0.25">
      <c r="A358" s="85" t="s">
        <v>99</v>
      </c>
      <c r="B358" s="21">
        <v>61.22</v>
      </c>
    </row>
    <row r="359" spans="1:2" x14ac:dyDescent="0.25">
      <c r="A359" s="85" t="s">
        <v>99</v>
      </c>
      <c r="B359" s="21">
        <v>61.22</v>
      </c>
    </row>
    <row r="360" spans="1:2" x14ac:dyDescent="0.25">
      <c r="A360" s="85" t="s">
        <v>99</v>
      </c>
      <c r="B360" s="21">
        <v>61.22</v>
      </c>
    </row>
    <row r="361" spans="1:2" x14ac:dyDescent="0.25">
      <c r="A361" s="85" t="s">
        <v>99</v>
      </c>
      <c r="B361" s="21">
        <v>66.02</v>
      </c>
    </row>
    <row r="362" spans="1:2" x14ac:dyDescent="0.25">
      <c r="A362" s="85" t="s">
        <v>99</v>
      </c>
      <c r="B362" s="21">
        <v>70.819999999999993</v>
      </c>
    </row>
    <row r="363" spans="1:2" x14ac:dyDescent="0.25">
      <c r="A363" s="85" t="s">
        <v>99</v>
      </c>
      <c r="B363" s="21">
        <v>75.62</v>
      </c>
    </row>
    <row r="364" spans="1:2" x14ac:dyDescent="0.25">
      <c r="A364" s="85" t="s">
        <v>99</v>
      </c>
      <c r="B364" s="21">
        <v>75.62</v>
      </c>
    </row>
    <row r="365" spans="1:2" x14ac:dyDescent="0.25">
      <c r="A365" s="85" t="s">
        <v>99</v>
      </c>
      <c r="B365" s="21">
        <v>75.62</v>
      </c>
    </row>
    <row r="366" spans="1:2" x14ac:dyDescent="0.25">
      <c r="A366" s="85" t="s">
        <v>99</v>
      </c>
      <c r="B366" s="21">
        <v>75.62</v>
      </c>
    </row>
    <row r="367" spans="1:2" x14ac:dyDescent="0.25">
      <c r="A367" s="85" t="s">
        <v>99</v>
      </c>
      <c r="B367" s="21">
        <v>75.62</v>
      </c>
    </row>
    <row r="368" spans="1:2" x14ac:dyDescent="0.25">
      <c r="A368" s="85" t="s">
        <v>99</v>
      </c>
      <c r="B368" s="21">
        <v>80.42</v>
      </c>
    </row>
    <row r="369" spans="1:2" x14ac:dyDescent="0.25">
      <c r="A369" s="85" t="s">
        <v>99</v>
      </c>
      <c r="B369" s="21">
        <v>85.23</v>
      </c>
    </row>
    <row r="370" spans="1:2" x14ac:dyDescent="0.25">
      <c r="A370" s="85" t="s">
        <v>99</v>
      </c>
      <c r="B370" s="21">
        <v>85.23</v>
      </c>
    </row>
    <row r="371" spans="1:2" x14ac:dyDescent="0.25">
      <c r="A371" s="85" t="s">
        <v>99</v>
      </c>
      <c r="B371" s="21">
        <v>90.03</v>
      </c>
    </row>
    <row r="372" spans="1:2" x14ac:dyDescent="0.25">
      <c r="A372" s="85" t="s">
        <v>99</v>
      </c>
      <c r="B372" s="21">
        <v>46.82</v>
      </c>
    </row>
    <row r="373" spans="1:2" x14ac:dyDescent="0.25">
      <c r="A373" s="85" t="s">
        <v>99</v>
      </c>
      <c r="B373" s="21">
        <v>51.62</v>
      </c>
    </row>
    <row r="374" spans="1:2" x14ac:dyDescent="0.25">
      <c r="A374" s="85" t="s">
        <v>99</v>
      </c>
      <c r="B374" s="21">
        <v>66.02</v>
      </c>
    </row>
    <row r="375" spans="1:2" x14ac:dyDescent="0.25">
      <c r="A375" s="85" t="s">
        <v>99</v>
      </c>
      <c r="B375" s="21">
        <v>66.02</v>
      </c>
    </row>
    <row r="376" spans="1:2" x14ac:dyDescent="0.25">
      <c r="A376" s="85" t="s">
        <v>99</v>
      </c>
      <c r="B376" s="21">
        <v>70.819999999999993</v>
      </c>
    </row>
    <row r="377" spans="1:2" x14ac:dyDescent="0.25">
      <c r="A377" s="85" t="s">
        <v>99</v>
      </c>
      <c r="B377" s="21">
        <v>70.819999999999993</v>
      </c>
    </row>
    <row r="378" spans="1:2" x14ac:dyDescent="0.25">
      <c r="A378" s="85" t="s">
        <v>99</v>
      </c>
      <c r="B378" s="21">
        <v>70.819999999999993</v>
      </c>
    </row>
    <row r="379" spans="1:2" x14ac:dyDescent="0.25">
      <c r="A379" s="85" t="s">
        <v>99</v>
      </c>
      <c r="B379" s="21">
        <v>70.819999999999993</v>
      </c>
    </row>
    <row r="380" spans="1:2" x14ac:dyDescent="0.25">
      <c r="A380" s="85" t="s">
        <v>99</v>
      </c>
      <c r="B380" s="21">
        <v>75.62</v>
      </c>
    </row>
    <row r="381" spans="1:2" x14ac:dyDescent="0.25">
      <c r="A381" s="85" t="s">
        <v>99</v>
      </c>
      <c r="B381" s="21">
        <v>80.42</v>
      </c>
    </row>
    <row r="382" spans="1:2" x14ac:dyDescent="0.25">
      <c r="A382" s="85" t="s">
        <v>99</v>
      </c>
      <c r="B382" s="21">
        <v>80.42</v>
      </c>
    </row>
    <row r="383" spans="1:2" x14ac:dyDescent="0.25">
      <c r="A383" s="85" t="s">
        <v>99</v>
      </c>
      <c r="B383" s="21">
        <v>80.42</v>
      </c>
    </row>
    <row r="384" spans="1:2" x14ac:dyDescent="0.25">
      <c r="A384" s="85" t="s">
        <v>99</v>
      </c>
      <c r="B384" s="21">
        <v>85.23</v>
      </c>
    </row>
    <row r="385" spans="1:2" x14ac:dyDescent="0.25">
      <c r="A385" s="85" t="s">
        <v>99</v>
      </c>
      <c r="B385" s="21">
        <v>85.23</v>
      </c>
    </row>
    <row r="386" spans="1:2" x14ac:dyDescent="0.25">
      <c r="A386" s="85" t="s">
        <v>99</v>
      </c>
      <c r="B386" s="21">
        <v>90.03</v>
      </c>
    </row>
    <row r="387" spans="1:2" x14ac:dyDescent="0.25">
      <c r="A387" s="85" t="s">
        <v>99</v>
      </c>
      <c r="B387" s="21">
        <v>90.03</v>
      </c>
    </row>
    <row r="388" spans="1:2" x14ac:dyDescent="0.25">
      <c r="A388" s="85" t="s">
        <v>99</v>
      </c>
      <c r="B388" s="21">
        <v>90.03</v>
      </c>
    </row>
    <row r="389" spans="1:2" x14ac:dyDescent="0.25">
      <c r="A389" s="85" t="s">
        <v>99</v>
      </c>
      <c r="B389" s="21">
        <v>90.03</v>
      </c>
    </row>
    <row r="390" spans="1:2" x14ac:dyDescent="0.25">
      <c r="A390" s="85" t="s">
        <v>99</v>
      </c>
      <c r="B390" s="21">
        <v>90.03</v>
      </c>
    </row>
    <row r="391" spans="1:2" x14ac:dyDescent="0.25">
      <c r="A391" s="85" t="s">
        <v>99</v>
      </c>
      <c r="B391" s="21">
        <v>90.03</v>
      </c>
    </row>
    <row r="392" spans="1:2" x14ac:dyDescent="0.25">
      <c r="A392" s="85" t="s">
        <v>99</v>
      </c>
      <c r="B392" s="21">
        <v>94.83</v>
      </c>
    </row>
    <row r="393" spans="1:2" x14ac:dyDescent="0.25">
      <c r="A393" s="85" t="s">
        <v>99</v>
      </c>
      <c r="B393" s="21">
        <v>94.83</v>
      </c>
    </row>
    <row r="394" spans="1:2" x14ac:dyDescent="0.25">
      <c r="A394" s="85" t="s">
        <v>99</v>
      </c>
      <c r="B394" s="21">
        <v>51.62</v>
      </c>
    </row>
    <row r="395" spans="1:2" x14ac:dyDescent="0.25">
      <c r="A395" s="85" t="s">
        <v>99</v>
      </c>
      <c r="B395" s="21">
        <v>56.42</v>
      </c>
    </row>
    <row r="396" spans="1:2" x14ac:dyDescent="0.25">
      <c r="A396" s="85" t="s">
        <v>99</v>
      </c>
      <c r="B396" s="21">
        <v>56.42</v>
      </c>
    </row>
    <row r="397" spans="1:2" x14ac:dyDescent="0.25">
      <c r="A397" s="85" t="s">
        <v>99</v>
      </c>
      <c r="B397" s="21">
        <v>61.22</v>
      </c>
    </row>
    <row r="398" spans="1:2" x14ac:dyDescent="0.25">
      <c r="A398" s="85" t="s">
        <v>99</v>
      </c>
      <c r="B398" s="21">
        <v>61.22</v>
      </c>
    </row>
    <row r="399" spans="1:2" x14ac:dyDescent="0.25">
      <c r="A399" s="85" t="s">
        <v>99</v>
      </c>
      <c r="B399" s="21">
        <v>66.02</v>
      </c>
    </row>
    <row r="400" spans="1:2" x14ac:dyDescent="0.25">
      <c r="A400" s="85" t="s">
        <v>99</v>
      </c>
      <c r="B400" s="21">
        <v>66.02</v>
      </c>
    </row>
    <row r="401" spans="1:2" x14ac:dyDescent="0.25">
      <c r="A401" s="85" t="s">
        <v>99</v>
      </c>
      <c r="B401" s="21">
        <v>70.819999999999993</v>
      </c>
    </row>
    <row r="402" spans="1:2" x14ac:dyDescent="0.25">
      <c r="A402" s="85" t="s">
        <v>99</v>
      </c>
      <c r="B402" s="21">
        <v>75.62</v>
      </c>
    </row>
    <row r="403" spans="1:2" x14ac:dyDescent="0.25">
      <c r="A403" s="85" t="s">
        <v>99</v>
      </c>
      <c r="B403" s="21">
        <v>75.62</v>
      </c>
    </row>
    <row r="404" spans="1:2" x14ac:dyDescent="0.25">
      <c r="A404" s="85" t="s">
        <v>99</v>
      </c>
      <c r="B404" s="21">
        <v>90.03</v>
      </c>
    </row>
    <row r="405" spans="1:2" x14ac:dyDescent="0.25">
      <c r="A405" s="85" t="s">
        <v>99</v>
      </c>
      <c r="B405" s="21">
        <v>90.03</v>
      </c>
    </row>
    <row r="406" spans="1:2" x14ac:dyDescent="0.25">
      <c r="A406" s="85" t="s">
        <v>99</v>
      </c>
      <c r="B406" s="21">
        <v>46.82</v>
      </c>
    </row>
    <row r="407" spans="1:2" x14ac:dyDescent="0.25">
      <c r="A407" s="85" t="s">
        <v>99</v>
      </c>
      <c r="B407" s="21">
        <v>51.62</v>
      </c>
    </row>
    <row r="408" spans="1:2" x14ac:dyDescent="0.25">
      <c r="A408" s="85" t="s">
        <v>99</v>
      </c>
      <c r="B408" s="21">
        <v>51.62</v>
      </c>
    </row>
    <row r="409" spans="1:2" x14ac:dyDescent="0.25">
      <c r="A409" s="85" t="s">
        <v>99</v>
      </c>
      <c r="B409" s="21">
        <v>51.62</v>
      </c>
    </row>
    <row r="410" spans="1:2" x14ac:dyDescent="0.25">
      <c r="A410" s="85" t="s">
        <v>99</v>
      </c>
      <c r="B410" s="21">
        <v>56.42</v>
      </c>
    </row>
    <row r="411" spans="1:2" x14ac:dyDescent="0.25">
      <c r="A411" s="85" t="s">
        <v>99</v>
      </c>
      <c r="B411" s="21">
        <v>61.22</v>
      </c>
    </row>
    <row r="412" spans="1:2" x14ac:dyDescent="0.25">
      <c r="A412" s="85" t="s">
        <v>99</v>
      </c>
      <c r="B412" s="21">
        <v>61.22</v>
      </c>
    </row>
    <row r="413" spans="1:2" x14ac:dyDescent="0.25">
      <c r="A413" s="85" t="s">
        <v>99</v>
      </c>
      <c r="B413" s="21">
        <v>61.22</v>
      </c>
    </row>
    <row r="414" spans="1:2" x14ac:dyDescent="0.25">
      <c r="A414" s="85" t="s">
        <v>99</v>
      </c>
      <c r="B414" s="21">
        <v>61.22</v>
      </c>
    </row>
    <row r="415" spans="1:2" x14ac:dyDescent="0.25">
      <c r="A415" s="85" t="s">
        <v>99</v>
      </c>
      <c r="B415" s="21">
        <v>70.819999999999993</v>
      </c>
    </row>
    <row r="416" spans="1:2" x14ac:dyDescent="0.25">
      <c r="A416" s="85" t="s">
        <v>99</v>
      </c>
      <c r="B416" s="21">
        <v>70.819999999999993</v>
      </c>
    </row>
    <row r="417" spans="1:2" x14ac:dyDescent="0.25">
      <c r="A417" s="85" t="s">
        <v>99</v>
      </c>
      <c r="B417" s="21">
        <v>70.819999999999993</v>
      </c>
    </row>
    <row r="418" spans="1:2" x14ac:dyDescent="0.25">
      <c r="A418" s="85" t="s">
        <v>99</v>
      </c>
      <c r="B418" s="21">
        <v>75.62</v>
      </c>
    </row>
    <row r="419" spans="1:2" x14ac:dyDescent="0.25">
      <c r="A419" s="85" t="s">
        <v>99</v>
      </c>
      <c r="B419" s="21">
        <v>75.62</v>
      </c>
    </row>
    <row r="420" spans="1:2" x14ac:dyDescent="0.25">
      <c r="A420" s="85" t="s">
        <v>99</v>
      </c>
      <c r="B420" s="21">
        <v>80.42</v>
      </c>
    </row>
    <row r="421" spans="1:2" x14ac:dyDescent="0.25">
      <c r="A421" s="85" t="s">
        <v>99</v>
      </c>
      <c r="B421" s="21">
        <v>80.42</v>
      </c>
    </row>
    <row r="422" spans="1:2" x14ac:dyDescent="0.25">
      <c r="A422" s="85" t="s">
        <v>99</v>
      </c>
      <c r="B422" s="21">
        <v>90.03</v>
      </c>
    </row>
    <row r="423" spans="1:2" x14ac:dyDescent="0.25">
      <c r="A423" s="85" t="s">
        <v>99</v>
      </c>
      <c r="B423" s="21">
        <v>90.03</v>
      </c>
    </row>
    <row r="424" spans="1:2" x14ac:dyDescent="0.25">
      <c r="A424" s="85" t="s">
        <v>99</v>
      </c>
      <c r="B424" s="21">
        <v>90.03</v>
      </c>
    </row>
    <row r="425" spans="1:2" x14ac:dyDescent="0.25">
      <c r="A425" s="85" t="s">
        <v>99</v>
      </c>
      <c r="B425" s="21">
        <v>90.03</v>
      </c>
    </row>
    <row r="426" spans="1:2" x14ac:dyDescent="0.25">
      <c r="A426" s="85" t="s">
        <v>99</v>
      </c>
      <c r="B426" s="21">
        <v>90.03</v>
      </c>
    </row>
    <row r="427" spans="1:2" x14ac:dyDescent="0.25">
      <c r="A427" s="85" t="s">
        <v>99</v>
      </c>
      <c r="B427" s="21">
        <v>90.03</v>
      </c>
    </row>
    <row r="428" spans="1:2" x14ac:dyDescent="0.25">
      <c r="A428" s="85" t="s">
        <v>99</v>
      </c>
      <c r="B428" s="21">
        <v>90.03</v>
      </c>
    </row>
    <row r="429" spans="1:2" x14ac:dyDescent="0.25">
      <c r="A429" s="85" t="s">
        <v>99</v>
      </c>
      <c r="B429" s="21">
        <v>90.03</v>
      </c>
    </row>
    <row r="430" spans="1:2" x14ac:dyDescent="0.25">
      <c r="A430" s="85" t="s">
        <v>99</v>
      </c>
      <c r="B430" s="21">
        <v>56.42</v>
      </c>
    </row>
    <row r="431" spans="1:2" x14ac:dyDescent="0.25">
      <c r="A431" s="85" t="s">
        <v>99</v>
      </c>
      <c r="B431" s="21">
        <v>61.22</v>
      </c>
    </row>
    <row r="432" spans="1:2" x14ac:dyDescent="0.25">
      <c r="A432" s="85" t="s">
        <v>99</v>
      </c>
      <c r="B432" s="21">
        <v>61.22</v>
      </c>
    </row>
    <row r="433" spans="1:2" x14ac:dyDescent="0.25">
      <c r="A433" s="85" t="s">
        <v>99</v>
      </c>
      <c r="B433" s="21">
        <v>70.819999999999993</v>
      </c>
    </row>
    <row r="434" spans="1:2" x14ac:dyDescent="0.25">
      <c r="A434" s="85" t="s">
        <v>99</v>
      </c>
      <c r="B434" s="21">
        <v>70.819999999999993</v>
      </c>
    </row>
    <row r="435" spans="1:2" x14ac:dyDescent="0.25">
      <c r="A435" s="85" t="s">
        <v>99</v>
      </c>
      <c r="B435" s="21">
        <v>80.42</v>
      </c>
    </row>
    <row r="436" spans="1:2" x14ac:dyDescent="0.25">
      <c r="A436" s="85" t="s">
        <v>99</v>
      </c>
      <c r="B436" s="21">
        <v>80.42</v>
      </c>
    </row>
    <row r="437" spans="1:2" x14ac:dyDescent="0.25">
      <c r="A437" s="85" t="s">
        <v>99</v>
      </c>
      <c r="B437" s="21">
        <v>80.42</v>
      </c>
    </row>
    <row r="438" spans="1:2" x14ac:dyDescent="0.25">
      <c r="A438" s="85" t="s">
        <v>99</v>
      </c>
      <c r="B438" s="21">
        <v>90.03</v>
      </c>
    </row>
    <row r="439" spans="1:2" x14ac:dyDescent="0.25">
      <c r="A439" s="85" t="s">
        <v>99</v>
      </c>
      <c r="B439" s="21">
        <v>90.03</v>
      </c>
    </row>
    <row r="440" spans="1:2" x14ac:dyDescent="0.25">
      <c r="A440" s="85" t="s">
        <v>99</v>
      </c>
      <c r="B440" s="21">
        <v>90.03</v>
      </c>
    </row>
    <row r="441" spans="1:2" x14ac:dyDescent="0.25">
      <c r="A441" s="85" t="s">
        <v>99</v>
      </c>
      <c r="B441" s="21">
        <v>90.03</v>
      </c>
    </row>
    <row r="442" spans="1:2" x14ac:dyDescent="0.25">
      <c r="A442" s="85" t="s">
        <v>99</v>
      </c>
      <c r="B442" s="21">
        <v>90.03</v>
      </c>
    </row>
    <row r="443" spans="1:2" x14ac:dyDescent="0.25">
      <c r="A443" s="85" t="s">
        <v>99</v>
      </c>
      <c r="B443" s="21">
        <v>51.62</v>
      </c>
    </row>
    <row r="444" spans="1:2" x14ac:dyDescent="0.25">
      <c r="A444" s="85" t="s">
        <v>99</v>
      </c>
      <c r="B444" s="21">
        <v>51.62</v>
      </c>
    </row>
    <row r="445" spans="1:2" x14ac:dyDescent="0.25">
      <c r="A445" s="85" t="s">
        <v>99</v>
      </c>
      <c r="B445" s="21">
        <v>56.42</v>
      </c>
    </row>
    <row r="446" spans="1:2" x14ac:dyDescent="0.25">
      <c r="A446" s="85" t="s">
        <v>99</v>
      </c>
      <c r="B446" s="21">
        <v>56.42</v>
      </c>
    </row>
    <row r="447" spans="1:2" x14ac:dyDescent="0.25">
      <c r="A447" s="85" t="s">
        <v>99</v>
      </c>
      <c r="B447" s="21">
        <v>56.42</v>
      </c>
    </row>
    <row r="448" spans="1:2" x14ac:dyDescent="0.25">
      <c r="A448" s="85" t="s">
        <v>99</v>
      </c>
      <c r="B448" s="21">
        <v>66.02</v>
      </c>
    </row>
    <row r="449" spans="1:2" x14ac:dyDescent="0.25">
      <c r="A449" s="85" t="s">
        <v>99</v>
      </c>
      <c r="B449" s="21">
        <v>66.02</v>
      </c>
    </row>
    <row r="450" spans="1:2" x14ac:dyDescent="0.25">
      <c r="A450" s="85" t="s">
        <v>99</v>
      </c>
      <c r="B450" s="21">
        <v>70.819999999999993</v>
      </c>
    </row>
    <row r="451" spans="1:2" x14ac:dyDescent="0.25">
      <c r="A451" s="85" t="s">
        <v>99</v>
      </c>
      <c r="B451" s="21">
        <v>70.819999999999993</v>
      </c>
    </row>
    <row r="452" spans="1:2" x14ac:dyDescent="0.25">
      <c r="A452" s="85" t="s">
        <v>99</v>
      </c>
      <c r="B452" s="21">
        <v>70.819999999999993</v>
      </c>
    </row>
    <row r="453" spans="1:2" x14ac:dyDescent="0.25">
      <c r="A453" s="85" t="s">
        <v>99</v>
      </c>
      <c r="B453" s="21">
        <v>70.819999999999993</v>
      </c>
    </row>
    <row r="454" spans="1:2" x14ac:dyDescent="0.25">
      <c r="A454" s="85" t="s">
        <v>99</v>
      </c>
      <c r="B454" s="21">
        <v>70.819999999999993</v>
      </c>
    </row>
    <row r="455" spans="1:2" x14ac:dyDescent="0.25">
      <c r="A455" s="85" t="s">
        <v>99</v>
      </c>
      <c r="B455" s="21">
        <v>70.819999999999993</v>
      </c>
    </row>
    <row r="456" spans="1:2" x14ac:dyDescent="0.25">
      <c r="A456" s="85" t="s">
        <v>99</v>
      </c>
      <c r="B456" s="21">
        <v>80.42</v>
      </c>
    </row>
    <row r="457" spans="1:2" x14ac:dyDescent="0.25">
      <c r="A457" s="85" t="s">
        <v>99</v>
      </c>
      <c r="B457" s="21">
        <v>80.42</v>
      </c>
    </row>
    <row r="458" spans="1:2" x14ac:dyDescent="0.25">
      <c r="A458" s="85" t="s">
        <v>99</v>
      </c>
      <c r="B458" s="21">
        <v>85.23</v>
      </c>
    </row>
    <row r="459" spans="1:2" x14ac:dyDescent="0.25">
      <c r="A459" s="85" t="s">
        <v>99</v>
      </c>
      <c r="B459" s="21">
        <v>85.23</v>
      </c>
    </row>
    <row r="460" spans="1:2" x14ac:dyDescent="0.25">
      <c r="A460" s="85" t="s">
        <v>99</v>
      </c>
      <c r="B460" s="21">
        <v>90.03</v>
      </c>
    </row>
    <row r="461" spans="1:2" x14ac:dyDescent="0.25">
      <c r="A461" s="85" t="s">
        <v>99</v>
      </c>
      <c r="B461" s="21">
        <v>90.03</v>
      </c>
    </row>
    <row r="462" spans="1:2" x14ac:dyDescent="0.25">
      <c r="A462" s="85" t="s">
        <v>99</v>
      </c>
      <c r="B462" s="21">
        <v>90.03</v>
      </c>
    </row>
    <row r="463" spans="1:2" x14ac:dyDescent="0.25">
      <c r="A463" s="85" t="s">
        <v>99</v>
      </c>
      <c r="B463" s="21">
        <v>90.03</v>
      </c>
    </row>
    <row r="464" spans="1:2" x14ac:dyDescent="0.25">
      <c r="A464" s="85" t="s">
        <v>99</v>
      </c>
      <c r="B464" s="21">
        <v>90.03</v>
      </c>
    </row>
    <row r="465" spans="1:2" x14ac:dyDescent="0.25">
      <c r="A465" s="85" t="s">
        <v>99</v>
      </c>
      <c r="B465" s="21">
        <v>94.83</v>
      </c>
    </row>
    <row r="466" spans="1:2" x14ac:dyDescent="0.25">
      <c r="A466" s="85" t="s">
        <v>99</v>
      </c>
      <c r="B466" s="21">
        <v>56.42</v>
      </c>
    </row>
    <row r="467" spans="1:2" x14ac:dyDescent="0.25">
      <c r="A467" s="85" t="s">
        <v>99</v>
      </c>
      <c r="B467" s="21">
        <v>61.22</v>
      </c>
    </row>
    <row r="468" spans="1:2" x14ac:dyDescent="0.25">
      <c r="A468" s="85" t="s">
        <v>99</v>
      </c>
      <c r="B468" s="21">
        <v>66.02</v>
      </c>
    </row>
    <row r="469" spans="1:2" x14ac:dyDescent="0.25">
      <c r="A469" s="85" t="s">
        <v>99</v>
      </c>
      <c r="B469" s="21">
        <v>70.819999999999993</v>
      </c>
    </row>
    <row r="470" spans="1:2" x14ac:dyDescent="0.25">
      <c r="A470" s="85" t="s">
        <v>99</v>
      </c>
      <c r="B470" s="21">
        <v>70.819999999999993</v>
      </c>
    </row>
    <row r="471" spans="1:2" x14ac:dyDescent="0.25">
      <c r="A471" s="85" t="s">
        <v>99</v>
      </c>
      <c r="B471" s="21">
        <v>70.819999999999993</v>
      </c>
    </row>
    <row r="472" spans="1:2" x14ac:dyDescent="0.25">
      <c r="A472" s="85" t="s">
        <v>99</v>
      </c>
      <c r="B472" s="21">
        <v>70.819999999999993</v>
      </c>
    </row>
    <row r="473" spans="1:2" x14ac:dyDescent="0.25">
      <c r="A473" s="85" t="s">
        <v>99</v>
      </c>
      <c r="B473" s="21">
        <v>75.62</v>
      </c>
    </row>
    <row r="474" spans="1:2" x14ac:dyDescent="0.25">
      <c r="A474" s="85" t="s">
        <v>99</v>
      </c>
      <c r="B474" s="21">
        <v>75.62</v>
      </c>
    </row>
    <row r="475" spans="1:2" x14ac:dyDescent="0.25">
      <c r="A475" s="85" t="s">
        <v>99</v>
      </c>
      <c r="B475" s="21">
        <v>75.62</v>
      </c>
    </row>
    <row r="476" spans="1:2" x14ac:dyDescent="0.25">
      <c r="A476" s="85" t="s">
        <v>99</v>
      </c>
      <c r="B476" s="21">
        <v>85.23</v>
      </c>
    </row>
    <row r="477" spans="1:2" x14ac:dyDescent="0.25">
      <c r="A477" s="85" t="s">
        <v>99</v>
      </c>
      <c r="B477" s="21">
        <v>85.23</v>
      </c>
    </row>
    <row r="478" spans="1:2" x14ac:dyDescent="0.25">
      <c r="A478" s="85" t="s">
        <v>99</v>
      </c>
      <c r="B478" s="21">
        <v>90.03</v>
      </c>
    </row>
    <row r="479" spans="1:2" x14ac:dyDescent="0.25">
      <c r="A479" s="85" t="s">
        <v>99</v>
      </c>
      <c r="B479" s="21">
        <v>90.03</v>
      </c>
    </row>
    <row r="480" spans="1:2" x14ac:dyDescent="0.25">
      <c r="A480" s="85" t="s">
        <v>99</v>
      </c>
      <c r="B480" s="21">
        <v>94.83</v>
      </c>
    </row>
    <row r="481" spans="1:2" x14ac:dyDescent="0.25">
      <c r="A481" s="85" t="s">
        <v>99</v>
      </c>
      <c r="B481" s="21">
        <v>94.83</v>
      </c>
    </row>
    <row r="482" spans="1:2" x14ac:dyDescent="0.25">
      <c r="A482" s="85" t="s">
        <v>99</v>
      </c>
      <c r="B482" s="21">
        <v>56.42</v>
      </c>
    </row>
    <row r="483" spans="1:2" x14ac:dyDescent="0.25">
      <c r="A483" s="85" t="s">
        <v>99</v>
      </c>
      <c r="B483" s="21">
        <v>66.02</v>
      </c>
    </row>
    <row r="484" spans="1:2" x14ac:dyDescent="0.25">
      <c r="A484" s="85" t="s">
        <v>99</v>
      </c>
      <c r="B484" s="21">
        <v>66.02</v>
      </c>
    </row>
    <row r="485" spans="1:2" x14ac:dyDescent="0.25">
      <c r="A485" s="85" t="s">
        <v>99</v>
      </c>
      <c r="B485" s="21">
        <v>70.819999999999993</v>
      </c>
    </row>
    <row r="486" spans="1:2" x14ac:dyDescent="0.25">
      <c r="A486" s="85" t="s">
        <v>99</v>
      </c>
      <c r="B486" s="21">
        <v>70.819999999999993</v>
      </c>
    </row>
    <row r="487" spans="1:2" x14ac:dyDescent="0.25">
      <c r="A487" s="85" t="s">
        <v>99</v>
      </c>
      <c r="B487" s="21">
        <v>70.819999999999993</v>
      </c>
    </row>
    <row r="488" spans="1:2" x14ac:dyDescent="0.25">
      <c r="A488" s="85" t="s">
        <v>99</v>
      </c>
      <c r="B488" s="21">
        <v>75.62</v>
      </c>
    </row>
    <row r="489" spans="1:2" x14ac:dyDescent="0.25">
      <c r="A489" s="85" t="s">
        <v>99</v>
      </c>
      <c r="B489" s="21">
        <v>75.62</v>
      </c>
    </row>
    <row r="490" spans="1:2" x14ac:dyDescent="0.25">
      <c r="A490" s="85" t="s">
        <v>99</v>
      </c>
      <c r="B490" s="21">
        <v>80.42</v>
      </c>
    </row>
    <row r="491" spans="1:2" x14ac:dyDescent="0.25">
      <c r="A491" s="85" t="s">
        <v>99</v>
      </c>
      <c r="B491" s="21">
        <v>80.42</v>
      </c>
    </row>
    <row r="492" spans="1:2" x14ac:dyDescent="0.25">
      <c r="A492" s="85" t="s">
        <v>99</v>
      </c>
      <c r="B492" s="21">
        <v>80.42</v>
      </c>
    </row>
    <row r="493" spans="1:2" x14ac:dyDescent="0.25">
      <c r="A493" s="85" t="s">
        <v>99</v>
      </c>
      <c r="B493" s="21">
        <v>85.23</v>
      </c>
    </row>
    <row r="494" spans="1:2" x14ac:dyDescent="0.25">
      <c r="A494" s="85" t="s">
        <v>99</v>
      </c>
      <c r="B494" s="21">
        <v>90.03</v>
      </c>
    </row>
    <row r="495" spans="1:2" x14ac:dyDescent="0.25">
      <c r="A495" s="85" t="s">
        <v>99</v>
      </c>
      <c r="B495" s="21">
        <v>90.03</v>
      </c>
    </row>
    <row r="496" spans="1:2" x14ac:dyDescent="0.25">
      <c r="A496" s="85" t="s">
        <v>99</v>
      </c>
      <c r="B496" s="21">
        <v>94.83</v>
      </c>
    </row>
    <row r="497" spans="1:2" x14ac:dyDescent="0.25">
      <c r="A497" s="85" t="s">
        <v>99</v>
      </c>
      <c r="B497" s="21">
        <v>94.83</v>
      </c>
    </row>
    <row r="498" spans="1:2" x14ac:dyDescent="0.25">
      <c r="A498" s="85" t="s">
        <v>99</v>
      </c>
      <c r="B498" s="21">
        <v>66.02</v>
      </c>
    </row>
    <row r="499" spans="1:2" x14ac:dyDescent="0.25">
      <c r="A499" s="85" t="s">
        <v>99</v>
      </c>
      <c r="B499" s="21">
        <v>66.02</v>
      </c>
    </row>
    <row r="500" spans="1:2" x14ac:dyDescent="0.25">
      <c r="A500" s="85" t="s">
        <v>99</v>
      </c>
      <c r="B500" s="21">
        <v>70.819999999999993</v>
      </c>
    </row>
    <row r="501" spans="1:2" x14ac:dyDescent="0.25">
      <c r="A501" s="85" t="s">
        <v>99</v>
      </c>
      <c r="B501" s="21">
        <v>75.62</v>
      </c>
    </row>
    <row r="502" spans="1:2" x14ac:dyDescent="0.25">
      <c r="A502" s="85" t="s">
        <v>99</v>
      </c>
      <c r="B502" s="21">
        <v>75.62</v>
      </c>
    </row>
    <row r="503" spans="1:2" x14ac:dyDescent="0.25">
      <c r="A503" s="85" t="s">
        <v>99</v>
      </c>
      <c r="B503" s="21">
        <v>80.42</v>
      </c>
    </row>
    <row r="504" spans="1:2" x14ac:dyDescent="0.25">
      <c r="A504" s="85" t="s">
        <v>99</v>
      </c>
      <c r="B504" s="21">
        <v>80.42</v>
      </c>
    </row>
    <row r="505" spans="1:2" x14ac:dyDescent="0.25">
      <c r="A505" s="85" t="s">
        <v>99</v>
      </c>
      <c r="B505" s="21">
        <v>80.42</v>
      </c>
    </row>
    <row r="506" spans="1:2" x14ac:dyDescent="0.25">
      <c r="A506" s="85" t="s">
        <v>99</v>
      </c>
      <c r="B506" s="21">
        <v>85.23</v>
      </c>
    </row>
    <row r="507" spans="1:2" x14ac:dyDescent="0.25">
      <c r="A507" s="85" t="s">
        <v>99</v>
      </c>
      <c r="B507" s="21">
        <v>85.23</v>
      </c>
    </row>
    <row r="508" spans="1:2" x14ac:dyDescent="0.25">
      <c r="A508" s="85" t="s">
        <v>99</v>
      </c>
      <c r="B508" s="21">
        <v>85.23</v>
      </c>
    </row>
    <row r="509" spans="1:2" x14ac:dyDescent="0.25">
      <c r="A509" s="85" t="s">
        <v>99</v>
      </c>
      <c r="B509" s="21">
        <v>85.23</v>
      </c>
    </row>
    <row r="510" spans="1:2" x14ac:dyDescent="0.25">
      <c r="A510" s="85" t="s">
        <v>99</v>
      </c>
      <c r="B510" s="21">
        <v>90.03</v>
      </c>
    </row>
    <row r="511" spans="1:2" x14ac:dyDescent="0.25">
      <c r="A511" s="85" t="s">
        <v>99</v>
      </c>
      <c r="B511" s="21">
        <v>90.03</v>
      </c>
    </row>
    <row r="512" spans="1:2" x14ac:dyDescent="0.25">
      <c r="A512" s="85" t="s">
        <v>99</v>
      </c>
      <c r="B512" s="21">
        <v>90.03</v>
      </c>
    </row>
    <row r="513" spans="1:2" x14ac:dyDescent="0.25">
      <c r="A513" s="85" t="s">
        <v>99</v>
      </c>
      <c r="B513" s="21">
        <v>90.03</v>
      </c>
    </row>
    <row r="514" spans="1:2" x14ac:dyDescent="0.25">
      <c r="A514" s="85" t="s">
        <v>99</v>
      </c>
      <c r="B514" s="21">
        <v>90.03</v>
      </c>
    </row>
    <row r="515" spans="1:2" x14ac:dyDescent="0.25">
      <c r="A515" s="85" t="s">
        <v>99</v>
      </c>
      <c r="B515" s="21">
        <v>94.83</v>
      </c>
    </row>
    <row r="516" spans="1:2" x14ac:dyDescent="0.25">
      <c r="A516" s="85" t="s">
        <v>99</v>
      </c>
      <c r="B516" s="21">
        <v>94.83</v>
      </c>
    </row>
    <row r="517" spans="1:2" x14ac:dyDescent="0.25">
      <c r="A517" s="85" t="s">
        <v>99</v>
      </c>
      <c r="B517" s="21">
        <v>61.22</v>
      </c>
    </row>
    <row r="518" spans="1:2" x14ac:dyDescent="0.25">
      <c r="A518" s="85" t="s">
        <v>99</v>
      </c>
      <c r="B518" s="21">
        <v>66.02</v>
      </c>
    </row>
    <row r="519" spans="1:2" x14ac:dyDescent="0.25">
      <c r="A519" s="85" t="s">
        <v>99</v>
      </c>
      <c r="B519" s="21">
        <v>70.819999999999993</v>
      </c>
    </row>
    <row r="520" spans="1:2" x14ac:dyDescent="0.25">
      <c r="A520" s="85" t="s">
        <v>99</v>
      </c>
      <c r="B520" s="21">
        <v>70.819999999999993</v>
      </c>
    </row>
    <row r="521" spans="1:2" x14ac:dyDescent="0.25">
      <c r="A521" s="85" t="s">
        <v>99</v>
      </c>
      <c r="B521" s="21">
        <v>70.819999999999993</v>
      </c>
    </row>
    <row r="522" spans="1:2" x14ac:dyDescent="0.25">
      <c r="A522" s="85" t="s">
        <v>99</v>
      </c>
      <c r="B522" s="21">
        <v>75.62</v>
      </c>
    </row>
    <row r="523" spans="1:2" x14ac:dyDescent="0.25">
      <c r="A523" s="85" t="s">
        <v>99</v>
      </c>
      <c r="B523" s="21">
        <v>80.42</v>
      </c>
    </row>
    <row r="524" spans="1:2" x14ac:dyDescent="0.25">
      <c r="A524" s="85" t="s">
        <v>99</v>
      </c>
      <c r="B524" s="21">
        <v>80.42</v>
      </c>
    </row>
    <row r="525" spans="1:2" x14ac:dyDescent="0.25">
      <c r="A525" s="85" t="s">
        <v>99</v>
      </c>
      <c r="B525" s="21">
        <v>80.42</v>
      </c>
    </row>
    <row r="526" spans="1:2" x14ac:dyDescent="0.25">
      <c r="A526" s="85" t="s">
        <v>99</v>
      </c>
      <c r="B526" s="21">
        <v>80.42</v>
      </c>
    </row>
    <row r="527" spans="1:2" x14ac:dyDescent="0.25">
      <c r="A527" s="85" t="s">
        <v>99</v>
      </c>
      <c r="B527" s="21">
        <v>90.03</v>
      </c>
    </row>
    <row r="528" spans="1:2" x14ac:dyDescent="0.25">
      <c r="A528" s="85" t="s">
        <v>99</v>
      </c>
      <c r="B528" s="21">
        <v>61.22</v>
      </c>
    </row>
    <row r="529" spans="1:2" x14ac:dyDescent="0.25">
      <c r="A529" s="85" t="s">
        <v>99</v>
      </c>
      <c r="B529" s="21">
        <v>66.02</v>
      </c>
    </row>
    <row r="530" spans="1:2" x14ac:dyDescent="0.25">
      <c r="A530" s="85" t="s">
        <v>99</v>
      </c>
      <c r="B530" s="21">
        <v>70.819999999999993</v>
      </c>
    </row>
    <row r="531" spans="1:2" x14ac:dyDescent="0.25">
      <c r="A531" s="85" t="s">
        <v>99</v>
      </c>
      <c r="B531" s="21">
        <v>70.819999999999993</v>
      </c>
    </row>
    <row r="532" spans="1:2" x14ac:dyDescent="0.25">
      <c r="A532" s="85" t="s">
        <v>99</v>
      </c>
      <c r="B532" s="21">
        <v>70.819999999999993</v>
      </c>
    </row>
    <row r="533" spans="1:2" x14ac:dyDescent="0.25">
      <c r="A533" s="85" t="s">
        <v>99</v>
      </c>
      <c r="B533" s="21">
        <v>75.62</v>
      </c>
    </row>
    <row r="534" spans="1:2" x14ac:dyDescent="0.25">
      <c r="A534" s="85" t="s">
        <v>99</v>
      </c>
      <c r="B534" s="21">
        <v>80.42</v>
      </c>
    </row>
    <row r="535" spans="1:2" x14ac:dyDescent="0.25">
      <c r="A535" s="85" t="s">
        <v>99</v>
      </c>
      <c r="B535" s="21">
        <v>80.42</v>
      </c>
    </row>
    <row r="536" spans="1:2" x14ac:dyDescent="0.25">
      <c r="A536" s="85" t="s">
        <v>99</v>
      </c>
      <c r="B536" s="21">
        <v>80.42</v>
      </c>
    </row>
    <row r="537" spans="1:2" x14ac:dyDescent="0.25">
      <c r="A537" s="85" t="s">
        <v>99</v>
      </c>
      <c r="B537" s="21">
        <v>80.42</v>
      </c>
    </row>
    <row r="538" spans="1:2" x14ac:dyDescent="0.25">
      <c r="A538" s="85" t="s">
        <v>99</v>
      </c>
      <c r="B538" s="21">
        <v>80.42</v>
      </c>
    </row>
    <row r="539" spans="1:2" x14ac:dyDescent="0.25">
      <c r="A539" s="85" t="s">
        <v>99</v>
      </c>
      <c r="B539" s="21">
        <v>85.23</v>
      </c>
    </row>
    <row r="540" spans="1:2" x14ac:dyDescent="0.25">
      <c r="A540" s="85" t="s">
        <v>99</v>
      </c>
      <c r="B540" s="21">
        <v>90.03</v>
      </c>
    </row>
    <row r="541" spans="1:2" x14ac:dyDescent="0.25">
      <c r="A541" s="85" t="s">
        <v>99</v>
      </c>
      <c r="B541" s="21">
        <v>37.22</v>
      </c>
    </row>
    <row r="542" spans="1:2" x14ac:dyDescent="0.25">
      <c r="A542" s="85" t="s">
        <v>99</v>
      </c>
      <c r="B542" s="21">
        <v>42.02</v>
      </c>
    </row>
    <row r="543" spans="1:2" x14ac:dyDescent="0.25">
      <c r="A543" s="85" t="s">
        <v>99</v>
      </c>
      <c r="B543" s="21">
        <v>46.82</v>
      </c>
    </row>
    <row r="544" spans="1:2" x14ac:dyDescent="0.25">
      <c r="A544" s="85" t="s">
        <v>99</v>
      </c>
      <c r="B544" s="21">
        <v>46.82</v>
      </c>
    </row>
    <row r="545" spans="1:2" x14ac:dyDescent="0.25">
      <c r="A545" s="85" t="s">
        <v>99</v>
      </c>
      <c r="B545" s="21">
        <v>51.62</v>
      </c>
    </row>
    <row r="546" spans="1:2" x14ac:dyDescent="0.25">
      <c r="A546" s="85" t="s">
        <v>99</v>
      </c>
      <c r="B546" s="21">
        <v>51.62</v>
      </c>
    </row>
    <row r="547" spans="1:2" x14ac:dyDescent="0.25">
      <c r="A547" s="85" t="s">
        <v>99</v>
      </c>
      <c r="B547" s="21">
        <v>51.62</v>
      </c>
    </row>
    <row r="548" spans="1:2" x14ac:dyDescent="0.25">
      <c r="A548" s="85" t="s">
        <v>99</v>
      </c>
      <c r="B548" s="21">
        <v>51.62</v>
      </c>
    </row>
    <row r="549" spans="1:2" x14ac:dyDescent="0.25">
      <c r="A549" s="85" t="s">
        <v>99</v>
      </c>
      <c r="B549" s="21">
        <v>51.62</v>
      </c>
    </row>
    <row r="550" spans="1:2" x14ac:dyDescent="0.25">
      <c r="A550" s="85" t="s">
        <v>99</v>
      </c>
      <c r="B550" s="21">
        <v>51.62</v>
      </c>
    </row>
    <row r="551" spans="1:2" x14ac:dyDescent="0.25">
      <c r="A551" s="85" t="s">
        <v>99</v>
      </c>
      <c r="B551" s="21">
        <v>56.42</v>
      </c>
    </row>
    <row r="552" spans="1:2" x14ac:dyDescent="0.25">
      <c r="A552" s="85" t="s">
        <v>99</v>
      </c>
      <c r="B552" s="21">
        <v>56.42</v>
      </c>
    </row>
    <row r="553" spans="1:2" x14ac:dyDescent="0.25">
      <c r="A553" s="85" t="s">
        <v>99</v>
      </c>
      <c r="B553" s="21">
        <v>61.22</v>
      </c>
    </row>
    <row r="554" spans="1:2" x14ac:dyDescent="0.25">
      <c r="A554" s="85" t="s">
        <v>99</v>
      </c>
      <c r="B554" s="21">
        <v>61.22</v>
      </c>
    </row>
    <row r="555" spans="1:2" x14ac:dyDescent="0.25">
      <c r="A555" s="85" t="s">
        <v>99</v>
      </c>
      <c r="B555" s="21">
        <v>61.22</v>
      </c>
    </row>
    <row r="556" spans="1:2" x14ac:dyDescent="0.25">
      <c r="A556" s="85" t="s">
        <v>99</v>
      </c>
      <c r="B556" s="21">
        <v>61.22</v>
      </c>
    </row>
    <row r="557" spans="1:2" x14ac:dyDescent="0.25">
      <c r="A557" s="85" t="s">
        <v>99</v>
      </c>
      <c r="B557" s="21">
        <v>66.02</v>
      </c>
    </row>
    <row r="558" spans="1:2" x14ac:dyDescent="0.25">
      <c r="A558" s="85" t="s">
        <v>99</v>
      </c>
      <c r="B558" s="21">
        <v>66.02</v>
      </c>
    </row>
    <row r="559" spans="1:2" x14ac:dyDescent="0.25">
      <c r="A559" s="85" t="s">
        <v>99</v>
      </c>
      <c r="B559" s="21">
        <v>66.02</v>
      </c>
    </row>
    <row r="560" spans="1:2" x14ac:dyDescent="0.25">
      <c r="A560" s="85" t="s">
        <v>99</v>
      </c>
      <c r="B560" s="21">
        <v>66.02</v>
      </c>
    </row>
    <row r="561" spans="1:2" x14ac:dyDescent="0.25">
      <c r="A561" s="85" t="s">
        <v>99</v>
      </c>
      <c r="B561" s="21">
        <v>66.02</v>
      </c>
    </row>
    <row r="562" spans="1:2" x14ac:dyDescent="0.25">
      <c r="A562" s="85" t="s">
        <v>99</v>
      </c>
      <c r="B562" s="21">
        <v>70.819999999999993</v>
      </c>
    </row>
    <row r="563" spans="1:2" x14ac:dyDescent="0.25">
      <c r="A563" s="85" t="s">
        <v>99</v>
      </c>
      <c r="B563" s="21">
        <v>70.819999999999993</v>
      </c>
    </row>
    <row r="564" spans="1:2" x14ac:dyDescent="0.25">
      <c r="A564" s="85" t="s">
        <v>99</v>
      </c>
      <c r="B564" s="21">
        <v>75.62</v>
      </c>
    </row>
    <row r="565" spans="1:2" x14ac:dyDescent="0.25">
      <c r="A565" s="85" t="s">
        <v>99</v>
      </c>
      <c r="B565" s="21">
        <v>75.62</v>
      </c>
    </row>
    <row r="566" spans="1:2" x14ac:dyDescent="0.25">
      <c r="A566" s="85" t="s">
        <v>99</v>
      </c>
      <c r="B566" s="21">
        <v>75.62</v>
      </c>
    </row>
    <row r="567" spans="1:2" x14ac:dyDescent="0.25">
      <c r="A567" s="85" t="s">
        <v>99</v>
      </c>
      <c r="B567" s="21">
        <v>80.42</v>
      </c>
    </row>
    <row r="568" spans="1:2" x14ac:dyDescent="0.25">
      <c r="A568" s="85" t="s">
        <v>99</v>
      </c>
      <c r="B568" s="21">
        <v>80.42</v>
      </c>
    </row>
    <row r="569" spans="1:2" x14ac:dyDescent="0.25">
      <c r="A569" s="85" t="s">
        <v>99</v>
      </c>
      <c r="B569" s="21">
        <v>80.42</v>
      </c>
    </row>
    <row r="570" spans="1:2" x14ac:dyDescent="0.25">
      <c r="A570" s="85" t="s">
        <v>99</v>
      </c>
      <c r="B570" s="21">
        <v>80.42</v>
      </c>
    </row>
    <row r="571" spans="1:2" x14ac:dyDescent="0.25">
      <c r="A571" s="85" t="s">
        <v>99</v>
      </c>
      <c r="B571" s="21">
        <v>80.42</v>
      </c>
    </row>
    <row r="572" spans="1:2" x14ac:dyDescent="0.25">
      <c r="A572" s="85" t="s">
        <v>99</v>
      </c>
      <c r="B572" s="21">
        <v>85.23</v>
      </c>
    </row>
    <row r="573" spans="1:2" x14ac:dyDescent="0.25">
      <c r="A573" s="85" t="s">
        <v>99</v>
      </c>
      <c r="B573" s="21">
        <v>90.03</v>
      </c>
    </row>
    <row r="574" spans="1:2" x14ac:dyDescent="0.25">
      <c r="A574" s="85" t="s">
        <v>99</v>
      </c>
      <c r="B574" s="21">
        <v>94.83</v>
      </c>
    </row>
    <row r="575" spans="1:2" x14ac:dyDescent="0.25">
      <c r="A575" s="85" t="s">
        <v>99</v>
      </c>
      <c r="B575" s="21">
        <v>94.83</v>
      </c>
    </row>
    <row r="576" spans="1:2" x14ac:dyDescent="0.25">
      <c r="A576" s="85" t="s">
        <v>99</v>
      </c>
      <c r="B576" s="21">
        <v>94.83</v>
      </c>
    </row>
    <row r="577" spans="1:2" x14ac:dyDescent="0.25">
      <c r="A577" s="85" t="s">
        <v>99</v>
      </c>
      <c r="B577" s="21">
        <v>94.83</v>
      </c>
    </row>
    <row r="578" spans="1:2" x14ac:dyDescent="0.25">
      <c r="A578" s="85" t="s">
        <v>99</v>
      </c>
      <c r="B578" s="21">
        <v>51.62</v>
      </c>
    </row>
    <row r="579" spans="1:2" x14ac:dyDescent="0.25">
      <c r="A579" s="85" t="s">
        <v>99</v>
      </c>
      <c r="B579" s="21">
        <v>66.02</v>
      </c>
    </row>
    <row r="580" spans="1:2" x14ac:dyDescent="0.25">
      <c r="A580" s="85" t="s">
        <v>99</v>
      </c>
      <c r="B580" s="21">
        <v>66.02</v>
      </c>
    </row>
    <row r="581" spans="1:2" x14ac:dyDescent="0.25">
      <c r="A581" s="85" t="s">
        <v>99</v>
      </c>
      <c r="B581" s="21">
        <v>70.819999999999993</v>
      </c>
    </row>
    <row r="582" spans="1:2" x14ac:dyDescent="0.25">
      <c r="A582" s="85" t="s">
        <v>99</v>
      </c>
      <c r="B582" s="21">
        <v>70.819999999999993</v>
      </c>
    </row>
    <row r="583" spans="1:2" x14ac:dyDescent="0.25">
      <c r="A583" s="85" t="s">
        <v>99</v>
      </c>
      <c r="B583" s="21">
        <v>75.62</v>
      </c>
    </row>
    <row r="584" spans="1:2" x14ac:dyDescent="0.25">
      <c r="A584" s="85" t="s">
        <v>99</v>
      </c>
      <c r="B584" s="21">
        <v>75.62</v>
      </c>
    </row>
    <row r="585" spans="1:2" x14ac:dyDescent="0.25">
      <c r="A585" s="85" t="s">
        <v>99</v>
      </c>
      <c r="B585" s="21">
        <v>80.42</v>
      </c>
    </row>
    <row r="586" spans="1:2" x14ac:dyDescent="0.25">
      <c r="A586" s="85" t="s">
        <v>99</v>
      </c>
      <c r="B586" s="21">
        <v>80.42</v>
      </c>
    </row>
    <row r="587" spans="1:2" x14ac:dyDescent="0.25">
      <c r="A587" s="85" t="s">
        <v>99</v>
      </c>
      <c r="B587" s="21">
        <v>80.42</v>
      </c>
    </row>
    <row r="588" spans="1:2" x14ac:dyDescent="0.25">
      <c r="A588" s="85" t="s">
        <v>99</v>
      </c>
      <c r="B588" s="21">
        <v>85.23</v>
      </c>
    </row>
    <row r="589" spans="1:2" x14ac:dyDescent="0.25">
      <c r="A589" s="85" t="s">
        <v>99</v>
      </c>
      <c r="B589" s="21">
        <v>85.23</v>
      </c>
    </row>
    <row r="590" spans="1:2" x14ac:dyDescent="0.25">
      <c r="A590" s="85" t="s">
        <v>99</v>
      </c>
      <c r="B590" s="21">
        <v>90.03</v>
      </c>
    </row>
    <row r="591" spans="1:2" x14ac:dyDescent="0.25">
      <c r="A591" s="85" t="s">
        <v>99</v>
      </c>
      <c r="B591" s="21">
        <v>90.03</v>
      </c>
    </row>
    <row r="592" spans="1:2" x14ac:dyDescent="0.25">
      <c r="A592" s="85" t="s">
        <v>99</v>
      </c>
      <c r="B592" s="21">
        <v>42.02</v>
      </c>
    </row>
    <row r="593" spans="1:2" x14ac:dyDescent="0.25">
      <c r="A593" s="85" t="s">
        <v>99</v>
      </c>
      <c r="B593" s="21">
        <v>56.42</v>
      </c>
    </row>
    <row r="594" spans="1:2" x14ac:dyDescent="0.25">
      <c r="A594" s="85" t="s">
        <v>99</v>
      </c>
      <c r="B594" s="21">
        <v>56.42</v>
      </c>
    </row>
    <row r="595" spans="1:2" x14ac:dyDescent="0.25">
      <c r="A595" s="85" t="s">
        <v>99</v>
      </c>
      <c r="B595" s="21">
        <v>61.22</v>
      </c>
    </row>
    <row r="596" spans="1:2" x14ac:dyDescent="0.25">
      <c r="A596" s="85" t="s">
        <v>99</v>
      </c>
      <c r="B596" s="21">
        <v>66.02</v>
      </c>
    </row>
    <row r="597" spans="1:2" x14ac:dyDescent="0.25">
      <c r="A597" s="85" t="s">
        <v>99</v>
      </c>
      <c r="B597" s="21">
        <v>66.02</v>
      </c>
    </row>
    <row r="598" spans="1:2" x14ac:dyDescent="0.25">
      <c r="A598" s="85" t="s">
        <v>99</v>
      </c>
      <c r="B598" s="21">
        <v>70.819999999999993</v>
      </c>
    </row>
    <row r="599" spans="1:2" x14ac:dyDescent="0.25">
      <c r="A599" s="85" t="s">
        <v>99</v>
      </c>
      <c r="B599" s="21">
        <v>70.819999999999993</v>
      </c>
    </row>
    <row r="600" spans="1:2" x14ac:dyDescent="0.25">
      <c r="A600" s="85" t="s">
        <v>99</v>
      </c>
      <c r="B600" s="21">
        <v>75.62</v>
      </c>
    </row>
    <row r="601" spans="1:2" x14ac:dyDescent="0.25">
      <c r="A601" s="85" t="s">
        <v>99</v>
      </c>
      <c r="B601" s="21">
        <v>90.03</v>
      </c>
    </row>
    <row r="602" spans="1:2" x14ac:dyDescent="0.25">
      <c r="A602" s="85" t="s">
        <v>99</v>
      </c>
      <c r="B602" s="21">
        <v>90.03</v>
      </c>
    </row>
    <row r="603" spans="1:2" x14ac:dyDescent="0.25">
      <c r="A603" s="85" t="s">
        <v>99</v>
      </c>
      <c r="B603" s="21">
        <v>94.83</v>
      </c>
    </row>
    <row r="604" spans="1:2" x14ac:dyDescent="0.25">
      <c r="A604" s="85" t="s">
        <v>99</v>
      </c>
      <c r="B604" s="21">
        <v>42.02</v>
      </c>
    </row>
    <row r="605" spans="1:2" x14ac:dyDescent="0.25">
      <c r="A605" s="85" t="s">
        <v>99</v>
      </c>
      <c r="B605" s="21">
        <v>61.22</v>
      </c>
    </row>
    <row r="606" spans="1:2" x14ac:dyDescent="0.25">
      <c r="A606" s="85" t="s">
        <v>99</v>
      </c>
      <c r="B606" s="21">
        <v>61.22</v>
      </c>
    </row>
    <row r="607" spans="1:2" x14ac:dyDescent="0.25">
      <c r="A607" s="85" t="s">
        <v>99</v>
      </c>
      <c r="B607" s="21">
        <v>70.819999999999993</v>
      </c>
    </row>
    <row r="608" spans="1:2" x14ac:dyDescent="0.25">
      <c r="A608" s="85" t="s">
        <v>99</v>
      </c>
      <c r="B608" s="21">
        <v>70.819999999999993</v>
      </c>
    </row>
    <row r="609" spans="1:2" x14ac:dyDescent="0.25">
      <c r="A609" s="85" t="s">
        <v>99</v>
      </c>
      <c r="B609" s="21">
        <v>70.819999999999993</v>
      </c>
    </row>
    <row r="610" spans="1:2" x14ac:dyDescent="0.25">
      <c r="A610" s="85" t="s">
        <v>99</v>
      </c>
      <c r="B610" s="21">
        <v>80.42</v>
      </c>
    </row>
    <row r="611" spans="1:2" x14ac:dyDescent="0.25">
      <c r="A611" s="85" t="s">
        <v>99</v>
      </c>
      <c r="B611" s="21">
        <v>80.42</v>
      </c>
    </row>
    <row r="612" spans="1:2" x14ac:dyDescent="0.25">
      <c r="A612" s="85" t="s">
        <v>99</v>
      </c>
      <c r="B612" s="21">
        <v>85.23</v>
      </c>
    </row>
    <row r="613" spans="1:2" x14ac:dyDescent="0.25">
      <c r="A613" s="85" t="s">
        <v>99</v>
      </c>
      <c r="B613" s="21">
        <v>90.03</v>
      </c>
    </row>
    <row r="614" spans="1:2" x14ac:dyDescent="0.25">
      <c r="A614" s="85" t="s">
        <v>99</v>
      </c>
      <c r="B614" s="21">
        <v>94.83</v>
      </c>
    </row>
    <row r="615" spans="1:2" x14ac:dyDescent="0.25">
      <c r="A615" s="85" t="s">
        <v>99</v>
      </c>
      <c r="B615" s="21">
        <v>51.62</v>
      </c>
    </row>
    <row r="616" spans="1:2" x14ac:dyDescent="0.25">
      <c r="A616" s="85" t="s">
        <v>99</v>
      </c>
      <c r="B616" s="21">
        <v>56.42</v>
      </c>
    </row>
    <row r="617" spans="1:2" x14ac:dyDescent="0.25">
      <c r="A617" s="85" t="s">
        <v>99</v>
      </c>
      <c r="B617" s="21">
        <v>56.42</v>
      </c>
    </row>
    <row r="618" spans="1:2" x14ac:dyDescent="0.25">
      <c r="A618" s="85" t="s">
        <v>99</v>
      </c>
      <c r="B618" s="21">
        <v>61.22</v>
      </c>
    </row>
    <row r="619" spans="1:2" x14ac:dyDescent="0.25">
      <c r="A619" s="85" t="s">
        <v>99</v>
      </c>
      <c r="B619" s="21">
        <v>70.819999999999993</v>
      </c>
    </row>
    <row r="620" spans="1:2" x14ac:dyDescent="0.25">
      <c r="A620" s="85" t="s">
        <v>99</v>
      </c>
      <c r="B620" s="21">
        <v>70.819999999999993</v>
      </c>
    </row>
    <row r="621" spans="1:2" x14ac:dyDescent="0.25">
      <c r="A621" s="85" t="s">
        <v>99</v>
      </c>
      <c r="B621" s="21">
        <v>70.819999999999993</v>
      </c>
    </row>
    <row r="622" spans="1:2" x14ac:dyDescent="0.25">
      <c r="A622" s="85" t="s">
        <v>99</v>
      </c>
      <c r="B622" s="21">
        <v>70.819999999999993</v>
      </c>
    </row>
    <row r="623" spans="1:2" x14ac:dyDescent="0.25">
      <c r="A623" s="85" t="s">
        <v>99</v>
      </c>
      <c r="B623" s="21">
        <v>75.62</v>
      </c>
    </row>
    <row r="624" spans="1:2" x14ac:dyDescent="0.25">
      <c r="A624" s="85" t="s">
        <v>99</v>
      </c>
      <c r="B624" s="21">
        <v>80.42</v>
      </c>
    </row>
    <row r="625" spans="1:2" x14ac:dyDescent="0.25">
      <c r="A625" s="85" t="s">
        <v>99</v>
      </c>
      <c r="B625" s="21">
        <v>80.42</v>
      </c>
    </row>
    <row r="626" spans="1:2" x14ac:dyDescent="0.25">
      <c r="A626" s="85" t="s">
        <v>99</v>
      </c>
      <c r="B626" s="21">
        <v>80.42</v>
      </c>
    </row>
    <row r="627" spans="1:2" x14ac:dyDescent="0.25">
      <c r="A627" s="85" t="s">
        <v>99</v>
      </c>
      <c r="B627" s="21">
        <v>90.03</v>
      </c>
    </row>
    <row r="628" spans="1:2" x14ac:dyDescent="0.25">
      <c r="A628" s="85" t="s">
        <v>99</v>
      </c>
      <c r="B628" s="21">
        <v>90.03</v>
      </c>
    </row>
    <row r="629" spans="1:2" x14ac:dyDescent="0.25">
      <c r="A629" s="85" t="s">
        <v>99</v>
      </c>
      <c r="B629" s="21">
        <v>90.03</v>
      </c>
    </row>
    <row r="630" spans="1:2" x14ac:dyDescent="0.25">
      <c r="A630" s="85" t="s">
        <v>99</v>
      </c>
      <c r="B630" s="21">
        <v>90.03</v>
      </c>
    </row>
    <row r="631" spans="1:2" ht="15.75" thickBot="1" x14ac:dyDescent="0.3">
      <c r="A631" s="88" t="s">
        <v>99</v>
      </c>
      <c r="B631" s="24">
        <v>90.03</v>
      </c>
    </row>
  </sheetData>
  <mergeCells count="2">
    <mergeCell ref="AA1:AB1"/>
    <mergeCell ref="Q1:R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299F-DCBB-4AD8-B201-0EE8ABEF54F5}">
  <dimension ref="A1:M58"/>
  <sheetViews>
    <sheetView zoomScale="120" zoomScaleNormal="120" workbookViewId="0">
      <selection activeCell="B58" sqref="B2:B58"/>
    </sheetView>
  </sheetViews>
  <sheetFormatPr defaultRowHeight="15" x14ac:dyDescent="0.25"/>
  <cols>
    <col min="1" max="1" width="10.85546875" customWidth="1"/>
    <col min="9" max="9" width="10.7109375" bestFit="1" customWidth="1"/>
    <col min="10" max="10" width="12.28515625" customWidth="1"/>
    <col min="11" max="11" width="13.7109375" customWidth="1"/>
    <col min="13" max="13" width="11.42578125" customWidth="1"/>
  </cols>
  <sheetData>
    <row r="1" spans="1:13" ht="15.75" customHeight="1" thickBot="1" x14ac:dyDescent="0.3">
      <c r="A1" s="135" t="s">
        <v>96</v>
      </c>
      <c r="B1" s="135" t="s">
        <v>158</v>
      </c>
      <c r="C1" s="135" t="s">
        <v>97</v>
      </c>
      <c r="D1" s="135" t="s">
        <v>159</v>
      </c>
      <c r="E1" s="136" t="s">
        <v>160</v>
      </c>
      <c r="I1" s="137" t="s">
        <v>96</v>
      </c>
      <c r="J1" s="137" t="s">
        <v>158</v>
      </c>
      <c r="K1" s="137" t="s">
        <v>161</v>
      </c>
      <c r="L1" s="137" t="s">
        <v>162</v>
      </c>
      <c r="M1" s="137" t="s">
        <v>180</v>
      </c>
    </row>
    <row r="2" spans="1:13" ht="16.5" customHeight="1" x14ac:dyDescent="0.25">
      <c r="A2" s="120" t="s">
        <v>99</v>
      </c>
      <c r="B2" s="121" t="s">
        <v>38</v>
      </c>
      <c r="C2" s="121">
        <v>60.05</v>
      </c>
      <c r="D2" s="121">
        <v>99.44</v>
      </c>
      <c r="E2" s="122" t="s">
        <v>152</v>
      </c>
      <c r="I2" s="155" t="s">
        <v>99</v>
      </c>
      <c r="J2" s="156" t="s">
        <v>166</v>
      </c>
      <c r="K2" s="156" t="s">
        <v>165</v>
      </c>
      <c r="L2" s="156">
        <v>1</v>
      </c>
      <c r="M2" s="157">
        <v>14.3</v>
      </c>
    </row>
    <row r="3" spans="1:13" x14ac:dyDescent="0.25">
      <c r="A3" s="123" t="s">
        <v>99</v>
      </c>
      <c r="B3" s="128" t="s">
        <v>38</v>
      </c>
      <c r="C3" s="128">
        <v>69.150000000000006</v>
      </c>
      <c r="D3" s="128">
        <v>127.32</v>
      </c>
      <c r="E3" s="124" t="s">
        <v>152</v>
      </c>
      <c r="I3" s="158" t="s">
        <v>99</v>
      </c>
      <c r="J3" s="159" t="s">
        <v>166</v>
      </c>
      <c r="K3" s="159" t="s">
        <v>164</v>
      </c>
      <c r="L3" s="159">
        <v>5</v>
      </c>
      <c r="M3" s="160">
        <v>71.400000000000006</v>
      </c>
    </row>
    <row r="4" spans="1:13" x14ac:dyDescent="0.25">
      <c r="A4" s="123" t="s">
        <v>99</v>
      </c>
      <c r="B4" s="128" t="s">
        <v>38</v>
      </c>
      <c r="C4" s="128">
        <v>60.55</v>
      </c>
      <c r="D4" s="128">
        <v>95.46</v>
      </c>
      <c r="E4" s="124" t="s">
        <v>152</v>
      </c>
      <c r="I4" s="158" t="s">
        <v>99</v>
      </c>
      <c r="J4" s="159" t="s">
        <v>166</v>
      </c>
      <c r="K4" s="159" t="s">
        <v>163</v>
      </c>
      <c r="L4" s="159">
        <v>1</v>
      </c>
      <c r="M4" s="160">
        <v>14.3</v>
      </c>
    </row>
    <row r="5" spans="1:13" x14ac:dyDescent="0.25">
      <c r="A5" s="123" t="s">
        <v>99</v>
      </c>
      <c r="B5" s="128" t="s">
        <v>38</v>
      </c>
      <c r="C5" s="128">
        <v>66.45</v>
      </c>
      <c r="D5" s="128">
        <v>116.99</v>
      </c>
      <c r="E5" s="124" t="s">
        <v>153</v>
      </c>
      <c r="I5" s="158" t="s">
        <v>99</v>
      </c>
      <c r="J5" s="159" t="s">
        <v>167</v>
      </c>
      <c r="K5" s="159" t="s">
        <v>165</v>
      </c>
      <c r="L5" s="159"/>
      <c r="M5" s="160">
        <v>0</v>
      </c>
    </row>
    <row r="6" spans="1:13" x14ac:dyDescent="0.25">
      <c r="A6" s="123" t="s">
        <v>99</v>
      </c>
      <c r="B6" s="128" t="s">
        <v>38</v>
      </c>
      <c r="C6" s="128">
        <v>68</v>
      </c>
      <c r="D6" s="128">
        <v>130.4</v>
      </c>
      <c r="E6" s="124" t="s">
        <v>152</v>
      </c>
      <c r="I6" s="158" t="s">
        <v>99</v>
      </c>
      <c r="J6" s="159" t="s">
        <v>167</v>
      </c>
      <c r="K6" s="159" t="s">
        <v>164</v>
      </c>
      <c r="L6" s="159">
        <v>11</v>
      </c>
      <c r="M6" s="160">
        <v>57.9</v>
      </c>
    </row>
    <row r="7" spans="1:13" x14ac:dyDescent="0.25">
      <c r="A7" s="123" t="s">
        <v>99</v>
      </c>
      <c r="B7" s="128" t="s">
        <v>38</v>
      </c>
      <c r="C7" s="128">
        <v>67.650000000000006</v>
      </c>
      <c r="D7" s="128">
        <v>118.22</v>
      </c>
      <c r="E7" s="124" t="s">
        <v>154</v>
      </c>
      <c r="I7" s="158" t="s">
        <v>99</v>
      </c>
      <c r="J7" s="159" t="s">
        <v>167</v>
      </c>
      <c r="K7" s="159" t="s">
        <v>163</v>
      </c>
      <c r="L7" s="159">
        <v>8</v>
      </c>
      <c r="M7" s="160">
        <v>42.1</v>
      </c>
    </row>
    <row r="8" spans="1:13" x14ac:dyDescent="0.25">
      <c r="A8" s="123" t="s">
        <v>99</v>
      </c>
      <c r="B8" s="128" t="s">
        <v>38</v>
      </c>
      <c r="C8" s="128">
        <v>61.95</v>
      </c>
      <c r="D8" s="128">
        <v>94.31</v>
      </c>
      <c r="E8" s="124" t="s">
        <v>155</v>
      </c>
      <c r="I8" s="158" t="s">
        <v>98</v>
      </c>
      <c r="J8" s="159" t="s">
        <v>168</v>
      </c>
      <c r="K8" s="159" t="s">
        <v>165</v>
      </c>
      <c r="L8" s="159">
        <v>1</v>
      </c>
      <c r="M8" s="160">
        <v>6.2</v>
      </c>
    </row>
    <row r="9" spans="1:13" x14ac:dyDescent="0.25">
      <c r="A9" s="123" t="s">
        <v>99</v>
      </c>
      <c r="B9" s="128" t="s">
        <v>37</v>
      </c>
      <c r="C9" s="128">
        <v>72.150000000000006</v>
      </c>
      <c r="D9" s="128">
        <v>145.21</v>
      </c>
      <c r="E9" s="124" t="s">
        <v>152</v>
      </c>
      <c r="I9" s="158" t="s">
        <v>98</v>
      </c>
      <c r="J9" s="159" t="s">
        <v>168</v>
      </c>
      <c r="K9" s="159" t="s">
        <v>164</v>
      </c>
      <c r="L9" s="159">
        <v>6</v>
      </c>
      <c r="M9" s="160">
        <v>37.5</v>
      </c>
    </row>
    <row r="10" spans="1:13" x14ac:dyDescent="0.25">
      <c r="A10" s="123" t="s">
        <v>99</v>
      </c>
      <c r="B10" s="128" t="s">
        <v>37</v>
      </c>
      <c r="C10" s="128">
        <v>52.45</v>
      </c>
      <c r="D10" s="128">
        <v>74.73</v>
      </c>
      <c r="E10" s="124" t="s">
        <v>152</v>
      </c>
      <c r="I10" s="158" t="s">
        <v>98</v>
      </c>
      <c r="J10" s="159" t="s">
        <v>168</v>
      </c>
      <c r="K10" s="159" t="s">
        <v>163</v>
      </c>
      <c r="L10" s="159">
        <v>9</v>
      </c>
      <c r="M10" s="160">
        <v>56.3</v>
      </c>
    </row>
    <row r="11" spans="1:13" x14ac:dyDescent="0.25">
      <c r="A11" s="123" t="s">
        <v>99</v>
      </c>
      <c r="B11" s="128" t="s">
        <v>37</v>
      </c>
      <c r="C11" s="128">
        <v>70</v>
      </c>
      <c r="D11" s="128">
        <v>167.33</v>
      </c>
      <c r="E11" s="124" t="s">
        <v>152</v>
      </c>
      <c r="I11" s="158" t="s">
        <v>98</v>
      </c>
      <c r="J11" s="159" t="s">
        <v>169</v>
      </c>
      <c r="K11" s="159" t="s">
        <v>165</v>
      </c>
      <c r="L11" s="159">
        <v>4</v>
      </c>
      <c r="M11" s="160">
        <v>26.7</v>
      </c>
    </row>
    <row r="12" spans="1:13" x14ac:dyDescent="0.25">
      <c r="A12" s="123" t="s">
        <v>99</v>
      </c>
      <c r="B12" s="128" t="s">
        <v>37</v>
      </c>
      <c r="C12" s="128">
        <v>71.05</v>
      </c>
      <c r="D12" s="128">
        <v>164.34</v>
      </c>
      <c r="E12" s="124" t="s">
        <v>153</v>
      </c>
      <c r="I12" s="158" t="s">
        <v>98</v>
      </c>
      <c r="J12" s="159" t="s">
        <v>169</v>
      </c>
      <c r="K12" s="159" t="s">
        <v>164</v>
      </c>
      <c r="L12" s="159">
        <v>10</v>
      </c>
      <c r="M12" s="160">
        <v>66.7</v>
      </c>
    </row>
    <row r="13" spans="1:13" ht="15.75" thickBot="1" x14ac:dyDescent="0.3">
      <c r="A13" s="123" t="s">
        <v>99</v>
      </c>
      <c r="B13" s="128" t="s">
        <v>37</v>
      </c>
      <c r="C13" s="128">
        <v>74.150000000000006</v>
      </c>
      <c r="D13" s="128">
        <v>174.11</v>
      </c>
      <c r="E13" s="124" t="s">
        <v>152</v>
      </c>
      <c r="I13" s="161" t="s">
        <v>98</v>
      </c>
      <c r="J13" s="162" t="s">
        <v>169</v>
      </c>
      <c r="K13" s="162" t="s">
        <v>163</v>
      </c>
      <c r="L13" s="162">
        <v>1</v>
      </c>
      <c r="M13" s="163">
        <v>6.6</v>
      </c>
    </row>
    <row r="14" spans="1:13" x14ac:dyDescent="0.25">
      <c r="A14" s="123" t="s">
        <v>99</v>
      </c>
      <c r="B14" s="128" t="s">
        <v>37</v>
      </c>
      <c r="C14" s="128">
        <v>78.8</v>
      </c>
      <c r="D14" s="128">
        <v>185.01</v>
      </c>
      <c r="E14" s="124" t="s">
        <v>152</v>
      </c>
    </row>
    <row r="15" spans="1:13" x14ac:dyDescent="0.25">
      <c r="A15" s="123" t="s">
        <v>99</v>
      </c>
      <c r="B15" s="128" t="s">
        <v>37</v>
      </c>
      <c r="C15" s="128">
        <v>69.150000000000006</v>
      </c>
      <c r="D15" s="128">
        <v>143.80000000000001</v>
      </c>
      <c r="E15" s="124" t="s">
        <v>155</v>
      </c>
    </row>
    <row r="16" spans="1:13" x14ac:dyDescent="0.25">
      <c r="A16" s="123" t="s">
        <v>99</v>
      </c>
      <c r="B16" s="128" t="s">
        <v>37</v>
      </c>
      <c r="C16" s="128">
        <v>55.65</v>
      </c>
      <c r="D16" s="128">
        <v>79.239999999999995</v>
      </c>
      <c r="E16" s="124" t="s">
        <v>152</v>
      </c>
    </row>
    <row r="17" spans="1:5" x14ac:dyDescent="0.25">
      <c r="A17" s="123" t="s">
        <v>99</v>
      </c>
      <c r="B17" s="128" t="s">
        <v>37</v>
      </c>
      <c r="C17" s="128">
        <v>66.150000000000006</v>
      </c>
      <c r="D17" s="128">
        <v>134.69999999999999</v>
      </c>
      <c r="E17" s="124" t="s">
        <v>153</v>
      </c>
    </row>
    <row r="18" spans="1:5" x14ac:dyDescent="0.25">
      <c r="A18" s="123" t="s">
        <v>99</v>
      </c>
      <c r="B18" s="128" t="s">
        <v>37</v>
      </c>
      <c r="C18" s="128">
        <v>65.599999999999994</v>
      </c>
      <c r="D18" s="128">
        <v>134.25</v>
      </c>
      <c r="E18" s="124" t="s">
        <v>155</v>
      </c>
    </row>
    <row r="19" spans="1:5" x14ac:dyDescent="0.25">
      <c r="A19" s="123" t="s">
        <v>99</v>
      </c>
      <c r="B19" s="128" t="s">
        <v>37</v>
      </c>
      <c r="C19" s="128">
        <v>64.3</v>
      </c>
      <c r="D19" s="128">
        <v>139.18</v>
      </c>
      <c r="E19" s="124" t="s">
        <v>153</v>
      </c>
    </row>
    <row r="20" spans="1:5" x14ac:dyDescent="0.25">
      <c r="A20" s="123" t="s">
        <v>99</v>
      </c>
      <c r="B20" s="128" t="s">
        <v>37</v>
      </c>
      <c r="C20" s="128">
        <v>65.7</v>
      </c>
      <c r="D20" s="128">
        <v>120.5</v>
      </c>
      <c r="E20" s="124" t="s">
        <v>155</v>
      </c>
    </row>
    <row r="21" spans="1:5" x14ac:dyDescent="0.25">
      <c r="A21" s="123" t="s">
        <v>99</v>
      </c>
      <c r="B21" s="128" t="s">
        <v>37</v>
      </c>
      <c r="C21" s="128">
        <v>69.95</v>
      </c>
      <c r="D21" s="128">
        <v>169.46</v>
      </c>
      <c r="E21" s="124" t="s">
        <v>152</v>
      </c>
    </row>
    <row r="22" spans="1:5" x14ac:dyDescent="0.25">
      <c r="A22" s="123" t="s">
        <v>99</v>
      </c>
      <c r="B22" s="128" t="s">
        <v>37</v>
      </c>
      <c r="C22" s="128">
        <v>57.6</v>
      </c>
      <c r="D22" s="128">
        <v>98.98</v>
      </c>
      <c r="E22" s="124" t="s">
        <v>152</v>
      </c>
    </row>
    <row r="23" spans="1:5" x14ac:dyDescent="0.25">
      <c r="A23" s="123" t="s">
        <v>99</v>
      </c>
      <c r="B23" s="128" t="s">
        <v>37</v>
      </c>
      <c r="C23" s="128">
        <v>55.9</v>
      </c>
      <c r="D23" s="128">
        <v>82.09</v>
      </c>
      <c r="E23" s="124" t="s">
        <v>155</v>
      </c>
    </row>
    <row r="24" spans="1:5" x14ac:dyDescent="0.25">
      <c r="A24" s="123" t="s">
        <v>99</v>
      </c>
      <c r="B24" s="128" t="s">
        <v>37</v>
      </c>
      <c r="C24" s="128">
        <v>67.599999999999994</v>
      </c>
      <c r="D24" s="128">
        <v>156.69999999999999</v>
      </c>
      <c r="E24" s="124" t="s">
        <v>155</v>
      </c>
    </row>
    <row r="25" spans="1:5" x14ac:dyDescent="0.25">
      <c r="A25" s="123" t="s">
        <v>99</v>
      </c>
      <c r="B25" s="128" t="s">
        <v>37</v>
      </c>
      <c r="C25" s="128">
        <v>67.8</v>
      </c>
      <c r="D25" s="128">
        <v>123.44</v>
      </c>
      <c r="E25" s="124" t="s">
        <v>155</v>
      </c>
    </row>
    <row r="26" spans="1:5" x14ac:dyDescent="0.25">
      <c r="A26" s="123" t="s">
        <v>99</v>
      </c>
      <c r="B26" s="128" t="s">
        <v>37</v>
      </c>
      <c r="C26" s="128">
        <v>73.099999999999994</v>
      </c>
      <c r="D26" s="128">
        <v>172.48</v>
      </c>
      <c r="E26" s="124" t="s">
        <v>155</v>
      </c>
    </row>
    <row r="27" spans="1:5" x14ac:dyDescent="0.25">
      <c r="A27" s="123" t="s">
        <v>99</v>
      </c>
      <c r="B27" s="128" t="s">
        <v>37</v>
      </c>
      <c r="C27" s="128">
        <v>67.150000000000006</v>
      </c>
      <c r="D27" s="128">
        <v>147.19</v>
      </c>
      <c r="E27" s="124" t="s">
        <v>152</v>
      </c>
    </row>
    <row r="28" spans="1:5" ht="15.75" thickBot="1" x14ac:dyDescent="0.3">
      <c r="A28" s="125" t="s">
        <v>99</v>
      </c>
      <c r="B28" s="126" t="s">
        <v>37</v>
      </c>
      <c r="C28" s="126">
        <v>75.099999999999994</v>
      </c>
      <c r="D28" s="126">
        <v>181.36</v>
      </c>
      <c r="E28" s="127" t="s">
        <v>155</v>
      </c>
    </row>
    <row r="29" spans="1:5" x14ac:dyDescent="0.25">
      <c r="A29" s="130" t="s">
        <v>98</v>
      </c>
      <c r="B29" s="129" t="s">
        <v>37</v>
      </c>
      <c r="C29" s="129">
        <v>44.4</v>
      </c>
      <c r="D29" s="129">
        <v>40.14</v>
      </c>
      <c r="E29" s="131" t="s">
        <v>152</v>
      </c>
    </row>
    <row r="30" spans="1:5" x14ac:dyDescent="0.25">
      <c r="A30" s="130" t="s">
        <v>98</v>
      </c>
      <c r="B30" s="129" t="s">
        <v>37</v>
      </c>
      <c r="C30" s="129">
        <v>48.45</v>
      </c>
      <c r="D30" s="129">
        <v>44.98</v>
      </c>
      <c r="E30" s="131" t="s">
        <v>153</v>
      </c>
    </row>
    <row r="31" spans="1:5" x14ac:dyDescent="0.25">
      <c r="A31" s="130" t="s">
        <v>98</v>
      </c>
      <c r="B31" s="129" t="s">
        <v>37</v>
      </c>
      <c r="C31" s="129">
        <v>44.5</v>
      </c>
      <c r="D31" s="129">
        <v>31.25</v>
      </c>
      <c r="E31" s="131" t="s">
        <v>153</v>
      </c>
    </row>
    <row r="32" spans="1:5" x14ac:dyDescent="0.25">
      <c r="A32" s="130" t="s">
        <v>98</v>
      </c>
      <c r="B32" s="129" t="s">
        <v>37</v>
      </c>
      <c r="C32" s="129">
        <v>49.55</v>
      </c>
      <c r="D32" s="129">
        <v>50.64</v>
      </c>
      <c r="E32" s="131" t="s">
        <v>153</v>
      </c>
    </row>
    <row r="33" spans="1:5" x14ac:dyDescent="0.25">
      <c r="A33" s="130" t="s">
        <v>98</v>
      </c>
      <c r="B33" s="129" t="s">
        <v>37</v>
      </c>
      <c r="C33" s="129">
        <v>44.65</v>
      </c>
      <c r="D33" s="129">
        <v>38.630000000000003</v>
      </c>
      <c r="E33" s="131" t="s">
        <v>153</v>
      </c>
    </row>
    <row r="34" spans="1:5" x14ac:dyDescent="0.25">
      <c r="A34" s="130" t="s">
        <v>98</v>
      </c>
      <c r="B34" s="129" t="s">
        <v>37</v>
      </c>
      <c r="C34" s="129">
        <v>38.15</v>
      </c>
      <c r="D34" s="129">
        <v>21.82</v>
      </c>
      <c r="E34" s="131" t="s">
        <v>155</v>
      </c>
    </row>
    <row r="35" spans="1:5" x14ac:dyDescent="0.25">
      <c r="A35" s="130" t="s">
        <v>98</v>
      </c>
      <c r="B35" s="129" t="s">
        <v>37</v>
      </c>
      <c r="C35" s="129">
        <v>48.1</v>
      </c>
      <c r="D35" s="129">
        <v>47.93</v>
      </c>
      <c r="E35" s="131" t="s">
        <v>154</v>
      </c>
    </row>
    <row r="36" spans="1:5" x14ac:dyDescent="0.25">
      <c r="A36" s="130" t="s">
        <v>98</v>
      </c>
      <c r="B36" s="129" t="s">
        <v>37</v>
      </c>
      <c r="C36" s="129">
        <v>50.2</v>
      </c>
      <c r="D36" s="129">
        <v>49.98</v>
      </c>
      <c r="E36" s="131" t="s">
        <v>153</v>
      </c>
    </row>
    <row r="37" spans="1:5" x14ac:dyDescent="0.25">
      <c r="A37" s="130" t="s">
        <v>98</v>
      </c>
      <c r="B37" s="129" t="s">
        <v>37</v>
      </c>
      <c r="C37" s="129">
        <v>48.1</v>
      </c>
      <c r="D37" s="129">
        <v>50.22</v>
      </c>
      <c r="E37" s="131" t="s">
        <v>153</v>
      </c>
    </row>
    <row r="38" spans="1:5" x14ac:dyDescent="0.25">
      <c r="A38" s="130" t="s">
        <v>98</v>
      </c>
      <c r="B38" s="129" t="s">
        <v>37</v>
      </c>
      <c r="C38" s="129">
        <v>43.75</v>
      </c>
      <c r="D38" s="129">
        <v>36.26</v>
      </c>
      <c r="E38" s="131" t="s">
        <v>154</v>
      </c>
    </row>
    <row r="39" spans="1:5" x14ac:dyDescent="0.25">
      <c r="A39" s="130" t="s">
        <v>98</v>
      </c>
      <c r="B39" s="129" t="s">
        <v>37</v>
      </c>
      <c r="C39" s="129">
        <v>44.95</v>
      </c>
      <c r="D39" s="129">
        <v>41.84</v>
      </c>
      <c r="E39" s="131" t="s">
        <v>152</v>
      </c>
    </row>
    <row r="40" spans="1:5" x14ac:dyDescent="0.25">
      <c r="A40" s="130" t="s">
        <v>98</v>
      </c>
      <c r="B40" s="129" t="s">
        <v>37</v>
      </c>
      <c r="C40" s="129">
        <v>44.9</v>
      </c>
      <c r="D40" s="129">
        <v>42.68</v>
      </c>
      <c r="E40" s="131" t="s">
        <v>152</v>
      </c>
    </row>
    <row r="41" spans="1:5" x14ac:dyDescent="0.25">
      <c r="A41" s="130" t="s">
        <v>98</v>
      </c>
      <c r="B41" s="129" t="s">
        <v>37</v>
      </c>
      <c r="C41" s="129">
        <v>44</v>
      </c>
      <c r="D41" s="129">
        <v>35.380000000000003</v>
      </c>
      <c r="E41" s="131" t="s">
        <v>154</v>
      </c>
    </row>
    <row r="42" spans="1:5" x14ac:dyDescent="0.25">
      <c r="A42" s="130" t="s">
        <v>98</v>
      </c>
      <c r="B42" s="129" t="s">
        <v>37</v>
      </c>
      <c r="C42" s="129">
        <v>48.45</v>
      </c>
      <c r="D42" s="129">
        <v>48.68</v>
      </c>
      <c r="E42" s="131" t="s">
        <v>154</v>
      </c>
    </row>
    <row r="43" spans="1:5" x14ac:dyDescent="0.25">
      <c r="A43" s="130" t="s">
        <v>98</v>
      </c>
      <c r="B43" s="129" t="s">
        <v>37</v>
      </c>
      <c r="C43" s="129">
        <v>44.05</v>
      </c>
      <c r="D43" s="129">
        <v>36.07</v>
      </c>
      <c r="E43" s="131" t="s">
        <v>154</v>
      </c>
    </row>
    <row r="44" spans="1:5" x14ac:dyDescent="0.25">
      <c r="A44" s="130" t="s">
        <v>98</v>
      </c>
      <c r="B44" s="129" t="s">
        <v>37</v>
      </c>
      <c r="C44" s="129">
        <v>44.2</v>
      </c>
      <c r="D44" s="129">
        <v>37.9</v>
      </c>
      <c r="E44" s="131" t="s">
        <v>153</v>
      </c>
    </row>
    <row r="45" spans="1:5" x14ac:dyDescent="0.25">
      <c r="A45" s="130" t="s">
        <v>98</v>
      </c>
      <c r="B45" s="129" t="s">
        <v>38</v>
      </c>
      <c r="C45" s="129">
        <v>48.8</v>
      </c>
      <c r="D45" s="129">
        <v>49.02</v>
      </c>
      <c r="E45" s="131" t="s">
        <v>155</v>
      </c>
    </row>
    <row r="46" spans="1:5" x14ac:dyDescent="0.25">
      <c r="A46" s="130" t="s">
        <v>98</v>
      </c>
      <c r="B46" s="129" t="s">
        <v>38</v>
      </c>
      <c r="C46" s="129">
        <v>43.9</v>
      </c>
      <c r="D46" s="129">
        <v>35.58</v>
      </c>
      <c r="E46" s="131" t="s">
        <v>155</v>
      </c>
    </row>
    <row r="47" spans="1:5" x14ac:dyDescent="0.25">
      <c r="A47" s="130" t="s">
        <v>98</v>
      </c>
      <c r="B47" s="129" t="s">
        <v>38</v>
      </c>
      <c r="C47" s="129">
        <v>43.4</v>
      </c>
      <c r="D47" s="129">
        <v>38.03</v>
      </c>
      <c r="E47" s="131" t="s">
        <v>156</v>
      </c>
    </row>
    <row r="48" spans="1:5" x14ac:dyDescent="0.25">
      <c r="A48" s="130" t="s">
        <v>98</v>
      </c>
      <c r="B48" s="129" t="s">
        <v>38</v>
      </c>
      <c r="C48" s="129">
        <v>49.4</v>
      </c>
      <c r="D48" s="129">
        <v>53.23</v>
      </c>
      <c r="E48" s="131" t="s">
        <v>155</v>
      </c>
    </row>
    <row r="49" spans="1:5" x14ac:dyDescent="0.25">
      <c r="A49" s="130" t="s">
        <v>98</v>
      </c>
      <c r="B49" s="129" t="s">
        <v>38</v>
      </c>
      <c r="C49" s="129">
        <v>46.7</v>
      </c>
      <c r="D49" s="129">
        <v>34.020000000000003</v>
      </c>
      <c r="E49" s="131" t="s">
        <v>155</v>
      </c>
    </row>
    <row r="50" spans="1:5" x14ac:dyDescent="0.25">
      <c r="A50" s="130" t="s">
        <v>98</v>
      </c>
      <c r="B50" s="129" t="s">
        <v>38</v>
      </c>
      <c r="C50" s="129">
        <v>42.15</v>
      </c>
      <c r="D50" s="129">
        <v>28.12</v>
      </c>
      <c r="E50" s="131" t="s">
        <v>155</v>
      </c>
    </row>
    <row r="51" spans="1:5" x14ac:dyDescent="0.25">
      <c r="A51" s="130" t="s">
        <v>98</v>
      </c>
      <c r="B51" s="129" t="s">
        <v>38</v>
      </c>
      <c r="C51" s="129">
        <v>48.65</v>
      </c>
      <c r="D51" s="129">
        <v>45.54</v>
      </c>
      <c r="E51" s="131" t="s">
        <v>153</v>
      </c>
    </row>
    <row r="52" spans="1:5" x14ac:dyDescent="0.25">
      <c r="A52" s="130" t="s">
        <v>98</v>
      </c>
      <c r="B52" s="129" t="s">
        <v>38</v>
      </c>
      <c r="C52" s="129">
        <v>48.25</v>
      </c>
      <c r="D52" s="129">
        <v>40.25</v>
      </c>
      <c r="E52" s="131" t="s">
        <v>155</v>
      </c>
    </row>
    <row r="53" spans="1:5" x14ac:dyDescent="0.25">
      <c r="A53" s="130" t="s">
        <v>98</v>
      </c>
      <c r="B53" s="129" t="s">
        <v>38</v>
      </c>
      <c r="C53" s="129">
        <v>60.95</v>
      </c>
      <c r="D53" s="129">
        <v>94.23</v>
      </c>
      <c r="E53" s="131" t="s">
        <v>154</v>
      </c>
    </row>
    <row r="54" spans="1:5" x14ac:dyDescent="0.25">
      <c r="A54" s="130" t="s">
        <v>98</v>
      </c>
      <c r="B54" s="129" t="s">
        <v>38</v>
      </c>
      <c r="C54" s="129">
        <v>46.55</v>
      </c>
      <c r="D54" s="129">
        <v>44.15</v>
      </c>
      <c r="E54" s="131" t="s">
        <v>155</v>
      </c>
    </row>
    <row r="55" spans="1:5" x14ac:dyDescent="0.25">
      <c r="A55" s="130" t="s">
        <v>98</v>
      </c>
      <c r="B55" s="129" t="s">
        <v>38</v>
      </c>
      <c r="C55" s="129">
        <v>41.25</v>
      </c>
      <c r="D55" s="129">
        <v>30.96</v>
      </c>
      <c r="E55" s="131" t="s">
        <v>156</v>
      </c>
    </row>
    <row r="56" spans="1:5" x14ac:dyDescent="0.25">
      <c r="A56" s="130" t="s">
        <v>98</v>
      </c>
      <c r="B56" s="129" t="s">
        <v>38</v>
      </c>
      <c r="C56" s="129">
        <v>51.45</v>
      </c>
      <c r="D56" s="129">
        <v>54.38</v>
      </c>
      <c r="E56" s="131" t="s">
        <v>152</v>
      </c>
    </row>
    <row r="57" spans="1:5" x14ac:dyDescent="0.25">
      <c r="A57" s="130" t="s">
        <v>98</v>
      </c>
      <c r="B57" s="129" t="s">
        <v>38</v>
      </c>
      <c r="C57" s="129">
        <v>49.7</v>
      </c>
      <c r="D57" s="129">
        <v>45.45</v>
      </c>
      <c r="E57" s="131" t="s">
        <v>153</v>
      </c>
    </row>
    <row r="58" spans="1:5" ht="15.75" thickBot="1" x14ac:dyDescent="0.3">
      <c r="A58" s="132" t="s">
        <v>98</v>
      </c>
      <c r="B58" s="133" t="s">
        <v>157</v>
      </c>
      <c r="C58" s="133">
        <v>46</v>
      </c>
      <c r="D58" s="133">
        <v>47.46</v>
      </c>
      <c r="E58" s="134" t="s">
        <v>152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969D-6F0C-467E-B4F8-8F206D7EAD2F}">
  <dimension ref="A1:K22"/>
  <sheetViews>
    <sheetView topLeftCell="A2" workbookViewId="0">
      <selection activeCell="E12" sqref="E12"/>
    </sheetView>
  </sheetViews>
  <sheetFormatPr defaultRowHeight="15" x14ac:dyDescent="0.25"/>
  <cols>
    <col min="4" max="4" width="11.5703125" customWidth="1"/>
  </cols>
  <sheetData>
    <row r="1" spans="1:11" ht="15.75" thickBot="1" x14ac:dyDescent="0.3">
      <c r="A1" s="93" t="s">
        <v>103</v>
      </c>
      <c r="B1" s="94" t="s">
        <v>104</v>
      </c>
      <c r="C1" s="94" t="s">
        <v>105</v>
      </c>
      <c r="D1" s="95" t="s">
        <v>106</v>
      </c>
    </row>
    <row r="2" spans="1:11" x14ac:dyDescent="0.25">
      <c r="A2" s="78">
        <v>5</v>
      </c>
      <c r="B2" s="91" t="s">
        <v>107</v>
      </c>
      <c r="C2" s="91"/>
      <c r="D2" s="96" t="s">
        <v>98</v>
      </c>
    </row>
    <row r="3" spans="1:11" x14ac:dyDescent="0.25">
      <c r="A3" s="80">
        <v>15</v>
      </c>
      <c r="B3" s="97" t="s">
        <v>108</v>
      </c>
      <c r="C3" s="92"/>
      <c r="D3" s="98" t="s">
        <v>98</v>
      </c>
    </row>
    <row r="4" spans="1:11" x14ac:dyDescent="0.25">
      <c r="A4" s="80">
        <v>25</v>
      </c>
      <c r="B4" s="92" t="s">
        <v>109</v>
      </c>
      <c r="C4" s="92">
        <v>2</v>
      </c>
      <c r="D4" s="98" t="s">
        <v>98</v>
      </c>
    </row>
    <row r="5" spans="1:11" x14ac:dyDescent="0.25">
      <c r="A5" s="80">
        <v>35</v>
      </c>
      <c r="B5" s="92" t="s">
        <v>110</v>
      </c>
      <c r="C5" s="92">
        <v>24</v>
      </c>
      <c r="D5" s="98" t="s">
        <v>98</v>
      </c>
    </row>
    <row r="6" spans="1:11" x14ac:dyDescent="0.25">
      <c r="A6" s="80">
        <v>45</v>
      </c>
      <c r="B6" s="92" t="s">
        <v>111</v>
      </c>
      <c r="C6" s="92">
        <v>132</v>
      </c>
      <c r="D6" s="98" t="s">
        <v>98</v>
      </c>
    </row>
    <row r="7" spans="1:11" x14ac:dyDescent="0.25">
      <c r="A7" s="80">
        <v>55</v>
      </c>
      <c r="B7" s="92" t="s">
        <v>112</v>
      </c>
      <c r="C7" s="92">
        <v>78</v>
      </c>
      <c r="D7" s="98" t="s">
        <v>98</v>
      </c>
    </row>
    <row r="8" spans="1:11" x14ac:dyDescent="0.25">
      <c r="A8" s="80">
        <v>65</v>
      </c>
      <c r="B8" s="92" t="s">
        <v>113</v>
      </c>
      <c r="C8" s="92">
        <v>16</v>
      </c>
      <c r="D8" s="98" t="s">
        <v>98</v>
      </c>
    </row>
    <row r="9" spans="1:11" x14ac:dyDescent="0.25">
      <c r="A9" s="80">
        <v>75</v>
      </c>
      <c r="B9" s="92" t="s">
        <v>114</v>
      </c>
      <c r="C9" s="92">
        <v>0</v>
      </c>
      <c r="D9" s="98" t="s">
        <v>98</v>
      </c>
    </row>
    <row r="10" spans="1:11" x14ac:dyDescent="0.25">
      <c r="A10" s="80">
        <v>85</v>
      </c>
      <c r="B10" s="92" t="s">
        <v>115</v>
      </c>
      <c r="C10" s="92"/>
      <c r="D10" s="98" t="s">
        <v>98</v>
      </c>
      <c r="K10" t="s">
        <v>181</v>
      </c>
    </row>
    <row r="11" spans="1:11" ht="15.75" thickBot="1" x14ac:dyDescent="0.3">
      <c r="A11" s="80">
        <v>95</v>
      </c>
      <c r="B11" s="92" t="s">
        <v>116</v>
      </c>
      <c r="C11" s="92"/>
      <c r="D11" s="98" t="s">
        <v>98</v>
      </c>
    </row>
    <row r="12" spans="1:11" x14ac:dyDescent="0.25">
      <c r="A12" s="82">
        <v>5</v>
      </c>
      <c r="B12" s="83" t="s">
        <v>107</v>
      </c>
      <c r="C12" s="83"/>
      <c r="D12" s="84" t="s">
        <v>99</v>
      </c>
    </row>
    <row r="13" spans="1:11" x14ac:dyDescent="0.25">
      <c r="A13" s="85">
        <v>15</v>
      </c>
      <c r="B13" s="112" t="s">
        <v>108</v>
      </c>
      <c r="C13" s="86"/>
      <c r="D13" s="87" t="s">
        <v>99</v>
      </c>
    </row>
    <row r="14" spans="1:11" x14ac:dyDescent="0.25">
      <c r="A14" s="85">
        <v>25</v>
      </c>
      <c r="B14" s="86" t="s">
        <v>109</v>
      </c>
      <c r="C14" s="86"/>
      <c r="D14" s="87" t="s">
        <v>99</v>
      </c>
    </row>
    <row r="15" spans="1:11" x14ac:dyDescent="0.25">
      <c r="A15" s="85">
        <v>35</v>
      </c>
      <c r="B15" s="86" t="s">
        <v>110</v>
      </c>
      <c r="C15" s="86">
        <v>1</v>
      </c>
      <c r="D15" s="87" t="s">
        <v>99</v>
      </c>
    </row>
    <row r="16" spans="1:11" x14ac:dyDescent="0.25">
      <c r="A16" s="85">
        <v>45</v>
      </c>
      <c r="B16" s="86" t="s">
        <v>111</v>
      </c>
      <c r="C16" s="86">
        <v>12</v>
      </c>
      <c r="D16" s="87" t="s">
        <v>99</v>
      </c>
    </row>
    <row r="17" spans="1:4" x14ac:dyDescent="0.25">
      <c r="A17" s="85">
        <v>55</v>
      </c>
      <c r="B17" s="86" t="s">
        <v>112</v>
      </c>
      <c r="C17" s="86">
        <v>50</v>
      </c>
      <c r="D17" s="87" t="s">
        <v>99</v>
      </c>
    </row>
    <row r="18" spans="1:4" x14ac:dyDescent="0.25">
      <c r="A18" s="85">
        <v>65</v>
      </c>
      <c r="B18" s="86" t="s">
        <v>113</v>
      </c>
      <c r="C18" s="86">
        <v>65</v>
      </c>
      <c r="D18" s="87" t="s">
        <v>99</v>
      </c>
    </row>
    <row r="19" spans="1:4" x14ac:dyDescent="0.25">
      <c r="A19" s="85">
        <v>75</v>
      </c>
      <c r="B19" s="86" t="s">
        <v>114</v>
      </c>
      <c r="C19" s="86">
        <v>99</v>
      </c>
      <c r="D19" s="87" t="s">
        <v>99</v>
      </c>
    </row>
    <row r="20" spans="1:4" x14ac:dyDescent="0.25">
      <c r="A20" s="85">
        <v>85</v>
      </c>
      <c r="B20" s="86" t="s">
        <v>115</v>
      </c>
      <c r="C20" s="86">
        <v>73</v>
      </c>
      <c r="D20" s="87" t="s">
        <v>99</v>
      </c>
    </row>
    <row r="21" spans="1:4" ht="15.75" thickBot="1" x14ac:dyDescent="0.3">
      <c r="A21" s="88">
        <v>95</v>
      </c>
      <c r="B21" s="89" t="s">
        <v>116</v>
      </c>
      <c r="C21" s="89">
        <v>75</v>
      </c>
      <c r="D21" s="90" t="s">
        <v>99</v>
      </c>
    </row>
    <row r="22" spans="1:4" ht="15.75" thickBot="1" x14ac:dyDescent="0.3">
      <c r="A22" s="88"/>
      <c r="B22" s="8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densidade_manguezal</vt:lpstr>
      <vt:lpstr>fase_lunar</vt:lpstr>
      <vt:lpstr>lc_mangue</vt:lpstr>
      <vt:lpstr>densidade_praia</vt:lpstr>
      <vt:lpstr>comparativo</vt:lpstr>
      <vt:lpstr>estagio_gonadal</vt:lpstr>
      <vt:lpstr>polígono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Esli Domingues</dc:creator>
  <cp:lastModifiedBy>Esli Domingues</cp:lastModifiedBy>
  <dcterms:created xsi:type="dcterms:W3CDTF">2024-06-18T12:52:58Z</dcterms:created>
  <dcterms:modified xsi:type="dcterms:W3CDTF">2025-05-01T21:44:19Z</dcterms:modified>
</cp:coreProperties>
</file>