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480" windowWidth="14565" windowHeight="11640" activeTab="1"/>
  </bookViews>
  <sheets>
    <sheet name="Sheet1" sheetId="1" r:id="rId1"/>
    <sheet name="STATA" sheetId="3" r:id="rId2"/>
    <sheet name="Sheet2" sheetId="2" r:id="rId3"/>
  </sheets>
  <calcPr calcId="144525"/>
</workbook>
</file>

<file path=xl/calcChain.xml><?xml version="1.0" encoding="utf-8"?>
<calcChain xmlns="http://schemas.openxmlformats.org/spreadsheetml/2006/main">
  <c r="G3" i="2" l="1"/>
  <c r="N11" i="2"/>
  <c r="M11" i="2"/>
  <c r="L11" i="2"/>
  <c r="K11" i="2"/>
  <c r="J11" i="2"/>
  <c r="I11" i="2"/>
  <c r="H11" i="2"/>
  <c r="N10" i="2"/>
  <c r="M10" i="2"/>
  <c r="L10" i="2"/>
  <c r="K10" i="2"/>
  <c r="J10" i="2"/>
  <c r="I10" i="2"/>
  <c r="H10" i="2"/>
  <c r="N9" i="2"/>
  <c r="M9" i="2"/>
  <c r="L9" i="2"/>
  <c r="K9" i="2"/>
  <c r="J9" i="2"/>
  <c r="I9" i="2"/>
  <c r="H9" i="2"/>
  <c r="N8" i="2"/>
  <c r="M8" i="2"/>
  <c r="L8" i="2"/>
  <c r="K8" i="2"/>
  <c r="J8" i="2"/>
  <c r="I8" i="2"/>
  <c r="H8" i="2"/>
  <c r="N7" i="2"/>
  <c r="M7" i="2"/>
  <c r="L7" i="2"/>
  <c r="K7" i="2"/>
  <c r="J7" i="2"/>
  <c r="I7" i="2"/>
  <c r="H7" i="2"/>
  <c r="N6" i="2"/>
  <c r="M6" i="2"/>
  <c r="L6" i="2"/>
  <c r="K6" i="2"/>
  <c r="J6" i="2"/>
  <c r="I6" i="2"/>
  <c r="H6" i="2"/>
  <c r="N5" i="2"/>
  <c r="M5" i="2"/>
  <c r="L5" i="2"/>
  <c r="K5" i="2"/>
  <c r="J5" i="2"/>
  <c r="I5" i="2"/>
  <c r="H5" i="2"/>
  <c r="N4" i="2"/>
  <c r="M4" i="2"/>
  <c r="L4" i="2"/>
  <c r="K4" i="2"/>
  <c r="J4" i="2"/>
  <c r="I4" i="2"/>
  <c r="H4" i="2"/>
  <c r="N3" i="2"/>
  <c r="M3" i="2"/>
  <c r="L3" i="2"/>
  <c r="K3" i="2"/>
  <c r="J3" i="2"/>
  <c r="I3" i="2"/>
  <c r="H3" i="2"/>
  <c r="G4" i="2"/>
  <c r="G5" i="2" s="1"/>
  <c r="G6" i="2" s="1"/>
  <c r="G7" i="2" s="1"/>
  <c r="G8" i="2" s="1"/>
  <c r="G9" i="2" s="1"/>
  <c r="G10" i="2" s="1"/>
  <c r="G11" i="2" s="1"/>
  <c r="N2" i="2"/>
  <c r="M2" i="2"/>
  <c r="L2" i="2"/>
  <c r="K2" i="2"/>
  <c r="J2" i="2"/>
  <c r="I2" i="2"/>
  <c r="H2" i="2"/>
  <c r="G26" i="1"/>
  <c r="H26" i="1" s="1"/>
  <c r="G22" i="1"/>
  <c r="H22" i="1" s="1"/>
  <c r="G20" i="1"/>
  <c r="H20" i="1" s="1"/>
  <c r="P4" i="2" l="1"/>
  <c r="P6" i="2"/>
  <c r="P8" i="2"/>
  <c r="P10" i="2"/>
  <c r="P3" i="2"/>
  <c r="P5" i="2"/>
  <c r="P7" i="2"/>
  <c r="P9" i="2"/>
  <c r="P11" i="2"/>
  <c r="O2" i="2"/>
  <c r="P2" i="2"/>
  <c r="O4" i="2"/>
  <c r="O6" i="2"/>
  <c r="O8" i="2"/>
  <c r="O10" i="2"/>
  <c r="O3" i="2"/>
  <c r="O5" i="2"/>
  <c r="O7" i="2"/>
  <c r="O9" i="2"/>
  <c r="O11" i="2"/>
  <c r="G30" i="1"/>
  <c r="H30" i="1" s="1"/>
  <c r="G28" i="1"/>
  <c r="H28" i="1" s="1"/>
  <c r="G24" i="1"/>
  <c r="H24" i="1" s="1"/>
  <c r="G18" i="1"/>
  <c r="H18" i="1" s="1"/>
  <c r="G16" i="1"/>
  <c r="H16" i="1" s="1"/>
  <c r="G14" i="1"/>
  <c r="H14" i="1" s="1"/>
  <c r="G12" i="1"/>
  <c r="H12" i="1" s="1"/>
</calcChain>
</file>

<file path=xl/sharedStrings.xml><?xml version="1.0" encoding="utf-8"?>
<sst xmlns="http://schemas.openxmlformats.org/spreadsheetml/2006/main" count="88" uniqueCount="39">
  <si>
    <t>Treatments</t>
  </si>
  <si>
    <t>Study id</t>
  </si>
  <si>
    <t>Study (name)</t>
  </si>
  <si>
    <t>Treatment</t>
  </si>
  <si>
    <t>r</t>
  </si>
  <si>
    <t>n</t>
  </si>
  <si>
    <t>1:Control</t>
  </si>
  <si>
    <t xml:space="preserve">2:PDT </t>
  </si>
  <si>
    <t>TAP</t>
  </si>
  <si>
    <t>VIP</t>
  </si>
  <si>
    <t>VIM</t>
  </si>
  <si>
    <t>VIO</t>
  </si>
  <si>
    <t>EOP 1003</t>
  </si>
  <si>
    <t>EOP 1004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</si>
  <si>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odds ratio (efficacy of treatments for neovascular age-related macular degeneration - visual acuity loss)</t>
    </r>
  </si>
  <si>
    <t>ANCHOR</t>
  </si>
  <si>
    <t>MARINA</t>
  </si>
  <si>
    <t>PIER</t>
  </si>
  <si>
    <t>FOCUS</t>
  </si>
  <si>
    <t>OR</t>
  </si>
  <si>
    <t>3:Pegaptanib</t>
  </si>
  <si>
    <t>4: Ranibizumab monthly</t>
  </si>
  <si>
    <t>r_1</t>
  </si>
  <si>
    <t>r_2</t>
  </si>
  <si>
    <t>n_1</t>
  </si>
  <si>
    <t>n_2</t>
  </si>
  <si>
    <t>comp</t>
  </si>
  <si>
    <t>tt_1</t>
  </si>
  <si>
    <t>tt_2</t>
  </si>
  <si>
    <t>nr_1</t>
  </si>
  <si>
    <t>nr_2</t>
  </si>
  <si>
    <t>id</t>
  </si>
  <si>
    <t>1vs2</t>
  </si>
  <si>
    <t>1vs3</t>
  </si>
  <si>
    <t>2vs4</t>
  </si>
  <si>
    <t>1vs4</t>
  </si>
  <si>
    <t>1vs5</t>
  </si>
  <si>
    <t>5: Ranibizumab 3 montlhy</t>
  </si>
  <si>
    <t>2vs5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</si>
</sst>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533401</xdr:colOff>
      <xdr:row>1</xdr:row>
      <xdr:rowOff>171450</xdr:rowOff>
    </xdr:from>
    <xdr:to>
      <xdr:col>2</xdr:col>
      <xdr:colOff>523876</xdr:colOff>
      <xdr:row>3</xdr:row>
      <xdr:rowOff>28575</xdr:rowOff>
    </xdr:to>
    <xdr:sp macro="" textlink="">
      <xdr:nvSpPr>
        <xdr:cNvPr id="2" name="Oval 1"/>
        <xdr:cNvSpPr/>
      </xdr:nvSpPr>
      <xdr:spPr>
        <a:xfrm>
          <a:off x="2219326" y="361950"/>
          <a:ext cx="590550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638176</xdr:colOff>
      <xdr:row>1</xdr:row>
      <xdr:rowOff>0</xdr:rowOff>
    </xdr:from>
    <xdr:to>
      <xdr:col>5</xdr:col>
      <xdr:colOff>85726</xdr:colOff>
      <xdr:row>2</xdr:row>
      <xdr:rowOff>19050</xdr:rowOff>
    </xdr:to>
    <xdr:sp macro="" textlink="">
      <xdr:nvSpPr>
        <xdr:cNvPr id="3" name="Oval 2"/>
        <xdr:cNvSpPr/>
      </xdr:nvSpPr>
      <xdr:spPr>
        <a:xfrm>
          <a:off x="3314701" y="190500"/>
          <a:ext cx="781050" cy="209550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</xdr:col>
      <xdr:colOff>628650</xdr:colOff>
      <xdr:row>8</xdr:row>
      <xdr:rowOff>0</xdr:rowOff>
    </xdr:from>
    <xdr:to>
      <xdr:col>4</xdr:col>
      <xdr:colOff>190500</xdr:colOff>
      <xdr:row>9</xdr:row>
      <xdr:rowOff>28575</xdr:rowOff>
    </xdr:to>
    <xdr:sp macro="" textlink="">
      <xdr:nvSpPr>
        <xdr:cNvPr id="19" name="Oval 18"/>
        <xdr:cNvSpPr/>
      </xdr:nvSpPr>
      <xdr:spPr>
        <a:xfrm>
          <a:off x="2619375" y="1524000"/>
          <a:ext cx="971550" cy="21907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819150</xdr:colOff>
      <xdr:row>7</xdr:row>
      <xdr:rowOff>133350</xdr:rowOff>
    </xdr:from>
    <xdr:to>
      <xdr:col>8</xdr:col>
      <xdr:colOff>547687</xdr:colOff>
      <xdr:row>9</xdr:row>
      <xdr:rowOff>71438</xdr:rowOff>
    </xdr:to>
    <xdr:sp macro="" textlink="">
      <xdr:nvSpPr>
        <xdr:cNvPr id="10" name="Oval 9"/>
        <xdr:cNvSpPr/>
      </xdr:nvSpPr>
      <xdr:spPr>
        <a:xfrm>
          <a:off x="4831556" y="1466850"/>
          <a:ext cx="1847850" cy="319088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476250</xdr:colOff>
      <xdr:row>4</xdr:row>
      <xdr:rowOff>123826</xdr:rowOff>
    </xdr:from>
    <xdr:to>
      <xdr:col>10</xdr:col>
      <xdr:colOff>523875</xdr:colOff>
      <xdr:row>6</xdr:row>
      <xdr:rowOff>47625</xdr:rowOff>
    </xdr:to>
    <xdr:sp macro="" textlink="">
      <xdr:nvSpPr>
        <xdr:cNvPr id="12" name="Oval 11"/>
        <xdr:cNvSpPr/>
      </xdr:nvSpPr>
      <xdr:spPr>
        <a:xfrm>
          <a:off x="6000750" y="885826"/>
          <a:ext cx="2083594" cy="304799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</xdr:col>
      <xdr:colOff>523876</xdr:colOff>
      <xdr:row>1</xdr:row>
      <xdr:rowOff>104775</xdr:rowOff>
    </xdr:from>
    <xdr:to>
      <xdr:col>3</xdr:col>
      <xdr:colOff>638176</xdr:colOff>
      <xdr:row>2</xdr:row>
      <xdr:rowOff>100013</xdr:rowOff>
    </xdr:to>
    <xdr:cxnSp macro="">
      <xdr:nvCxnSpPr>
        <xdr:cNvPr id="6" name="Straight Connector 5"/>
        <xdr:cNvCxnSpPr>
          <a:stCxn id="3" idx="2"/>
          <a:endCxn id="2" idx="6"/>
        </xdr:cNvCxnSpPr>
      </xdr:nvCxnSpPr>
      <xdr:spPr>
        <a:xfrm flipH="1">
          <a:off x="2512220" y="295275"/>
          <a:ext cx="804862" cy="185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427435</xdr:colOff>
      <xdr:row>1</xdr:row>
      <xdr:rowOff>166689</xdr:rowOff>
    </xdr:from>
    <xdr:to>
      <xdr:col>4</xdr:col>
      <xdr:colOff>166687</xdr:colOff>
      <xdr:row>8</xdr:row>
      <xdr:rowOff>0</xdr:rowOff>
    </xdr:to>
    <xdr:cxnSp macro="">
      <xdr:nvCxnSpPr>
        <xdr:cNvPr id="17" name="Straight Connector 16"/>
        <xdr:cNvCxnSpPr>
          <a:stCxn id="19" idx="0"/>
        </xdr:cNvCxnSpPr>
      </xdr:nvCxnSpPr>
      <xdr:spPr>
        <a:xfrm flipV="1">
          <a:off x="3106341" y="357189"/>
          <a:ext cx="465534" cy="1166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302419</xdr:colOff>
      <xdr:row>2</xdr:row>
      <xdr:rowOff>19050</xdr:rowOff>
    </xdr:from>
    <xdr:to>
      <xdr:col>6</xdr:col>
      <xdr:colOff>184886</xdr:colOff>
      <xdr:row>7</xdr:row>
      <xdr:rowOff>180079</xdr:rowOff>
    </xdr:to>
    <xdr:cxnSp macro="">
      <xdr:nvCxnSpPr>
        <xdr:cNvPr id="24" name="Straight Connector 23"/>
        <xdr:cNvCxnSpPr>
          <a:stCxn id="10" idx="1"/>
          <a:endCxn id="3" idx="4"/>
        </xdr:cNvCxnSpPr>
      </xdr:nvCxnSpPr>
      <xdr:spPr>
        <a:xfrm flipH="1" flipV="1">
          <a:off x="3707607" y="400050"/>
          <a:ext cx="1394560" cy="11135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85726</xdr:colOff>
      <xdr:row>1</xdr:row>
      <xdr:rowOff>104775</xdr:rowOff>
    </xdr:from>
    <xdr:to>
      <xdr:col>7</xdr:col>
      <xdr:colOff>583406</xdr:colOff>
      <xdr:row>4</xdr:row>
      <xdr:rowOff>178594</xdr:rowOff>
    </xdr:to>
    <xdr:cxnSp macro="">
      <xdr:nvCxnSpPr>
        <xdr:cNvPr id="26" name="Straight Connector 25"/>
        <xdr:cNvCxnSpPr>
          <a:endCxn id="3" idx="6"/>
        </xdr:cNvCxnSpPr>
      </xdr:nvCxnSpPr>
      <xdr:spPr>
        <a:xfrm flipH="1" flipV="1">
          <a:off x="4098132" y="295275"/>
          <a:ext cx="2009774" cy="645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230982</xdr:colOff>
      <xdr:row>3</xdr:row>
      <xdr:rowOff>28575</xdr:rowOff>
    </xdr:from>
    <xdr:to>
      <xdr:col>6</xdr:col>
      <xdr:colOff>184886</xdr:colOff>
      <xdr:row>7</xdr:row>
      <xdr:rowOff>180079</xdr:rowOff>
    </xdr:to>
    <xdr:cxnSp macro="">
      <xdr:nvCxnSpPr>
        <xdr:cNvPr id="41" name="Straight Connector 40"/>
        <xdr:cNvCxnSpPr>
          <a:stCxn id="2" idx="4"/>
          <a:endCxn id="10" idx="1"/>
        </xdr:cNvCxnSpPr>
      </xdr:nvCxnSpPr>
      <xdr:spPr>
        <a:xfrm>
          <a:off x="2219326" y="600075"/>
          <a:ext cx="2882841" cy="9135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438089</xdr:colOff>
      <xdr:row>2</xdr:row>
      <xdr:rowOff>184202</xdr:rowOff>
    </xdr:from>
    <xdr:to>
      <xdr:col>7</xdr:col>
      <xdr:colOff>476250</xdr:colOff>
      <xdr:row>5</xdr:row>
      <xdr:rowOff>85726</xdr:rowOff>
    </xdr:to>
    <xdr:cxnSp macro="">
      <xdr:nvCxnSpPr>
        <xdr:cNvPr id="18" name="Straight Connector 17"/>
        <xdr:cNvCxnSpPr>
          <a:stCxn id="2" idx="5"/>
          <a:endCxn id="12" idx="2"/>
        </xdr:cNvCxnSpPr>
      </xdr:nvCxnSpPr>
      <xdr:spPr>
        <a:xfrm>
          <a:off x="2426433" y="565202"/>
          <a:ext cx="3574317" cy="473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0" zoomScaleNormal="80" workbookViewId="0">
      <pane ySplit="11" topLeftCell="A12" activePane="bottomLeft" state="frozen"/>
      <selection pane="bottomLeft" activeCell="M4" sqref="M4"/>
    </sheetView>
  </sheetViews>
  <sheetFormatPr defaultRowHeight="15" x14ac:dyDescent="0.25"/>
  <cols>
    <col min="1" max="1" width="20.85546875" customWidth="1"/>
    <col min="2" max="2" width="9" customWidth="1"/>
    <col min="3" max="3" width="10.28515625" bestFit="1" customWidth="1"/>
    <col min="4" max="4" width="10.85546875" customWidth="1"/>
    <col min="5" max="5" width="9.140625" customWidth="1"/>
    <col min="6" max="6" width="13.5703125" customWidth="1"/>
    <col min="7" max="7" width="9.140625" customWidth="1"/>
    <col min="9" max="9" width="12.28515625" customWidth="1"/>
  </cols>
  <sheetData>
    <row r="1" spans="1:9" x14ac:dyDescent="0.25">
      <c r="A1" s="2" t="s">
        <v>14</v>
      </c>
      <c r="B1" s="1"/>
      <c r="C1" s="1"/>
    </row>
    <row r="2" spans="1:9" x14ac:dyDescent="0.25">
      <c r="A2" s="1" t="s">
        <v>0</v>
      </c>
      <c r="E2" t="s">
        <v>6</v>
      </c>
    </row>
    <row r="3" spans="1:9" x14ac:dyDescent="0.25">
      <c r="A3" s="1"/>
      <c r="C3" t="s">
        <v>7</v>
      </c>
    </row>
    <row r="4" spans="1:9" x14ac:dyDescent="0.25">
      <c r="A4" s="1"/>
    </row>
    <row r="5" spans="1:9" x14ac:dyDescent="0.25">
      <c r="A5" s="1"/>
    </row>
    <row r="6" spans="1:9" x14ac:dyDescent="0.25">
      <c r="A6" s="1"/>
      <c r="I6" t="s">
        <v>37</v>
      </c>
    </row>
    <row r="7" spans="1:9" x14ac:dyDescent="0.25">
      <c r="A7" s="1"/>
    </row>
    <row r="8" spans="1:9" x14ac:dyDescent="0.25">
      <c r="A8" s="1"/>
    </row>
    <row r="9" spans="1:9" x14ac:dyDescent="0.25">
      <c r="A9" s="1"/>
      <c r="D9" t="s">
        <v>20</v>
      </c>
      <c r="G9" t="s">
        <v>21</v>
      </c>
    </row>
    <row r="11" spans="1:9" s="1" customFormat="1" x14ac:dyDescent="0.25">
      <c r="A11" s="1" t="s">
        <v>2</v>
      </c>
      <c r="B11" s="1" t="s">
        <v>1</v>
      </c>
      <c r="C11" s="1" t="s">
        <v>3</v>
      </c>
      <c r="D11" s="3" t="s">
        <v>4</v>
      </c>
      <c r="E11" s="3" t="s">
        <v>5</v>
      </c>
      <c r="G11" s="1" t="s">
        <v>19</v>
      </c>
    </row>
    <row r="12" spans="1:9" s="4" customFormat="1" x14ac:dyDescent="0.25">
      <c r="A12" s="4" t="s">
        <v>8</v>
      </c>
      <c r="B12" s="4">
        <v>1</v>
      </c>
      <c r="C12" s="4">
        <v>1</v>
      </c>
      <c r="D12" s="4">
        <v>111</v>
      </c>
      <c r="E12" s="4">
        <v>207</v>
      </c>
      <c r="G12" s="4">
        <f>(D12/(E12-D12))/(D13/(E13-D13))</f>
        <v>1.8233173076923077</v>
      </c>
      <c r="H12" s="5">
        <f>1/G12</f>
        <v>0.54845088991430457</v>
      </c>
    </row>
    <row r="13" spans="1:9" s="4" customFormat="1" x14ac:dyDescent="0.25">
      <c r="A13" s="4" t="s">
        <v>8</v>
      </c>
      <c r="B13" s="4">
        <v>1</v>
      </c>
      <c r="C13" s="4">
        <v>2</v>
      </c>
      <c r="D13" s="4">
        <v>156</v>
      </c>
      <c r="E13" s="4">
        <v>402</v>
      </c>
    </row>
    <row r="14" spans="1:9" s="4" customFormat="1" x14ac:dyDescent="0.25">
      <c r="A14" s="4" t="s">
        <v>9</v>
      </c>
      <c r="B14" s="4">
        <v>2</v>
      </c>
      <c r="C14" s="4">
        <v>1</v>
      </c>
      <c r="D14" s="4">
        <v>62</v>
      </c>
      <c r="E14" s="4">
        <v>114</v>
      </c>
      <c r="G14" s="4">
        <f>(D14/(E14-D14))/(D15/(E15-D15))</f>
        <v>1.1609311740890689</v>
      </c>
      <c r="H14" s="5">
        <f>1/G14</f>
        <v>0.86137750653879686</v>
      </c>
    </row>
    <row r="15" spans="1:9" s="4" customFormat="1" x14ac:dyDescent="0.25">
      <c r="A15" s="4" t="s">
        <v>9</v>
      </c>
      <c r="B15" s="4">
        <v>2</v>
      </c>
      <c r="C15" s="4">
        <v>2</v>
      </c>
      <c r="D15" s="4">
        <v>114</v>
      </c>
      <c r="E15" s="4">
        <v>225</v>
      </c>
    </row>
    <row r="16" spans="1:9" s="4" customFormat="1" x14ac:dyDescent="0.25">
      <c r="A16" s="4" t="s">
        <v>10</v>
      </c>
      <c r="B16" s="4">
        <v>3</v>
      </c>
      <c r="C16" s="4">
        <v>1</v>
      </c>
      <c r="D16" s="4">
        <v>18</v>
      </c>
      <c r="E16" s="4">
        <v>40</v>
      </c>
      <c r="G16" s="4">
        <f>(D16/(E16-D16))/(D17/(E17-D17))</f>
        <v>2.8877005347593587</v>
      </c>
      <c r="H16" s="5">
        <f>1/G16</f>
        <v>0.34629629629629627</v>
      </c>
    </row>
    <row r="17" spans="1:8" s="4" customFormat="1" x14ac:dyDescent="0.25">
      <c r="A17" s="4" t="s">
        <v>10</v>
      </c>
      <c r="B17" s="4">
        <v>3</v>
      </c>
      <c r="C17" s="4">
        <v>2</v>
      </c>
      <c r="D17" s="4">
        <v>17</v>
      </c>
      <c r="E17" s="4">
        <v>77</v>
      </c>
    </row>
    <row r="18" spans="1:8" s="4" customFormat="1" x14ac:dyDescent="0.25">
      <c r="A18" s="4" t="s">
        <v>11</v>
      </c>
      <c r="B18" s="4">
        <v>4</v>
      </c>
      <c r="C18" s="4">
        <v>1</v>
      </c>
      <c r="D18" s="4">
        <v>54</v>
      </c>
      <c r="E18" s="4">
        <v>114</v>
      </c>
      <c r="G18" s="4">
        <f>(D18/(E18-D18))/(D19/(E19-D19))</f>
        <v>1.2857142857142858</v>
      </c>
      <c r="H18" s="5">
        <f>1/G18</f>
        <v>0.77777777777777768</v>
      </c>
    </row>
    <row r="19" spans="1:8" s="4" customFormat="1" x14ac:dyDescent="0.25">
      <c r="A19" s="4" t="s">
        <v>11</v>
      </c>
      <c r="B19" s="4">
        <v>4</v>
      </c>
      <c r="C19" s="4">
        <v>2</v>
      </c>
      <c r="D19" s="4">
        <v>91</v>
      </c>
      <c r="E19" s="4">
        <v>221</v>
      </c>
    </row>
    <row r="20" spans="1:8" s="4" customFormat="1" x14ac:dyDescent="0.25">
      <c r="A20" s="4" t="s">
        <v>12</v>
      </c>
      <c r="B20" s="4">
        <v>5</v>
      </c>
      <c r="C20" s="4">
        <v>1</v>
      </c>
      <c r="D20" s="4">
        <v>63</v>
      </c>
      <c r="E20" s="4">
        <v>156</v>
      </c>
      <c r="G20" s="4">
        <f>(D20/(E20-D20))/(D21/(E21-D21))</f>
        <v>1.8082296164592329</v>
      </c>
      <c r="H20" s="5">
        <f>1/G20</f>
        <v>0.55302711054923448</v>
      </c>
    </row>
    <row r="21" spans="1:8" s="4" customFormat="1" x14ac:dyDescent="0.25">
      <c r="A21" s="4" t="s">
        <v>12</v>
      </c>
      <c r="B21" s="4">
        <v>5</v>
      </c>
      <c r="C21" s="4">
        <v>3</v>
      </c>
      <c r="D21" s="4">
        <v>127</v>
      </c>
      <c r="E21" s="4">
        <v>466</v>
      </c>
    </row>
    <row r="22" spans="1:8" s="4" customFormat="1" x14ac:dyDescent="0.25">
      <c r="A22" s="4" t="s">
        <v>13</v>
      </c>
      <c r="B22" s="4">
        <v>6</v>
      </c>
      <c r="C22" s="4">
        <v>1</v>
      </c>
      <c r="D22" s="4">
        <v>69</v>
      </c>
      <c r="E22" s="4">
        <v>148</v>
      </c>
      <c r="G22" s="4">
        <f>(D22/(E22-D22))/(D23/(E23-D23))</f>
        <v>1.643404397068621</v>
      </c>
      <c r="H22" s="5">
        <f>1/G22</f>
        <v>0.60849295631904321</v>
      </c>
    </row>
    <row r="23" spans="1:8" s="4" customFormat="1" x14ac:dyDescent="0.25">
      <c r="A23" s="4" t="s">
        <v>13</v>
      </c>
      <c r="B23" s="4">
        <v>6</v>
      </c>
      <c r="C23" s="4">
        <v>3</v>
      </c>
      <c r="D23" s="4">
        <v>152</v>
      </c>
      <c r="E23" s="4">
        <v>438</v>
      </c>
    </row>
    <row r="24" spans="1:8" s="4" customFormat="1" x14ac:dyDescent="0.25">
      <c r="A24" s="4" t="s">
        <v>15</v>
      </c>
      <c r="B24" s="4">
        <v>7</v>
      </c>
      <c r="C24" s="4">
        <v>2</v>
      </c>
      <c r="D24" s="4">
        <v>51</v>
      </c>
      <c r="E24" s="4">
        <v>143</v>
      </c>
      <c r="G24" s="4">
        <f>(D24/(E24-D24))/(D25/(E25-D25))</f>
        <v>10.532608695652176</v>
      </c>
      <c r="H24" s="4">
        <f>1/G24</f>
        <v>9.4943240454076358E-2</v>
      </c>
    </row>
    <row r="25" spans="1:8" s="4" customFormat="1" x14ac:dyDescent="0.25">
      <c r="A25" s="4" t="s">
        <v>15</v>
      </c>
      <c r="B25" s="4">
        <v>7</v>
      </c>
      <c r="C25" s="4">
        <v>4</v>
      </c>
      <c r="D25" s="4">
        <v>14</v>
      </c>
      <c r="E25" s="4">
        <v>280</v>
      </c>
    </row>
    <row r="26" spans="1:8" s="4" customFormat="1" x14ac:dyDescent="0.25">
      <c r="A26" s="4" t="s">
        <v>16</v>
      </c>
      <c r="B26" s="4">
        <v>8</v>
      </c>
      <c r="C26" s="4">
        <v>1</v>
      </c>
      <c r="D26" s="4">
        <v>90</v>
      </c>
      <c r="E26" s="4">
        <v>238</v>
      </c>
      <c r="G26" s="4">
        <f>(D26/(E26-D26))/(D27/(E27-D27))</f>
        <v>10.571725571725572</v>
      </c>
      <c r="H26" s="4">
        <f>1/G26</f>
        <v>9.459193706981317E-2</v>
      </c>
    </row>
    <row r="27" spans="1:8" s="4" customFormat="1" x14ac:dyDescent="0.25">
      <c r="A27" s="4" t="s">
        <v>16</v>
      </c>
      <c r="B27" s="4">
        <v>8</v>
      </c>
      <c r="C27" s="4">
        <v>4</v>
      </c>
      <c r="D27" s="4">
        <v>26</v>
      </c>
      <c r="E27" s="4">
        <v>478</v>
      </c>
    </row>
    <row r="28" spans="1:8" s="4" customFormat="1" x14ac:dyDescent="0.25">
      <c r="A28" s="4" t="s">
        <v>17</v>
      </c>
      <c r="B28" s="4">
        <v>9</v>
      </c>
      <c r="C28" s="4">
        <v>1</v>
      </c>
      <c r="D28" s="4">
        <v>32</v>
      </c>
      <c r="E28" s="4">
        <v>63</v>
      </c>
      <c r="G28" s="4">
        <f>(D28/(E28-D28))/(D29/(E29-D29))</f>
        <v>6.7741935483870961</v>
      </c>
      <c r="H28" s="4">
        <f>1/G28</f>
        <v>0.14761904761904762</v>
      </c>
    </row>
    <row r="29" spans="1:8" s="4" customFormat="1" x14ac:dyDescent="0.25">
      <c r="A29" s="4" t="s">
        <v>17</v>
      </c>
      <c r="B29" s="4">
        <v>9</v>
      </c>
      <c r="C29" s="4">
        <v>5</v>
      </c>
      <c r="D29" s="4">
        <v>16</v>
      </c>
      <c r="E29" s="4">
        <v>121</v>
      </c>
    </row>
    <row r="30" spans="1:8" s="4" customFormat="1" x14ac:dyDescent="0.25">
      <c r="A30" s="4" t="s">
        <v>18</v>
      </c>
      <c r="B30" s="4">
        <v>10</v>
      </c>
      <c r="C30" s="4">
        <v>2</v>
      </c>
      <c r="D30" s="4">
        <v>18</v>
      </c>
      <c r="E30" s="4">
        <v>56</v>
      </c>
      <c r="G30" s="4">
        <f>(D30/(E30-D30))/(D31/(E31-D31))</f>
        <v>4.5</v>
      </c>
      <c r="H30" s="4">
        <f>1/G30</f>
        <v>0.22222222222222221</v>
      </c>
    </row>
    <row r="31" spans="1:8" s="4" customFormat="1" x14ac:dyDescent="0.25">
      <c r="A31" s="4" t="s">
        <v>18</v>
      </c>
      <c r="B31" s="4">
        <v>10</v>
      </c>
      <c r="C31" s="4">
        <v>4</v>
      </c>
      <c r="D31" s="4">
        <v>10</v>
      </c>
      <c r="E31" s="4">
        <v>105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5" sqref="C5"/>
    </sheetView>
  </sheetViews>
  <sheetFormatPr defaultRowHeight="15" x14ac:dyDescent="0.25"/>
  <sheetData>
    <row r="1" spans="1:10" s="1" customFormat="1" x14ac:dyDescent="0.25">
      <c r="A1" s="1" t="s">
        <v>31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>
        <v>1</v>
      </c>
      <c r="B2">
        <v>111</v>
      </c>
      <c r="C2">
        <v>156</v>
      </c>
      <c r="D2">
        <v>207</v>
      </c>
      <c r="E2">
        <v>402</v>
      </c>
      <c r="F2" t="s">
        <v>32</v>
      </c>
      <c r="G2">
        <v>1</v>
      </c>
      <c r="H2">
        <v>2</v>
      </c>
      <c r="I2">
        <v>96</v>
      </c>
      <c r="J2">
        <v>246</v>
      </c>
    </row>
    <row r="3" spans="1:10" x14ac:dyDescent="0.25">
      <c r="A3">
        <v>2</v>
      </c>
      <c r="B3">
        <v>62</v>
      </c>
      <c r="C3">
        <v>114</v>
      </c>
      <c r="D3">
        <v>114</v>
      </c>
      <c r="E3">
        <v>225</v>
      </c>
      <c r="F3" t="s">
        <v>32</v>
      </c>
      <c r="G3">
        <v>1</v>
      </c>
      <c r="H3">
        <v>2</v>
      </c>
      <c r="I3">
        <v>52</v>
      </c>
      <c r="J3">
        <v>111</v>
      </c>
    </row>
    <row r="4" spans="1:10" x14ac:dyDescent="0.25">
      <c r="A4">
        <v>3</v>
      </c>
      <c r="B4">
        <v>18</v>
      </c>
      <c r="C4">
        <v>17</v>
      </c>
      <c r="D4">
        <v>40</v>
      </c>
      <c r="E4">
        <v>77</v>
      </c>
      <c r="F4" t="s">
        <v>32</v>
      </c>
      <c r="G4">
        <v>1</v>
      </c>
      <c r="H4">
        <v>2</v>
      </c>
      <c r="I4">
        <v>22</v>
      </c>
      <c r="J4">
        <v>60</v>
      </c>
    </row>
    <row r="5" spans="1:10" x14ac:dyDescent="0.25">
      <c r="A5">
        <v>4</v>
      </c>
      <c r="B5">
        <v>54</v>
      </c>
      <c r="C5">
        <v>91</v>
      </c>
      <c r="D5">
        <v>114</v>
      </c>
      <c r="E5">
        <v>221</v>
      </c>
      <c r="F5" t="s">
        <v>32</v>
      </c>
      <c r="G5">
        <v>1</v>
      </c>
      <c r="H5">
        <v>2</v>
      </c>
      <c r="I5">
        <v>60</v>
      </c>
      <c r="J5">
        <v>130</v>
      </c>
    </row>
    <row r="6" spans="1:10" x14ac:dyDescent="0.25">
      <c r="A6">
        <v>5</v>
      </c>
      <c r="B6">
        <v>63</v>
      </c>
      <c r="C6">
        <v>127</v>
      </c>
      <c r="D6">
        <v>156</v>
      </c>
      <c r="E6">
        <v>466</v>
      </c>
      <c r="F6" t="s">
        <v>33</v>
      </c>
      <c r="G6">
        <v>1</v>
      </c>
      <c r="H6">
        <v>3</v>
      </c>
      <c r="I6">
        <v>93</v>
      </c>
      <c r="J6">
        <v>339</v>
      </c>
    </row>
    <row r="7" spans="1:10" x14ac:dyDescent="0.25">
      <c r="A7">
        <v>6</v>
      </c>
      <c r="B7">
        <v>69</v>
      </c>
      <c r="C7">
        <v>152</v>
      </c>
      <c r="D7">
        <v>148</v>
      </c>
      <c r="E7">
        <v>438</v>
      </c>
      <c r="F7" t="s">
        <v>33</v>
      </c>
      <c r="G7">
        <v>1</v>
      </c>
      <c r="H7">
        <v>3</v>
      </c>
      <c r="I7">
        <v>79</v>
      </c>
      <c r="J7">
        <v>286</v>
      </c>
    </row>
    <row r="8" spans="1:10" x14ac:dyDescent="0.25">
      <c r="A8">
        <v>7</v>
      </c>
      <c r="B8">
        <v>51</v>
      </c>
      <c r="C8">
        <v>14</v>
      </c>
      <c r="D8">
        <v>143</v>
      </c>
      <c r="E8">
        <v>280</v>
      </c>
      <c r="F8" t="s">
        <v>34</v>
      </c>
      <c r="G8">
        <v>2</v>
      </c>
      <c r="H8">
        <v>4</v>
      </c>
      <c r="I8">
        <v>92</v>
      </c>
      <c r="J8">
        <v>266</v>
      </c>
    </row>
    <row r="9" spans="1:10" x14ac:dyDescent="0.25">
      <c r="A9">
        <v>8</v>
      </c>
      <c r="B9">
        <v>90</v>
      </c>
      <c r="C9">
        <v>26</v>
      </c>
      <c r="D9">
        <v>238</v>
      </c>
      <c r="E9">
        <v>478</v>
      </c>
      <c r="F9" t="s">
        <v>35</v>
      </c>
      <c r="G9">
        <v>1</v>
      </c>
      <c r="H9">
        <v>4</v>
      </c>
      <c r="I9">
        <v>148</v>
      </c>
      <c r="J9">
        <v>452</v>
      </c>
    </row>
    <row r="10" spans="1:10" x14ac:dyDescent="0.25">
      <c r="A10">
        <v>9</v>
      </c>
      <c r="B10">
        <v>32</v>
      </c>
      <c r="C10">
        <v>16</v>
      </c>
      <c r="D10">
        <v>63</v>
      </c>
      <c r="E10">
        <v>121</v>
      </c>
      <c r="F10" t="s">
        <v>36</v>
      </c>
      <c r="G10">
        <v>1</v>
      </c>
      <c r="H10">
        <v>5</v>
      </c>
      <c r="I10">
        <v>31</v>
      </c>
      <c r="J10">
        <v>105</v>
      </c>
    </row>
    <row r="11" spans="1:10" x14ac:dyDescent="0.25">
      <c r="A11">
        <v>10</v>
      </c>
      <c r="B11">
        <v>18</v>
      </c>
      <c r="C11">
        <v>10</v>
      </c>
      <c r="D11">
        <v>56</v>
      </c>
      <c r="E11">
        <v>105</v>
      </c>
      <c r="F11" t="s">
        <v>38</v>
      </c>
      <c r="G11">
        <v>2</v>
      </c>
      <c r="H11">
        <v>5</v>
      </c>
      <c r="I11">
        <v>38</v>
      </c>
      <c r="J11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" workbookViewId="0">
      <selection activeCell="G1" sqref="G1:P11"/>
    </sheetView>
  </sheetViews>
  <sheetFormatPr defaultRowHeight="15" x14ac:dyDescent="0.25"/>
  <sheetData>
    <row r="1" spans="1:16" x14ac:dyDescent="0.25">
      <c r="A1" s="1" t="s">
        <v>2</v>
      </c>
      <c r="B1" s="1" t="s">
        <v>1</v>
      </c>
      <c r="C1" s="1" t="s">
        <v>3</v>
      </c>
      <c r="D1" s="3" t="s">
        <v>4</v>
      </c>
      <c r="E1" s="3" t="s">
        <v>5</v>
      </c>
      <c r="F1" s="3"/>
      <c r="G1" s="3" t="s">
        <v>31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 s="4" t="s">
        <v>8</v>
      </c>
      <c r="B2" s="4">
        <v>1</v>
      </c>
      <c r="C2" s="4">
        <v>1</v>
      </c>
      <c r="D2" s="4">
        <v>111</v>
      </c>
      <c r="E2" s="4">
        <v>207</v>
      </c>
      <c r="F2" s="4"/>
      <c r="G2" s="4">
        <v>1</v>
      </c>
      <c r="H2">
        <f>D2</f>
        <v>111</v>
      </c>
      <c r="I2">
        <f>D3</f>
        <v>156</v>
      </c>
      <c r="J2">
        <f>E2</f>
        <v>207</v>
      </c>
      <c r="K2">
        <f>E3</f>
        <v>402</v>
      </c>
      <c r="L2" t="str">
        <f>CONCATENATE(C2,"vs",C3)</f>
        <v>1vs2</v>
      </c>
      <c r="M2">
        <f>C2</f>
        <v>1</v>
      </c>
      <c r="N2">
        <f>C3</f>
        <v>2</v>
      </c>
      <c r="O2">
        <f t="shared" ref="O2:O11" si="0">J2-H2</f>
        <v>96</v>
      </c>
      <c r="P2">
        <f t="shared" ref="P2:P11" si="1">K2-I2</f>
        <v>246</v>
      </c>
    </row>
    <row r="3" spans="1:16" x14ac:dyDescent="0.25">
      <c r="A3" s="4" t="s">
        <v>8</v>
      </c>
      <c r="B3" s="4">
        <v>1</v>
      </c>
      <c r="C3" s="4">
        <v>2</v>
      </c>
      <c r="D3" s="4">
        <v>156</v>
      </c>
      <c r="E3" s="4">
        <v>402</v>
      </c>
      <c r="F3" s="4"/>
      <c r="G3" s="4">
        <f>G2+1</f>
        <v>2</v>
      </c>
      <c r="H3">
        <f>D4</f>
        <v>62</v>
      </c>
      <c r="I3">
        <f>D5</f>
        <v>114</v>
      </c>
      <c r="J3">
        <f>E4</f>
        <v>114</v>
      </c>
      <c r="K3">
        <f>E5</f>
        <v>225</v>
      </c>
      <c r="L3" t="str">
        <f>CONCATENATE(C4,"vs",C5)</f>
        <v>1vs2</v>
      </c>
      <c r="M3">
        <f>C4</f>
        <v>1</v>
      </c>
      <c r="N3">
        <f>C5</f>
        <v>2</v>
      </c>
      <c r="O3">
        <f t="shared" si="0"/>
        <v>52</v>
      </c>
      <c r="P3">
        <f t="shared" si="1"/>
        <v>111</v>
      </c>
    </row>
    <row r="4" spans="1:16" x14ac:dyDescent="0.25">
      <c r="A4" s="4" t="s">
        <v>9</v>
      </c>
      <c r="B4" s="4">
        <v>2</v>
      </c>
      <c r="C4" s="4">
        <v>1</v>
      </c>
      <c r="D4" s="4">
        <v>62</v>
      </c>
      <c r="E4" s="4">
        <v>114</v>
      </c>
      <c r="F4" s="4"/>
      <c r="G4" s="4">
        <f>G3+1</f>
        <v>3</v>
      </c>
      <c r="H4">
        <f>D6</f>
        <v>18</v>
      </c>
      <c r="I4">
        <f>D7</f>
        <v>17</v>
      </c>
      <c r="J4">
        <f>E6</f>
        <v>40</v>
      </c>
      <c r="K4">
        <f>E7</f>
        <v>77</v>
      </c>
      <c r="L4" t="str">
        <f>CONCATENATE(C6,"vs",C7)</f>
        <v>1vs2</v>
      </c>
      <c r="M4">
        <f>C6</f>
        <v>1</v>
      </c>
      <c r="N4">
        <f>C7</f>
        <v>2</v>
      </c>
      <c r="O4">
        <f t="shared" si="0"/>
        <v>22</v>
      </c>
      <c r="P4">
        <f t="shared" si="1"/>
        <v>60</v>
      </c>
    </row>
    <row r="5" spans="1:16" x14ac:dyDescent="0.25">
      <c r="A5" s="4" t="s">
        <v>9</v>
      </c>
      <c r="B5" s="4">
        <v>2</v>
      </c>
      <c r="C5" s="4">
        <v>2</v>
      </c>
      <c r="D5" s="4">
        <v>114</v>
      </c>
      <c r="E5" s="4">
        <v>225</v>
      </c>
      <c r="F5" s="4"/>
      <c r="G5" s="4">
        <f t="shared" ref="G5:G11" si="2">G4+1</f>
        <v>4</v>
      </c>
      <c r="H5">
        <f>D8</f>
        <v>54</v>
      </c>
      <c r="I5">
        <f>D9</f>
        <v>91</v>
      </c>
      <c r="J5">
        <f>E8</f>
        <v>114</v>
      </c>
      <c r="K5">
        <f>E9</f>
        <v>221</v>
      </c>
      <c r="L5" t="str">
        <f>CONCATENATE(C8,"vs",C9)</f>
        <v>1vs2</v>
      </c>
      <c r="M5">
        <f>C8</f>
        <v>1</v>
      </c>
      <c r="N5">
        <f>C9</f>
        <v>2</v>
      </c>
      <c r="O5">
        <f t="shared" si="0"/>
        <v>60</v>
      </c>
      <c r="P5">
        <f t="shared" si="1"/>
        <v>130</v>
      </c>
    </row>
    <row r="6" spans="1:16" x14ac:dyDescent="0.25">
      <c r="A6" s="4" t="s">
        <v>10</v>
      </c>
      <c r="B6" s="4">
        <v>3</v>
      </c>
      <c r="C6" s="4">
        <v>1</v>
      </c>
      <c r="D6" s="4">
        <v>18</v>
      </c>
      <c r="E6" s="4">
        <v>40</v>
      </c>
      <c r="F6" s="4"/>
      <c r="G6" s="4">
        <f t="shared" si="2"/>
        <v>5</v>
      </c>
      <c r="H6">
        <f>D10</f>
        <v>63</v>
      </c>
      <c r="I6">
        <f>D11</f>
        <v>127</v>
      </c>
      <c r="J6">
        <f>E10</f>
        <v>156</v>
      </c>
      <c r="K6">
        <f>E11</f>
        <v>466</v>
      </c>
      <c r="L6" t="str">
        <f>CONCATENATE(C10,"vs",C11)</f>
        <v>1vs3</v>
      </c>
      <c r="M6">
        <f>C10</f>
        <v>1</v>
      </c>
      <c r="N6">
        <f>C11</f>
        <v>3</v>
      </c>
      <c r="O6">
        <f t="shared" si="0"/>
        <v>93</v>
      </c>
      <c r="P6">
        <f t="shared" si="1"/>
        <v>339</v>
      </c>
    </row>
    <row r="7" spans="1:16" x14ac:dyDescent="0.25">
      <c r="A7" s="4" t="s">
        <v>10</v>
      </c>
      <c r="B7" s="4">
        <v>3</v>
      </c>
      <c r="C7" s="4">
        <v>2</v>
      </c>
      <c r="D7" s="4">
        <v>17</v>
      </c>
      <c r="E7" s="4">
        <v>77</v>
      </c>
      <c r="F7" s="4"/>
      <c r="G7" s="4">
        <f t="shared" si="2"/>
        <v>6</v>
      </c>
      <c r="H7">
        <f>D12</f>
        <v>69</v>
      </c>
      <c r="I7">
        <f>D13</f>
        <v>152</v>
      </c>
      <c r="J7">
        <f>E12</f>
        <v>148</v>
      </c>
      <c r="K7">
        <f>E13</f>
        <v>438</v>
      </c>
      <c r="L7" t="str">
        <f>CONCATENATE(C12,"vs",C13)</f>
        <v>1vs3</v>
      </c>
      <c r="M7">
        <f>C12</f>
        <v>1</v>
      </c>
      <c r="N7">
        <f>C13</f>
        <v>3</v>
      </c>
      <c r="O7">
        <f t="shared" si="0"/>
        <v>79</v>
      </c>
      <c r="P7">
        <f t="shared" si="1"/>
        <v>286</v>
      </c>
    </row>
    <row r="8" spans="1:16" x14ac:dyDescent="0.25">
      <c r="A8" s="4" t="s">
        <v>11</v>
      </c>
      <c r="B8" s="4">
        <v>4</v>
      </c>
      <c r="C8" s="4">
        <v>1</v>
      </c>
      <c r="D8" s="4">
        <v>54</v>
      </c>
      <c r="E8" s="4">
        <v>114</v>
      </c>
      <c r="F8" s="4"/>
      <c r="G8" s="4">
        <f t="shared" si="2"/>
        <v>7</v>
      </c>
      <c r="H8">
        <f>D14</f>
        <v>51</v>
      </c>
      <c r="I8">
        <f>D15</f>
        <v>14</v>
      </c>
      <c r="J8">
        <f>E14</f>
        <v>143</v>
      </c>
      <c r="K8">
        <f>E15</f>
        <v>280</v>
      </c>
      <c r="L8" t="str">
        <f>CONCATENATE(C14,"vs",C15)</f>
        <v>2vs4</v>
      </c>
      <c r="M8">
        <f>C14</f>
        <v>2</v>
      </c>
      <c r="N8">
        <f>C15</f>
        <v>4</v>
      </c>
      <c r="O8">
        <f t="shared" si="0"/>
        <v>92</v>
      </c>
      <c r="P8">
        <f t="shared" si="1"/>
        <v>266</v>
      </c>
    </row>
    <row r="9" spans="1:16" x14ac:dyDescent="0.25">
      <c r="A9" s="4" t="s">
        <v>11</v>
      </c>
      <c r="B9" s="4">
        <v>4</v>
      </c>
      <c r="C9" s="4">
        <v>2</v>
      </c>
      <c r="D9" s="4">
        <v>91</v>
      </c>
      <c r="E9" s="4">
        <v>221</v>
      </c>
      <c r="F9" s="4"/>
      <c r="G9" s="4">
        <f t="shared" si="2"/>
        <v>8</v>
      </c>
      <c r="H9">
        <f>D16</f>
        <v>90</v>
      </c>
      <c r="I9">
        <f>D17</f>
        <v>26</v>
      </c>
      <c r="J9">
        <f>E16</f>
        <v>238</v>
      </c>
      <c r="K9">
        <f>E17</f>
        <v>478</v>
      </c>
      <c r="L9" t="str">
        <f>CONCATENATE(C16,"vs",C17)</f>
        <v>1vs4</v>
      </c>
      <c r="M9">
        <f>C16</f>
        <v>1</v>
      </c>
      <c r="N9">
        <f>C17</f>
        <v>4</v>
      </c>
      <c r="O9">
        <f t="shared" si="0"/>
        <v>148</v>
      </c>
      <c r="P9">
        <f t="shared" si="1"/>
        <v>452</v>
      </c>
    </row>
    <row r="10" spans="1:16" x14ac:dyDescent="0.25">
      <c r="A10" s="4" t="s">
        <v>12</v>
      </c>
      <c r="B10" s="4">
        <v>5</v>
      </c>
      <c r="C10" s="4">
        <v>1</v>
      </c>
      <c r="D10" s="4">
        <v>63</v>
      </c>
      <c r="E10" s="4">
        <v>156</v>
      </c>
      <c r="F10" s="4"/>
      <c r="G10" s="4">
        <f t="shared" si="2"/>
        <v>9</v>
      </c>
      <c r="H10">
        <f>D18</f>
        <v>32</v>
      </c>
      <c r="I10">
        <f>D19</f>
        <v>16</v>
      </c>
      <c r="J10">
        <f>E18</f>
        <v>63</v>
      </c>
      <c r="K10">
        <f>E19</f>
        <v>121</v>
      </c>
      <c r="L10" t="str">
        <f>CONCATENATE(C18,"vs",C19)</f>
        <v>1vs5</v>
      </c>
      <c r="M10">
        <f>C18</f>
        <v>1</v>
      </c>
      <c r="N10">
        <f>C19</f>
        <v>5</v>
      </c>
      <c r="O10">
        <f t="shared" si="0"/>
        <v>31</v>
      </c>
      <c r="P10">
        <f t="shared" si="1"/>
        <v>105</v>
      </c>
    </row>
    <row r="11" spans="1:16" x14ac:dyDescent="0.25">
      <c r="A11" s="4" t="s">
        <v>12</v>
      </c>
      <c r="B11" s="4">
        <v>5</v>
      </c>
      <c r="C11" s="4">
        <v>3</v>
      </c>
      <c r="D11" s="4">
        <v>127</v>
      </c>
      <c r="E11" s="4">
        <v>466</v>
      </c>
      <c r="F11" s="4"/>
      <c r="G11" s="4">
        <f t="shared" si="2"/>
        <v>10</v>
      </c>
      <c r="H11">
        <f>D20</f>
        <v>18</v>
      </c>
      <c r="I11">
        <f>D21</f>
        <v>10</v>
      </c>
      <c r="J11">
        <f>E20</f>
        <v>56</v>
      </c>
      <c r="K11">
        <f>E21</f>
        <v>105</v>
      </c>
      <c r="L11" t="str">
        <f>CONCATENATE(C20,"vs",C21)</f>
        <v>2vs5</v>
      </c>
      <c r="M11">
        <f>C20</f>
        <v>2</v>
      </c>
      <c r="N11">
        <f>C21</f>
        <v>5</v>
      </c>
      <c r="O11">
        <f t="shared" si="0"/>
        <v>38</v>
      </c>
      <c r="P11">
        <f t="shared" si="1"/>
        <v>95</v>
      </c>
    </row>
    <row r="12" spans="1:16" x14ac:dyDescent="0.25">
      <c r="A12" s="4" t="s">
        <v>13</v>
      </c>
      <c r="B12" s="4">
        <v>6</v>
      </c>
      <c r="C12" s="4">
        <v>1</v>
      </c>
      <c r="D12" s="4">
        <v>69</v>
      </c>
      <c r="E12" s="4">
        <v>148</v>
      </c>
      <c r="F12" s="4"/>
      <c r="G12" s="4"/>
    </row>
    <row r="13" spans="1:16" x14ac:dyDescent="0.25">
      <c r="A13" s="4" t="s">
        <v>13</v>
      </c>
      <c r="B13" s="4">
        <v>6</v>
      </c>
      <c r="C13" s="4">
        <v>3</v>
      </c>
      <c r="D13" s="4">
        <v>152</v>
      </c>
      <c r="E13" s="4">
        <v>438</v>
      </c>
      <c r="F13" s="4"/>
      <c r="G13" s="4"/>
    </row>
    <row r="14" spans="1:16" x14ac:dyDescent="0.25">
      <c r="A14" s="4" t="s">
        <v>15</v>
      </c>
      <c r="B14" s="4">
        <v>7</v>
      </c>
      <c r="C14" s="4">
        <v>2</v>
      </c>
      <c r="D14" s="4">
        <v>51</v>
      </c>
      <c r="E14" s="4">
        <v>143</v>
      </c>
      <c r="F14" s="4"/>
      <c r="G14" s="4"/>
    </row>
    <row r="15" spans="1:16" x14ac:dyDescent="0.25">
      <c r="A15" s="4" t="s">
        <v>15</v>
      </c>
      <c r="B15" s="4">
        <v>7</v>
      </c>
      <c r="C15" s="4">
        <v>4</v>
      </c>
      <c r="D15" s="4">
        <v>14</v>
      </c>
      <c r="E15" s="4">
        <v>280</v>
      </c>
      <c r="F15" s="4"/>
      <c r="G15" s="4"/>
    </row>
    <row r="16" spans="1:16" x14ac:dyDescent="0.25">
      <c r="A16" s="4" t="s">
        <v>16</v>
      </c>
      <c r="B16" s="4">
        <v>8</v>
      </c>
      <c r="C16" s="4">
        <v>1</v>
      </c>
      <c r="D16" s="4">
        <v>90</v>
      </c>
      <c r="E16" s="4">
        <v>238</v>
      </c>
      <c r="F16" s="4"/>
      <c r="G16" s="4"/>
    </row>
    <row r="17" spans="1:7" x14ac:dyDescent="0.25">
      <c r="A17" s="4" t="s">
        <v>16</v>
      </c>
      <c r="B17" s="4">
        <v>8</v>
      </c>
      <c r="C17" s="4">
        <v>4</v>
      </c>
      <c r="D17" s="4">
        <v>26</v>
      </c>
      <c r="E17" s="4">
        <v>478</v>
      </c>
      <c r="F17" s="4"/>
      <c r="G17" s="4"/>
    </row>
    <row r="18" spans="1:7" x14ac:dyDescent="0.25">
      <c r="A18" s="4" t="s">
        <v>17</v>
      </c>
      <c r="B18" s="4">
        <v>9</v>
      </c>
      <c r="C18" s="4">
        <v>1</v>
      </c>
      <c r="D18" s="4">
        <v>32</v>
      </c>
      <c r="E18" s="4">
        <v>63</v>
      </c>
      <c r="F18" s="4"/>
      <c r="G18" s="4"/>
    </row>
    <row r="19" spans="1:7" x14ac:dyDescent="0.25">
      <c r="A19" s="4" t="s">
        <v>17</v>
      </c>
      <c r="B19" s="4">
        <v>9</v>
      </c>
      <c r="C19" s="4">
        <v>5</v>
      </c>
      <c r="D19" s="4">
        <v>16</v>
      </c>
      <c r="E19" s="4">
        <v>121</v>
      </c>
      <c r="F19" s="4"/>
      <c r="G19" s="4"/>
    </row>
    <row r="20" spans="1:7" x14ac:dyDescent="0.25">
      <c r="A20" s="4" t="s">
        <v>18</v>
      </c>
      <c r="B20" s="4">
        <v>10</v>
      </c>
      <c r="C20" s="4">
        <v>2</v>
      </c>
      <c r="D20" s="4">
        <v>18</v>
      </c>
      <c r="E20" s="4">
        <v>56</v>
      </c>
      <c r="F20" s="4"/>
      <c r="G20" s="4"/>
    </row>
    <row r="21" spans="1:7" x14ac:dyDescent="0.25">
      <c r="A21" s="4" t="s">
        <v>18</v>
      </c>
      <c r="B21" s="4">
        <v>10</v>
      </c>
      <c r="C21" s="4">
        <v>5</v>
      </c>
      <c r="D21" s="4">
        <v>10</v>
      </c>
      <c r="E21" s="4">
        <v>105</v>
      </c>
      <c r="F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STATA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Argie</cp:lastModifiedBy>
  <dcterms:created xsi:type="dcterms:W3CDTF">2011-01-10T19:38:05Z</dcterms:created>
  <dcterms:modified xsi:type="dcterms:W3CDTF">2012-09-13T08:17:34Z</dcterms:modified>
</cp:coreProperties>
</file>