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315" windowWidth="21015" windowHeight="9705" activeTab="2"/>
  </bookViews>
  <sheets>
    <sheet name="Feuil1" sheetId="1" r:id="rId1"/>
    <sheet name="STATA" sheetId="2" r:id="rId2"/>
    <sheet name="Feuil3" sheetId="3" r:id="rId3"/>
  </sheets>
  <calcPr calcId="124519"/>
</workbook>
</file>

<file path=xl/calcChain.xml><?xml version="1.0" encoding="utf-8"?>
<calcChain xmlns="http://schemas.openxmlformats.org/spreadsheetml/2006/main">
  <c r="N11" i="3"/>
  <c r="L11"/>
  <c r="K11"/>
  <c r="J11"/>
  <c r="I11"/>
  <c r="H11"/>
  <c r="G11"/>
  <c r="F11"/>
  <c r="M11" s="1"/>
  <c r="L10"/>
  <c r="K10"/>
  <c r="J10"/>
  <c r="I10"/>
  <c r="N10" s="1"/>
  <c r="H10"/>
  <c r="M10" s="1"/>
  <c r="G10"/>
  <c r="F10"/>
  <c r="N9"/>
  <c r="L9"/>
  <c r="K9"/>
  <c r="J9"/>
  <c r="I9"/>
  <c r="H9"/>
  <c r="G9"/>
  <c r="F9"/>
  <c r="M9" s="1"/>
  <c r="L8"/>
  <c r="K8"/>
  <c r="J8"/>
  <c r="I8"/>
  <c r="H8"/>
  <c r="M8" s="1"/>
  <c r="G8"/>
  <c r="N8" s="1"/>
  <c r="F8"/>
  <c r="N7"/>
  <c r="L7"/>
  <c r="K7"/>
  <c r="J7"/>
  <c r="I7"/>
  <c r="H7"/>
  <c r="M7" s="1"/>
  <c r="G7"/>
  <c r="F7"/>
  <c r="N6"/>
  <c r="L6"/>
  <c r="K6"/>
  <c r="J6"/>
  <c r="I6"/>
  <c r="H6"/>
  <c r="M6" s="1"/>
  <c r="G6"/>
  <c r="F6"/>
  <c r="N5"/>
  <c r="L5"/>
  <c r="K5"/>
  <c r="J5"/>
  <c r="I5"/>
  <c r="H5"/>
  <c r="M5" s="1"/>
  <c r="G5"/>
  <c r="F5"/>
  <c r="N4"/>
  <c r="L4"/>
  <c r="K4"/>
  <c r="J4"/>
  <c r="I4"/>
  <c r="H4"/>
  <c r="M4" s="1"/>
  <c r="G4"/>
  <c r="F4"/>
  <c r="N3"/>
  <c r="L3"/>
  <c r="K3"/>
  <c r="J3"/>
  <c r="I3"/>
  <c r="H3"/>
  <c r="M3" s="1"/>
  <c r="G3"/>
  <c r="F3"/>
  <c r="E3"/>
  <c r="E4" s="1"/>
  <c r="E5" s="1"/>
  <c r="E6" s="1"/>
  <c r="E7" s="1"/>
  <c r="E8" s="1"/>
  <c r="E9" s="1"/>
  <c r="E10" s="1"/>
  <c r="E11" s="1"/>
  <c r="N2"/>
  <c r="L2"/>
  <c r="K2"/>
  <c r="J2"/>
  <c r="I2"/>
  <c r="H2"/>
  <c r="M2" s="1"/>
  <c r="G2"/>
  <c r="F2"/>
  <c r="H20" i="1"/>
  <c r="G20"/>
  <c r="H18"/>
  <c r="G18"/>
  <c r="H16"/>
  <c r="G16"/>
  <c r="H14"/>
  <c r="G14"/>
  <c r="H12"/>
  <c r="G12"/>
  <c r="H10"/>
  <c r="G10"/>
  <c r="H8"/>
  <c r="G8"/>
  <c r="H6"/>
  <c r="G6"/>
  <c r="H4"/>
  <c r="G4"/>
  <c r="H2"/>
  <c r="G2"/>
</calcChain>
</file>

<file path=xl/sharedStrings.xml><?xml version="1.0" encoding="utf-8"?>
<sst xmlns="http://schemas.openxmlformats.org/spreadsheetml/2006/main" count="66" uniqueCount="39">
  <si>
    <t>Study (name)</t>
  </si>
  <si>
    <t>Treatment</t>
  </si>
  <si>
    <t>r</t>
  </si>
  <si>
    <t>n</t>
  </si>
  <si>
    <t>OR</t>
  </si>
  <si>
    <t>TAP</t>
  </si>
  <si>
    <t>VIP</t>
  </si>
  <si>
    <t>VIM</t>
  </si>
  <si>
    <t>VIO</t>
  </si>
  <si>
    <t>EOP 1003</t>
  </si>
  <si>
    <t>EOP 1004</t>
  </si>
  <si>
    <t>ANCHOR</t>
  </si>
  <si>
    <t>MARINA</t>
  </si>
  <si>
    <t>PIER</t>
  </si>
  <si>
    <t>FOCUS</t>
  </si>
  <si>
    <t>id</t>
  </si>
  <si>
    <t>t</t>
  </si>
  <si>
    <r>
      <rPr>
        <b/>
        <sz val="11"/>
        <color theme="1"/>
        <rFont val="Calibri"/>
        <family val="2"/>
        <charset val="161"/>
        <scheme val="minor"/>
      </rPr>
      <t>Outcome:</t>
    </r>
    <r>
      <rPr>
        <sz val="11"/>
        <color theme="1"/>
        <rFont val="Calibri"/>
        <family val="2"/>
        <scheme val="minor"/>
      </rPr>
      <t xml:space="preserve"> odds ratio (efficacy of treatments for neovascular age-related macular degeneration - visual acuity loss)</t>
    </r>
  </si>
  <si>
    <t>Treatments</t>
  </si>
  <si>
    <t>1:Control</t>
  </si>
  <si>
    <t xml:space="preserve">2:PDT </t>
  </si>
  <si>
    <t>5: Ranibizumab 3 montlhy</t>
  </si>
  <si>
    <t>3:Pegaptanib</t>
  </si>
  <si>
    <t>4: Ranibizumab monthly</t>
  </si>
  <si>
    <t>r_1</t>
  </si>
  <si>
    <t>r_2</t>
  </si>
  <si>
    <t>n_1</t>
  </si>
  <si>
    <t>n_2</t>
  </si>
  <si>
    <t>comp</t>
  </si>
  <si>
    <t>tt_1</t>
  </si>
  <si>
    <t>tt_2</t>
  </si>
  <si>
    <t>nr_1</t>
  </si>
  <si>
    <t>nr_2</t>
  </si>
  <si>
    <t>1vs2</t>
  </si>
  <si>
    <t>1vs3</t>
  </si>
  <si>
    <t>2vs4</t>
  </si>
  <si>
    <t>1vs4</t>
  </si>
  <si>
    <t>1vs5</t>
  </si>
  <si>
    <t>2vs5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</si>
</sst>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2" fillId="0" borderId="0" xfId="0" applyFont="1" applyAlignment="1">
      <alignment horizontal="right"/>
    </xf>
    <xf numFmtId="0" fontId="0" fillId="0" borderId="0" xfId="0" applyFill="1"/>
    <xf numFmtId="0" fontId="2" fillId="0" borderId="0" xfId="0" applyFont="1" applyFill="1"/>
    <xf numFmtId="0" fontId="0" fillId="0" borderId="0" xfId="0" applyFont="1"/>
    <xf numFmtId="0" fontId="1" fillId="0" borderId="0" xfId="0" applyFont="1"/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533401</xdr:colOff>
      <xdr:row>1</xdr:row>
      <xdr:rowOff>171450</xdr:rowOff>
    </xdr:from>
    <xdr:to>
      <xdr:col>11</xdr:col>
      <xdr:colOff>523876</xdr:colOff>
      <xdr:row>3</xdr:row>
      <xdr:rowOff>28575</xdr:rowOff>
    </xdr:to>
    <xdr:sp macro="" textlink="">
      <xdr:nvSpPr>
        <xdr:cNvPr id="2" name="Oval 1"/>
        <xdr:cNvSpPr/>
      </xdr:nvSpPr>
      <xdr:spPr>
        <a:xfrm>
          <a:off x="1924051" y="361950"/>
          <a:ext cx="590550" cy="238125"/>
        </a:xfrm>
        <a:prstGeom prst="ellipse">
          <a:avLst/>
        </a:prstGeom>
        <a:noFill/>
        <a:ln w="3175"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l-GR" sz="1100"/>
        </a:p>
      </xdr:txBody>
    </xdr:sp>
    <xdr:clientData/>
  </xdr:twoCellAnchor>
  <xdr:twoCellAnchor>
    <xdr:from>
      <xdr:col>12</xdr:col>
      <xdr:colOff>638176</xdr:colOff>
      <xdr:row>1</xdr:row>
      <xdr:rowOff>0</xdr:rowOff>
    </xdr:from>
    <xdr:to>
      <xdr:col>14</xdr:col>
      <xdr:colOff>85726</xdr:colOff>
      <xdr:row>2</xdr:row>
      <xdr:rowOff>19050</xdr:rowOff>
    </xdr:to>
    <xdr:sp macro="" textlink="">
      <xdr:nvSpPr>
        <xdr:cNvPr id="3" name="Oval 2"/>
        <xdr:cNvSpPr/>
      </xdr:nvSpPr>
      <xdr:spPr>
        <a:xfrm>
          <a:off x="3314701" y="190500"/>
          <a:ext cx="781050" cy="209550"/>
        </a:xfrm>
        <a:prstGeom prst="ellipse">
          <a:avLst/>
        </a:prstGeom>
        <a:noFill/>
        <a:ln w="3175"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l-GR" sz="1100"/>
        </a:p>
      </xdr:txBody>
    </xdr:sp>
    <xdr:clientData/>
  </xdr:twoCellAnchor>
  <xdr:twoCellAnchor>
    <xdr:from>
      <xdr:col>11</xdr:col>
      <xdr:colOff>628650</xdr:colOff>
      <xdr:row>8</xdr:row>
      <xdr:rowOff>0</xdr:rowOff>
    </xdr:from>
    <xdr:to>
      <xdr:col>13</xdr:col>
      <xdr:colOff>190500</xdr:colOff>
      <xdr:row>9</xdr:row>
      <xdr:rowOff>28575</xdr:rowOff>
    </xdr:to>
    <xdr:sp macro="" textlink="">
      <xdr:nvSpPr>
        <xdr:cNvPr id="4" name="Oval 18"/>
        <xdr:cNvSpPr/>
      </xdr:nvSpPr>
      <xdr:spPr>
        <a:xfrm>
          <a:off x="2619375" y="1524000"/>
          <a:ext cx="971550" cy="219075"/>
        </a:xfrm>
        <a:prstGeom prst="ellipse">
          <a:avLst/>
        </a:prstGeom>
        <a:noFill/>
        <a:ln w="3175"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l-GR" sz="1100"/>
        </a:p>
      </xdr:txBody>
    </xdr:sp>
    <xdr:clientData/>
  </xdr:twoCellAnchor>
  <xdr:twoCellAnchor>
    <xdr:from>
      <xdr:col>14</xdr:col>
      <xdr:colOff>819150</xdr:colOff>
      <xdr:row>7</xdr:row>
      <xdr:rowOff>133350</xdr:rowOff>
    </xdr:from>
    <xdr:to>
      <xdr:col>17</xdr:col>
      <xdr:colOff>547687</xdr:colOff>
      <xdr:row>9</xdr:row>
      <xdr:rowOff>71438</xdr:rowOff>
    </xdr:to>
    <xdr:sp macro="" textlink="">
      <xdr:nvSpPr>
        <xdr:cNvPr id="5" name="Oval 9"/>
        <xdr:cNvSpPr/>
      </xdr:nvSpPr>
      <xdr:spPr>
        <a:xfrm>
          <a:off x="4829175" y="1466850"/>
          <a:ext cx="1852612" cy="319088"/>
        </a:xfrm>
        <a:prstGeom prst="ellipse">
          <a:avLst/>
        </a:prstGeom>
        <a:noFill/>
        <a:ln w="3175"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l-GR" sz="1100"/>
        </a:p>
      </xdr:txBody>
    </xdr:sp>
    <xdr:clientData/>
  </xdr:twoCellAnchor>
  <xdr:twoCellAnchor>
    <xdr:from>
      <xdr:col>16</xdr:col>
      <xdr:colOff>476250</xdr:colOff>
      <xdr:row>4</xdr:row>
      <xdr:rowOff>123826</xdr:rowOff>
    </xdr:from>
    <xdr:to>
      <xdr:col>19</xdr:col>
      <xdr:colOff>523875</xdr:colOff>
      <xdr:row>6</xdr:row>
      <xdr:rowOff>47625</xdr:rowOff>
    </xdr:to>
    <xdr:sp macro="" textlink="">
      <xdr:nvSpPr>
        <xdr:cNvPr id="6" name="Oval 11"/>
        <xdr:cNvSpPr/>
      </xdr:nvSpPr>
      <xdr:spPr>
        <a:xfrm>
          <a:off x="6000750" y="885826"/>
          <a:ext cx="2085975" cy="304799"/>
        </a:xfrm>
        <a:prstGeom prst="ellipse">
          <a:avLst/>
        </a:prstGeom>
        <a:noFill/>
        <a:ln w="3175"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l-GR" sz="1100"/>
        </a:p>
      </xdr:txBody>
    </xdr:sp>
    <xdr:clientData/>
  </xdr:twoCellAnchor>
  <xdr:twoCellAnchor>
    <xdr:from>
      <xdr:col>11</xdr:col>
      <xdr:colOff>523876</xdr:colOff>
      <xdr:row>1</xdr:row>
      <xdr:rowOff>104775</xdr:rowOff>
    </xdr:from>
    <xdr:to>
      <xdr:col>12</xdr:col>
      <xdr:colOff>638176</xdr:colOff>
      <xdr:row>2</xdr:row>
      <xdr:rowOff>100013</xdr:rowOff>
    </xdr:to>
    <xdr:cxnSp macro="">
      <xdr:nvCxnSpPr>
        <xdr:cNvPr id="7" name="Straight Connector 5"/>
        <xdr:cNvCxnSpPr>
          <a:stCxn id="3" idx="2"/>
          <a:endCxn id="2" idx="6"/>
        </xdr:cNvCxnSpPr>
      </xdr:nvCxnSpPr>
      <xdr:spPr>
        <a:xfrm flipH="1">
          <a:off x="2514601" y="295275"/>
          <a:ext cx="800100" cy="18573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427435</xdr:colOff>
      <xdr:row>1</xdr:row>
      <xdr:rowOff>166689</xdr:rowOff>
    </xdr:from>
    <xdr:to>
      <xdr:col>13</xdr:col>
      <xdr:colOff>166687</xdr:colOff>
      <xdr:row>8</xdr:row>
      <xdr:rowOff>0</xdr:rowOff>
    </xdr:to>
    <xdr:cxnSp macro="">
      <xdr:nvCxnSpPr>
        <xdr:cNvPr id="8" name="Straight Connector 16"/>
        <xdr:cNvCxnSpPr>
          <a:stCxn id="4" idx="0"/>
        </xdr:cNvCxnSpPr>
      </xdr:nvCxnSpPr>
      <xdr:spPr>
        <a:xfrm flipV="1">
          <a:off x="3103960" y="357189"/>
          <a:ext cx="463152" cy="1166811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302419</xdr:colOff>
      <xdr:row>2</xdr:row>
      <xdr:rowOff>19050</xdr:rowOff>
    </xdr:from>
    <xdr:to>
      <xdr:col>15</xdr:col>
      <xdr:colOff>184886</xdr:colOff>
      <xdr:row>7</xdr:row>
      <xdr:rowOff>180079</xdr:rowOff>
    </xdr:to>
    <xdr:cxnSp macro="">
      <xdr:nvCxnSpPr>
        <xdr:cNvPr id="9" name="Straight Connector 23"/>
        <xdr:cNvCxnSpPr>
          <a:stCxn id="5" idx="1"/>
          <a:endCxn id="3" idx="4"/>
        </xdr:cNvCxnSpPr>
      </xdr:nvCxnSpPr>
      <xdr:spPr>
        <a:xfrm flipH="1" flipV="1">
          <a:off x="3702844" y="400050"/>
          <a:ext cx="1396942" cy="1113529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85726</xdr:colOff>
      <xdr:row>1</xdr:row>
      <xdr:rowOff>104775</xdr:rowOff>
    </xdr:from>
    <xdr:to>
      <xdr:col>16</xdr:col>
      <xdr:colOff>583406</xdr:colOff>
      <xdr:row>4</xdr:row>
      <xdr:rowOff>178594</xdr:rowOff>
    </xdr:to>
    <xdr:cxnSp macro="">
      <xdr:nvCxnSpPr>
        <xdr:cNvPr id="10" name="Straight Connector 25"/>
        <xdr:cNvCxnSpPr>
          <a:endCxn id="3" idx="6"/>
        </xdr:cNvCxnSpPr>
      </xdr:nvCxnSpPr>
      <xdr:spPr>
        <a:xfrm flipH="1" flipV="1">
          <a:off x="4095751" y="295275"/>
          <a:ext cx="2012155" cy="645319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230982</xdr:colOff>
      <xdr:row>3</xdr:row>
      <xdr:rowOff>28575</xdr:rowOff>
    </xdr:from>
    <xdr:to>
      <xdr:col>15</xdr:col>
      <xdr:colOff>184886</xdr:colOff>
      <xdr:row>7</xdr:row>
      <xdr:rowOff>180079</xdr:rowOff>
    </xdr:to>
    <xdr:cxnSp macro="">
      <xdr:nvCxnSpPr>
        <xdr:cNvPr id="11" name="Straight Connector 40"/>
        <xdr:cNvCxnSpPr>
          <a:stCxn id="2" idx="4"/>
          <a:endCxn id="5" idx="1"/>
        </xdr:cNvCxnSpPr>
      </xdr:nvCxnSpPr>
      <xdr:spPr>
        <a:xfrm>
          <a:off x="2221707" y="600075"/>
          <a:ext cx="2878079" cy="913504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438089</xdr:colOff>
      <xdr:row>2</xdr:row>
      <xdr:rowOff>184202</xdr:rowOff>
    </xdr:from>
    <xdr:to>
      <xdr:col>16</xdr:col>
      <xdr:colOff>476250</xdr:colOff>
      <xdr:row>5</xdr:row>
      <xdr:rowOff>85726</xdr:rowOff>
    </xdr:to>
    <xdr:cxnSp macro="">
      <xdr:nvCxnSpPr>
        <xdr:cNvPr id="12" name="Straight Connector 17"/>
        <xdr:cNvCxnSpPr>
          <a:stCxn id="2" idx="5"/>
          <a:endCxn id="6" idx="2"/>
        </xdr:cNvCxnSpPr>
      </xdr:nvCxnSpPr>
      <xdr:spPr>
        <a:xfrm>
          <a:off x="2428814" y="565202"/>
          <a:ext cx="3571936" cy="473024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21"/>
  <sheetViews>
    <sheetView workbookViewId="0">
      <selection activeCell="J20" sqref="J20"/>
    </sheetView>
  </sheetViews>
  <sheetFormatPr baseColWidth="10" defaultRowHeight="15"/>
  <cols>
    <col min="1" max="1" width="20.5703125" customWidth="1"/>
  </cols>
  <sheetData>
    <row r="1" spans="1:18">
      <c r="A1" s="1" t="s">
        <v>0</v>
      </c>
      <c r="B1" s="1" t="s">
        <v>15</v>
      </c>
      <c r="C1" s="1" t="s">
        <v>16</v>
      </c>
      <c r="D1" s="2" t="s">
        <v>2</v>
      </c>
      <c r="E1" s="2" t="s">
        <v>3</v>
      </c>
      <c r="F1" s="1"/>
      <c r="G1" s="1" t="s">
        <v>4</v>
      </c>
      <c r="H1" s="1"/>
      <c r="J1" s="5" t="s">
        <v>17</v>
      </c>
      <c r="K1" s="1"/>
      <c r="L1" s="1"/>
    </row>
    <row r="2" spans="1:18">
      <c r="A2" s="3" t="s">
        <v>5</v>
      </c>
      <c r="B2" s="3">
        <v>1</v>
      </c>
      <c r="C2" s="3">
        <v>1</v>
      </c>
      <c r="D2" s="3">
        <v>111</v>
      </c>
      <c r="E2" s="3">
        <v>207</v>
      </c>
      <c r="F2" s="3"/>
      <c r="G2" s="3">
        <f>(D2/(E2-D2))/(D3/(E3-D3))</f>
        <v>1.8233173076923077</v>
      </c>
      <c r="H2" s="4">
        <f>1/G2</f>
        <v>0.54845088991430457</v>
      </c>
      <c r="J2" s="1" t="s">
        <v>18</v>
      </c>
      <c r="N2" t="s">
        <v>19</v>
      </c>
    </row>
    <row r="3" spans="1:18">
      <c r="A3" s="3" t="s">
        <v>5</v>
      </c>
      <c r="B3" s="3">
        <v>1</v>
      </c>
      <c r="C3" s="3">
        <v>2</v>
      </c>
      <c r="D3" s="3">
        <v>156</v>
      </c>
      <c r="E3" s="3">
        <v>402</v>
      </c>
      <c r="F3" s="3"/>
      <c r="G3" s="3"/>
      <c r="H3" s="3"/>
      <c r="J3" s="1"/>
      <c r="L3" t="s">
        <v>20</v>
      </c>
    </row>
    <row r="4" spans="1:18">
      <c r="A4" s="3" t="s">
        <v>6</v>
      </c>
      <c r="B4" s="3">
        <v>2</v>
      </c>
      <c r="C4" s="3">
        <v>1</v>
      </c>
      <c r="D4" s="3">
        <v>62</v>
      </c>
      <c r="E4" s="3">
        <v>114</v>
      </c>
      <c r="F4" s="3"/>
      <c r="G4" s="3">
        <f>(D4/(E4-D4))/(D5/(E5-D5))</f>
        <v>1.1609311740890689</v>
      </c>
      <c r="H4" s="4">
        <f>1/G4</f>
        <v>0.86137750653879686</v>
      </c>
      <c r="J4" s="1"/>
    </row>
    <row r="5" spans="1:18">
      <c r="A5" s="3" t="s">
        <v>6</v>
      </c>
      <c r="B5" s="3">
        <v>2</v>
      </c>
      <c r="C5" s="3">
        <v>2</v>
      </c>
      <c r="D5" s="3">
        <v>114</v>
      </c>
      <c r="E5" s="3">
        <v>225</v>
      </c>
      <c r="F5" s="3"/>
      <c r="G5" s="3"/>
      <c r="H5" s="3"/>
      <c r="J5" s="1"/>
    </row>
    <row r="6" spans="1:18">
      <c r="A6" s="3" t="s">
        <v>7</v>
      </c>
      <c r="B6" s="3">
        <v>3</v>
      </c>
      <c r="C6" s="3">
        <v>1</v>
      </c>
      <c r="D6" s="3">
        <v>18</v>
      </c>
      <c r="E6" s="3">
        <v>40</v>
      </c>
      <c r="F6" s="3"/>
      <c r="G6" s="3">
        <f>(D6/(E6-D6))/(D7/(E7-D7))</f>
        <v>2.8877005347593587</v>
      </c>
      <c r="H6" s="4">
        <f>1/G6</f>
        <v>0.34629629629629627</v>
      </c>
      <c r="J6" s="1"/>
      <c r="R6" t="s">
        <v>21</v>
      </c>
    </row>
    <row r="7" spans="1:18">
      <c r="A7" s="3" t="s">
        <v>7</v>
      </c>
      <c r="B7" s="3">
        <v>3</v>
      </c>
      <c r="C7" s="3">
        <v>2</v>
      </c>
      <c r="D7" s="3">
        <v>17</v>
      </c>
      <c r="E7" s="3">
        <v>77</v>
      </c>
      <c r="F7" s="3"/>
      <c r="G7" s="3"/>
      <c r="H7" s="3"/>
      <c r="J7" s="1"/>
    </row>
    <row r="8" spans="1:18">
      <c r="A8" s="3" t="s">
        <v>8</v>
      </c>
      <c r="B8" s="3">
        <v>4</v>
      </c>
      <c r="C8" s="3">
        <v>1</v>
      </c>
      <c r="D8" s="3">
        <v>54</v>
      </c>
      <c r="E8" s="3">
        <v>114</v>
      </c>
      <c r="F8" s="3"/>
      <c r="G8" s="3">
        <f>(D8/(E8-D8))/(D9/(E9-D9))</f>
        <v>1.2857142857142858</v>
      </c>
      <c r="H8" s="4">
        <f>1/G8</f>
        <v>0.77777777777777768</v>
      </c>
      <c r="J8" s="1"/>
    </row>
    <row r="9" spans="1:18">
      <c r="A9" s="3" t="s">
        <v>8</v>
      </c>
      <c r="B9" s="3">
        <v>4</v>
      </c>
      <c r="C9" s="3">
        <v>2</v>
      </c>
      <c r="D9" s="3">
        <v>91</v>
      </c>
      <c r="E9" s="3">
        <v>221</v>
      </c>
      <c r="F9" s="3"/>
      <c r="G9" s="3"/>
      <c r="H9" s="3"/>
      <c r="J9" s="1"/>
      <c r="M9" t="s">
        <v>22</v>
      </c>
      <c r="P9" t="s">
        <v>23</v>
      </c>
    </row>
    <row r="10" spans="1:18">
      <c r="A10" s="3" t="s">
        <v>9</v>
      </c>
      <c r="B10" s="3">
        <v>5</v>
      </c>
      <c r="C10" s="3">
        <v>1</v>
      </c>
      <c r="D10" s="3">
        <v>63</v>
      </c>
      <c r="E10" s="3">
        <v>156</v>
      </c>
      <c r="F10" s="3"/>
      <c r="G10" s="3">
        <f>(D10/(E10-D10))/(D11/(E11-D11))</f>
        <v>1.8082296164592329</v>
      </c>
      <c r="H10" s="4">
        <f>1/G10</f>
        <v>0.55302711054923448</v>
      </c>
    </row>
    <row r="11" spans="1:18">
      <c r="A11" s="3" t="s">
        <v>9</v>
      </c>
      <c r="B11" s="3">
        <v>5</v>
      </c>
      <c r="C11" s="3">
        <v>3</v>
      </c>
      <c r="D11" s="3">
        <v>127</v>
      </c>
      <c r="E11" s="3">
        <v>466</v>
      </c>
      <c r="F11" s="3"/>
      <c r="G11" s="3"/>
      <c r="H11" s="3"/>
    </row>
    <row r="12" spans="1:18">
      <c r="A12" s="3" t="s">
        <v>10</v>
      </c>
      <c r="B12" s="3">
        <v>6</v>
      </c>
      <c r="C12" s="3">
        <v>1</v>
      </c>
      <c r="D12" s="3">
        <v>69</v>
      </c>
      <c r="E12" s="3">
        <v>148</v>
      </c>
      <c r="F12" s="3"/>
      <c r="G12" s="3">
        <f>(D12/(E12-D12))/(D13/(E13-D13))</f>
        <v>1.643404397068621</v>
      </c>
      <c r="H12" s="4">
        <f>1/G12</f>
        <v>0.60849295631904321</v>
      </c>
    </row>
    <row r="13" spans="1:18">
      <c r="A13" s="3" t="s">
        <v>10</v>
      </c>
      <c r="B13" s="3">
        <v>6</v>
      </c>
      <c r="C13" s="3">
        <v>3</v>
      </c>
      <c r="D13" s="3">
        <v>152</v>
      </c>
      <c r="E13" s="3">
        <v>438</v>
      </c>
      <c r="F13" s="3"/>
      <c r="G13" s="3"/>
      <c r="H13" s="3"/>
    </row>
    <row r="14" spans="1:18">
      <c r="A14" s="3" t="s">
        <v>11</v>
      </c>
      <c r="B14" s="3">
        <v>7</v>
      </c>
      <c r="C14" s="3">
        <v>2</v>
      </c>
      <c r="D14" s="3">
        <v>51</v>
      </c>
      <c r="E14" s="3">
        <v>143</v>
      </c>
      <c r="F14" s="3"/>
      <c r="G14" s="3">
        <f>(D14/(E14-D14))/(D15/(E15-D15))</f>
        <v>10.532608695652176</v>
      </c>
      <c r="H14" s="3">
        <f>1/G14</f>
        <v>9.4943240454076358E-2</v>
      </c>
    </row>
    <row r="15" spans="1:18">
      <c r="A15" s="3" t="s">
        <v>11</v>
      </c>
      <c r="B15" s="3">
        <v>7</v>
      </c>
      <c r="C15" s="3">
        <v>4</v>
      </c>
      <c r="D15" s="3">
        <v>14</v>
      </c>
      <c r="E15" s="3">
        <v>280</v>
      </c>
      <c r="F15" s="3"/>
      <c r="G15" s="3"/>
      <c r="H15" s="3"/>
    </row>
    <row r="16" spans="1:18">
      <c r="A16" s="3" t="s">
        <v>12</v>
      </c>
      <c r="B16" s="3">
        <v>8</v>
      </c>
      <c r="C16" s="3">
        <v>1</v>
      </c>
      <c r="D16" s="3">
        <v>90</v>
      </c>
      <c r="E16" s="3">
        <v>238</v>
      </c>
      <c r="F16" s="3"/>
      <c r="G16" s="3">
        <f>(D16/(E16-D16))/(D17/(E17-D17))</f>
        <v>10.571725571725572</v>
      </c>
      <c r="H16" s="3">
        <f>1/G16</f>
        <v>9.459193706981317E-2</v>
      </c>
    </row>
    <row r="17" spans="1:8">
      <c r="A17" s="3" t="s">
        <v>12</v>
      </c>
      <c r="B17" s="3">
        <v>8</v>
      </c>
      <c r="C17" s="3">
        <v>4</v>
      </c>
      <c r="D17" s="3">
        <v>26</v>
      </c>
      <c r="E17" s="3">
        <v>478</v>
      </c>
      <c r="F17" s="3"/>
      <c r="G17" s="3"/>
      <c r="H17" s="3"/>
    </row>
    <row r="18" spans="1:8">
      <c r="A18" s="3" t="s">
        <v>13</v>
      </c>
      <c r="B18" s="3">
        <v>9</v>
      </c>
      <c r="C18" s="3">
        <v>1</v>
      </c>
      <c r="D18" s="3">
        <v>32</v>
      </c>
      <c r="E18" s="3">
        <v>63</v>
      </c>
      <c r="F18" s="3"/>
      <c r="G18" s="3">
        <f>(D18/(E18-D18))/(D19/(E19-D19))</f>
        <v>6.7741935483870961</v>
      </c>
      <c r="H18" s="3">
        <f>1/G18</f>
        <v>0.14761904761904762</v>
      </c>
    </row>
    <row r="19" spans="1:8">
      <c r="A19" s="3" t="s">
        <v>13</v>
      </c>
      <c r="B19" s="3">
        <v>9</v>
      </c>
      <c r="C19" s="3">
        <v>5</v>
      </c>
      <c r="D19" s="3">
        <v>16</v>
      </c>
      <c r="E19" s="3">
        <v>121</v>
      </c>
      <c r="F19" s="3"/>
      <c r="G19" s="3"/>
      <c r="H19" s="3"/>
    </row>
    <row r="20" spans="1:8">
      <c r="A20" s="3" t="s">
        <v>14</v>
      </c>
      <c r="B20" s="3">
        <v>10</v>
      </c>
      <c r="C20" s="3">
        <v>2</v>
      </c>
      <c r="D20" s="3">
        <v>18</v>
      </c>
      <c r="E20" s="3">
        <v>56</v>
      </c>
      <c r="F20" s="3"/>
      <c r="G20" s="3">
        <f>(D20/(E20-D20))/(D21/(E21-D21))</f>
        <v>4.5</v>
      </c>
      <c r="H20" s="3">
        <f>1/G20</f>
        <v>0.22222222222222221</v>
      </c>
    </row>
    <row r="21" spans="1:8">
      <c r="A21" s="3" t="s">
        <v>14</v>
      </c>
      <c r="B21" s="3">
        <v>10</v>
      </c>
      <c r="C21" s="3">
        <v>4</v>
      </c>
      <c r="D21" s="3">
        <v>10</v>
      </c>
      <c r="E21" s="3">
        <v>105</v>
      </c>
      <c r="F21" s="3"/>
      <c r="G21" s="3"/>
      <c r="H21" s="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1"/>
  <sheetViews>
    <sheetView workbookViewId="0">
      <selection activeCell="C24" sqref="C24"/>
    </sheetView>
  </sheetViews>
  <sheetFormatPr baseColWidth="10" defaultRowHeight="15"/>
  <sheetData>
    <row r="1" spans="1:10">
      <c r="A1" s="1" t="s">
        <v>15</v>
      </c>
      <c r="B1" s="1" t="s">
        <v>24</v>
      </c>
      <c r="C1" s="1" t="s">
        <v>25</v>
      </c>
      <c r="D1" s="1" t="s">
        <v>26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</row>
    <row r="2" spans="1:10">
      <c r="A2">
        <v>1</v>
      </c>
      <c r="B2">
        <v>111</v>
      </c>
      <c r="C2">
        <v>156</v>
      </c>
      <c r="D2">
        <v>207</v>
      </c>
      <c r="E2">
        <v>402</v>
      </c>
      <c r="F2" t="s">
        <v>33</v>
      </c>
      <c r="G2">
        <v>1</v>
      </c>
      <c r="H2">
        <v>2</v>
      </c>
      <c r="I2">
        <v>96</v>
      </c>
      <c r="J2">
        <v>246</v>
      </c>
    </row>
    <row r="3" spans="1:10">
      <c r="A3">
        <v>2</v>
      </c>
      <c r="B3">
        <v>62</v>
      </c>
      <c r="C3">
        <v>114</v>
      </c>
      <c r="D3">
        <v>114</v>
      </c>
      <c r="E3">
        <v>225</v>
      </c>
      <c r="F3" t="s">
        <v>33</v>
      </c>
      <c r="G3">
        <v>1</v>
      </c>
      <c r="H3">
        <v>2</v>
      </c>
      <c r="I3">
        <v>52</v>
      </c>
      <c r="J3">
        <v>111</v>
      </c>
    </row>
    <row r="4" spans="1:10">
      <c r="A4">
        <v>3</v>
      </c>
      <c r="B4">
        <v>18</v>
      </c>
      <c r="C4">
        <v>17</v>
      </c>
      <c r="D4">
        <v>40</v>
      </c>
      <c r="E4">
        <v>77</v>
      </c>
      <c r="F4" t="s">
        <v>33</v>
      </c>
      <c r="G4">
        <v>1</v>
      </c>
      <c r="H4">
        <v>2</v>
      </c>
      <c r="I4">
        <v>22</v>
      </c>
      <c r="J4">
        <v>60</v>
      </c>
    </row>
    <row r="5" spans="1:10">
      <c r="A5">
        <v>4</v>
      </c>
      <c r="B5">
        <v>54</v>
      </c>
      <c r="C5">
        <v>91</v>
      </c>
      <c r="D5">
        <v>114</v>
      </c>
      <c r="E5">
        <v>221</v>
      </c>
      <c r="F5" t="s">
        <v>33</v>
      </c>
      <c r="G5">
        <v>1</v>
      </c>
      <c r="H5">
        <v>2</v>
      </c>
      <c r="I5">
        <v>60</v>
      </c>
      <c r="J5">
        <v>130</v>
      </c>
    </row>
    <row r="6" spans="1:10">
      <c r="A6">
        <v>5</v>
      </c>
      <c r="B6">
        <v>63</v>
      </c>
      <c r="C6">
        <v>127</v>
      </c>
      <c r="D6">
        <v>156</v>
      </c>
      <c r="E6">
        <v>466</v>
      </c>
      <c r="F6" t="s">
        <v>34</v>
      </c>
      <c r="G6">
        <v>1</v>
      </c>
      <c r="H6">
        <v>3</v>
      </c>
      <c r="I6">
        <v>93</v>
      </c>
      <c r="J6">
        <v>339</v>
      </c>
    </row>
    <row r="7" spans="1:10">
      <c r="A7">
        <v>6</v>
      </c>
      <c r="B7">
        <v>69</v>
      </c>
      <c r="C7">
        <v>152</v>
      </c>
      <c r="D7">
        <v>148</v>
      </c>
      <c r="E7">
        <v>438</v>
      </c>
      <c r="F7" t="s">
        <v>34</v>
      </c>
      <c r="G7">
        <v>1</v>
      </c>
      <c r="H7">
        <v>3</v>
      </c>
      <c r="I7">
        <v>79</v>
      </c>
      <c r="J7">
        <v>286</v>
      </c>
    </row>
    <row r="8" spans="1:10">
      <c r="A8">
        <v>7</v>
      </c>
      <c r="B8">
        <v>51</v>
      </c>
      <c r="C8">
        <v>14</v>
      </c>
      <c r="D8">
        <v>143</v>
      </c>
      <c r="E8">
        <v>280</v>
      </c>
      <c r="F8" t="s">
        <v>35</v>
      </c>
      <c r="G8">
        <v>2</v>
      </c>
      <c r="H8">
        <v>4</v>
      </c>
      <c r="I8">
        <v>92</v>
      </c>
      <c r="J8">
        <v>266</v>
      </c>
    </row>
    <row r="9" spans="1:10">
      <c r="A9">
        <v>8</v>
      </c>
      <c r="B9">
        <v>90</v>
      </c>
      <c r="C9">
        <v>26</v>
      </c>
      <c r="D9">
        <v>238</v>
      </c>
      <c r="E9">
        <v>478</v>
      </c>
      <c r="F9" t="s">
        <v>36</v>
      </c>
      <c r="G9">
        <v>1</v>
      </c>
      <c r="H9">
        <v>4</v>
      </c>
      <c r="I9">
        <v>148</v>
      </c>
      <c r="J9">
        <v>452</v>
      </c>
    </row>
    <row r="10" spans="1:10">
      <c r="A10">
        <v>9</v>
      </c>
      <c r="B10">
        <v>32</v>
      </c>
      <c r="C10">
        <v>16</v>
      </c>
      <c r="D10">
        <v>63</v>
      </c>
      <c r="E10">
        <v>121</v>
      </c>
      <c r="F10" t="s">
        <v>37</v>
      </c>
      <c r="G10">
        <v>1</v>
      </c>
      <c r="H10">
        <v>5</v>
      </c>
      <c r="I10">
        <v>31</v>
      </c>
      <c r="J10">
        <v>105</v>
      </c>
    </row>
    <row r="11" spans="1:10">
      <c r="A11">
        <v>10</v>
      </c>
      <c r="B11">
        <v>18</v>
      </c>
      <c r="C11">
        <v>10</v>
      </c>
      <c r="D11">
        <v>56</v>
      </c>
      <c r="E11">
        <v>105</v>
      </c>
      <c r="F11" t="s">
        <v>38</v>
      </c>
      <c r="G11">
        <v>2</v>
      </c>
      <c r="H11">
        <v>5</v>
      </c>
      <c r="I11">
        <v>38</v>
      </c>
      <c r="J11">
        <v>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N21"/>
  <sheetViews>
    <sheetView tabSelected="1" workbookViewId="0">
      <selection activeCell="G26" sqref="G26"/>
    </sheetView>
  </sheetViews>
  <sheetFormatPr baseColWidth="10" defaultRowHeight="15"/>
  <sheetData>
    <row r="1" spans="1:14" s="6" customFormat="1">
      <c r="A1" s="6" t="s">
        <v>1</v>
      </c>
      <c r="B1" s="7" t="s">
        <v>2</v>
      </c>
      <c r="C1" s="7" t="s">
        <v>3</v>
      </c>
      <c r="D1" s="7"/>
      <c r="E1" s="7" t="s">
        <v>15</v>
      </c>
      <c r="F1" s="6" t="s">
        <v>24</v>
      </c>
      <c r="G1" s="6" t="s">
        <v>25</v>
      </c>
      <c r="H1" s="6" t="s">
        <v>26</v>
      </c>
      <c r="I1" s="6" t="s">
        <v>27</v>
      </c>
      <c r="J1" s="6" t="s">
        <v>28</v>
      </c>
      <c r="K1" s="6" t="s">
        <v>29</v>
      </c>
      <c r="L1" s="6" t="s">
        <v>30</v>
      </c>
      <c r="M1" s="6" t="s">
        <v>31</v>
      </c>
      <c r="N1" s="6" t="s">
        <v>32</v>
      </c>
    </row>
    <row r="2" spans="1:14">
      <c r="A2" s="3">
        <v>1</v>
      </c>
      <c r="B2" s="3">
        <v>111</v>
      </c>
      <c r="C2" s="3">
        <v>207</v>
      </c>
      <c r="D2" s="3"/>
      <c r="E2" s="3">
        <v>1</v>
      </c>
      <c r="F2">
        <f>B2</f>
        <v>111</v>
      </c>
      <c r="G2">
        <f>B3</f>
        <v>156</v>
      </c>
      <c r="H2">
        <f>C2</f>
        <v>207</v>
      </c>
      <c r="I2">
        <f>C3</f>
        <v>402</v>
      </c>
      <c r="J2" t="str">
        <f>CONCATENATE(A2,"vs",A3)</f>
        <v>1vs2</v>
      </c>
      <c r="K2">
        <f>A2</f>
        <v>1</v>
      </c>
      <c r="L2">
        <f>A3</f>
        <v>2</v>
      </c>
      <c r="M2">
        <f t="shared" ref="M2:N11" si="0">H2-F2</f>
        <v>96</v>
      </c>
      <c r="N2">
        <f t="shared" si="0"/>
        <v>246</v>
      </c>
    </row>
    <row r="3" spans="1:14">
      <c r="A3" s="3">
        <v>2</v>
      </c>
      <c r="B3" s="3">
        <v>156</v>
      </c>
      <c r="C3" s="3">
        <v>402</v>
      </c>
      <c r="D3" s="3"/>
      <c r="E3" s="3">
        <f>E2+1</f>
        <v>2</v>
      </c>
      <c r="F3">
        <f>B4</f>
        <v>62</v>
      </c>
      <c r="G3">
        <f>B5</f>
        <v>114</v>
      </c>
      <c r="H3">
        <f>C4</f>
        <v>114</v>
      </c>
      <c r="I3">
        <f>C5</f>
        <v>225</v>
      </c>
      <c r="J3" t="str">
        <f>CONCATENATE(A4,"vs",A5)</f>
        <v>1vs2</v>
      </c>
      <c r="K3">
        <f>A4</f>
        <v>1</v>
      </c>
      <c r="L3">
        <f>A5</f>
        <v>2</v>
      </c>
      <c r="M3">
        <f t="shared" si="0"/>
        <v>52</v>
      </c>
      <c r="N3">
        <f t="shared" si="0"/>
        <v>111</v>
      </c>
    </row>
    <row r="4" spans="1:14">
      <c r="A4" s="3">
        <v>1</v>
      </c>
      <c r="B4" s="3">
        <v>62</v>
      </c>
      <c r="C4" s="3">
        <v>114</v>
      </c>
      <c r="D4" s="3"/>
      <c r="E4" s="3">
        <f>E3+1</f>
        <v>3</v>
      </c>
      <c r="F4">
        <f>B6</f>
        <v>18</v>
      </c>
      <c r="G4">
        <f>B7</f>
        <v>17</v>
      </c>
      <c r="H4">
        <f>C6</f>
        <v>40</v>
      </c>
      <c r="I4">
        <f>C7</f>
        <v>77</v>
      </c>
      <c r="J4" t="str">
        <f>CONCATENATE(A6,"vs",A7)</f>
        <v>1vs2</v>
      </c>
      <c r="K4">
        <f>A6</f>
        <v>1</v>
      </c>
      <c r="L4">
        <f>A7</f>
        <v>2</v>
      </c>
      <c r="M4">
        <f t="shared" si="0"/>
        <v>22</v>
      </c>
      <c r="N4">
        <f t="shared" si="0"/>
        <v>60</v>
      </c>
    </row>
    <row r="5" spans="1:14">
      <c r="A5" s="3">
        <v>2</v>
      </c>
      <c r="B5" s="3">
        <v>114</v>
      </c>
      <c r="C5" s="3">
        <v>225</v>
      </c>
      <c r="D5" s="3"/>
      <c r="E5" s="3">
        <f t="shared" ref="E5:E11" si="1">E4+1</f>
        <v>4</v>
      </c>
      <c r="F5">
        <f>B8</f>
        <v>54</v>
      </c>
      <c r="G5">
        <f>B9</f>
        <v>91</v>
      </c>
      <c r="H5">
        <f>C8</f>
        <v>114</v>
      </c>
      <c r="I5">
        <f>C9</f>
        <v>221</v>
      </c>
      <c r="J5" t="str">
        <f>CONCATENATE(A8,"vs",A9)</f>
        <v>1vs2</v>
      </c>
      <c r="K5">
        <f>A8</f>
        <v>1</v>
      </c>
      <c r="L5">
        <f>A9</f>
        <v>2</v>
      </c>
      <c r="M5">
        <f t="shared" si="0"/>
        <v>60</v>
      </c>
      <c r="N5">
        <f t="shared" si="0"/>
        <v>130</v>
      </c>
    </row>
    <row r="6" spans="1:14">
      <c r="A6" s="3">
        <v>1</v>
      </c>
      <c r="B6" s="3">
        <v>18</v>
      </c>
      <c r="C6" s="3">
        <v>40</v>
      </c>
      <c r="D6" s="3"/>
      <c r="E6" s="3">
        <f t="shared" si="1"/>
        <v>5</v>
      </c>
      <c r="F6">
        <f>B10</f>
        <v>63</v>
      </c>
      <c r="G6">
        <f>B11</f>
        <v>127</v>
      </c>
      <c r="H6">
        <f>C10</f>
        <v>156</v>
      </c>
      <c r="I6">
        <f>C11</f>
        <v>466</v>
      </c>
      <c r="J6" t="str">
        <f>CONCATENATE(A10,"vs",A11)</f>
        <v>1vs3</v>
      </c>
      <c r="K6">
        <f>A10</f>
        <v>1</v>
      </c>
      <c r="L6">
        <f>A11</f>
        <v>3</v>
      </c>
      <c r="M6">
        <f t="shared" si="0"/>
        <v>93</v>
      </c>
      <c r="N6">
        <f t="shared" si="0"/>
        <v>339</v>
      </c>
    </row>
    <row r="7" spans="1:14">
      <c r="A7" s="3">
        <v>2</v>
      </c>
      <c r="B7" s="3">
        <v>17</v>
      </c>
      <c r="C7" s="3">
        <v>77</v>
      </c>
      <c r="D7" s="3"/>
      <c r="E7" s="3">
        <f t="shared" si="1"/>
        <v>6</v>
      </c>
      <c r="F7">
        <f>B12</f>
        <v>69</v>
      </c>
      <c r="G7">
        <f>B13</f>
        <v>152</v>
      </c>
      <c r="H7">
        <f>C12</f>
        <v>148</v>
      </c>
      <c r="I7">
        <f>C13</f>
        <v>438</v>
      </c>
      <c r="J7" t="str">
        <f>CONCATENATE(A12,"vs",A13)</f>
        <v>1vs3</v>
      </c>
      <c r="K7">
        <f>A12</f>
        <v>1</v>
      </c>
      <c r="L7">
        <f>A13</f>
        <v>3</v>
      </c>
      <c r="M7">
        <f t="shared" si="0"/>
        <v>79</v>
      </c>
      <c r="N7">
        <f t="shared" si="0"/>
        <v>286</v>
      </c>
    </row>
    <row r="8" spans="1:14">
      <c r="A8" s="3">
        <v>1</v>
      </c>
      <c r="B8" s="3">
        <v>54</v>
      </c>
      <c r="C8" s="3">
        <v>114</v>
      </c>
      <c r="D8" s="3"/>
      <c r="E8" s="3">
        <f t="shared" si="1"/>
        <v>7</v>
      </c>
      <c r="F8">
        <f>B14</f>
        <v>51</v>
      </c>
      <c r="G8">
        <f>B15</f>
        <v>14</v>
      </c>
      <c r="H8">
        <f>C14</f>
        <v>143</v>
      </c>
      <c r="I8">
        <f>C15</f>
        <v>280</v>
      </c>
      <c r="J8" t="str">
        <f>CONCATENATE(A14,"vs",A15)</f>
        <v>2vs4</v>
      </c>
      <c r="K8">
        <f>A14</f>
        <v>2</v>
      </c>
      <c r="L8">
        <f>A15</f>
        <v>4</v>
      </c>
      <c r="M8">
        <f t="shared" si="0"/>
        <v>92</v>
      </c>
      <c r="N8">
        <f t="shared" si="0"/>
        <v>266</v>
      </c>
    </row>
    <row r="9" spans="1:14">
      <c r="A9" s="3">
        <v>2</v>
      </c>
      <c r="B9" s="3">
        <v>91</v>
      </c>
      <c r="C9" s="3">
        <v>221</v>
      </c>
      <c r="D9" s="3"/>
      <c r="E9" s="3">
        <f t="shared" si="1"/>
        <v>8</v>
      </c>
      <c r="F9">
        <f>B16</f>
        <v>90</v>
      </c>
      <c r="G9">
        <f>B17</f>
        <v>26</v>
      </c>
      <c r="H9">
        <f>C16</f>
        <v>238</v>
      </c>
      <c r="I9">
        <f>C17</f>
        <v>478</v>
      </c>
      <c r="J9" t="str">
        <f>CONCATENATE(A16,"vs",A17)</f>
        <v>1vs4</v>
      </c>
      <c r="K9">
        <f>A16</f>
        <v>1</v>
      </c>
      <c r="L9">
        <f>A17</f>
        <v>4</v>
      </c>
      <c r="M9">
        <f t="shared" si="0"/>
        <v>148</v>
      </c>
      <c r="N9">
        <f t="shared" si="0"/>
        <v>452</v>
      </c>
    </row>
    <row r="10" spans="1:14">
      <c r="A10" s="3">
        <v>1</v>
      </c>
      <c r="B10" s="3">
        <v>63</v>
      </c>
      <c r="C10" s="3">
        <v>156</v>
      </c>
      <c r="D10" s="3"/>
      <c r="E10" s="3">
        <f t="shared" si="1"/>
        <v>9</v>
      </c>
      <c r="F10">
        <f>B18</f>
        <v>32</v>
      </c>
      <c r="G10">
        <f>B19</f>
        <v>16</v>
      </c>
      <c r="H10">
        <f>C18</f>
        <v>63</v>
      </c>
      <c r="I10">
        <f>C19</f>
        <v>121</v>
      </c>
      <c r="J10" t="str">
        <f>CONCATENATE(A18,"vs",A19)</f>
        <v>1vs5</v>
      </c>
      <c r="K10">
        <f>A18</f>
        <v>1</v>
      </c>
      <c r="L10">
        <f>A19</f>
        <v>5</v>
      </c>
      <c r="M10">
        <f t="shared" si="0"/>
        <v>31</v>
      </c>
      <c r="N10">
        <f t="shared" si="0"/>
        <v>105</v>
      </c>
    </row>
    <row r="11" spans="1:14">
      <c r="A11" s="3">
        <v>3</v>
      </c>
      <c r="B11" s="3">
        <v>127</v>
      </c>
      <c r="C11" s="3">
        <v>466</v>
      </c>
      <c r="D11" s="3"/>
      <c r="E11" s="3">
        <f t="shared" si="1"/>
        <v>10</v>
      </c>
      <c r="F11">
        <f>B20</f>
        <v>18</v>
      </c>
      <c r="G11">
        <f>B21</f>
        <v>10</v>
      </c>
      <c r="H11">
        <f>C20</f>
        <v>56</v>
      </c>
      <c r="I11">
        <f>C21</f>
        <v>105</v>
      </c>
      <c r="J11" t="str">
        <f>CONCATENATE(A20,"vs",A21)</f>
        <v>2vs5</v>
      </c>
      <c r="K11">
        <f>A20</f>
        <v>2</v>
      </c>
      <c r="L11">
        <f>A21</f>
        <v>5</v>
      </c>
      <c r="M11">
        <f t="shared" si="0"/>
        <v>38</v>
      </c>
      <c r="N11">
        <f t="shared" si="0"/>
        <v>95</v>
      </c>
    </row>
    <row r="12" spans="1:14">
      <c r="A12" s="3">
        <v>1</v>
      </c>
      <c r="B12" s="3">
        <v>69</v>
      </c>
      <c r="C12" s="3">
        <v>148</v>
      </c>
      <c r="D12" s="3"/>
      <c r="E12" s="3"/>
    </row>
    <row r="13" spans="1:14">
      <c r="A13" s="3">
        <v>3</v>
      </c>
      <c r="B13" s="3">
        <v>152</v>
      </c>
      <c r="C13" s="3">
        <v>438</v>
      </c>
      <c r="D13" s="3"/>
      <c r="E13" s="3"/>
    </row>
    <row r="14" spans="1:14">
      <c r="A14" s="3">
        <v>2</v>
      </c>
      <c r="B14" s="3">
        <v>51</v>
      </c>
      <c r="C14" s="3">
        <v>143</v>
      </c>
      <c r="D14" s="3"/>
      <c r="E14" s="3"/>
    </row>
    <row r="15" spans="1:14">
      <c r="A15" s="3">
        <v>4</v>
      </c>
      <c r="B15" s="3">
        <v>14</v>
      </c>
      <c r="C15" s="3">
        <v>280</v>
      </c>
      <c r="D15" s="3"/>
      <c r="E15" s="3"/>
    </row>
    <row r="16" spans="1:14">
      <c r="A16" s="3">
        <v>1</v>
      </c>
      <c r="B16" s="3">
        <v>90</v>
      </c>
      <c r="C16" s="3">
        <v>238</v>
      </c>
      <c r="D16" s="3"/>
      <c r="E16" s="3"/>
    </row>
    <row r="17" spans="1:5">
      <c r="A17" s="3">
        <v>4</v>
      </c>
      <c r="B17" s="3">
        <v>26</v>
      </c>
      <c r="C17" s="3">
        <v>478</v>
      </c>
      <c r="D17" s="3"/>
      <c r="E17" s="3"/>
    </row>
    <row r="18" spans="1:5">
      <c r="A18" s="3">
        <v>1</v>
      </c>
      <c r="B18" s="3">
        <v>32</v>
      </c>
      <c r="C18" s="3">
        <v>63</v>
      </c>
      <c r="D18" s="3"/>
      <c r="E18" s="3"/>
    </row>
    <row r="19" spans="1:5">
      <c r="A19" s="3">
        <v>5</v>
      </c>
      <c r="B19" s="3">
        <v>16</v>
      </c>
      <c r="C19" s="3">
        <v>121</v>
      </c>
      <c r="D19" s="3"/>
      <c r="E19" s="3"/>
    </row>
    <row r="20" spans="1:5">
      <c r="A20" s="3">
        <v>2</v>
      </c>
      <c r="B20" s="3">
        <v>18</v>
      </c>
      <c r="C20" s="3">
        <v>56</v>
      </c>
      <c r="D20" s="3"/>
      <c r="E20" s="3"/>
    </row>
    <row r="21" spans="1:5">
      <c r="A21" s="3">
        <v>5</v>
      </c>
      <c r="B21" s="3">
        <v>10</v>
      </c>
      <c r="C21" s="3">
        <v>105</v>
      </c>
      <c r="D21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STATA</vt:lpstr>
      <vt:lpstr>Feuil3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Stagiaire_2018</dc:creator>
  <cp:lastModifiedBy>Stagiaire_2018</cp:lastModifiedBy>
  <dcterms:created xsi:type="dcterms:W3CDTF">2018-03-01T13:43:32Z</dcterms:created>
  <dcterms:modified xsi:type="dcterms:W3CDTF">2018-03-01T13:45:14Z</dcterms:modified>
</cp:coreProperties>
</file>