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2018Survey\Report18\FinalSet\"/>
    </mc:Choice>
  </mc:AlternateContent>
  <xr:revisionPtr revIDLastSave="0" documentId="10_ncr:140008_{06077EDD-E530-4807-BD2C-509EB324DB55}" xr6:coauthVersionLast="31" xr6:coauthVersionMax="31" xr10:uidLastSave="{00000000-0000-0000-0000-000000000000}"/>
  <bookViews>
    <workbookView xWindow="3030" yWindow="15" windowWidth="13815" windowHeight="8985" tabRatio="358"/>
  </bookViews>
  <sheets>
    <sheet name="ALL" sheetId="1" r:id="rId1"/>
  </sheets>
  <calcPr calcId="179017"/>
</workbook>
</file>

<file path=xl/calcChain.xml><?xml version="1.0" encoding="utf-8"?>
<calcChain xmlns="http://schemas.openxmlformats.org/spreadsheetml/2006/main">
  <c r="J19" i="1" l="1"/>
  <c r="E19" i="1"/>
  <c r="H21" i="1"/>
  <c r="F21" i="1"/>
  <c r="D21" i="1"/>
  <c r="B21" i="1"/>
  <c r="J9" i="1"/>
  <c r="I9" i="1"/>
  <c r="J10" i="1"/>
  <c r="G10" i="1"/>
  <c r="C10" i="1"/>
  <c r="J11" i="1"/>
  <c r="G11" i="1"/>
  <c r="J12" i="1"/>
  <c r="I12" i="1"/>
  <c r="J13" i="1"/>
  <c r="K13" i="1"/>
  <c r="J14" i="1"/>
  <c r="G14" i="1"/>
  <c r="J15" i="1"/>
  <c r="K15" i="1"/>
  <c r="J16" i="1"/>
  <c r="C16" i="1"/>
  <c r="J17" i="1"/>
  <c r="E17" i="1"/>
  <c r="J18" i="1"/>
  <c r="C18" i="1"/>
  <c r="J8" i="1"/>
  <c r="G8" i="1"/>
  <c r="C15" i="1"/>
  <c r="E11" i="1"/>
  <c r="C8" i="1"/>
  <c r="K17" i="1"/>
  <c r="K8" i="1"/>
  <c r="G17" i="1"/>
  <c r="E8" i="1"/>
  <c r="K10" i="1"/>
  <c r="E15" i="1"/>
  <c r="I15" i="1"/>
  <c r="I11" i="1"/>
  <c r="I10" i="1"/>
  <c r="E10" i="1"/>
  <c r="G12" i="1"/>
  <c r="G16" i="1"/>
  <c r="E12" i="1"/>
  <c r="C12" i="1"/>
  <c r="K12" i="1"/>
  <c r="K9" i="1"/>
  <c r="I14" i="1"/>
  <c r="K14" i="1"/>
  <c r="G18" i="1"/>
  <c r="I17" i="1"/>
  <c r="G15" i="1"/>
  <c r="E14" i="1"/>
  <c r="C14" i="1"/>
  <c r="C17" i="1"/>
  <c r="I8" i="1"/>
  <c r="K16" i="1"/>
  <c r="I16" i="1"/>
  <c r="E13" i="1"/>
  <c r="G9" i="1"/>
  <c r="E9" i="1"/>
  <c r="K18" i="1"/>
  <c r="C13" i="1"/>
  <c r="I18" i="1"/>
  <c r="E16" i="1"/>
  <c r="G13" i="1"/>
  <c r="K11" i="1"/>
  <c r="C9" i="1"/>
  <c r="J21" i="1"/>
  <c r="K21" i="1"/>
  <c r="E18" i="1"/>
  <c r="C11" i="1"/>
  <c r="I13" i="1"/>
  <c r="G19" i="1"/>
  <c r="C19" i="1"/>
  <c r="I19" i="1"/>
  <c r="K19" i="1"/>
  <c r="I21" i="1"/>
  <c r="C21" i="1"/>
  <c r="E21" i="1"/>
  <c r="G21" i="1"/>
</calcChain>
</file>

<file path=xl/sharedStrings.xml><?xml version="1.0" encoding="utf-8"?>
<sst xmlns="http://schemas.openxmlformats.org/spreadsheetml/2006/main" count="34" uniqueCount="23">
  <si>
    <t>Total</t>
  </si>
  <si>
    <t>000's</t>
  </si>
  <si>
    <t>%</t>
  </si>
  <si>
    <t>Airport</t>
  </si>
  <si>
    <t>Connect</t>
  </si>
  <si>
    <t>Gatwick</t>
  </si>
  <si>
    <t>Heathrow</t>
  </si>
  <si>
    <t>Luton</t>
  </si>
  <si>
    <t>Manchester</t>
  </si>
  <si>
    <t>Stansted</t>
  </si>
  <si>
    <t>International</t>
  </si>
  <si>
    <t>Domestic</t>
  </si>
  <si>
    <t>Terminate *</t>
  </si>
  <si>
    <t>* Includes interviews where passengers may not have answered all relevant core questions</t>
  </si>
  <si>
    <t>Table 1</t>
  </si>
  <si>
    <t>Birmingham</t>
  </si>
  <si>
    <t>East Midlands</t>
  </si>
  <si>
    <t>London City</t>
  </si>
  <si>
    <t>Inverness</t>
  </si>
  <si>
    <t>Type of passengers using the 2018 survey airports.</t>
  </si>
  <si>
    <t>Aberdeen</t>
  </si>
  <si>
    <t>Edinburgh</t>
  </si>
  <si>
    <t>Glasgow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</si>
</sst>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0.0"/>
    <numFmt numFmtId="173" formatCode="0,000"/>
    <numFmt numFmtId="175" formatCode="#,##0\ \ \ "/>
    <numFmt numFmtId="176" formatCode="0.0\ \ \ \ \ \ "/>
  </numFmts>
  <fonts count="4" x14ac:knownFonts="1"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Continuous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Continuous"/>
    </xf>
    <xf numFmtId="0" fontId="0" fillId="0" borderId="4" xfId="0" applyBorder="1"/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11" xfId="0" applyBorder="1"/>
    <xf numFmtId="1" fontId="0" fillId="0" borderId="0" xfId="0" applyNumberFormat="1" applyBorder="1"/>
    <xf numFmtId="173" fontId="0" fillId="0" borderId="0" xfId="0" applyNumberFormat="1"/>
    <xf numFmtId="173" fontId="0" fillId="0" borderId="3" xfId="0" applyNumberFormat="1" applyBorder="1" applyAlignment="1">
      <alignment horizontal="center"/>
    </xf>
    <xf numFmtId="172" fontId="0" fillId="0" borderId="3" xfId="0" applyNumberFormat="1" applyBorder="1" applyAlignment="1">
      <alignment horizontal="center"/>
    </xf>
    <xf numFmtId="0" fontId="3" fillId="0" borderId="0" xfId="0" applyFont="1" applyBorder="1"/>
    <xf numFmtId="172" fontId="0" fillId="0" borderId="0" xfId="0" applyNumberFormat="1" applyBorder="1"/>
    <xf numFmtId="173" fontId="0" fillId="0" borderId="0" xfId="0" applyNumberFormat="1" applyBorder="1"/>
    <xf numFmtId="2" fontId="0" fillId="0" borderId="0" xfId="0" applyNumberFormat="1" applyBorder="1"/>
    <xf numFmtId="173" fontId="0" fillId="0" borderId="1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13" xfId="0" applyBorder="1" applyAlignment="1">
      <alignment horizontal="centerContinuous"/>
    </xf>
    <xf numFmtId="0" fontId="0" fillId="0" borderId="14" xfId="0" applyBorder="1" applyAlignment="1">
      <alignment horizontal="centerContinuous"/>
    </xf>
    <xf numFmtId="0" fontId="0" fillId="0" borderId="14" xfId="0" applyBorder="1"/>
    <xf numFmtId="172" fontId="0" fillId="0" borderId="7" xfId="0" applyNumberFormat="1" applyBorder="1" applyAlignment="1">
      <alignment horizontal="center"/>
    </xf>
    <xf numFmtId="0" fontId="0" fillId="0" borderId="15" xfId="0" applyBorder="1" applyAlignment="1">
      <alignment horizontal="centerContinuous"/>
    </xf>
    <xf numFmtId="0" fontId="0" fillId="0" borderId="16" xfId="0" applyBorder="1" applyAlignment="1">
      <alignment horizontal="centerContinuous"/>
    </xf>
    <xf numFmtId="0" fontId="0" fillId="0" borderId="17" xfId="0" applyBorder="1" applyAlignment="1">
      <alignment horizontal="center"/>
    </xf>
    <xf numFmtId="0" fontId="0" fillId="0" borderId="16" xfId="0" applyBorder="1"/>
    <xf numFmtId="0" fontId="0" fillId="0" borderId="18" xfId="0" applyBorder="1" applyAlignment="1">
      <alignment horizontal="centerContinuous"/>
    </xf>
    <xf numFmtId="0" fontId="0" fillId="0" borderId="2" xfId="0" applyFill="1" applyBorder="1"/>
    <xf numFmtId="0" fontId="2" fillId="0" borderId="2" xfId="0" applyFont="1" applyFill="1" applyBorder="1"/>
    <xf numFmtId="1" fontId="0" fillId="0" borderId="2" xfId="0" applyNumberFormat="1" applyBorder="1" applyAlignment="1">
      <alignment horizontal="center"/>
    </xf>
    <xf numFmtId="175" fontId="0" fillId="0" borderId="2" xfId="0" applyNumberFormat="1" applyBorder="1" applyAlignment="1">
      <alignment horizontal="right"/>
    </xf>
    <xf numFmtId="175" fontId="0" fillId="0" borderId="16" xfId="0" applyNumberFormat="1" applyBorder="1" applyAlignment="1">
      <alignment horizontal="right"/>
    </xf>
    <xf numFmtId="175" fontId="0" fillId="0" borderId="5" xfId="0" applyNumberFormat="1" applyBorder="1" applyAlignment="1">
      <alignment horizontal="right"/>
    </xf>
    <xf numFmtId="175" fontId="2" fillId="0" borderId="16" xfId="0" applyNumberFormat="1" applyFont="1" applyBorder="1" applyAlignment="1">
      <alignment horizontal="right"/>
    </xf>
    <xf numFmtId="176" fontId="0" fillId="0" borderId="14" xfId="0" applyNumberFormat="1" applyBorder="1" applyAlignment="1">
      <alignment horizontal="right"/>
    </xf>
    <xf numFmtId="176" fontId="0" fillId="0" borderId="19" xfId="0" applyNumberFormat="1" applyBorder="1" applyAlignment="1">
      <alignment horizontal="right"/>
    </xf>
    <xf numFmtId="176" fontId="0" fillId="0" borderId="2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A2" workbookViewId="0">
      <selection activeCell="F14" sqref="F14"/>
    </sheetView>
  </sheetViews>
  <sheetFormatPr defaultRowHeight="11.25" x14ac:dyDescent="0.2"/>
  <cols>
    <col min="1" max="1" width="23.83203125" customWidth="1"/>
    <col min="2" max="9" width="11.83203125" customWidth="1"/>
    <col min="10" max="11" width="10.83203125" customWidth="1"/>
    <col min="12" max="12" width="5.83203125" customWidth="1"/>
    <col min="13" max="14" width="8.83203125" customWidth="1"/>
  </cols>
  <sheetData>
    <row r="1" spans="1:13" x14ac:dyDescent="0.2">
      <c r="A1" s="1" t="s">
        <v>14</v>
      </c>
    </row>
    <row r="2" spans="1:13" s="2" customFormat="1" x14ac:dyDescent="0.2">
      <c r="A2" s="2" t="s">
        <v>19</v>
      </c>
    </row>
    <row r="4" spans="1:13" s="8" customFormat="1" x14ac:dyDescent="0.2">
      <c r="A4" s="3"/>
      <c r="B4" s="15" t="s">
        <v>12</v>
      </c>
      <c r="C4" s="15"/>
      <c r="D4" s="15"/>
      <c r="E4" s="28"/>
      <c r="F4" s="32" t="s">
        <v>4</v>
      </c>
      <c r="G4" s="15"/>
      <c r="H4" s="15"/>
      <c r="I4" s="16"/>
      <c r="J4" s="17"/>
      <c r="K4" s="10"/>
    </row>
    <row r="5" spans="1:13" s="8" customFormat="1" x14ac:dyDescent="0.2">
      <c r="A5" s="5" t="s">
        <v>3</v>
      </c>
      <c r="B5" s="9" t="s">
        <v>10</v>
      </c>
      <c r="C5" s="4"/>
      <c r="D5" s="11" t="s">
        <v>11</v>
      </c>
      <c r="E5" s="29"/>
      <c r="F5" s="33" t="s">
        <v>10</v>
      </c>
      <c r="G5" s="4"/>
      <c r="H5" s="11" t="s">
        <v>11</v>
      </c>
      <c r="I5" s="29"/>
      <c r="J5" s="36" t="s">
        <v>0</v>
      </c>
      <c r="K5" s="11"/>
    </row>
    <row r="6" spans="1:13" s="8" customFormat="1" x14ac:dyDescent="0.2">
      <c r="A6" s="6"/>
      <c r="B6" s="13" t="s">
        <v>1</v>
      </c>
      <c r="C6" s="7" t="s">
        <v>2</v>
      </c>
      <c r="D6" s="14" t="s">
        <v>1</v>
      </c>
      <c r="E6" s="13" t="s">
        <v>2</v>
      </c>
      <c r="F6" s="34" t="s">
        <v>1</v>
      </c>
      <c r="G6" s="7" t="s">
        <v>2</v>
      </c>
      <c r="H6" s="14" t="s">
        <v>1</v>
      </c>
      <c r="I6" s="13" t="s">
        <v>2</v>
      </c>
      <c r="J6" s="34" t="s">
        <v>1</v>
      </c>
      <c r="K6" s="12" t="s">
        <v>2</v>
      </c>
    </row>
    <row r="7" spans="1:13" s="8" customFormat="1" x14ac:dyDescent="0.2">
      <c r="A7" s="5"/>
      <c r="B7" s="5"/>
      <c r="C7" s="5"/>
      <c r="D7" s="5"/>
      <c r="E7" s="30"/>
      <c r="F7" s="35"/>
      <c r="G7" s="5"/>
      <c r="H7" s="5"/>
      <c r="I7" s="30"/>
      <c r="J7" s="35"/>
      <c r="K7" s="5"/>
    </row>
    <row r="8" spans="1:13" s="8" customFormat="1" x14ac:dyDescent="0.2">
      <c r="A8" s="37" t="s">
        <v>20</v>
      </c>
      <c r="B8" s="40">
        <v>894.53560619164023</v>
      </c>
      <c r="C8" s="46">
        <f>(B8/$J8)*100</f>
        <v>33.560573436827575</v>
      </c>
      <c r="D8" s="40">
        <v>1537.7161221522251</v>
      </c>
      <c r="E8" s="44">
        <f>(D8/$J8)*100</f>
        <v>57.690978967501891</v>
      </c>
      <c r="F8" s="41">
        <v>26.12439380836113</v>
      </c>
      <c r="G8" s="46">
        <f>(F8/$J8)*100</f>
        <v>0.98011709185143092</v>
      </c>
      <c r="H8" s="40">
        <v>207.05987784777548</v>
      </c>
      <c r="I8" s="44">
        <f>(H8/$J8)*100</f>
        <v>7.7683305038190857</v>
      </c>
      <c r="J8" s="43">
        <f>B8+D8+F8+H8</f>
        <v>2665.4360000000024</v>
      </c>
      <c r="K8" s="39">
        <f>(J8/$J8)*100</f>
        <v>100</v>
      </c>
    </row>
    <row r="9" spans="1:13" s="8" customFormat="1" x14ac:dyDescent="0.2">
      <c r="A9" s="37" t="s">
        <v>15</v>
      </c>
      <c r="B9" s="40">
        <v>10885.580734690106</v>
      </c>
      <c r="C9" s="46">
        <f t="shared" ref="C9:C17" si="0">(B9/$J9)*100</f>
        <v>88.23247246833732</v>
      </c>
      <c r="D9" s="40">
        <v>1294.3071433150053</v>
      </c>
      <c r="E9" s="44">
        <f t="shared" ref="E9:E18" si="1">(D9/$J9)*100</f>
        <v>10.490934950689574</v>
      </c>
      <c r="F9" s="41">
        <v>100.87929809555912</v>
      </c>
      <c r="G9" s="46">
        <f t="shared" ref="G9:G18" si="2">(F9/$J9)*100</f>
        <v>0.81767157019712322</v>
      </c>
      <c r="H9" s="40">
        <v>56.618856684995492</v>
      </c>
      <c r="I9" s="44">
        <f t="shared" ref="I9:I18" si="3">(H9/$J9)*100</f>
        <v>0.45892101077598763</v>
      </c>
      <c r="J9" s="43">
        <f t="shared" ref="J9:J21" si="4">B9+D9+F9+H9</f>
        <v>12337.386032785666</v>
      </c>
      <c r="K9" s="39">
        <f t="shared" ref="K9:K18" si="5">(J9/$J9)*100</f>
        <v>100</v>
      </c>
      <c r="M9" s="24"/>
    </row>
    <row r="10" spans="1:13" s="8" customFormat="1" x14ac:dyDescent="0.2">
      <c r="A10" s="37" t="s">
        <v>16</v>
      </c>
      <c r="B10" s="40">
        <v>4415.1329913860973</v>
      </c>
      <c r="C10" s="46">
        <f t="shared" si="0"/>
        <v>91.401348339114421</v>
      </c>
      <c r="D10" s="40">
        <v>389.52478580789602</v>
      </c>
      <c r="E10" s="44">
        <f t="shared" si="1"/>
        <v>8.0638772838344597</v>
      </c>
      <c r="F10" s="41">
        <v>18.840008613912332</v>
      </c>
      <c r="G10" s="46">
        <f t="shared" si="2"/>
        <v>0.39002272262052701</v>
      </c>
      <c r="H10" s="40">
        <v>6.9922141921034271</v>
      </c>
      <c r="I10" s="44">
        <f t="shared" si="3"/>
        <v>0.14475165443057358</v>
      </c>
      <c r="J10" s="43">
        <f t="shared" si="4"/>
        <v>4830.4900000000098</v>
      </c>
      <c r="K10" s="39">
        <f t="shared" si="5"/>
        <v>100</v>
      </c>
      <c r="M10" s="24"/>
    </row>
    <row r="11" spans="1:13" s="8" customFormat="1" x14ac:dyDescent="0.2">
      <c r="A11" s="37" t="s">
        <v>21</v>
      </c>
      <c r="B11" s="40">
        <v>8760.0232401896974</v>
      </c>
      <c r="C11" s="46">
        <f t="shared" si="0"/>
        <v>61.717990677435488</v>
      </c>
      <c r="D11" s="40">
        <v>5301.7573074406964</v>
      </c>
      <c r="E11" s="44">
        <f t="shared" si="1"/>
        <v>37.353075340421654</v>
      </c>
      <c r="F11" s="41">
        <v>65.103759810307068</v>
      </c>
      <c r="G11" s="46">
        <f t="shared" si="2"/>
        <v>0.45868294305478574</v>
      </c>
      <c r="H11" s="40">
        <v>66.745692559315941</v>
      </c>
      <c r="I11" s="44">
        <f t="shared" si="3"/>
        <v>0.47025103908806881</v>
      </c>
      <c r="J11" s="43">
        <f t="shared" si="4"/>
        <v>14193.630000000017</v>
      </c>
      <c r="K11" s="39">
        <f t="shared" si="5"/>
        <v>100</v>
      </c>
    </row>
    <row r="12" spans="1:13" s="8" customFormat="1" x14ac:dyDescent="0.2">
      <c r="A12" s="37" t="s">
        <v>5</v>
      </c>
      <c r="B12" s="40">
        <v>38540.527614781895</v>
      </c>
      <c r="C12" s="46">
        <f t="shared" si="0"/>
        <v>84.482084780427058</v>
      </c>
      <c r="D12" s="40">
        <v>3033.8687903178893</v>
      </c>
      <c r="E12" s="44">
        <f t="shared" si="1"/>
        <v>6.6503386491788188</v>
      </c>
      <c r="F12" s="41">
        <v>3360.9902853994977</v>
      </c>
      <c r="G12" s="46">
        <f t="shared" si="2"/>
        <v>7.367399561193551</v>
      </c>
      <c r="H12" s="40">
        <v>684.37720968210579</v>
      </c>
      <c r="I12" s="44">
        <f t="shared" si="3"/>
        <v>1.5001770092005773</v>
      </c>
      <c r="J12" s="43">
        <f t="shared" si="4"/>
        <v>45619.763900181388</v>
      </c>
      <c r="K12" s="39">
        <f t="shared" si="5"/>
        <v>100</v>
      </c>
    </row>
    <row r="13" spans="1:13" s="8" customFormat="1" x14ac:dyDescent="0.2">
      <c r="A13" s="38" t="s">
        <v>22</v>
      </c>
      <c r="B13" s="40">
        <v>5328.4875462761247</v>
      </c>
      <c r="C13" s="46">
        <f t="shared" si="0"/>
        <v>55.620299533795972</v>
      </c>
      <c r="D13" s="40">
        <v>4155.5069807547279</v>
      </c>
      <c r="E13" s="44">
        <f t="shared" si="1"/>
        <v>43.37638794818735</v>
      </c>
      <c r="F13" s="41">
        <v>24.534453723875547</v>
      </c>
      <c r="G13" s="46">
        <f t="shared" si="2"/>
        <v>0.25609774878308383</v>
      </c>
      <c r="H13" s="40">
        <v>71.584019245266859</v>
      </c>
      <c r="I13" s="44">
        <f t="shared" si="3"/>
        <v>0.74721476923358721</v>
      </c>
      <c r="J13" s="43">
        <f t="shared" si="4"/>
        <v>9580.1129999999957</v>
      </c>
      <c r="K13" s="39">
        <f t="shared" si="5"/>
        <v>100</v>
      </c>
    </row>
    <row r="14" spans="1:13" s="8" customFormat="1" x14ac:dyDescent="0.2">
      <c r="A14" s="37" t="s">
        <v>6</v>
      </c>
      <c r="B14" s="40">
        <v>49721.839560424633</v>
      </c>
      <c r="C14" s="46">
        <f t="shared" si="0"/>
        <v>62.257779971897342</v>
      </c>
      <c r="D14" s="40">
        <v>1935.7656283050324</v>
      </c>
      <c r="E14" s="44">
        <f t="shared" si="1"/>
        <v>2.4238135923695721</v>
      </c>
      <c r="F14" s="41">
        <v>25349.876082801733</v>
      </c>
      <c r="G14" s="46">
        <f t="shared" si="2"/>
        <v>31.741122642093472</v>
      </c>
      <c r="H14" s="40">
        <v>2856.9783716949687</v>
      </c>
      <c r="I14" s="44">
        <f t="shared" si="3"/>
        <v>3.5772837936395909</v>
      </c>
      <c r="J14" s="43">
        <f t="shared" si="4"/>
        <v>79864.459643226379</v>
      </c>
      <c r="K14" s="39">
        <f t="shared" si="5"/>
        <v>100</v>
      </c>
    </row>
    <row r="15" spans="1:13" s="8" customFormat="1" x14ac:dyDescent="0.2">
      <c r="A15" s="37" t="s">
        <v>18</v>
      </c>
      <c r="B15" s="40">
        <v>97.866564400878147</v>
      </c>
      <c r="C15" s="46">
        <f t="shared" si="0"/>
        <v>11.014509951433887</v>
      </c>
      <c r="D15" s="40">
        <v>772.09250652885271</v>
      </c>
      <c r="E15" s="44">
        <f t="shared" si="1"/>
        <v>86.896077824443111</v>
      </c>
      <c r="F15" s="41">
        <v>1.2654355991219397</v>
      </c>
      <c r="G15" s="46">
        <f t="shared" si="2"/>
        <v>0.14241996829820502</v>
      </c>
      <c r="H15" s="40">
        <v>17.299493471144732</v>
      </c>
      <c r="I15" s="44">
        <f t="shared" si="3"/>
        <v>1.9469922558248038</v>
      </c>
      <c r="J15" s="43">
        <f t="shared" si="4"/>
        <v>888.5239999999975</v>
      </c>
      <c r="K15" s="39">
        <f t="shared" si="5"/>
        <v>100</v>
      </c>
    </row>
    <row r="16" spans="1:13" s="8" customFormat="1" x14ac:dyDescent="0.2">
      <c r="A16" s="37" t="s">
        <v>17</v>
      </c>
      <c r="B16" s="40">
        <v>3666.992784373856</v>
      </c>
      <c r="C16" s="46">
        <f t="shared" si="0"/>
        <v>76.252217637479475</v>
      </c>
      <c r="D16" s="40">
        <v>1058.8574237014291</v>
      </c>
      <c r="E16" s="44">
        <f t="shared" si="1"/>
        <v>22.018103516101874</v>
      </c>
      <c r="F16" s="41">
        <v>50.565215626142788</v>
      </c>
      <c r="G16" s="46">
        <f t="shared" si="2"/>
        <v>1.0514637070574673</v>
      </c>
      <c r="H16" s="40">
        <v>32.615576298571511</v>
      </c>
      <c r="I16" s="44">
        <f t="shared" si="3"/>
        <v>0.67821513936116262</v>
      </c>
      <c r="J16" s="43">
        <f t="shared" si="4"/>
        <v>4809.0309999999999</v>
      </c>
      <c r="K16" s="39">
        <f t="shared" si="5"/>
        <v>100</v>
      </c>
      <c r="M16" s="24"/>
    </row>
    <row r="17" spans="1:14" s="8" customFormat="1" x14ac:dyDescent="0.2">
      <c r="A17" s="37" t="s">
        <v>7</v>
      </c>
      <c r="B17" s="40">
        <v>15281.492215090046</v>
      </c>
      <c r="C17" s="46">
        <f t="shared" si="0"/>
        <v>91.47194136785167</v>
      </c>
      <c r="D17" s="40">
        <v>1130.081592168367</v>
      </c>
      <c r="E17" s="44">
        <f t="shared" si="1"/>
        <v>6.7644413048640368</v>
      </c>
      <c r="F17" s="41">
        <v>229.25616017050453</v>
      </c>
      <c r="G17" s="46">
        <f t="shared" si="2"/>
        <v>1.372281302517526</v>
      </c>
      <c r="H17" s="40">
        <v>65.377407831633974</v>
      </c>
      <c r="I17" s="44">
        <f t="shared" si="3"/>
        <v>0.39133602476674834</v>
      </c>
      <c r="J17" s="43">
        <f t="shared" si="4"/>
        <v>16706.207375260554</v>
      </c>
      <c r="K17" s="39">
        <f t="shared" si="5"/>
        <v>100</v>
      </c>
      <c r="M17" s="24"/>
    </row>
    <row r="18" spans="1:14" s="8" customFormat="1" x14ac:dyDescent="0.2">
      <c r="A18" s="37" t="s">
        <v>8</v>
      </c>
      <c r="B18" s="40">
        <v>24474.995305262186</v>
      </c>
      <c r="C18" s="46">
        <f>(B18/$J18)*100</f>
        <v>88.691418506246904</v>
      </c>
      <c r="D18" s="40">
        <v>2133.1592100487405</v>
      </c>
      <c r="E18" s="44">
        <f t="shared" si="1"/>
        <v>7.7300491329700458</v>
      </c>
      <c r="F18" s="41">
        <v>581.98835805183819</v>
      </c>
      <c r="G18" s="46">
        <f t="shared" si="2"/>
        <v>2.1089839808321105</v>
      </c>
      <c r="H18" s="40">
        <v>405.53178995126052</v>
      </c>
      <c r="I18" s="44">
        <f t="shared" si="3"/>
        <v>1.4695483799509301</v>
      </c>
      <c r="J18" s="43">
        <f t="shared" si="4"/>
        <v>27595.674663314025</v>
      </c>
      <c r="K18" s="39">
        <f t="shared" si="5"/>
        <v>100</v>
      </c>
      <c r="M18" s="24"/>
    </row>
    <row r="19" spans="1:14" s="8" customFormat="1" x14ac:dyDescent="0.2">
      <c r="A19" s="5" t="s">
        <v>9</v>
      </c>
      <c r="B19" s="40">
        <v>24555.952814399374</v>
      </c>
      <c r="C19" s="46">
        <f>(B19/$J19)*100</f>
        <v>88.928184580782869</v>
      </c>
      <c r="D19" s="40">
        <v>1791.3259446180332</v>
      </c>
      <c r="E19" s="44">
        <f>(D19/$J19)*100</f>
        <v>6.4871994766957721</v>
      </c>
      <c r="F19" s="41">
        <v>1116.3789364836575</v>
      </c>
      <c r="G19" s="46">
        <f>(F19/$J19)*100</f>
        <v>4.0429118298151057</v>
      </c>
      <c r="H19" s="40">
        <v>149.58205538196827</v>
      </c>
      <c r="I19" s="44">
        <f>(H19/$J19)*100</f>
        <v>0.54170411270624208</v>
      </c>
      <c r="J19" s="43">
        <f>B19+D19+F19+H19</f>
        <v>27613.239750883036</v>
      </c>
      <c r="K19" s="39">
        <f>(J19/$J19)*100</f>
        <v>100</v>
      </c>
      <c r="M19" s="24"/>
      <c r="N19" s="25"/>
    </row>
    <row r="20" spans="1:14" s="8" customFormat="1" x14ac:dyDescent="0.2">
      <c r="A20" s="5"/>
      <c r="B20" s="40"/>
      <c r="C20" s="46"/>
      <c r="D20" s="40"/>
      <c r="E20" s="44"/>
      <c r="F20" s="41"/>
      <c r="G20" s="46"/>
      <c r="H20" s="40"/>
      <c r="I20" s="44"/>
      <c r="J20" s="43"/>
      <c r="K20" s="39"/>
      <c r="M20" s="24"/>
      <c r="N20" s="25"/>
    </row>
    <row r="21" spans="1:14" s="8" customFormat="1" x14ac:dyDescent="0.2">
      <c r="A21" s="5" t="s">
        <v>0</v>
      </c>
      <c r="B21" s="40">
        <f>SUM(B8:B19)</f>
        <v>186623.42697746653</v>
      </c>
      <c r="C21" s="46">
        <f>(B21/$J21)*100</f>
        <v>75.646710528359208</v>
      </c>
      <c r="D21" s="40">
        <f>SUM(D8:D19)</f>
        <v>24533.963435158897</v>
      </c>
      <c r="E21" s="45">
        <f>(D21/$J21)*100</f>
        <v>9.9446980486372851</v>
      </c>
      <c r="F21" s="42">
        <f>SUM(F8:F19)</f>
        <v>30925.802388184515</v>
      </c>
      <c r="G21" s="46">
        <f>(F21/$J21)*100</f>
        <v>12.535592444129238</v>
      </c>
      <c r="H21" s="40">
        <f>SUM(H8:H19)</f>
        <v>4620.7625648411104</v>
      </c>
      <c r="I21" s="44">
        <f>(H21/$J21)*100</f>
        <v>1.8729989788742831</v>
      </c>
      <c r="J21" s="43">
        <f t="shared" si="4"/>
        <v>246703.95536565103</v>
      </c>
      <c r="K21" s="39">
        <f>(J21/$J21)*100</f>
        <v>100</v>
      </c>
      <c r="M21" s="24"/>
      <c r="N21" s="25"/>
    </row>
    <row r="22" spans="1:14" s="8" customFormat="1" x14ac:dyDescent="0.2">
      <c r="A22" s="6"/>
      <c r="B22" s="20"/>
      <c r="C22" s="21"/>
      <c r="D22" s="20"/>
      <c r="E22" s="31"/>
      <c r="F22" s="26"/>
      <c r="G22" s="21"/>
      <c r="H22" s="20"/>
      <c r="I22" s="31"/>
      <c r="J22" s="26"/>
      <c r="K22" s="27"/>
      <c r="L22" s="18"/>
      <c r="M22" s="23"/>
      <c r="N22" s="23"/>
    </row>
    <row r="24" spans="1:14" x14ac:dyDescent="0.2">
      <c r="A24" s="22" t="s">
        <v>13</v>
      </c>
      <c r="J24" s="19"/>
    </row>
    <row r="25" spans="1:14" x14ac:dyDescent="0.2">
      <c r="B25" s="19"/>
      <c r="C25" s="19"/>
      <c r="D25" s="19"/>
      <c r="E25" s="19"/>
      <c r="F25" s="19"/>
      <c r="G25" s="19"/>
      <c r="H25" s="19"/>
    </row>
    <row r="26" spans="1:14" x14ac:dyDescent="0.2">
      <c r="B26" s="19"/>
      <c r="C26" s="19"/>
      <c r="F26" s="19"/>
    </row>
    <row r="27" spans="1:14" x14ac:dyDescent="0.2">
      <c r="B27" s="19"/>
      <c r="C27" s="19"/>
      <c r="F27" s="19"/>
    </row>
    <row r="28" spans="1:14" x14ac:dyDescent="0.2">
      <c r="B28" s="19"/>
      <c r="C28" s="19"/>
      <c r="D28" s="19"/>
      <c r="F28" s="19"/>
    </row>
    <row r="29" spans="1:14" x14ac:dyDescent="0.2">
      <c r="B29" s="19"/>
      <c r="C29" s="19"/>
      <c r="F29" s="19"/>
    </row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>CAA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</dc:creator>
  <cp:lastModifiedBy>david.young</cp:lastModifiedBy>
  <cp:lastPrinted>2018-02-26T14:17:27Z</cp:lastPrinted>
  <dcterms:created xsi:type="dcterms:W3CDTF">2001-07-09T11:08:25Z</dcterms:created>
  <dcterms:modified xsi:type="dcterms:W3CDTF">2019-06-18T09:15:40Z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196a3aa-34a9-4b82-9eed-745e5fc3f53e_Enabled">
    <vt:lpwstr>True</vt:lpwstr>
  </property>
  <property fmtid="{D5CDD505-2E9C-101B-9397-08002B2CF9AE}" pid="3" name="MSIP_Label_3196a3aa-34a9-4b82-9eed-745e5fc3f53e_SiteId">
    <vt:lpwstr>c4edd5ba-10c3-4fe3-946a-7c9c446ab8c8</vt:lpwstr>
  </property>
  <property fmtid="{D5CDD505-2E9C-101B-9397-08002B2CF9AE}" pid="4" name="MSIP_Label_3196a3aa-34a9-4b82-9eed-745e5fc3f53e_Owner">
    <vt:lpwstr>Martin.Ross@caa.co.uk</vt:lpwstr>
  </property>
  <property fmtid="{D5CDD505-2E9C-101B-9397-08002B2CF9AE}" pid="5" name="MSIP_Label_3196a3aa-34a9-4b82-9eed-745e5fc3f53e_SetDate">
    <vt:lpwstr>2019-02-13T15:21:57.5817072Z</vt:lpwstr>
  </property>
  <property fmtid="{D5CDD505-2E9C-101B-9397-08002B2CF9AE}" pid="6" name="MSIP_Label_3196a3aa-34a9-4b82-9eed-745e5fc3f53e_Name">
    <vt:lpwstr>Official</vt:lpwstr>
  </property>
  <property fmtid="{D5CDD505-2E9C-101B-9397-08002B2CF9AE}" pid="7" name="MSIP_Label_3196a3aa-34a9-4b82-9eed-745e5fc3f53e_Application">
    <vt:lpwstr>Microsoft Azure Information Protection</vt:lpwstr>
  </property>
  <property fmtid="{D5CDD505-2E9C-101B-9397-08002B2CF9AE}" pid="8" name="MSIP_Label_3196a3aa-34a9-4b82-9eed-745e5fc3f53e_Extended_MSFT_Method">
    <vt:lpwstr>Automatic</vt:lpwstr>
  </property>
  <property fmtid="{D5CDD505-2E9C-101B-9397-08002B2CF9AE}" pid="9" name="Sensitivity">
    <vt:lpwstr>Official</vt:lpwstr>
  </property>
</Properties>
</file>