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vents" r:id="rId3" sheetId="1"/>
  </sheets>
</workbook>
</file>

<file path=xl/sharedStrings.xml><?xml version="1.0" encoding="utf-8"?>
<sst xmlns="http://schemas.openxmlformats.org/spreadsheetml/2006/main" count="4603" uniqueCount="284">
  <si>
    <t>触发人员</t>
  </si>
  <si>
    <t>调度时间</t>
  </si>
  <si>
    <t>耗时</t>
  </si>
  <si>
    <t>debug</t>
  </si>
  <si>
    <t>hispark_pegasus</t>
  </si>
  <si>
    <t>test</t>
  </si>
  <si>
    <t>hispark_aries</t>
  </si>
  <si>
    <t>hispark_taurus_LiteOS</t>
  </si>
  <si>
    <t>hispark_taurus_Linux</t>
  </si>
  <si>
    <t>hispark_taurus_L2</t>
  </si>
  <si>
    <t>L2_ohos-arm64</t>
  </si>
  <si>
    <t>ohos-sdk</t>
  </si>
  <si>
    <t>API_Guard</t>
  </si>
  <si>
    <t>L0_Emulator</t>
  </si>
  <si>
    <t>L0_Riscv_Emulator</t>
  </si>
  <si>
    <t>L1_Emulator</t>
  </si>
  <si>
    <t>静态检查</t>
  </si>
  <si>
    <t>pr合入状态</t>
  </si>
  <si>
    <t>prCmmitter</t>
  </si>
  <si>
    <t>prUrl</t>
  </si>
  <si>
    <t>tangzhaobao</t>
  </si>
  <si>
    <t>27min</t>
  </si>
  <si>
    <t>失败</t>
  </si>
  <si>
    <t>未合入</t>
  </si>
  <si>
    <t>成功</t>
  </si>
  <si>
    <t>--</t>
  </si>
  <si>
    <t>编译失败</t>
  </si>
  <si>
    <t>https://openharmony.gitee.com/openharmony/vendor_hisilicon/pulls/147</t>
  </si>
  <si>
    <t>https://openharmony.gitee.com/openharmony/drivers_adapter/pulls/134</t>
  </si>
  <si>
    <t>https://openharmony.gitee.com/openharmony/drivers_adapter_khdf_linux/pulls/74</t>
  </si>
  <si>
    <t>https://openharmony.gitee.com/openharmony/drivers_framework/pulls/181</t>
  </si>
  <si>
    <t>https://openharmony.gitee.com/openharmony/drivers_peripheral/pulls/138</t>
  </si>
  <si>
    <t>bigA2021</t>
  </si>
  <si>
    <t>13min</t>
  </si>
  <si>
    <t>https://openharmony.gitee.com/openharmony/drivers_peripheral/pulls/161</t>
  </si>
  <si>
    <t>Sulav Mulmi</t>
  </si>
  <si>
    <t>10min</t>
  </si>
  <si>
    <t>https://openharmony.gitee.com/openharmony/multimedia_audio_standard/pulls/59</t>
  </si>
  <si>
    <t>https://openharmony.gitee.com/openharmony/multimedia_audio_standard/pulls/57</t>
  </si>
  <si>
    <t>https://openharmony.gitee.com/openharmony/vendor_hisilicon/pulls/142</t>
  </si>
  <si>
    <t>12min</t>
  </si>
  <si>
    <t>heyingjiao</t>
  </si>
  <si>
    <t>9min</t>
  </si>
  <si>
    <t>https://openharmony.gitee.com/openharmony/communication_dsoftbus/pulls/285</t>
  </si>
  <si>
    <t>15min</t>
  </si>
  <si>
    <t>fangdong</t>
  </si>
  <si>
    <t>8min</t>
  </si>
  <si>
    <t>https://openharmony.gitee.com/openharmony/device_hisilicon_drivers/pulls/88</t>
  </si>
  <si>
    <t>康伟杰</t>
  </si>
  <si>
    <t>已合入</t>
  </si>
  <si>
    <t>https://openharmony.gitee.com/openharmony/vendor_hisilicon/pulls/146</t>
  </si>
  <si>
    <t>steve</t>
  </si>
  <si>
    <t>6min</t>
  </si>
  <si>
    <t>https://openharmony.gitee.com/openharmony/communication_dsoftbus/pulls/280</t>
  </si>
  <si>
    <t>26min</t>
  </si>
  <si>
    <t>jifengfei</t>
  </si>
  <si>
    <t>https://openharmony.gitee.com/openharmony/drivers_framework/pulls/200</t>
  </si>
  <si>
    <t>https://openharmony.gitee.com/openharmony/drivers_adapter_khdf_linux/pulls/83</t>
  </si>
  <si>
    <t>https://openharmony.gitee.com/openharmony/vendor_hisilicon/pulls/145</t>
  </si>
  <si>
    <t>https://openharmony.gitee.com/openharmony/drivers_peripheral/pulls/159</t>
  </si>
  <si>
    <t>Caoruihong</t>
  </si>
  <si>
    <t>7min</t>
  </si>
  <si>
    <t>https://openharmony.gitee.com/openharmony/kernel_liteos_a/pulls/569</t>
  </si>
  <si>
    <t>zgit2021</t>
  </si>
  <si>
    <t>4min</t>
  </si>
  <si>
    <t>https://openharmony.gitee.com/openharmony/communication_dsoftbus/pulls/284</t>
  </si>
  <si>
    <t>华仔</t>
  </si>
  <si>
    <t>5min</t>
  </si>
  <si>
    <t>https://openharmony.gitee.com/openharmony/kernel_liteos_m/pulls/277</t>
  </si>
  <si>
    <t>24min</t>
  </si>
  <si>
    <t>sunjunxiong</t>
  </si>
  <si>
    <t>https://openharmony.gitee.com/openharmony/applications_hap/pulls/71</t>
  </si>
  <si>
    <t>openharmony_ci</t>
  </si>
  <si>
    <t>https://openharmony.gitee.com/openharmony/applications_hap/pulls/70</t>
  </si>
  <si>
    <t>毛宇锋</t>
  </si>
  <si>
    <t>https://openharmony.gitee.com/openharmony/third_party_wpa_supplicant/pulls/33</t>
  </si>
  <si>
    <t>11min</t>
  </si>
  <si>
    <t>https://openharmony.gitee.com/openharmony/third_party_wpa_supplicant/pulls/32</t>
  </si>
  <si>
    <t>23min</t>
  </si>
  <si>
    <t>autumn330</t>
  </si>
  <si>
    <t>21min</t>
  </si>
  <si>
    <t>测试失败</t>
  </si>
  <si>
    <t>https://openharmony.gitee.com/openharmony/miscservices_time/pulls/8</t>
  </si>
  <si>
    <t>lnlan</t>
  </si>
  <si>
    <t>https://openharmony.gitee.com/openharmony/device_qemu/pulls/110</t>
  </si>
  <si>
    <t>https://openharmony.gitee.com/openharmony/kernel_liteos_m/pulls/279</t>
  </si>
  <si>
    <t>43s</t>
  </si>
  <si>
    <t>stop build</t>
  </si>
  <si>
    <t>https://openharmony.gitee.com/openharmony/applications_hap/pulls/69</t>
  </si>
  <si>
    <t>3min</t>
  </si>
  <si>
    <t>xudawei</t>
  </si>
  <si>
    <t>https://openharmony.gitee.com/openharmony/drivers_peripheral/pulls/157</t>
  </si>
  <si>
    <t>刘华</t>
  </si>
  <si>
    <t>https://openharmony.gitee.com/openharmony/test_developertest/pulls/45</t>
  </si>
  <si>
    <t>crescenthe</t>
  </si>
  <si>
    <t>https://openharmony.gitee.com/openharmony/vendor_hisilicon/pulls/144</t>
  </si>
  <si>
    <t>https://openharmony.gitee.com/openharmony/drivers_adapter/pulls/136</t>
  </si>
  <si>
    <t>https://openharmony.gitee.com/openharmony/drivers_peripheral/pulls/160</t>
  </si>
  <si>
    <t>youyouyuai</t>
  </si>
  <si>
    <t>https://openharmony.gitee.com/openharmony/hiviewdfx_hilog/pulls/44</t>
  </si>
  <si>
    <t>22min</t>
  </si>
  <si>
    <t>https://openharmony.gitee.com/openharmony/applications_hap/pulls/68</t>
  </si>
  <si>
    <t>guweijie</t>
  </si>
  <si>
    <t>https://openharmony.gitee.com/openharmony/kernel_liteos_a/pulls/550</t>
  </si>
  <si>
    <t>https://openharmony.gitee.com/openharmony/third_party_musl/pulls/89</t>
  </si>
  <si>
    <t>kenneth</t>
  </si>
  <si>
    <t>0s</t>
  </si>
  <si>
    <t>https://openharmony.gitee.com/openharmony/docs/pulls/590</t>
  </si>
  <si>
    <t>xliu</t>
  </si>
  <si>
    <t>20min</t>
  </si>
  <si>
    <t>https://openharmony.gitee.com/openharmony/js_api_module/pulls/1</t>
  </si>
  <si>
    <t>58s</t>
  </si>
  <si>
    <t>Ted</t>
  </si>
  <si>
    <t>https://openharmony.gitee.com/openharmony/communication_dsoftbus/pulls/283</t>
  </si>
  <si>
    <t>wcc</t>
  </si>
  <si>
    <t>28min</t>
  </si>
  <si>
    <t>https://openharmony.gitee.com/openharmony/kernel_liteos_a/pulls/543</t>
  </si>
  <si>
    <t>https://openharmony.gitee.com/openharmony/third_party_musl/pulls/87</t>
  </si>
  <si>
    <t>wangyeyu</t>
  </si>
  <si>
    <t>120min</t>
  </si>
  <si>
    <t>执行中</t>
  </si>
  <si>
    <t>触发超时</t>
  </si>
  <si>
    <t>https://openharmony.gitee.com/openharmony/drivers_adapter_khdf_linux/pulls/80</t>
  </si>
  <si>
    <t>https://openharmony.gitee.com/openharmony/device_hisilicon_drivers/pulls/87</t>
  </si>
  <si>
    <t>https://openharmony.gitee.com/openharmony/drivers_adapter/pulls/135</t>
  </si>
  <si>
    <t>zhushengle</t>
  </si>
  <si>
    <t>https://openharmony.gitee.com/openharmony/kernel_liteos_m/pulls/281</t>
  </si>
  <si>
    <t>李乐</t>
  </si>
  <si>
    <t>https://openharmony.gitee.com/openharmony/build/pulls/124</t>
  </si>
  <si>
    <t>https://openharmony.gitee.com/openharmony/xts_acts/pulls/470</t>
  </si>
  <si>
    <t>x_xiny</t>
  </si>
  <si>
    <t>https://openharmony.gitee.com/openharmony/third_party_musl/pulls/67</t>
  </si>
  <si>
    <t>https://openharmony.gitee.com/openharmony/interface_sdk-js/pulls/25</t>
  </si>
  <si>
    <t>jason_gitee</t>
  </si>
  <si>
    <t>16min</t>
  </si>
  <si>
    <t>https://openharmony.gitee.com/openharmony/kernel_liteos_a/pulls/568</t>
  </si>
  <si>
    <t>https://openharmony.gitee.com/openharmony/third_party_NuttX/pulls/78</t>
  </si>
  <si>
    <t>武尚玮</t>
  </si>
  <si>
    <t>https://openharmony.gitee.com/openharmony/hiviewdfx_hilog/pulls/41</t>
  </si>
  <si>
    <t>李伟</t>
  </si>
  <si>
    <t>https://openharmony.gitee.com/openharmony/security_permission/pulls/52</t>
  </si>
  <si>
    <t>14min</t>
  </si>
  <si>
    <t>19min</t>
  </si>
  <si>
    <t>王亚枫</t>
  </si>
  <si>
    <t>https://openharmony.gitee.com/openharmony/drivers_adapter_khdf_linux/pulls/81</t>
  </si>
  <si>
    <t>tar_image_failed</t>
  </si>
  <si>
    <t>https://openharmony.gitee.com/openharmony/drivers_peripheral/pulls/158</t>
  </si>
  <si>
    <t>陈浩</t>
  </si>
  <si>
    <t>https://openharmony.gitee.com/openharmony/security_huks/pulls/91</t>
  </si>
  <si>
    <t>zhaifenghw</t>
  </si>
  <si>
    <t>https://openharmony.gitee.com/openharmony/developtools_hdc_standard/pulls/38</t>
  </si>
  <si>
    <t>mjcarl</t>
  </si>
  <si>
    <t>https://openharmony.gitee.com/openharmony/communication_dsoftbus/pulls/281</t>
  </si>
  <si>
    <t>https://openharmony.gitee.com/openharmony/js_util_module/pulls/3</t>
  </si>
  <si>
    <t>https://openharmony.gitee.com/openharmony/communication_dsoftbus/pulls/274</t>
  </si>
  <si>
    <t>AOL</t>
  </si>
  <si>
    <t>https://openharmony.gitee.com/openharmony/multimedia_camera_standard/pulls/31</t>
  </si>
  <si>
    <t>https://openharmony.gitee.com/openharmony/multimedia_audio_standard/pulls/58</t>
  </si>
  <si>
    <t>杨艳军</t>
  </si>
  <si>
    <t>https://openharmony.gitee.com/openharmony/communication_wifi/pulls/43</t>
  </si>
  <si>
    <t>18min</t>
  </si>
  <si>
    <t>25min</t>
  </si>
  <si>
    <t>刘建东</t>
  </si>
  <si>
    <t>https://openharmony.gitee.com/openharmony/kernel_liteos_m/pulls/282</t>
  </si>
  <si>
    <t>YueBiang</t>
  </si>
  <si>
    <t>https://openharmony.gitee.com/openharmony/graphic_ui/pulls/376</t>
  </si>
  <si>
    <t>https://openharmony.gitee.com/openharmony/graphic_ui/pulls/377</t>
  </si>
  <si>
    <t>https://openharmony.gitee.com/openharmony/communication_dsoftbus/pulls/278</t>
  </si>
  <si>
    <t>https://openharmony.gitee.com/openharmony/communication_wifi/pulls/42</t>
  </si>
  <si>
    <t>wangchen</t>
  </si>
  <si>
    <t>https://openharmony.gitee.com/openharmony/kernel_liteos_m/pulls/283</t>
  </si>
  <si>
    <t>piggyguy_jdx</t>
  </si>
  <si>
    <t>https://openharmony.gitee.com/openharmony/ace_engine_lite/pulls/316</t>
  </si>
  <si>
    <t>vb6174</t>
  </si>
  <si>
    <t>https://openharmony.gitee.com/openharmony/drivers_peripheral/pulls/152</t>
  </si>
  <si>
    <t>https://openharmony.gitee.com/openharmony/drivers_framework/pulls/194</t>
  </si>
  <si>
    <t>Xiaowei</t>
  </si>
  <si>
    <t>https://openharmony.gitee.com/openharmony/xts_acts/pulls/469</t>
  </si>
  <si>
    <t>钟柠</t>
  </si>
  <si>
    <t>https://openharmony.gitee.com/openharmony/update_updater/pulls/29</t>
  </si>
  <si>
    <t>https://openharmony.gitee.com/openharmony/vendor_hisilicon/pulls/143</t>
  </si>
  <si>
    <t>https://openharmony.gitee.com/openharmony/device_hisilicon_hispark_taurus/pulls/76</t>
  </si>
  <si>
    <t>weichaox</t>
  </si>
  <si>
    <t>https://openharmony.gitee.com/openharmony/build/pulls/122</t>
  </si>
  <si>
    <t>https://openharmony.gitee.com/openharmony/productdefine_common/pulls/26</t>
  </si>
  <si>
    <t>多肉包包与旺旺肉松</t>
  </si>
  <si>
    <t>https://openharmony.gitee.com/openharmony/global_i18n_standard/pulls/38</t>
  </si>
  <si>
    <t>xuxh1028</t>
  </si>
  <si>
    <t>https://openharmony.gitee.com/openharmony/distributeddatamgr_file/pulls/8</t>
  </si>
  <si>
    <t>sharpshooter</t>
  </si>
  <si>
    <t>https://openharmony.gitee.com/openharmony/multimedia_media_standard/pulls/46</t>
  </si>
  <si>
    <t>https://openharmony.gitee.com/openharmony/third_party_wpa_supplicant/pulls/31</t>
  </si>
  <si>
    <t>https://openharmony.gitee.com/openharmony/device_hisilicon_drivers/pulls/86</t>
  </si>
  <si>
    <t>Zhang</t>
  </si>
  <si>
    <t>https://openharmony.gitee.com/openharmony/drivers_framework/pulls/196</t>
  </si>
  <si>
    <t>Karl</t>
  </si>
  <si>
    <t>29min</t>
  </si>
  <si>
    <t>https://openharmony.gitee.com/openharmony/graphic_standard/pulls/32</t>
  </si>
  <si>
    <t>blackleon</t>
  </si>
  <si>
    <t>https://openharmony.gitee.com/openharmony/aafwk_aafwk_lite/pulls/111</t>
  </si>
  <si>
    <t>starfish</t>
  </si>
  <si>
    <t>https://openharmony.gitee.com/openharmony/applications_sample_camera/pulls/44</t>
  </si>
  <si>
    <t>https://openharmony.gitee.com/openharmony/multimedia_media_lite/pulls/49</t>
  </si>
  <si>
    <t>LiteOS</t>
  </si>
  <si>
    <t>https://openharmony.gitee.com/openharmony/kernel_liteos_a/pulls/565</t>
  </si>
  <si>
    <t>https://openharmony.gitee.com/openharmony/kernel_liteos_a/pulls/567</t>
  </si>
  <si>
    <t>https://openharmony.gitee.com/openharmony/kernel_liteos_a/pulls/489</t>
  </si>
  <si>
    <t>https://openharmony.gitee.com/openharmony/kernel_liteos_a/pulls/566</t>
  </si>
  <si>
    <t>https://openharmony.gitee.com/openharmony/device_hisilicon_hi3516dv300/pulls/54</t>
  </si>
  <si>
    <t>https://openharmony.gitee.com/openharmony/drivers_peripheral/pulls/156</t>
  </si>
  <si>
    <t>sunxuejiao</t>
  </si>
  <si>
    <t>https://openharmony.gitee.com/openharmony/drivers_framework/pulls/195</t>
  </si>
  <si>
    <t>https://openharmony.gitee.com/openharmony/vendor_huawei_hdf/pulls/19</t>
  </si>
  <si>
    <t>yaoxiaoyu_903c</t>
  </si>
  <si>
    <t>https://openharmony.gitee.com/openharmony/build/pulls/120</t>
  </si>
  <si>
    <t>https://openharmony.gitee.com/openharmony/device_hisilicon_build/pulls/9</t>
  </si>
  <si>
    <t>https://openharmony.gitee.com/openharmony/communication_dsoftbus/pulls/271</t>
  </si>
  <si>
    <t>柳蕾蕾</t>
  </si>
  <si>
    <t>https://openharmony.gitee.com/openharmony/communication_dsoftbus/pulls/256</t>
  </si>
  <si>
    <t>https://openharmony.gitee.com/openharmony/drivers_adapter_khdf_linux/pulls/78</t>
  </si>
  <si>
    <t>Lie</t>
  </si>
  <si>
    <t>https://openharmony.gitee.com/openharmony/communication_dsoftbus/pulls/275</t>
  </si>
  <si>
    <t>杨清</t>
  </si>
  <si>
    <t>https://openharmony.gitee.com/openharmony/xts_acts/pulls/468</t>
  </si>
  <si>
    <t>31min</t>
  </si>
  <si>
    <t>ql</t>
  </si>
  <si>
    <t>https://openharmony.gitee.com/openharmony/distributedschedule_dms_fwk/pulls/23</t>
  </si>
  <si>
    <t>liubb_0516</t>
  </si>
  <si>
    <t>https://openharmony.gitee.com/openharmony/communication_dsoftbus/pulls/273</t>
  </si>
  <si>
    <t>lihuanrui</t>
  </si>
  <si>
    <t>https://openharmony.gitee.com/openharmony/xts_acts/pulls/467</t>
  </si>
  <si>
    <t>https://openharmony.gitee.com/openharmony/xts_acts/pulls/466</t>
  </si>
  <si>
    <t>geevarghesevk</t>
  </si>
  <si>
    <t>https://openharmony.gitee.com/openharmony/multimedia_medialibrary_standard/pulls/21</t>
  </si>
  <si>
    <t>HaixiangW</t>
  </si>
  <si>
    <t>https://openharmony.gitee.com/openharmony/security_huks/pulls/90</t>
  </si>
  <si>
    <t>https://openharmony.gitee.com/openharmony/third_party_NuttX/pulls/76</t>
  </si>
  <si>
    <t>https://openharmony.gitee.com/openharmony/js_sys_module/pulls/1</t>
  </si>
  <si>
    <t>https://openharmony.gitee.com/openharmony/security_huks/pulls/89</t>
  </si>
  <si>
    <t>zhufenghao</t>
  </si>
  <si>
    <t>https://openharmony.gitee.com/openharmony/communication_dsoftbus/pulls/272</t>
  </si>
  <si>
    <t>https://openharmony.gitee.com/openharmony/kernel_liteos_m/pulls/275</t>
  </si>
  <si>
    <t>https://openharmony.gitee.com/openharmony/device_qemu/pulls/112</t>
  </si>
  <si>
    <t>https://openharmony.gitee.com/openharmony/multimedia_media_lite/pulls/48</t>
  </si>
  <si>
    <t>https://openharmony.gitee.com/openharmony/applications_sample_camera/pulls/43</t>
  </si>
  <si>
    <t>https://openharmony.gitee.com/openharmony/third_party_wpa_supplicant/pulls/30</t>
  </si>
  <si>
    <t>chensi10</t>
  </si>
  <si>
    <t>https://openharmony.gitee.com/openharmony/xts_acts/pulls/463</t>
  </si>
  <si>
    <t>dhy308</t>
  </si>
  <si>
    <t>https://openharmony.gitee.com/openharmony/build/pulls/121</t>
  </si>
  <si>
    <t>https://openharmony.gitee.com/openharmony/js_util_module/pulls/2</t>
  </si>
  <si>
    <t>liuyk</t>
  </si>
  <si>
    <t>https://openharmony.gitee.com/openharmony/utils/pulls/20</t>
  </si>
  <si>
    <t>apperception</t>
  </si>
  <si>
    <t>https://openharmony.gitee.com/openharmony/xts_acts/pulls/462</t>
  </si>
  <si>
    <t>https://openharmony.gitee.com/openharmony/drivers_peripheral/pulls/154</t>
  </si>
  <si>
    <t>https://openharmony.gitee.com/openharmony/build/pulls/119</t>
  </si>
  <si>
    <t>wpy111</t>
  </si>
  <si>
    <t>https://openharmony.gitee.com/openharmony/interface_sdk-js/pulls/24</t>
  </si>
  <si>
    <t>熊磊</t>
  </si>
  <si>
    <t>https://openharmony.gitee.com/openharmony/device_hisilicon_hi3516dv300/pulls/53</t>
  </si>
  <si>
    <t>https://openharmony.gitee.com/openharmony/multimedia_media_standard/pulls/45</t>
  </si>
  <si>
    <t>https://openharmony.gitee.com/openharmony/device_hisilicon_modules/pulls/16</t>
  </si>
  <si>
    <t>https://openharmony.gitee.com/openharmony/device_hisilicon_hardware/pulls/89</t>
  </si>
  <si>
    <t>https://openharmony.gitee.com/openharmony/developtools_hdc_standard/pulls/37</t>
  </si>
  <si>
    <t>Maplestory_zeng</t>
  </si>
  <si>
    <t>https://openharmony.gitee.com/openharmony/hiviewdfx_faultloggerd/pulls/14</t>
  </si>
  <si>
    <t>https://openharmony.gitee.com/openharmony/device_hisilicon_hardware/pulls/88</t>
  </si>
  <si>
    <t>https://openharmony.gitee.com/openharmony/build/pulls/118</t>
  </si>
  <si>
    <t>30min</t>
  </si>
  <si>
    <t>https://openharmony.gitee.com/openharmony/productdefine_common/pulls/25</t>
  </si>
  <si>
    <t>https://openharmony.gitee.com/openharmony/js_worker_module/pulls/3</t>
  </si>
  <si>
    <t>https://openharmony.gitee.com/openharmony/ace_ace_engine/pulls/84</t>
  </si>
  <si>
    <t>https://openharmony.gitee.com/openharmony/graphic_ui/pulls/374</t>
  </si>
  <si>
    <t>https://openharmony.gitee.com/openharmony/communication_dsoftbus/pulls/270</t>
  </si>
  <si>
    <t>https://openharmony.gitee.com/openharmony/kernel_liteos_a/pulls/520</t>
  </si>
  <si>
    <t>https://openharmony.gitee.com/openharmony/kernel_liteos_a/pulls/562</t>
  </si>
  <si>
    <t>michael4096</t>
  </si>
  <si>
    <t>https://openharmony.gitee.com/openharmony/vendor_hisilicon/pulls/140</t>
  </si>
  <si>
    <t>17min</t>
  </si>
  <si>
    <t>https://openharmony.gitee.com/openharmony/kernel_liteos_a/pulls/553</t>
  </si>
  <si>
    <t>prebuilts_download_failed</t>
  </si>
  <si>
    <t>drcess</t>
  </si>
  <si>
    <t>https://openharmony.gitee.com/openharmony/drivers_peripheral/pulls/153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</si>
</sst>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1.0"/>
      <u val="single"/>
      <color indexed="12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horizontal="justify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292"/>
  <sheetViews>
    <sheetView workbookViewId="0" tabSelected="true"/>
  </sheetViews>
  <sheetFormatPr defaultRowHeight="15.0"/>
  <cols>
    <col min="1" max="1" width="16.40625" customWidth="true"/>
    <col min="2" max="2" width="16.40625" customWidth="true"/>
    <col min="20" max="20" width="11.71875" customWidth="true"/>
    <col min="21" max="21" width="16.40625" customWidth="true"/>
    <col min="22" max="22" width="78.125" customWidth="true"/>
  </cols>
  <sheetData>
    <row r="1">
      <c r="A1" t="s">
        <v>0</v>
      </c>
      <c r="B1" t="s">
        <v>1</v>
      </c>
      <c r="C1" t="s">
        <v>2</v>
      </c>
      <c r="D1" t="s">
        <v>4</v>
      </c>
      <c r="E1"/>
      <c r="F1" t="s">
        <v>6</v>
      </c>
      <c r="G1"/>
      <c r="H1" t="s">
        <v>7</v>
      </c>
      <c r="I1"/>
      <c r="J1" t="s">
        <v>8</v>
      </c>
      <c r="K1" t="s">
        <v>9</v>
      </c>
      <c r="L1"/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>
      <c r="A2"/>
      <c r="B2"/>
      <c r="C2"/>
      <c r="D2" t="s">
        <v>3</v>
      </c>
      <c r="E2" t="s">
        <v>5</v>
      </c>
      <c r="F2" t="s">
        <v>3</v>
      </c>
      <c r="G2" t="s">
        <v>5</v>
      </c>
      <c r="H2" t="s">
        <v>3</v>
      </c>
      <c r="I2" t="s">
        <v>5</v>
      </c>
      <c r="J2" t="s">
        <v>3</v>
      </c>
      <c r="K2" t="s">
        <v>3</v>
      </c>
      <c r="L2" t="s">
        <v>5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/>
      <c r="T2"/>
      <c r="U2"/>
      <c r="V2"/>
    </row>
    <row r="3">
      <c r="A3" t="s">
        <v>20</v>
      </c>
      <c r="B3" t="n" s="1">
        <f>HYPERLINK("http://ci.openharmony.cn/event/6125129a098612ecd36a8a88","08-24 23:39:01")</f>
        <v>0.0</v>
      </c>
      <c r="C3" t="s">
        <v>21</v>
      </c>
      <c r="D3" t="s">
        <v>24</v>
      </c>
      <c r="E3" t="s">
        <v>25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26</v>
      </c>
      <c r="N3" t="s">
        <v>25</v>
      </c>
      <c r="O3" t="s">
        <v>25</v>
      </c>
      <c r="P3" t="s">
        <v>24</v>
      </c>
      <c r="Q3" t="s">
        <v>24</v>
      </c>
      <c r="R3" t="s">
        <v>24</v>
      </c>
      <c r="S3" t="s">
        <v>22</v>
      </c>
      <c r="T3" t="s">
        <v>23</v>
      </c>
      <c r="U3" t="s">
        <v>20</v>
      </c>
      <c r="V3" t="s">
        <v>27</v>
      </c>
    </row>
    <row r="4">
      <c r="U4" t="s">
        <v>20</v>
      </c>
      <c r="V4" t="s">
        <v>28</v>
      </c>
    </row>
    <row r="5">
      <c r="U5" t="s">
        <v>20</v>
      </c>
      <c r="V5" t="s">
        <v>29</v>
      </c>
    </row>
    <row r="6">
      <c r="U6" t="s">
        <v>20</v>
      </c>
      <c r="V6" t="s">
        <v>30</v>
      </c>
    </row>
    <row r="7">
      <c r="U7" t="s">
        <v>20</v>
      </c>
      <c r="V7" t="s">
        <v>31</v>
      </c>
    </row>
    <row r="8">
      <c r="A8" t="s">
        <v>32</v>
      </c>
      <c r="B8" t="n" s="1">
        <f>HYPERLINK("http://ci.openharmony.cn/event/6125114e098612ecd36a5b22","08-24 23:33:33")</f>
        <v>0.0</v>
      </c>
      <c r="C8" t="s">
        <v>33</v>
      </c>
      <c r="D8" t="s">
        <v>25</v>
      </c>
      <c r="E8" t="s">
        <v>25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25</v>
      </c>
      <c r="M8" t="s">
        <v>26</v>
      </c>
      <c r="N8" t="s">
        <v>25</v>
      </c>
      <c r="O8" t="s">
        <v>25</v>
      </c>
      <c r="P8" t="s">
        <v>24</v>
      </c>
      <c r="Q8" t="s">
        <v>24</v>
      </c>
      <c r="R8" t="s">
        <v>24</v>
      </c>
      <c r="S8" t="s">
        <v>22</v>
      </c>
      <c r="T8" t="s">
        <v>23</v>
      </c>
      <c r="U8" t="s">
        <v>32</v>
      </c>
      <c r="V8" t="s">
        <v>34</v>
      </c>
    </row>
    <row r="9">
      <c r="A9" t="s">
        <v>35</v>
      </c>
      <c r="B9" t="n" s="1">
        <f>HYPERLINK("http://ci.openharmony.cn/event/612510ca098612ecd36a493e","08-24 23:31:21")</f>
        <v>0.0</v>
      </c>
      <c r="C9" t="s">
        <v>36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24</v>
      </c>
      <c r="L9" t="s">
        <v>25</v>
      </c>
      <c r="M9" t="s">
        <v>26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22</v>
      </c>
      <c r="T9" t="s">
        <v>23</v>
      </c>
      <c r="U9" t="s">
        <v>35</v>
      </c>
      <c r="V9" t="s">
        <v>37</v>
      </c>
    </row>
    <row r="10">
      <c r="A10" t="s">
        <v>32</v>
      </c>
      <c r="B10" t="n" s="1">
        <f>HYPERLINK("http://ci.openharmony.cn/event/6125085f098612ecd3692c91","08-24 22:55:26")</f>
        <v>0.0</v>
      </c>
      <c r="C10" t="s">
        <v>33</v>
      </c>
      <c r="D10" t="s">
        <v>25</v>
      </c>
      <c r="E10" t="s">
        <v>25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26</v>
      </c>
      <c r="L10" t="s">
        <v>25</v>
      </c>
      <c r="M10" t="s">
        <v>26</v>
      </c>
      <c r="N10" t="s">
        <v>25</v>
      </c>
      <c r="O10" t="s">
        <v>25</v>
      </c>
      <c r="P10" t="s">
        <v>24</v>
      </c>
      <c r="Q10" t="s">
        <v>24</v>
      </c>
      <c r="R10" t="s">
        <v>24</v>
      </c>
      <c r="S10" t="s">
        <v>22</v>
      </c>
      <c r="T10" t="s">
        <v>23</v>
      </c>
      <c r="U10" t="s">
        <v>32</v>
      </c>
      <c r="V10" t="s">
        <v>34</v>
      </c>
    </row>
    <row r="11">
      <c r="A11" t="s">
        <v>35</v>
      </c>
      <c r="B11" t="n" s="1">
        <f>HYPERLINK("http://ci.openharmony.cn/event/61250184098612ecd3684633","08-24 22:26:11")</f>
        <v>0.0</v>
      </c>
      <c r="C11" t="s">
        <v>36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24</v>
      </c>
      <c r="L11" t="s">
        <v>25</v>
      </c>
      <c r="M11" t="s">
        <v>26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22</v>
      </c>
      <c r="T11" t="s">
        <v>23</v>
      </c>
      <c r="U11" t="s">
        <v>35</v>
      </c>
      <c r="V11" t="s">
        <v>38</v>
      </c>
    </row>
    <row r="12">
      <c r="A12" t="s">
        <v>20</v>
      </c>
      <c r="B12" t="n" s="1">
        <f>HYPERLINK("http://ci.openharmony.cn/event/6124fd69098612ecd367ada2","08-24 22:08:36")</f>
        <v>0.0</v>
      </c>
      <c r="C12" t="s">
        <v>21</v>
      </c>
      <c r="D12" t="s">
        <v>24</v>
      </c>
      <c r="E12" t="s">
        <v>25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26</v>
      </c>
      <c r="N12" t="s">
        <v>25</v>
      </c>
      <c r="O12" t="s">
        <v>25</v>
      </c>
      <c r="P12" t="s">
        <v>24</v>
      </c>
      <c r="Q12" t="s">
        <v>24</v>
      </c>
      <c r="R12" t="s">
        <v>24</v>
      </c>
      <c r="S12" t="s">
        <v>22</v>
      </c>
      <c r="T12" t="s">
        <v>23</v>
      </c>
      <c r="U12" t="s">
        <v>20</v>
      </c>
      <c r="V12" t="s">
        <v>31</v>
      </c>
    </row>
    <row r="13">
      <c r="U13" t="s">
        <v>20</v>
      </c>
      <c r="V13" t="s">
        <v>39</v>
      </c>
    </row>
    <row r="14">
      <c r="U14" t="s">
        <v>20</v>
      </c>
      <c r="V14" t="s">
        <v>28</v>
      </c>
    </row>
    <row r="15">
      <c r="U15" t="s">
        <v>20</v>
      </c>
      <c r="V15" t="s">
        <v>29</v>
      </c>
    </row>
    <row r="16">
      <c r="U16" t="s">
        <v>20</v>
      </c>
      <c r="V16" t="s">
        <v>30</v>
      </c>
    </row>
    <row r="17">
      <c r="A17" t="s">
        <v>32</v>
      </c>
      <c r="B17" t="n" s="1">
        <f>HYPERLINK("http://ci.openharmony.cn/event/6124fd29098612ecd367a2b0","08-24 22:07:36")</f>
        <v>0.0</v>
      </c>
      <c r="C17" t="s">
        <v>40</v>
      </c>
      <c r="D17" t="s">
        <v>25</v>
      </c>
      <c r="E17" t="s">
        <v>25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26</v>
      </c>
      <c r="L17" t="s">
        <v>25</v>
      </c>
      <c r="M17" t="s">
        <v>26</v>
      </c>
      <c r="N17" t="s">
        <v>25</v>
      </c>
      <c r="O17" t="s">
        <v>25</v>
      </c>
      <c r="P17" t="s">
        <v>24</v>
      </c>
      <c r="Q17" t="s">
        <v>24</v>
      </c>
      <c r="R17" t="s">
        <v>24</v>
      </c>
      <c r="S17" t="s">
        <v>22</v>
      </c>
      <c r="T17" t="s">
        <v>23</v>
      </c>
      <c r="U17" t="s">
        <v>32</v>
      </c>
      <c r="V17" t="s">
        <v>34</v>
      </c>
    </row>
    <row r="18">
      <c r="A18" t="s">
        <v>41</v>
      </c>
      <c r="B18" t="n" s="1">
        <f>HYPERLINK("http://ci.openharmony.cn/event/6124fd10098612ecd3679e53","08-24 22:07:11")</f>
        <v>0.0</v>
      </c>
      <c r="C18" t="s">
        <v>42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24</v>
      </c>
      <c r="L18" t="s">
        <v>25</v>
      </c>
      <c r="M18" t="s">
        <v>26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22</v>
      </c>
      <c r="T18" t="s">
        <v>23</v>
      </c>
      <c r="U18" t="s">
        <v>41</v>
      </c>
      <c r="V18" t="s">
        <v>43</v>
      </c>
    </row>
    <row r="19">
      <c r="A19" t="s">
        <v>32</v>
      </c>
      <c r="B19" t="n" s="1">
        <f>HYPERLINK("http://ci.openharmony.cn/event/6124f964098612ecd3671c6e","08-24 21:51:31")</f>
        <v>0.0</v>
      </c>
      <c r="C19" t="s">
        <v>44</v>
      </c>
      <c r="D19" t="s">
        <v>25</v>
      </c>
      <c r="E19" t="s">
        <v>25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24</v>
      </c>
      <c r="Q19" t="s">
        <v>24</v>
      </c>
      <c r="R19" t="s">
        <v>24</v>
      </c>
      <c r="S19" t="s">
        <v>22</v>
      </c>
      <c r="T19" t="s">
        <v>23</v>
      </c>
      <c r="U19" t="s">
        <v>32</v>
      </c>
      <c r="V19" t="s">
        <v>34</v>
      </c>
    </row>
    <row r="20">
      <c r="A20" t="s">
        <v>45</v>
      </c>
      <c r="B20" t="n" s="1">
        <f>HYPERLINK("http://ci.openharmony.cn/event/6124f947098612ecd36717e3","08-24 21:51:02")</f>
        <v>0.0</v>
      </c>
      <c r="C20" t="s">
        <v>46</v>
      </c>
      <c r="D20" t="s">
        <v>25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25</v>
      </c>
      <c r="L20" t="s">
        <v>25</v>
      </c>
      <c r="M20" t="s">
        <v>26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22</v>
      </c>
      <c r="T20" t="s">
        <v>23</v>
      </c>
      <c r="U20" t="s">
        <v>45</v>
      </c>
      <c r="V20" t="s">
        <v>47</v>
      </c>
    </row>
    <row r="21">
      <c r="A21" t="s">
        <v>48</v>
      </c>
      <c r="B21" t="n" s="1">
        <f>HYPERLINK("http://ci.openharmony.cn/event/6124f8fc098612ecd3670c56","08-24 21:49:46")</f>
        <v>0.0</v>
      </c>
      <c r="C21" t="s">
        <v>46</v>
      </c>
      <c r="D21" t="s">
        <v>24</v>
      </c>
      <c r="E21" t="s">
        <v>25</v>
      </c>
      <c r="F21" t="s">
        <v>24</v>
      </c>
      <c r="G21" t="s">
        <v>25</v>
      </c>
      <c r="H21" t="s">
        <v>24</v>
      </c>
      <c r="I21" t="s">
        <v>25</v>
      </c>
      <c r="J21" t="s">
        <v>24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24</v>
      </c>
      <c r="T21" t="s">
        <v>49</v>
      </c>
      <c r="U21" t="s">
        <v>48</v>
      </c>
      <c r="V21" t="s">
        <v>50</v>
      </c>
    </row>
    <row r="22">
      <c r="A22" t="s">
        <v>51</v>
      </c>
      <c r="B22" t="n" s="1">
        <f>HYPERLINK("http://ci.openharmony.cn/event/6124f752098612ecd366c354","08-24 21:42:41")</f>
        <v>0.0</v>
      </c>
      <c r="C22" t="s">
        <v>52</v>
      </c>
      <c r="D22" t="s">
        <v>25</v>
      </c>
      <c r="E22" t="s">
        <v>25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 t="s">
        <v>25</v>
      </c>
      <c r="L22" t="s">
        <v>25</v>
      </c>
      <c r="M22" t="s">
        <v>26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22</v>
      </c>
      <c r="T22" t="s">
        <v>23</v>
      </c>
      <c r="U22" t="s">
        <v>51</v>
      </c>
      <c r="V22" t="s">
        <v>53</v>
      </c>
    </row>
    <row r="23">
      <c r="A23" t="s">
        <v>20</v>
      </c>
      <c r="B23" t="n" s="1">
        <f>HYPERLINK("http://ci.openharmony.cn/event/6124f6b3098612ecd366aaa3","08-24 21:39:58")</f>
        <v>0.0</v>
      </c>
      <c r="C23" t="s">
        <v>54</v>
      </c>
      <c r="D23" t="s">
        <v>24</v>
      </c>
      <c r="E23" t="s">
        <v>25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26</v>
      </c>
      <c r="N23" t="s">
        <v>25</v>
      </c>
      <c r="O23" t="s">
        <v>25</v>
      </c>
      <c r="P23" t="s">
        <v>24</v>
      </c>
      <c r="Q23" t="s">
        <v>24</v>
      </c>
      <c r="R23" t="s">
        <v>24</v>
      </c>
      <c r="S23" t="s">
        <v>22</v>
      </c>
      <c r="T23" t="s">
        <v>23</v>
      </c>
      <c r="U23" t="s">
        <v>20</v>
      </c>
      <c r="V23" t="s">
        <v>39</v>
      </c>
    </row>
    <row r="24">
      <c r="U24" t="s">
        <v>20</v>
      </c>
      <c r="V24" t="s">
        <v>28</v>
      </c>
    </row>
    <row r="25">
      <c r="U25" t="s">
        <v>20</v>
      </c>
      <c r="V25" t="s">
        <v>29</v>
      </c>
    </row>
    <row r="26">
      <c r="U26" t="s">
        <v>20</v>
      </c>
      <c r="V26" t="s">
        <v>30</v>
      </c>
    </row>
    <row r="27">
      <c r="U27" t="s">
        <v>20</v>
      </c>
      <c r="V27" t="s">
        <v>31</v>
      </c>
    </row>
    <row r="28">
      <c r="A28" t="s">
        <v>55</v>
      </c>
      <c r="B28" t="n" s="1">
        <f>HYPERLINK("http://ci.openharmony.cn/event/6124f629098612ecd366944c","08-24 21:37:41")</f>
        <v>0.0</v>
      </c>
      <c r="C28" t="s">
        <v>44</v>
      </c>
      <c r="D28" t="s">
        <v>24</v>
      </c>
      <c r="E28" t="s">
        <v>25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25</v>
      </c>
      <c r="M28" t="s">
        <v>26</v>
      </c>
      <c r="N28" t="s">
        <v>25</v>
      </c>
      <c r="O28" t="s">
        <v>25</v>
      </c>
      <c r="P28" t="s">
        <v>24</v>
      </c>
      <c r="Q28" t="s">
        <v>24</v>
      </c>
      <c r="R28" t="s">
        <v>24</v>
      </c>
      <c r="S28" t="s">
        <v>22</v>
      </c>
      <c r="T28" t="s">
        <v>23</v>
      </c>
      <c r="U28" t="s">
        <v>55</v>
      </c>
      <c r="V28" t="s">
        <v>56</v>
      </c>
    </row>
    <row r="29">
      <c r="U29" t="s">
        <v>55</v>
      </c>
      <c r="V29" t="s">
        <v>57</v>
      </c>
    </row>
    <row r="30">
      <c r="U30" t="s">
        <v>55</v>
      </c>
      <c r="V30" t="s">
        <v>58</v>
      </c>
    </row>
    <row r="31">
      <c r="U31" t="s">
        <v>55</v>
      </c>
      <c r="V31" t="s">
        <v>59</v>
      </c>
    </row>
    <row r="32">
      <c r="A32" t="s">
        <v>60</v>
      </c>
      <c r="B32" t="n" s="1">
        <f>HYPERLINK("http://ci.openharmony.cn/event/6124f48c098612ecd3665acc","08-24 21:30:51")</f>
        <v>0.0</v>
      </c>
      <c r="C32" t="s">
        <v>61</v>
      </c>
      <c r="D32" t="s">
        <v>25</v>
      </c>
      <c r="E32" t="s">
        <v>25</v>
      </c>
      <c r="F32" t="s">
        <v>26</v>
      </c>
      <c r="G32" t="s">
        <v>26</v>
      </c>
      <c r="H32" t="s">
        <v>26</v>
      </c>
      <c r="I32" t="s">
        <v>26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26</v>
      </c>
      <c r="S32" t="s">
        <v>24</v>
      </c>
      <c r="T32" t="s">
        <v>23</v>
      </c>
      <c r="U32" t="s">
        <v>60</v>
      </c>
      <c r="V32" t="s">
        <v>62</v>
      </c>
    </row>
    <row r="33">
      <c r="A33" t="s">
        <v>63</v>
      </c>
      <c r="B33" t="n" s="1">
        <f>HYPERLINK("http://ci.openharmony.cn/event/6124f3f1098612ecd3664232","08-24 21:28:16")</f>
        <v>0.0</v>
      </c>
      <c r="C33" t="s">
        <v>64</v>
      </c>
      <c r="D33" t="s">
        <v>25</v>
      </c>
      <c r="E33" t="s">
        <v>25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26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22</v>
      </c>
      <c r="T33" t="s">
        <v>23</v>
      </c>
      <c r="U33" t="s">
        <v>63</v>
      </c>
      <c r="V33" t="s">
        <v>65</v>
      </c>
    </row>
    <row r="34">
      <c r="A34" t="s">
        <v>51</v>
      </c>
      <c r="B34" t="n" s="1">
        <f>HYPERLINK("http://ci.openharmony.cn/event/6124f218098612ecd365feba","08-24 21:20:23")</f>
        <v>0.0</v>
      </c>
      <c r="C34" t="s">
        <v>36</v>
      </c>
      <c r="D34" t="s">
        <v>25</v>
      </c>
      <c r="E34" t="s">
        <v>25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24</v>
      </c>
      <c r="L34" t="s">
        <v>25</v>
      </c>
      <c r="M34" t="s">
        <v>26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22</v>
      </c>
      <c r="T34" t="s">
        <v>23</v>
      </c>
      <c r="U34" t="s">
        <v>51</v>
      </c>
      <c r="V34" t="s">
        <v>53</v>
      </c>
    </row>
    <row r="35">
      <c r="A35" t="s">
        <v>66</v>
      </c>
      <c r="B35" t="n" s="1">
        <f>HYPERLINK("http://ci.openharmony.cn/event/6124ed6b098612ecd3655649","08-24 21:00:26")</f>
        <v>0.0</v>
      </c>
      <c r="C35" t="s">
        <v>67</v>
      </c>
      <c r="D35" t="s">
        <v>24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  <c r="O35" t="s">
        <v>25</v>
      </c>
      <c r="P35" t="s">
        <v>24</v>
      </c>
      <c r="Q35" t="s">
        <v>24</v>
      </c>
      <c r="R35" t="s">
        <v>25</v>
      </c>
      <c r="S35" t="s">
        <v>24</v>
      </c>
      <c r="T35" t="s">
        <v>23</v>
      </c>
      <c r="U35" t="s">
        <v>66</v>
      </c>
      <c r="V35" t="s">
        <v>68</v>
      </c>
    </row>
    <row r="36">
      <c r="A36" t="s">
        <v>20</v>
      </c>
      <c r="B36" t="n" s="1">
        <f>HYPERLINK("http://ci.openharmony.cn/event/6124ecd1098612ecd3653db4","08-24 20:57:48")</f>
        <v>0.0</v>
      </c>
      <c r="C36" t="s">
        <v>69</v>
      </c>
      <c r="D36" t="s">
        <v>24</v>
      </c>
      <c r="E36" t="s">
        <v>25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26</v>
      </c>
      <c r="N36" t="s">
        <v>25</v>
      </c>
      <c r="O36" t="s">
        <v>25</v>
      </c>
      <c r="P36" t="s">
        <v>24</v>
      </c>
      <c r="Q36" t="s">
        <v>24</v>
      </c>
      <c r="R36" t="s">
        <v>24</v>
      </c>
      <c r="S36" t="s">
        <v>22</v>
      </c>
      <c r="T36" t="s">
        <v>23</v>
      </c>
      <c r="U36" t="s">
        <v>20</v>
      </c>
      <c r="V36" t="s">
        <v>39</v>
      </c>
    </row>
    <row r="37">
      <c r="U37" t="s">
        <v>20</v>
      </c>
      <c r="V37" t="s">
        <v>28</v>
      </c>
    </row>
    <row r="38">
      <c r="U38" t="s">
        <v>20</v>
      </c>
      <c r="V38" t="s">
        <v>29</v>
      </c>
    </row>
    <row r="39">
      <c r="U39" t="s">
        <v>20</v>
      </c>
      <c r="V39" t="s">
        <v>30</v>
      </c>
    </row>
    <row r="40">
      <c r="U40" t="s">
        <v>20</v>
      </c>
      <c r="V40" t="s">
        <v>31</v>
      </c>
    </row>
    <row r="41">
      <c r="A41" t="s">
        <v>70</v>
      </c>
      <c r="B41" t="n" s="1">
        <f>HYPERLINK("http://ci.openharmony.cn/event/6124e9c4098612ecd364d660","08-24 20:44:51")</f>
        <v>0.0</v>
      </c>
      <c r="C41" t="s">
        <v>36</v>
      </c>
      <c r="D41" t="s">
        <v>25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24</v>
      </c>
      <c r="L41" t="s">
        <v>25</v>
      </c>
      <c r="M41" t="s">
        <v>26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22</v>
      </c>
      <c r="T41" t="s">
        <v>49</v>
      </c>
      <c r="U41" t="s">
        <v>70</v>
      </c>
      <c r="V41" t="s">
        <v>71</v>
      </c>
    </row>
    <row r="42">
      <c r="A42" t="s">
        <v>72</v>
      </c>
      <c r="B42" t="n" s="1">
        <f>HYPERLINK("http://ci.openharmony.cn/event/6124e8f9098612ecd364bb46","08-24 20:41:28")</f>
        <v>0.0</v>
      </c>
      <c r="C42" t="s">
        <v>64</v>
      </c>
      <c r="D42" t="s">
        <v>25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26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22</v>
      </c>
      <c r="T42" t="s">
        <v>23</v>
      </c>
      <c r="U42" t="s">
        <v>63</v>
      </c>
      <c r="V42" t="s">
        <v>65</v>
      </c>
    </row>
    <row r="43">
      <c r="A43" t="s">
        <v>45</v>
      </c>
      <c r="B43" t="n" s="1">
        <f>HYPERLINK("http://ci.openharmony.cn/event/6124e573098612ecd3643d96","08-24 20:26:26")</f>
        <v>0.0</v>
      </c>
      <c r="C43" t="s">
        <v>40</v>
      </c>
      <c r="D43" t="s">
        <v>25</v>
      </c>
      <c r="E43" t="s">
        <v>25</v>
      </c>
      <c r="F43" t="s">
        <v>24</v>
      </c>
      <c r="G43" t="s">
        <v>25</v>
      </c>
      <c r="H43" t="s">
        <v>24</v>
      </c>
      <c r="I43" t="s">
        <v>25</v>
      </c>
      <c r="J43" t="s">
        <v>24</v>
      </c>
      <c r="K43" t="s">
        <v>24</v>
      </c>
      <c r="L43" t="s">
        <v>25</v>
      </c>
      <c r="M43" t="s">
        <v>26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22</v>
      </c>
      <c r="T43" t="s">
        <v>23</v>
      </c>
      <c r="U43" t="s">
        <v>45</v>
      </c>
      <c r="V43" t="s">
        <v>47</v>
      </c>
    </row>
    <row r="44">
      <c r="A44" t="s">
        <v>63</v>
      </c>
      <c r="B44" t="n" s="1">
        <f>HYPERLINK("http://ci.openharmony.cn/event/6124e365098612ecd363f628","08-24 20:17:40")</f>
        <v>0.0</v>
      </c>
      <c r="C44" t="s">
        <v>64</v>
      </c>
      <c r="D44" t="s">
        <v>25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26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22</v>
      </c>
      <c r="T44" t="s">
        <v>23</v>
      </c>
      <c r="U44" t="s">
        <v>63</v>
      </c>
      <c r="V44" t="s">
        <v>65</v>
      </c>
    </row>
    <row r="45">
      <c r="A45" t="s">
        <v>70</v>
      </c>
      <c r="B45" t="n" s="1">
        <f>HYPERLINK("http://ci.openharmony.cn/event/6124e2d7098612ecd363dd47","08-24 20:15:18")</f>
        <v>0.0</v>
      </c>
      <c r="C45" t="s">
        <v>64</v>
      </c>
      <c r="D45" t="s">
        <v>25</v>
      </c>
      <c r="E45" t="s">
        <v>25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26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22</v>
      </c>
      <c r="T45" t="s">
        <v>23</v>
      </c>
      <c r="U45" t="s">
        <v>70</v>
      </c>
      <c r="V45" t="s">
        <v>73</v>
      </c>
    </row>
    <row r="46">
      <c r="A46" t="s">
        <v>74</v>
      </c>
      <c r="B46" t="n" s="1">
        <f>HYPERLINK("http://ci.openharmony.cn/event/6124e02f098612ecd3637dad","08-24 20:03:58")</f>
        <v>0.0</v>
      </c>
      <c r="C46" t="s">
        <v>36</v>
      </c>
      <c r="D46" t="s">
        <v>25</v>
      </c>
      <c r="E46" t="s">
        <v>25</v>
      </c>
      <c r="F46" t="s">
        <v>24</v>
      </c>
      <c r="G46" t="s">
        <v>25</v>
      </c>
      <c r="H46" t="s">
        <v>24</v>
      </c>
      <c r="I46" t="s">
        <v>25</v>
      </c>
      <c r="J46" t="s">
        <v>24</v>
      </c>
      <c r="K46" t="s">
        <v>24</v>
      </c>
      <c r="L46" t="s">
        <v>25</v>
      </c>
      <c r="M46" t="s">
        <v>26</v>
      </c>
      <c r="N46" t="s">
        <v>25</v>
      </c>
      <c r="O46" t="s">
        <v>25</v>
      </c>
      <c r="P46" t="s">
        <v>24</v>
      </c>
      <c r="Q46" t="s">
        <v>24</v>
      </c>
      <c r="R46" t="s">
        <v>24</v>
      </c>
      <c r="S46" t="s">
        <v>24</v>
      </c>
      <c r="T46" t="s">
        <v>23</v>
      </c>
      <c r="U46" t="s">
        <v>74</v>
      </c>
      <c r="V46" t="s">
        <v>75</v>
      </c>
    </row>
    <row r="47">
      <c r="A47" t="s">
        <v>70</v>
      </c>
      <c r="B47" t="n" s="1">
        <f>HYPERLINK("http://ci.openharmony.cn/event/6124de0e098612ecd3633392","08-24 19:54:53")</f>
        <v>0.0</v>
      </c>
      <c r="C47" t="s">
        <v>76</v>
      </c>
      <c r="D47" t="s">
        <v>25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24</v>
      </c>
      <c r="L47" t="s">
        <v>25</v>
      </c>
      <c r="M47" t="s">
        <v>26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24</v>
      </c>
      <c r="T47" t="s">
        <v>23</v>
      </c>
      <c r="U47" t="s">
        <v>70</v>
      </c>
      <c r="V47" t="s">
        <v>73</v>
      </c>
    </row>
    <row r="48">
      <c r="A48" t="s">
        <v>74</v>
      </c>
      <c r="B48" t="n" s="1">
        <f>HYPERLINK("http://ci.openharmony.cn/event/6124da77098612ecd362a743","08-24 19:39:33")</f>
        <v>0.0</v>
      </c>
      <c r="C48" t="s">
        <v>76</v>
      </c>
      <c r="D48" t="s">
        <v>25</v>
      </c>
      <c r="E48" t="s">
        <v>25</v>
      </c>
      <c r="F48" t="s">
        <v>24</v>
      </c>
      <c r="G48" t="s">
        <v>25</v>
      </c>
      <c r="H48" t="s">
        <v>24</v>
      </c>
      <c r="I48" t="s">
        <v>25</v>
      </c>
      <c r="J48" t="s">
        <v>24</v>
      </c>
      <c r="K48" t="s">
        <v>24</v>
      </c>
      <c r="L48" t="s">
        <v>25</v>
      </c>
      <c r="M48" t="s">
        <v>26</v>
      </c>
      <c r="N48" t="s">
        <v>25</v>
      </c>
      <c r="O48" t="s">
        <v>25</v>
      </c>
      <c r="P48" t="s">
        <v>24</v>
      </c>
      <c r="Q48" t="s">
        <v>24</v>
      </c>
      <c r="R48" t="s">
        <v>24</v>
      </c>
      <c r="S48" t="s">
        <v>24</v>
      </c>
      <c r="T48" t="s">
        <v>23</v>
      </c>
      <c r="U48" t="s">
        <v>74</v>
      </c>
      <c r="V48" t="s">
        <v>77</v>
      </c>
    </row>
    <row r="49">
      <c r="A49" t="s">
        <v>20</v>
      </c>
      <c r="B49" t="n" s="1">
        <f>HYPERLINK("http://ci.openharmony.cn/event/6124d9d4098612ecd3628db7","08-24 19:36:46")</f>
        <v>0.0</v>
      </c>
      <c r="C49" t="s">
        <v>78</v>
      </c>
      <c r="D49" t="s">
        <v>24</v>
      </c>
      <c r="E49" t="s">
        <v>25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26</v>
      </c>
      <c r="N49" t="s">
        <v>25</v>
      </c>
      <c r="O49" t="s">
        <v>25</v>
      </c>
      <c r="P49" t="s">
        <v>24</v>
      </c>
      <c r="Q49" t="s">
        <v>24</v>
      </c>
      <c r="R49" t="s">
        <v>24</v>
      </c>
      <c r="S49" t="s">
        <v>22</v>
      </c>
      <c r="T49" t="s">
        <v>23</v>
      </c>
      <c r="U49" t="s">
        <v>20</v>
      </c>
      <c r="V49" t="s">
        <v>29</v>
      </c>
    </row>
    <row r="50">
      <c r="U50" t="s">
        <v>20</v>
      </c>
      <c r="V50" t="s">
        <v>39</v>
      </c>
    </row>
    <row r="51">
      <c r="U51" t="s">
        <v>20</v>
      </c>
      <c r="V51" t="s">
        <v>28</v>
      </c>
    </row>
    <row r="52">
      <c r="U52" t="s">
        <v>20</v>
      </c>
      <c r="V52" t="s">
        <v>30</v>
      </c>
    </row>
    <row r="53">
      <c r="U53" t="s">
        <v>20</v>
      </c>
      <c r="V53" t="s">
        <v>31</v>
      </c>
    </row>
    <row r="54">
      <c r="A54" t="s">
        <v>79</v>
      </c>
      <c r="B54" t="n" s="1">
        <f>HYPERLINK("http://ci.openharmony.cn/event/6124d746098612ecd3622ec3","08-24 19:25:55")</f>
        <v>0.0</v>
      </c>
      <c r="C54" t="s">
        <v>80</v>
      </c>
      <c r="D54" t="s">
        <v>25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24</v>
      </c>
      <c r="L54" t="s">
        <v>81</v>
      </c>
      <c r="M54" t="s">
        <v>26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22</v>
      </c>
      <c r="T54" t="s">
        <v>23</v>
      </c>
      <c r="U54" t="s">
        <v>79</v>
      </c>
      <c r="V54" t="s">
        <v>82</v>
      </c>
    </row>
    <row r="55">
      <c r="A55" t="s">
        <v>83</v>
      </c>
      <c r="B55" t="n" s="1">
        <f>HYPERLINK("http://ci.openharmony.cn/event/6124d6db098612ecd3621dff","08-24 19:24:08")</f>
        <v>0.0</v>
      </c>
      <c r="C55" t="s">
        <v>64</v>
      </c>
      <c r="D55" t="s">
        <v>24</v>
      </c>
      <c r="E55" t="s">
        <v>25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24</v>
      </c>
      <c r="Q55" t="s">
        <v>24</v>
      </c>
      <c r="R55" t="s">
        <v>24</v>
      </c>
      <c r="S55" t="s">
        <v>22</v>
      </c>
      <c r="T55" t="s">
        <v>23</v>
      </c>
      <c r="U55" t="s">
        <v>83</v>
      </c>
      <c r="V55" t="s">
        <v>84</v>
      </c>
    </row>
    <row r="56">
      <c r="U56" t="s">
        <v>83</v>
      </c>
      <c r="V56" t="s">
        <v>85</v>
      </c>
    </row>
    <row r="57">
      <c r="A57" t="s">
        <v>83</v>
      </c>
      <c r="B57" t="n" s="1">
        <f>HYPERLINK("http://ci.openharmony.cn/event/6124d693098612ecd362112f","08-24 19:22:55")</f>
        <v>0.0</v>
      </c>
      <c r="C57" t="s">
        <v>86</v>
      </c>
      <c r="D57" t="s">
        <v>87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87</v>
      </c>
      <c r="Q57" t="s">
        <v>87</v>
      </c>
      <c r="R57" t="s">
        <v>87</v>
      </c>
      <c r="S57" t="s">
        <v>22</v>
      </c>
      <c r="T57" t="s">
        <v>23</v>
      </c>
      <c r="U57" t="s">
        <v>83</v>
      </c>
      <c r="V57" t="s">
        <v>84</v>
      </c>
    </row>
    <row r="58">
      <c r="U58" t="s">
        <v>83</v>
      </c>
      <c r="V58" t="s">
        <v>85</v>
      </c>
    </row>
    <row r="59">
      <c r="A59" t="s">
        <v>70</v>
      </c>
      <c r="B59" t="n" s="1">
        <f>HYPERLINK("http://ci.openharmony.cn/event/6124d61e098612ecd361fee7","08-24 19:21:01")</f>
        <v>0.0</v>
      </c>
      <c r="C59" t="s">
        <v>36</v>
      </c>
      <c r="D59" t="s">
        <v>25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24</v>
      </c>
      <c r="L59" t="s">
        <v>25</v>
      </c>
      <c r="M59" t="s">
        <v>24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24</v>
      </c>
      <c r="T59" t="s">
        <v>23</v>
      </c>
      <c r="U59" t="s">
        <v>70</v>
      </c>
      <c r="V59" t="s">
        <v>88</v>
      </c>
    </row>
    <row r="60">
      <c r="A60" t="s">
        <v>83</v>
      </c>
      <c r="B60" t="n" s="1">
        <f>HYPERLINK("http://ci.openharmony.cn/event/6124d5c0098612ecd361efa3","08-24 19:19:25")</f>
        <v>0.0</v>
      </c>
      <c r="C60" t="s">
        <v>89</v>
      </c>
      <c r="D60" t="s">
        <v>87</v>
      </c>
      <c r="E60" t="s">
        <v>25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87</v>
      </c>
      <c r="Q60" t="s">
        <v>87</v>
      </c>
      <c r="R60" t="s">
        <v>87</v>
      </c>
      <c r="S60" t="s">
        <v>22</v>
      </c>
      <c r="T60" t="s">
        <v>23</v>
      </c>
      <c r="U60" t="s">
        <v>83</v>
      </c>
      <c r="V60" t="s">
        <v>85</v>
      </c>
    </row>
    <row r="61">
      <c r="U61" t="s">
        <v>83</v>
      </c>
      <c r="V61" t="s">
        <v>84</v>
      </c>
    </row>
    <row r="62">
      <c r="A62" t="s">
        <v>83</v>
      </c>
      <c r="B62" t="n" s="1">
        <f>HYPERLINK("http://ci.openharmony.cn/event/6124d406098612ecd361aa04","08-24 19:12:02")</f>
        <v>0.0</v>
      </c>
      <c r="C62" t="s">
        <v>67</v>
      </c>
      <c r="D62" t="s">
        <v>87</v>
      </c>
      <c r="E62" t="s">
        <v>25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87</v>
      </c>
      <c r="Q62" t="s">
        <v>87</v>
      </c>
      <c r="R62" t="s">
        <v>87</v>
      </c>
      <c r="S62" t="s">
        <v>22</v>
      </c>
      <c r="T62" t="s">
        <v>23</v>
      </c>
      <c r="U62" t="s">
        <v>83</v>
      </c>
      <c r="V62" t="s">
        <v>84</v>
      </c>
    </row>
    <row r="63">
      <c r="U63" t="s">
        <v>83</v>
      </c>
      <c r="V63" t="s">
        <v>85</v>
      </c>
    </row>
    <row r="64">
      <c r="A64" t="s">
        <v>63</v>
      </c>
      <c r="B64" t="n" s="1">
        <f>HYPERLINK("http://ci.openharmony.cn/event/6124ce96098612ecd360d286","08-24 18:48:53")</f>
        <v>0.0</v>
      </c>
      <c r="C64" t="s">
        <v>36</v>
      </c>
      <c r="D64" t="s">
        <v>25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24</v>
      </c>
      <c r="L64" t="s">
        <v>25</v>
      </c>
      <c r="M64" t="s">
        <v>26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22</v>
      </c>
      <c r="T64" t="s">
        <v>23</v>
      </c>
      <c r="U64" t="s">
        <v>63</v>
      </c>
      <c r="V64" t="s">
        <v>65</v>
      </c>
    </row>
    <row r="65">
      <c r="A65" t="s">
        <v>83</v>
      </c>
      <c r="B65" t="n" s="1">
        <f>HYPERLINK("http://ci.openharmony.cn/event/6124ce7a098612ecd360cdda","08-24 18:48:23")</f>
        <v>0.0</v>
      </c>
      <c r="C65" t="s">
        <v>52</v>
      </c>
      <c r="D65" t="s">
        <v>24</v>
      </c>
      <c r="E65" t="s">
        <v>25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25</v>
      </c>
      <c r="N65" t="s">
        <v>25</v>
      </c>
      <c r="O65" t="s">
        <v>25</v>
      </c>
      <c r="P65" t="s">
        <v>24</v>
      </c>
      <c r="Q65" t="s">
        <v>26</v>
      </c>
      <c r="R65" t="s">
        <v>24</v>
      </c>
      <c r="S65" t="s">
        <v>22</v>
      </c>
      <c r="T65" t="s">
        <v>23</v>
      </c>
      <c r="U65" t="s">
        <v>83</v>
      </c>
      <c r="V65" t="s">
        <v>84</v>
      </c>
    </row>
    <row r="66">
      <c r="U66" t="s">
        <v>83</v>
      </c>
      <c r="V66" t="s">
        <v>85</v>
      </c>
    </row>
    <row r="67">
      <c r="A67" t="s">
        <v>90</v>
      </c>
      <c r="B67" t="n" s="1">
        <f>HYPERLINK("http://ci.openharmony.cn/event/6124c985098612ecd36008d2","08-24 18:27:15")</f>
        <v>0.0</v>
      </c>
      <c r="C67" t="s">
        <v>44</v>
      </c>
      <c r="D67" t="s">
        <v>25</v>
      </c>
      <c r="E67" t="s">
        <v>25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26</v>
      </c>
      <c r="L67" t="s">
        <v>25</v>
      </c>
      <c r="M67" t="s">
        <v>26</v>
      </c>
      <c r="N67" t="s">
        <v>25</v>
      </c>
      <c r="O67" t="s">
        <v>25</v>
      </c>
      <c r="P67" t="s">
        <v>24</v>
      </c>
      <c r="Q67" t="s">
        <v>24</v>
      </c>
      <c r="R67" t="s">
        <v>24</v>
      </c>
      <c r="S67" t="s">
        <v>22</v>
      </c>
      <c r="T67" t="s">
        <v>23</v>
      </c>
      <c r="U67" t="s">
        <v>90</v>
      </c>
      <c r="V67" t="s">
        <v>91</v>
      </c>
    </row>
    <row r="68">
      <c r="A68" t="s">
        <v>92</v>
      </c>
      <c r="B68" t="n" s="1">
        <f>HYPERLINK("http://ci.openharmony.cn/event/6124c8ba098612ecd35fe9f4","08-24 18:23:53")</f>
        <v>0.0</v>
      </c>
      <c r="C68" t="s">
        <v>67</v>
      </c>
      <c r="D68" t="s">
        <v>25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26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22</v>
      </c>
      <c r="T68" t="s">
        <v>23</v>
      </c>
      <c r="U68" t="s">
        <v>92</v>
      </c>
      <c r="V68" t="s">
        <v>93</v>
      </c>
    </row>
    <row r="69">
      <c r="A69" t="s">
        <v>94</v>
      </c>
      <c r="B69" t="n" s="1">
        <f>HYPERLINK("http://ci.openharmony.cn/event/6124c69e098612ecd35f9696","08-24 18:14:50")</f>
        <v>0.0</v>
      </c>
      <c r="C69" t="s">
        <v>54</v>
      </c>
      <c r="D69" t="s">
        <v>24</v>
      </c>
      <c r="E69" t="s">
        <v>25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26</v>
      </c>
      <c r="N69" t="s">
        <v>25</v>
      </c>
      <c r="O69" t="s">
        <v>25</v>
      </c>
      <c r="P69" t="s">
        <v>24</v>
      </c>
      <c r="Q69" t="s">
        <v>24</v>
      </c>
      <c r="R69" t="s">
        <v>24</v>
      </c>
      <c r="S69" t="s">
        <v>22</v>
      </c>
      <c r="T69" t="s">
        <v>23</v>
      </c>
      <c r="U69" t="s">
        <v>94</v>
      </c>
      <c r="V69" t="s">
        <v>95</v>
      </c>
    </row>
    <row r="70">
      <c r="U70" t="s">
        <v>94</v>
      </c>
      <c r="V70" t="s">
        <v>96</v>
      </c>
    </row>
    <row r="71">
      <c r="U71" t="s">
        <v>94</v>
      </c>
      <c r="V71" t="s">
        <v>97</v>
      </c>
    </row>
    <row r="72">
      <c r="A72" t="s">
        <v>98</v>
      </c>
      <c r="B72" t="n" s="1">
        <f>HYPERLINK("http://ci.openharmony.cn/event/6124c5ee098612ecd35f7d1e","08-24 18:11:55")</f>
        <v>0.0</v>
      </c>
      <c r="C72" t="s">
        <v>21</v>
      </c>
      <c r="D72" t="s">
        <v>25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24</v>
      </c>
      <c r="L72" t="s">
        <v>25</v>
      </c>
      <c r="M72" t="s">
        <v>24</v>
      </c>
      <c r="N72" t="s">
        <v>25</v>
      </c>
      <c r="O72" t="s">
        <v>25</v>
      </c>
      <c r="P72" t="s">
        <v>24</v>
      </c>
      <c r="Q72" t="s">
        <v>24</v>
      </c>
      <c r="R72" t="s">
        <v>24</v>
      </c>
      <c r="S72" t="s">
        <v>22</v>
      </c>
      <c r="T72" t="s">
        <v>23</v>
      </c>
      <c r="U72" t="s">
        <v>98</v>
      </c>
      <c r="V72" t="s">
        <v>99</v>
      </c>
    </row>
    <row r="73">
      <c r="A73" t="s">
        <v>79</v>
      </c>
      <c r="B73" t="n" s="1">
        <f>HYPERLINK("http://ci.openharmony.cn/event/6124c542098612ecd35f64c5","08-24 18:09:03")</f>
        <v>0.0</v>
      </c>
      <c r="C73" t="s">
        <v>78</v>
      </c>
      <c r="D73" t="s">
        <v>25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24</v>
      </c>
      <c r="L73" t="s">
        <v>81</v>
      </c>
      <c r="M73" t="s">
        <v>26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22</v>
      </c>
      <c r="T73" t="s">
        <v>23</v>
      </c>
      <c r="U73" t="s">
        <v>79</v>
      </c>
      <c r="V73" t="s">
        <v>82</v>
      </c>
    </row>
    <row r="74">
      <c r="A74" t="s">
        <v>90</v>
      </c>
      <c r="B74" t="n" s="1">
        <f>HYPERLINK("http://ci.openharmony.cn/event/6124bffa098612ecd35eae7a","08-24 17:46:33")</f>
        <v>0.0</v>
      </c>
      <c r="C74" t="s">
        <v>100</v>
      </c>
      <c r="D74" t="s">
        <v>25</v>
      </c>
      <c r="E74" t="s">
        <v>25</v>
      </c>
      <c r="F74" t="s">
        <v>24</v>
      </c>
      <c r="G74" t="s">
        <v>24</v>
      </c>
      <c r="H74" t="s">
        <v>24</v>
      </c>
      <c r="I74" t="s">
        <v>24</v>
      </c>
      <c r="J74" t="s">
        <v>24</v>
      </c>
      <c r="K74" t="s">
        <v>26</v>
      </c>
      <c r="L74" t="s">
        <v>25</v>
      </c>
      <c r="M74" t="s">
        <v>24</v>
      </c>
      <c r="N74" t="s">
        <v>25</v>
      </c>
      <c r="O74" t="s">
        <v>25</v>
      </c>
      <c r="P74" t="s">
        <v>24</v>
      </c>
      <c r="Q74" t="s">
        <v>24</v>
      </c>
      <c r="R74" t="s">
        <v>24</v>
      </c>
      <c r="S74" t="s">
        <v>22</v>
      </c>
      <c r="T74" t="s">
        <v>23</v>
      </c>
      <c r="U74" t="s">
        <v>90</v>
      </c>
      <c r="V74" t="s">
        <v>91</v>
      </c>
    </row>
    <row r="75">
      <c r="A75" t="s">
        <v>70</v>
      </c>
      <c r="B75" t="n" s="1">
        <f>HYPERLINK("http://ci.openharmony.cn/event/6124beb0098612ecd35e7f19","08-24 17:41:03")</f>
        <v>0.0</v>
      </c>
      <c r="C75" t="s">
        <v>25</v>
      </c>
      <c r="D75" t="s">
        <v>25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24</v>
      </c>
      <c r="L75" t="s">
        <v>25</v>
      </c>
      <c r="M75" t="s">
        <v>26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24</v>
      </c>
      <c r="T75" t="s">
        <v>49</v>
      </c>
      <c r="U75" t="s">
        <v>70</v>
      </c>
      <c r="V75" t="s">
        <v>101</v>
      </c>
    </row>
    <row r="76">
      <c r="A76" t="s">
        <v>102</v>
      </c>
      <c r="B76" t="n" s="1">
        <f>HYPERLINK("http://ci.openharmony.cn/event/6124bdc9098612ecd35e5c0b","08-24 17:37:10")</f>
        <v>0.0</v>
      </c>
      <c r="C76" t="s">
        <v>69</v>
      </c>
      <c r="D76" t="s">
        <v>24</v>
      </c>
      <c r="E76" t="s">
        <v>25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25</v>
      </c>
      <c r="M76" t="s">
        <v>24</v>
      </c>
      <c r="N76" t="s">
        <v>25</v>
      </c>
      <c r="O76" t="s">
        <v>25</v>
      </c>
      <c r="P76" t="s">
        <v>24</v>
      </c>
      <c r="Q76" t="s">
        <v>24</v>
      </c>
      <c r="R76" t="s">
        <v>24</v>
      </c>
      <c r="S76" t="s">
        <v>22</v>
      </c>
      <c r="T76" t="s">
        <v>23</v>
      </c>
      <c r="U76" t="s">
        <v>102</v>
      </c>
      <c r="V76" t="s">
        <v>103</v>
      </c>
    </row>
    <row r="77">
      <c r="U77" t="s">
        <v>102</v>
      </c>
      <c r="V77" t="s">
        <v>104</v>
      </c>
    </row>
    <row r="78">
      <c r="A78" t="s">
        <v>105</v>
      </c>
      <c r="B78" t="n" s="1">
        <f>HYPERLINK("http://ci.openharmony.cn/event/6124bd47098612ecd35e4a5b","08-24 17:35:02")</f>
        <v>0.0</v>
      </c>
      <c r="C78" t="s">
        <v>106</v>
      </c>
      <c r="D78" t="s">
        <v>25</v>
      </c>
      <c r="E78" t="s">
        <v>25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22</v>
      </c>
      <c r="T78" t="s">
        <v>49</v>
      </c>
      <c r="U78" t="s">
        <v>105</v>
      </c>
      <c r="V78" t="s">
        <v>107</v>
      </c>
    </row>
    <row r="79">
      <c r="A79" t="s">
        <v>108</v>
      </c>
      <c r="B79" t="n" s="1">
        <f>HYPERLINK("http://ci.openharmony.cn/event/6124bc37098612ecd35e21ab","08-24 17:30:30")</f>
        <v>0.0</v>
      </c>
      <c r="C79" t="s">
        <v>109</v>
      </c>
      <c r="D79" t="s">
        <v>25</v>
      </c>
      <c r="E79" t="s">
        <v>25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 t="s">
        <v>24</v>
      </c>
      <c r="L79" t="s">
        <v>25</v>
      </c>
      <c r="M79" t="s">
        <v>24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22</v>
      </c>
      <c r="T79" t="s">
        <v>49</v>
      </c>
      <c r="U79" t="s">
        <v>108</v>
      </c>
      <c r="V79" t="s">
        <v>110</v>
      </c>
    </row>
    <row r="80">
      <c r="A80" t="s">
        <v>108</v>
      </c>
      <c r="B80" t="n" s="1">
        <f>HYPERLINK("http://ci.openharmony.cn/event/6124bbef098612ecd35e131e","08-24 17:29:18")</f>
        <v>0.0</v>
      </c>
      <c r="C80" t="s">
        <v>111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87</v>
      </c>
      <c r="L80" t="s">
        <v>25</v>
      </c>
      <c r="M80" t="s">
        <v>87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22</v>
      </c>
      <c r="T80" t="s">
        <v>23</v>
      </c>
      <c r="U80" t="s">
        <v>108</v>
      </c>
      <c r="V80" t="s">
        <v>110</v>
      </c>
    </row>
    <row r="81">
      <c r="A81" t="s">
        <v>90</v>
      </c>
      <c r="B81" t="n" s="1">
        <f>HYPERLINK("http://ci.openharmony.cn/event/6124b99c098612ecd35dbc86","08-24 17:19:22")</f>
        <v>0.0</v>
      </c>
      <c r="C81" t="s">
        <v>54</v>
      </c>
      <c r="D81" t="s">
        <v>25</v>
      </c>
      <c r="E81" t="s">
        <v>25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26</v>
      </c>
      <c r="L81" t="s">
        <v>25</v>
      </c>
      <c r="M81" t="s">
        <v>24</v>
      </c>
      <c r="N81" t="s">
        <v>25</v>
      </c>
      <c r="O81" t="s">
        <v>25</v>
      </c>
      <c r="P81" t="s">
        <v>24</v>
      </c>
      <c r="Q81" t="s">
        <v>24</v>
      </c>
      <c r="R81" t="s">
        <v>24</v>
      </c>
      <c r="S81" t="s">
        <v>22</v>
      </c>
      <c r="T81" t="s">
        <v>23</v>
      </c>
      <c r="U81" t="s">
        <v>90</v>
      </c>
      <c r="V81" t="s">
        <v>91</v>
      </c>
    </row>
    <row r="82">
      <c r="A82" t="s">
        <v>102</v>
      </c>
      <c r="B82" t="n" s="1">
        <f>HYPERLINK("http://ci.openharmony.cn/event/6124b7ae098612ecd35d742a","08-24 17:11:07")</f>
        <v>0.0</v>
      </c>
      <c r="C82" t="s">
        <v>78</v>
      </c>
      <c r="D82" t="s">
        <v>24</v>
      </c>
      <c r="E82" t="s">
        <v>25</v>
      </c>
      <c r="F82" t="s">
        <v>24</v>
      </c>
      <c r="G82" t="s">
        <v>24</v>
      </c>
      <c r="H82" t="s">
        <v>24</v>
      </c>
      <c r="I82" t="s">
        <v>81</v>
      </c>
      <c r="J82" t="s">
        <v>24</v>
      </c>
      <c r="K82" t="s">
        <v>24</v>
      </c>
      <c r="L82" t="s">
        <v>25</v>
      </c>
      <c r="M82" t="s">
        <v>24</v>
      </c>
      <c r="N82" t="s">
        <v>25</v>
      </c>
      <c r="O82" t="s">
        <v>25</v>
      </c>
      <c r="P82" t="s">
        <v>24</v>
      </c>
      <c r="Q82" t="s">
        <v>24</v>
      </c>
      <c r="R82" t="s">
        <v>24</v>
      </c>
      <c r="S82" t="s">
        <v>22</v>
      </c>
      <c r="T82" t="s">
        <v>23</v>
      </c>
      <c r="U82" t="s">
        <v>102</v>
      </c>
      <c r="V82" t="s">
        <v>103</v>
      </c>
    </row>
    <row r="83">
      <c r="U83" t="s">
        <v>102</v>
      </c>
      <c r="V83" t="s">
        <v>104</v>
      </c>
    </row>
    <row r="84">
      <c r="A84" t="s">
        <v>112</v>
      </c>
      <c r="B84" t="n" s="1">
        <f>HYPERLINK("http://ci.openharmony.cn/event/6124b6bb098612ecd35d4f96","08-24 17:07:05")</f>
        <v>0.0</v>
      </c>
      <c r="C84" t="s">
        <v>78</v>
      </c>
      <c r="D84" t="s">
        <v>25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 t="s">
        <v>24</v>
      </c>
      <c r="L84" t="s">
        <v>25</v>
      </c>
      <c r="M84" t="s">
        <v>24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22</v>
      </c>
      <c r="T84" t="s">
        <v>23</v>
      </c>
      <c r="U84" t="s">
        <v>112</v>
      </c>
      <c r="V84" t="s">
        <v>113</v>
      </c>
    </row>
    <row r="85">
      <c r="A85" t="s">
        <v>114</v>
      </c>
      <c r="B85" t="n" s="1">
        <f>HYPERLINK("http://ci.openharmony.cn/event/6124b615098612ecd35d35dd","08-24 17:04:17")</f>
        <v>0.0</v>
      </c>
      <c r="C85" t="s">
        <v>115</v>
      </c>
      <c r="D85" t="s">
        <v>24</v>
      </c>
      <c r="E85" t="s">
        <v>25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25</v>
      </c>
      <c r="M85" t="s">
        <v>24</v>
      </c>
      <c r="N85" t="s">
        <v>25</v>
      </c>
      <c r="O85" t="s">
        <v>25</v>
      </c>
      <c r="P85" t="s">
        <v>24</v>
      </c>
      <c r="Q85" t="s">
        <v>24</v>
      </c>
      <c r="R85" t="s">
        <v>24</v>
      </c>
      <c r="S85" t="s">
        <v>22</v>
      </c>
      <c r="T85" t="s">
        <v>49</v>
      </c>
      <c r="U85" t="s">
        <v>114</v>
      </c>
      <c r="V85" t="s">
        <v>116</v>
      </c>
    </row>
    <row r="86">
      <c r="U86" t="s">
        <v>114</v>
      </c>
      <c r="V86" t="s">
        <v>117</v>
      </c>
    </row>
    <row r="87">
      <c r="A87" t="s">
        <v>118</v>
      </c>
      <c r="B87" t="n" s="1">
        <f>HYPERLINK("http://ci.openharmony.cn/event/6124b31f098612ecd35cd13c","08-24 16:51:40")</f>
        <v>0.0</v>
      </c>
      <c r="C87" t="s">
        <v>119</v>
      </c>
      <c r="D87" t="s">
        <v>25</v>
      </c>
      <c r="E87" t="s">
        <v>25</v>
      </c>
      <c r="F87" t="s">
        <v>24</v>
      </c>
      <c r="G87" t="s">
        <v>24</v>
      </c>
      <c r="H87" t="s">
        <v>120</v>
      </c>
      <c r="I87" t="s">
        <v>121</v>
      </c>
      <c r="J87" t="s">
        <v>26</v>
      </c>
      <c r="K87" t="s">
        <v>26</v>
      </c>
      <c r="L87" t="s">
        <v>26</v>
      </c>
      <c r="M87" t="s">
        <v>24</v>
      </c>
      <c r="N87" t="s">
        <v>25</v>
      </c>
      <c r="O87" t="s">
        <v>25</v>
      </c>
      <c r="P87" t="s">
        <v>24</v>
      </c>
      <c r="Q87" t="s">
        <v>24</v>
      </c>
      <c r="R87" t="s">
        <v>24</v>
      </c>
      <c r="S87" t="s">
        <v>22</v>
      </c>
      <c r="T87" t="s">
        <v>23</v>
      </c>
      <c r="U87" t="s">
        <v>118</v>
      </c>
      <c r="V87" t="s">
        <v>122</v>
      </c>
    </row>
    <row r="88">
      <c r="U88" t="s">
        <v>118</v>
      </c>
      <c r="V88" t="s">
        <v>123</v>
      </c>
    </row>
    <row r="89">
      <c r="U89" t="s">
        <v>118</v>
      </c>
      <c r="V89" t="s">
        <v>124</v>
      </c>
    </row>
    <row r="90">
      <c r="A90" t="s">
        <v>125</v>
      </c>
      <c r="B90" t="n" s="1">
        <f>HYPERLINK("http://ci.openharmony.cn/event/6124b1f3098612ecd35ca78d","08-24 16:46:40")</f>
        <v>0.0</v>
      </c>
      <c r="C90" t="s">
        <v>89</v>
      </c>
      <c r="D90" t="s">
        <v>24</v>
      </c>
      <c r="E90" t="s">
        <v>25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25</v>
      </c>
      <c r="M90" t="s">
        <v>25</v>
      </c>
      <c r="N90" t="s">
        <v>25</v>
      </c>
      <c r="O90" t="s">
        <v>25</v>
      </c>
      <c r="P90" t="s">
        <v>24</v>
      </c>
      <c r="Q90" t="s">
        <v>26</v>
      </c>
      <c r="R90" t="s">
        <v>25</v>
      </c>
      <c r="S90" t="s">
        <v>22</v>
      </c>
      <c r="T90" t="s">
        <v>23</v>
      </c>
      <c r="U90" t="s">
        <v>125</v>
      </c>
      <c r="V90" t="s">
        <v>126</v>
      </c>
    </row>
    <row r="91">
      <c r="A91" t="s">
        <v>127</v>
      </c>
      <c r="B91" t="n" s="1">
        <f>HYPERLINK("http://ci.openharmony.cn/event/6124b05c098612ecd35c6a85","08-24 16:39:55")</f>
        <v>0.0</v>
      </c>
      <c r="C91" t="s">
        <v>106</v>
      </c>
      <c r="D91" t="s">
        <v>25</v>
      </c>
      <c r="E91" t="s">
        <v>25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 t="s">
        <v>25</v>
      </c>
      <c r="L91" t="s">
        <v>25</v>
      </c>
      <c r="M91" t="s">
        <v>25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22</v>
      </c>
      <c r="T91" t="s">
        <v>49</v>
      </c>
      <c r="U91" t="s">
        <v>127</v>
      </c>
      <c r="V91" t="s">
        <v>128</v>
      </c>
    </row>
    <row r="92">
      <c r="A92" t="s">
        <v>108</v>
      </c>
      <c r="B92" t="n" s="1">
        <f>HYPERLINK("http://ci.openharmony.cn/event/6124ad8c098612ecd35bf9b6","08-24 16:27:55")</f>
        <v>0.0</v>
      </c>
      <c r="C92" t="s">
        <v>36</v>
      </c>
      <c r="D92" t="s">
        <v>24</v>
      </c>
      <c r="E92" t="s">
        <v>25</v>
      </c>
      <c r="F92" t="s">
        <v>24</v>
      </c>
      <c r="G92" t="s">
        <v>25</v>
      </c>
      <c r="H92" t="s">
        <v>24</v>
      </c>
      <c r="I92" t="s">
        <v>25</v>
      </c>
      <c r="J92" t="s">
        <v>24</v>
      </c>
      <c r="K92" t="s">
        <v>24</v>
      </c>
      <c r="L92" t="s">
        <v>25</v>
      </c>
      <c r="M92" t="s">
        <v>26</v>
      </c>
      <c r="N92" t="s">
        <v>25</v>
      </c>
      <c r="O92" t="s">
        <v>25</v>
      </c>
      <c r="P92" t="s">
        <v>24</v>
      </c>
      <c r="Q92" t="s">
        <v>24</v>
      </c>
      <c r="R92" t="s">
        <v>24</v>
      </c>
      <c r="S92" t="s">
        <v>24</v>
      </c>
      <c r="T92" t="s">
        <v>23</v>
      </c>
      <c r="U92" t="s">
        <v>108</v>
      </c>
      <c r="V92" t="s">
        <v>129</v>
      </c>
    </row>
    <row r="93">
      <c r="A93" t="s">
        <v>130</v>
      </c>
      <c r="B93" t="n" s="1">
        <f>HYPERLINK("http://ci.openharmony.cn/event/6124ad8e098612ecd35bfa25","08-24 16:27:55")</f>
        <v>0.0</v>
      </c>
      <c r="C93" t="s">
        <v>76</v>
      </c>
      <c r="D93" t="s">
        <v>24</v>
      </c>
      <c r="E93" t="s">
        <v>25</v>
      </c>
      <c r="F93" t="s">
        <v>24</v>
      </c>
      <c r="G93" t="s">
        <v>25</v>
      </c>
      <c r="H93" t="s">
        <v>24</v>
      </c>
      <c r="I93" t="s">
        <v>25</v>
      </c>
      <c r="J93" t="s">
        <v>24</v>
      </c>
      <c r="K93" t="s">
        <v>24</v>
      </c>
      <c r="L93" t="s">
        <v>25</v>
      </c>
      <c r="M93" t="s">
        <v>26</v>
      </c>
      <c r="N93" t="s">
        <v>25</v>
      </c>
      <c r="O93" t="s">
        <v>25</v>
      </c>
      <c r="P93" t="s">
        <v>24</v>
      </c>
      <c r="Q93" t="s">
        <v>24</v>
      </c>
      <c r="R93" t="s">
        <v>24</v>
      </c>
      <c r="S93" t="s">
        <v>22</v>
      </c>
      <c r="T93" t="s">
        <v>23</v>
      </c>
      <c r="U93" t="s">
        <v>130</v>
      </c>
      <c r="V93" t="s">
        <v>131</v>
      </c>
    </row>
    <row r="94">
      <c r="A94" t="s">
        <v>108</v>
      </c>
      <c r="B94" t="n" s="1">
        <f>HYPERLINK("http://ci.openharmony.cn/event/6124ac7a098612ecd35bd33d","08-24 16:23:20")</f>
        <v>0.0</v>
      </c>
      <c r="C94" t="s">
        <v>42</v>
      </c>
      <c r="D94" t="s">
        <v>25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24</v>
      </c>
      <c r="L94" t="s">
        <v>25</v>
      </c>
      <c r="M94" t="s">
        <v>26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22</v>
      </c>
      <c r="T94" t="s">
        <v>49</v>
      </c>
      <c r="U94" t="s">
        <v>108</v>
      </c>
      <c r="V94" t="s">
        <v>132</v>
      </c>
    </row>
    <row r="95">
      <c r="A95" t="s">
        <v>108</v>
      </c>
      <c r="B95" t="n" s="1">
        <f>HYPERLINK("http://ci.openharmony.cn/event/6124aa8d098612ecd35b88d0","08-24 16:15:08")</f>
        <v>0.0</v>
      </c>
      <c r="C95" t="s">
        <v>42</v>
      </c>
      <c r="D95" t="s">
        <v>24</v>
      </c>
      <c r="E95" t="s">
        <v>25</v>
      </c>
      <c r="F95" t="s">
        <v>24</v>
      </c>
      <c r="G95" t="s">
        <v>25</v>
      </c>
      <c r="H95" t="s">
        <v>24</v>
      </c>
      <c r="I95" t="s">
        <v>25</v>
      </c>
      <c r="J95" t="s">
        <v>24</v>
      </c>
      <c r="K95" t="s">
        <v>24</v>
      </c>
      <c r="L95" t="s">
        <v>25</v>
      </c>
      <c r="M95" t="s">
        <v>26</v>
      </c>
      <c r="N95" t="s">
        <v>25</v>
      </c>
      <c r="O95" t="s">
        <v>25</v>
      </c>
      <c r="P95" t="s">
        <v>24</v>
      </c>
      <c r="Q95" t="s">
        <v>24</v>
      </c>
      <c r="R95" t="s">
        <v>24</v>
      </c>
      <c r="S95" t="s">
        <v>24</v>
      </c>
      <c r="T95" t="s">
        <v>23</v>
      </c>
      <c r="U95" t="s">
        <v>108</v>
      </c>
      <c r="V95" t="s">
        <v>129</v>
      </c>
    </row>
    <row r="96">
      <c r="A96" t="s">
        <v>133</v>
      </c>
      <c r="B96" t="n" s="1">
        <f>HYPERLINK("http://ci.openharmony.cn/event/6124aa3a098612ecd35b7b7d","08-24 16:13:42")</f>
        <v>0.0</v>
      </c>
      <c r="C96" t="s">
        <v>134</v>
      </c>
      <c r="D96" t="s">
        <v>25</v>
      </c>
      <c r="E96" t="s">
        <v>25</v>
      </c>
      <c r="F96" t="s">
        <v>25</v>
      </c>
      <c r="G96" t="s">
        <v>25</v>
      </c>
      <c r="H96" t="s">
        <v>24</v>
      </c>
      <c r="I96" t="s">
        <v>24</v>
      </c>
      <c r="J96" t="s">
        <v>24</v>
      </c>
      <c r="K96" t="s">
        <v>25</v>
      </c>
      <c r="L96" t="s">
        <v>25</v>
      </c>
      <c r="M96" t="s">
        <v>25</v>
      </c>
      <c r="N96" t="s">
        <v>25</v>
      </c>
      <c r="O96" t="s">
        <v>25</v>
      </c>
      <c r="P96" t="s">
        <v>25</v>
      </c>
      <c r="Q96" t="s">
        <v>25</v>
      </c>
      <c r="R96" t="s">
        <v>24</v>
      </c>
      <c r="S96" t="s">
        <v>22</v>
      </c>
      <c r="T96" t="s">
        <v>23</v>
      </c>
      <c r="U96" t="s">
        <v>133</v>
      </c>
      <c r="V96" t="s">
        <v>135</v>
      </c>
    </row>
    <row r="97">
      <c r="U97" t="s">
        <v>133</v>
      </c>
      <c r="V97" t="s">
        <v>136</v>
      </c>
    </row>
    <row r="98">
      <c r="A98" t="s">
        <v>137</v>
      </c>
      <c r="B98" t="n" s="1">
        <f>HYPERLINK("http://ci.openharmony.cn/event/6124a894098612ecd35b38ac","08-24 16:06:42")</f>
        <v>0.0</v>
      </c>
      <c r="C98" t="s">
        <v>36</v>
      </c>
      <c r="D98" t="s">
        <v>25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24</v>
      </c>
      <c r="L98" t="s">
        <v>25</v>
      </c>
      <c r="M98" t="s">
        <v>26</v>
      </c>
      <c r="N98" t="s">
        <v>25</v>
      </c>
      <c r="O98" t="s">
        <v>25</v>
      </c>
      <c r="P98" t="s">
        <v>24</v>
      </c>
      <c r="Q98" t="s">
        <v>24</v>
      </c>
      <c r="R98" t="s">
        <v>24</v>
      </c>
      <c r="S98" t="s">
        <v>22</v>
      </c>
      <c r="T98" t="s">
        <v>49</v>
      </c>
      <c r="U98" t="s">
        <v>137</v>
      </c>
      <c r="V98" t="s">
        <v>138</v>
      </c>
    </row>
    <row r="99">
      <c r="A99" t="s">
        <v>139</v>
      </c>
      <c r="B99" t="n" s="1">
        <f>HYPERLINK("http://ci.openharmony.cn/event/6124a7f1098612ecd35b2379","08-24 16:04:00")</f>
        <v>0.0</v>
      </c>
      <c r="C99" t="s">
        <v>106</v>
      </c>
      <c r="D99" t="s">
        <v>25</v>
      </c>
      <c r="E99" t="s">
        <v>25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 t="s">
        <v>25</v>
      </c>
      <c r="L99" t="s">
        <v>25</v>
      </c>
      <c r="M99" t="s">
        <v>25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22</v>
      </c>
      <c r="T99" t="s">
        <v>49</v>
      </c>
      <c r="U99" t="s">
        <v>139</v>
      </c>
      <c r="V99" t="s">
        <v>140</v>
      </c>
    </row>
    <row r="100">
      <c r="A100" t="s">
        <v>90</v>
      </c>
      <c r="B100" t="n" s="1">
        <f>HYPERLINK("http://ci.openharmony.cn/event/6124a54f098612ecd35ac2c7","08-24 15:52:45")</f>
        <v>0.0</v>
      </c>
      <c r="C100" t="s">
        <v>141</v>
      </c>
      <c r="D100" t="s">
        <v>25</v>
      </c>
      <c r="E100" t="s">
        <v>25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25</v>
      </c>
      <c r="M100" t="s">
        <v>26</v>
      </c>
      <c r="N100" t="s">
        <v>25</v>
      </c>
      <c r="O100" t="s">
        <v>25</v>
      </c>
      <c r="P100" t="s">
        <v>24</v>
      </c>
      <c r="Q100" t="s">
        <v>24</v>
      </c>
      <c r="R100" t="s">
        <v>24</v>
      </c>
      <c r="S100" t="s">
        <v>22</v>
      </c>
      <c r="T100" t="s">
        <v>23</v>
      </c>
      <c r="U100" t="s">
        <v>90</v>
      </c>
      <c r="V100" t="s">
        <v>91</v>
      </c>
    </row>
    <row r="101">
      <c r="A101" t="s">
        <v>118</v>
      </c>
      <c r="B101" t="n" s="1">
        <f>HYPERLINK("http://ci.openharmony.cn/event/6124a537098612ecd35abd72","08-24 15:52:20")</f>
        <v>0.0</v>
      </c>
      <c r="C101" t="s">
        <v>142</v>
      </c>
      <c r="D101" t="s">
        <v>25</v>
      </c>
      <c r="E101" t="s">
        <v>25</v>
      </c>
      <c r="F101" t="s">
        <v>24</v>
      </c>
      <c r="G101" t="s">
        <v>24</v>
      </c>
      <c r="H101" t="s">
        <v>24</v>
      </c>
      <c r="I101" t="s">
        <v>24</v>
      </c>
      <c r="J101" t="s">
        <v>26</v>
      </c>
      <c r="K101" t="s">
        <v>26</v>
      </c>
      <c r="L101" t="s">
        <v>26</v>
      </c>
      <c r="M101" t="s">
        <v>26</v>
      </c>
      <c r="N101" t="s">
        <v>25</v>
      </c>
      <c r="O101" t="s">
        <v>25</v>
      </c>
      <c r="P101" t="s">
        <v>24</v>
      </c>
      <c r="Q101" t="s">
        <v>24</v>
      </c>
      <c r="R101" t="s">
        <v>24</v>
      </c>
      <c r="S101" t="s">
        <v>22</v>
      </c>
      <c r="T101" t="s">
        <v>23</v>
      </c>
      <c r="U101" t="s">
        <v>118</v>
      </c>
      <c r="V101" t="s">
        <v>124</v>
      </c>
    </row>
    <row r="102">
      <c r="U102" t="s">
        <v>118</v>
      </c>
      <c r="V102" t="s">
        <v>123</v>
      </c>
    </row>
    <row r="103">
      <c r="U103" t="s">
        <v>118</v>
      </c>
      <c r="V103" t="s">
        <v>122</v>
      </c>
    </row>
    <row r="104">
      <c r="A104" t="s">
        <v>143</v>
      </c>
      <c r="B104" t="n" s="1">
        <f>HYPERLINK("http://ci.openharmony.cn/event/6124a534098612ecd35abd19","08-24 15:52:17")</f>
        <v>0.0</v>
      </c>
      <c r="C104" t="s">
        <v>106</v>
      </c>
      <c r="D104" t="s">
        <v>25</v>
      </c>
      <c r="E104" t="s">
        <v>25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 t="s">
        <v>25</v>
      </c>
      <c r="L104" t="s">
        <v>25</v>
      </c>
      <c r="M104" t="s">
        <v>25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22</v>
      </c>
      <c r="T104" t="s">
        <v>49</v>
      </c>
      <c r="U104" t="s">
        <v>143</v>
      </c>
      <c r="V104" t="s">
        <v>144</v>
      </c>
    </row>
    <row r="105">
      <c r="A105" t="s">
        <v>32</v>
      </c>
      <c r="B105" t="n" s="1">
        <f>HYPERLINK("http://ci.openharmony.cn/event/6124a346098612ecd35a7328","08-24 15:44:05")</f>
        <v>0.0</v>
      </c>
      <c r="C105" t="s">
        <v>54</v>
      </c>
      <c r="D105" t="s">
        <v>25</v>
      </c>
      <c r="E105" t="s">
        <v>25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25</v>
      </c>
      <c r="M105" t="s">
        <v>145</v>
      </c>
      <c r="N105" t="s">
        <v>25</v>
      </c>
      <c r="O105" t="s">
        <v>25</v>
      </c>
      <c r="P105" t="s">
        <v>24</v>
      </c>
      <c r="Q105" t="s">
        <v>24</v>
      </c>
      <c r="R105" t="s">
        <v>24</v>
      </c>
      <c r="S105" t="s">
        <v>24</v>
      </c>
      <c r="T105" t="s">
        <v>49</v>
      </c>
      <c r="U105" t="s">
        <v>32</v>
      </c>
      <c r="V105" t="s">
        <v>146</v>
      </c>
    </row>
    <row r="106">
      <c r="A106" t="s">
        <v>143</v>
      </c>
      <c r="B106" t="n" s="1">
        <f>HYPERLINK("http://ci.openharmony.cn/event/6124a222098612ecd35a4a7c","08-24 15:39:12")</f>
        <v>0.0</v>
      </c>
      <c r="C106" t="s">
        <v>36</v>
      </c>
      <c r="D106" t="s">
        <v>25</v>
      </c>
      <c r="E106" t="s">
        <v>25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 t="s">
        <v>24</v>
      </c>
      <c r="L106" t="s">
        <v>25</v>
      </c>
      <c r="M106" t="s">
        <v>26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22</v>
      </c>
      <c r="T106" t="s">
        <v>23</v>
      </c>
      <c r="U106" t="s">
        <v>143</v>
      </c>
      <c r="V106" t="s">
        <v>144</v>
      </c>
    </row>
    <row r="107">
      <c r="A107" t="s">
        <v>147</v>
      </c>
      <c r="B107" t="n" s="1">
        <f>HYPERLINK("http://ci.openharmony.cn/event/6124a0e1098612ecd35a1a02","08-24 15:33:52")</f>
        <v>0.0</v>
      </c>
      <c r="C107" t="s">
        <v>67</v>
      </c>
      <c r="D107" t="s">
        <v>25</v>
      </c>
      <c r="E107" t="s">
        <v>25</v>
      </c>
      <c r="F107" t="s">
        <v>25</v>
      </c>
      <c r="G107" t="s">
        <v>25</v>
      </c>
      <c r="H107" t="s">
        <v>26</v>
      </c>
      <c r="I107" t="s">
        <v>25</v>
      </c>
      <c r="J107" t="s">
        <v>26</v>
      </c>
      <c r="K107" t="s">
        <v>25</v>
      </c>
      <c r="L107" t="s">
        <v>25</v>
      </c>
      <c r="M107" t="s">
        <v>26</v>
      </c>
      <c r="N107" t="s">
        <v>25</v>
      </c>
      <c r="O107" t="s">
        <v>25</v>
      </c>
      <c r="P107" t="s">
        <v>25</v>
      </c>
      <c r="Q107" t="s">
        <v>25</v>
      </c>
      <c r="R107" t="s">
        <v>26</v>
      </c>
      <c r="S107" t="s">
        <v>22</v>
      </c>
      <c r="T107" t="s">
        <v>23</v>
      </c>
      <c r="U107" t="s">
        <v>147</v>
      </c>
      <c r="V107" t="s">
        <v>148</v>
      </c>
    </row>
    <row r="108">
      <c r="A108" t="s">
        <v>137</v>
      </c>
      <c r="B108" t="n" s="1">
        <f>HYPERLINK("http://ci.openharmony.cn/event/6124a0a9098612ecd35a0f30","08-24 15:32:55")</f>
        <v>0.0</v>
      </c>
      <c r="C108" t="s">
        <v>36</v>
      </c>
      <c r="D108" t="s">
        <v>25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24</v>
      </c>
      <c r="L108" t="s">
        <v>25</v>
      </c>
      <c r="M108" t="s">
        <v>26</v>
      </c>
      <c r="N108" t="s">
        <v>25</v>
      </c>
      <c r="O108" t="s">
        <v>25</v>
      </c>
      <c r="P108" t="s">
        <v>24</v>
      </c>
      <c r="Q108" t="s">
        <v>24</v>
      </c>
      <c r="R108" t="s">
        <v>26</v>
      </c>
      <c r="S108" t="s">
        <v>22</v>
      </c>
      <c r="T108" t="s">
        <v>23</v>
      </c>
      <c r="U108" t="s">
        <v>137</v>
      </c>
      <c r="V108" t="s">
        <v>138</v>
      </c>
    </row>
    <row r="109">
      <c r="A109" t="s">
        <v>118</v>
      </c>
      <c r="B109" t="n" s="1">
        <f>HYPERLINK("http://ci.openharmony.cn/event/61249ffb098612ecd359efa8","08-24 15:30:00")</f>
        <v>0.0</v>
      </c>
      <c r="C109" t="s">
        <v>134</v>
      </c>
      <c r="D109" t="s">
        <v>25</v>
      </c>
      <c r="E109" t="s">
        <v>25</v>
      </c>
      <c r="F109" t="s">
        <v>24</v>
      </c>
      <c r="G109" t="s">
        <v>81</v>
      </c>
      <c r="H109" t="s">
        <v>26</v>
      </c>
      <c r="I109" t="s">
        <v>26</v>
      </c>
      <c r="J109" t="s">
        <v>26</v>
      </c>
      <c r="K109" t="s">
        <v>26</v>
      </c>
      <c r="L109" t="s">
        <v>26</v>
      </c>
      <c r="M109" t="s">
        <v>26</v>
      </c>
      <c r="N109" t="s">
        <v>25</v>
      </c>
      <c r="O109" t="s">
        <v>25</v>
      </c>
      <c r="P109" t="s">
        <v>24</v>
      </c>
      <c r="Q109" t="s">
        <v>24</v>
      </c>
      <c r="R109" t="s">
        <v>120</v>
      </c>
      <c r="S109" t="s">
        <v>22</v>
      </c>
      <c r="T109" t="s">
        <v>23</v>
      </c>
      <c r="U109" t="s">
        <v>118</v>
      </c>
      <c r="V109" t="s">
        <v>123</v>
      </c>
    </row>
    <row r="110">
      <c r="U110" t="s">
        <v>118</v>
      </c>
      <c r="V110" t="s">
        <v>124</v>
      </c>
    </row>
    <row r="111">
      <c r="U111" t="s">
        <v>118</v>
      </c>
      <c r="V111" t="s">
        <v>122</v>
      </c>
    </row>
    <row r="112">
      <c r="A112" t="s">
        <v>149</v>
      </c>
      <c r="B112" t="n" s="1">
        <f>HYPERLINK("http://ci.openharmony.cn/event/61249fce098612ecd359e904","08-24 15:29:17")</f>
        <v>0.0</v>
      </c>
      <c r="C112" t="s">
        <v>36</v>
      </c>
      <c r="D112" t="s">
        <v>25</v>
      </c>
      <c r="E112" t="s">
        <v>25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 t="s">
        <v>24</v>
      </c>
      <c r="L112" t="s">
        <v>25</v>
      </c>
      <c r="M112" t="s">
        <v>26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22</v>
      </c>
      <c r="T112" t="s">
        <v>49</v>
      </c>
      <c r="U112" t="s">
        <v>149</v>
      </c>
      <c r="V112" t="s">
        <v>150</v>
      </c>
    </row>
    <row r="113">
      <c r="A113" t="s">
        <v>151</v>
      </c>
      <c r="B113" t="n" s="1">
        <f>HYPERLINK("http://ci.openharmony.cn/event/61249e7f098612ecd359b895","08-24 15:23:41")</f>
        <v>0.0</v>
      </c>
      <c r="C113" t="s">
        <v>42</v>
      </c>
      <c r="D113" t="s">
        <v>25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 t="s">
        <v>24</v>
      </c>
      <c r="L113" t="s">
        <v>25</v>
      </c>
      <c r="M113" t="s">
        <v>26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24</v>
      </c>
      <c r="T113" t="s">
        <v>49</v>
      </c>
      <c r="U113" t="s">
        <v>151</v>
      </c>
      <c r="V113" t="s">
        <v>152</v>
      </c>
    </row>
    <row r="114">
      <c r="A114" t="s">
        <v>108</v>
      </c>
      <c r="B114" t="n" s="1">
        <f>HYPERLINK("http://ci.openharmony.cn/event/61249e73098612ecd359b5ea","08-24 15:23:30")</f>
        <v>0.0</v>
      </c>
      <c r="C114" t="s">
        <v>42</v>
      </c>
      <c r="D114" t="s">
        <v>25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 t="s">
        <v>24</v>
      </c>
      <c r="L114" t="s">
        <v>25</v>
      </c>
      <c r="M114" t="s">
        <v>26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22</v>
      </c>
      <c r="T114" t="s">
        <v>49</v>
      </c>
      <c r="U114" t="s">
        <v>108</v>
      </c>
      <c r="V114" t="s">
        <v>153</v>
      </c>
    </row>
    <row r="115">
      <c r="A115" t="s">
        <v>147</v>
      </c>
      <c r="B115" t="n" s="1">
        <f>HYPERLINK("http://ci.openharmony.cn/event/61249dcb098612ecd3599b8f","08-24 15:20:42")</f>
        <v>0.0</v>
      </c>
      <c r="C115" t="s">
        <v>36</v>
      </c>
      <c r="D115" t="s">
        <v>24</v>
      </c>
      <c r="E115" t="s">
        <v>25</v>
      </c>
      <c r="F115" t="s">
        <v>24</v>
      </c>
      <c r="G115" t="s">
        <v>25</v>
      </c>
      <c r="H115" t="s">
        <v>26</v>
      </c>
      <c r="I115" t="s">
        <v>25</v>
      </c>
      <c r="J115" t="s">
        <v>26</v>
      </c>
      <c r="K115" t="s">
        <v>24</v>
      </c>
      <c r="L115" t="s">
        <v>25</v>
      </c>
      <c r="M115" t="s">
        <v>26</v>
      </c>
      <c r="N115" t="s">
        <v>25</v>
      </c>
      <c r="O115" t="s">
        <v>25</v>
      </c>
      <c r="P115" t="s">
        <v>24</v>
      </c>
      <c r="Q115" t="s">
        <v>24</v>
      </c>
      <c r="R115" t="s">
        <v>26</v>
      </c>
      <c r="S115" t="s">
        <v>24</v>
      </c>
      <c r="T115" t="s">
        <v>23</v>
      </c>
      <c r="U115" t="s">
        <v>147</v>
      </c>
      <c r="V115" t="s">
        <v>148</v>
      </c>
    </row>
    <row r="116">
      <c r="A116" t="s">
        <v>108</v>
      </c>
      <c r="B116" t="n" s="1">
        <f>HYPERLINK("http://ci.openharmony.cn/event/61249d4e098612ecd3598893","08-24 15:18:37")</f>
        <v>0.0</v>
      </c>
      <c r="C116" t="s">
        <v>64</v>
      </c>
      <c r="D116" t="s">
        <v>25</v>
      </c>
      <c r="E116" t="s">
        <v>25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 t="s">
        <v>87</v>
      </c>
      <c r="L116" t="s">
        <v>25</v>
      </c>
      <c r="M116" t="s">
        <v>87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22</v>
      </c>
      <c r="T116" t="s">
        <v>23</v>
      </c>
      <c r="U116" t="s">
        <v>108</v>
      </c>
      <c r="V116" t="s">
        <v>153</v>
      </c>
    </row>
    <row r="117">
      <c r="A117" t="s">
        <v>51</v>
      </c>
      <c r="B117" t="n" s="1">
        <f>HYPERLINK("http://ci.openharmony.cn/event/61249cde098612ecd3597809","08-24 15:16:45")</f>
        <v>0.0</v>
      </c>
      <c r="C117" t="s">
        <v>36</v>
      </c>
      <c r="D117" t="s">
        <v>25</v>
      </c>
      <c r="E117" t="s">
        <v>25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24</v>
      </c>
      <c r="L117" t="s">
        <v>25</v>
      </c>
      <c r="M117" t="s">
        <v>26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22</v>
      </c>
      <c r="T117" t="s">
        <v>23</v>
      </c>
      <c r="U117" t="s">
        <v>51</v>
      </c>
      <c r="V117" t="s">
        <v>53</v>
      </c>
    </row>
    <row r="118">
      <c r="A118" t="s">
        <v>90</v>
      </c>
      <c r="B118" t="n" s="1">
        <f>HYPERLINK("http://ci.openharmony.cn/event/61249a8b098612ecd3591bfb","08-24 15:06:50")</f>
        <v>0.0</v>
      </c>
      <c r="C118" t="s">
        <v>76</v>
      </c>
      <c r="D118" t="s">
        <v>25</v>
      </c>
      <c r="E118" t="s">
        <v>25</v>
      </c>
      <c r="F118" t="s">
        <v>24</v>
      </c>
      <c r="G118" t="s">
        <v>24</v>
      </c>
      <c r="H118" t="s">
        <v>26</v>
      </c>
      <c r="I118" t="s">
        <v>26</v>
      </c>
      <c r="J118" t="s">
        <v>26</v>
      </c>
      <c r="K118" t="s">
        <v>26</v>
      </c>
      <c r="L118" t="s">
        <v>25</v>
      </c>
      <c r="M118" t="s">
        <v>26</v>
      </c>
      <c r="N118" t="s">
        <v>25</v>
      </c>
      <c r="O118" t="s">
        <v>25</v>
      </c>
      <c r="P118" t="s">
        <v>24</v>
      </c>
      <c r="Q118" t="s">
        <v>24</v>
      </c>
      <c r="R118" t="s">
        <v>26</v>
      </c>
      <c r="S118" t="s">
        <v>22</v>
      </c>
      <c r="T118" t="s">
        <v>23</v>
      </c>
      <c r="U118" t="s">
        <v>90</v>
      </c>
      <c r="V118" t="s">
        <v>91</v>
      </c>
    </row>
    <row r="119">
      <c r="A119" t="s">
        <v>137</v>
      </c>
      <c r="B119" t="n" s="1">
        <f>HYPERLINK("http://ci.openharmony.cn/event/612499dd098612ecd35902fe","08-24 15:03:55")</f>
        <v>0.0</v>
      </c>
      <c r="C119" t="s">
        <v>42</v>
      </c>
      <c r="D119" t="s">
        <v>25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 t="s">
        <v>24</v>
      </c>
      <c r="L119" t="s">
        <v>25</v>
      </c>
      <c r="M119" t="s">
        <v>26</v>
      </c>
      <c r="N119" t="s">
        <v>25</v>
      </c>
      <c r="O119" t="s">
        <v>25</v>
      </c>
      <c r="P119" t="s">
        <v>24</v>
      </c>
      <c r="Q119" t="s">
        <v>24</v>
      </c>
      <c r="R119" t="s">
        <v>26</v>
      </c>
      <c r="S119" t="s">
        <v>22</v>
      </c>
      <c r="T119" t="s">
        <v>23</v>
      </c>
      <c r="U119" t="s">
        <v>137</v>
      </c>
      <c r="V119" t="s">
        <v>138</v>
      </c>
    </row>
    <row r="120">
      <c r="A120" t="s">
        <v>118</v>
      </c>
      <c r="B120" t="n" s="1">
        <f>HYPERLINK("http://ci.openharmony.cn/event/61249684098612ecd35890b4","08-24 14:49:37")</f>
        <v>0.0</v>
      </c>
      <c r="C120" t="s">
        <v>134</v>
      </c>
      <c r="D120" t="s">
        <v>25</v>
      </c>
      <c r="E120" t="s">
        <v>25</v>
      </c>
      <c r="F120" t="s">
        <v>24</v>
      </c>
      <c r="G120" t="s">
        <v>24</v>
      </c>
      <c r="H120" t="s">
        <v>26</v>
      </c>
      <c r="I120" t="s">
        <v>26</v>
      </c>
      <c r="J120" t="s">
        <v>26</v>
      </c>
      <c r="K120" t="s">
        <v>26</v>
      </c>
      <c r="L120" t="s">
        <v>26</v>
      </c>
      <c r="M120" t="s">
        <v>26</v>
      </c>
      <c r="N120" t="s">
        <v>25</v>
      </c>
      <c r="O120" t="s">
        <v>25</v>
      </c>
      <c r="P120" t="s">
        <v>24</v>
      </c>
      <c r="Q120" t="s">
        <v>24</v>
      </c>
      <c r="R120" t="s">
        <v>26</v>
      </c>
      <c r="S120" t="s">
        <v>22</v>
      </c>
      <c r="T120" t="s">
        <v>23</v>
      </c>
      <c r="U120" t="s">
        <v>118</v>
      </c>
      <c r="V120" t="s">
        <v>123</v>
      </c>
    </row>
    <row r="121">
      <c r="U121" t="s">
        <v>118</v>
      </c>
      <c r="V121" t="s">
        <v>124</v>
      </c>
    </row>
    <row r="122">
      <c r="U122" t="s">
        <v>118</v>
      </c>
      <c r="V122" t="s">
        <v>122</v>
      </c>
    </row>
    <row r="123">
      <c r="A123" t="s">
        <v>133</v>
      </c>
      <c r="B123" t="n" s="1">
        <f>HYPERLINK("http://ci.openharmony.cn/event/61249275098612ecd3580379","08-24 14:32:17")</f>
        <v>0.0</v>
      </c>
      <c r="C123" t="s">
        <v>52</v>
      </c>
      <c r="D123" t="s">
        <v>25</v>
      </c>
      <c r="E123" t="s">
        <v>25</v>
      </c>
      <c r="F123" t="s">
        <v>25</v>
      </c>
      <c r="G123" t="s">
        <v>25</v>
      </c>
      <c r="H123" t="s">
        <v>26</v>
      </c>
      <c r="I123" t="s">
        <v>26</v>
      </c>
      <c r="J123" t="s">
        <v>26</v>
      </c>
      <c r="K123" t="s">
        <v>25</v>
      </c>
      <c r="L123" t="s">
        <v>25</v>
      </c>
      <c r="M123" t="s">
        <v>25</v>
      </c>
      <c r="N123" t="s">
        <v>25</v>
      </c>
      <c r="O123" t="s">
        <v>25</v>
      </c>
      <c r="P123" t="s">
        <v>25</v>
      </c>
      <c r="Q123" t="s">
        <v>25</v>
      </c>
      <c r="R123" t="s">
        <v>26</v>
      </c>
      <c r="S123" t="s">
        <v>22</v>
      </c>
      <c r="T123" t="s">
        <v>23</v>
      </c>
      <c r="U123" t="s">
        <v>133</v>
      </c>
      <c r="V123" t="s">
        <v>135</v>
      </c>
    </row>
    <row r="124">
      <c r="U124" t="s">
        <v>133</v>
      </c>
      <c r="V124" t="s">
        <v>136</v>
      </c>
    </row>
    <row r="125">
      <c r="A125" t="s">
        <v>112</v>
      </c>
      <c r="B125" t="n" s="1">
        <f>HYPERLINK("http://ci.openharmony.cn/event/61249045098612ecd3579dc8","08-24 14:23:00")</f>
        <v>0.0</v>
      </c>
      <c r="C125" t="s">
        <v>36</v>
      </c>
      <c r="D125" t="s">
        <v>25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24</v>
      </c>
      <c r="L125" t="s">
        <v>25</v>
      </c>
      <c r="M125" t="s">
        <v>26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22</v>
      </c>
      <c r="T125" t="s">
        <v>23</v>
      </c>
      <c r="U125" t="s">
        <v>112</v>
      </c>
      <c r="V125" t="s">
        <v>154</v>
      </c>
    </row>
    <row r="126">
      <c r="A126" t="s">
        <v>133</v>
      </c>
      <c r="B126" t="n" s="1">
        <f>HYPERLINK("http://ci.openharmony.cn/event/61248d2e098612ecd3572b55","08-24 14:09:47")</f>
        <v>0.0</v>
      </c>
      <c r="C126" t="s">
        <v>134</v>
      </c>
      <c r="D126" t="s">
        <v>24</v>
      </c>
      <c r="E126" t="s">
        <v>25</v>
      </c>
      <c r="F126" t="s">
        <v>24</v>
      </c>
      <c r="G126" t="s">
        <v>24</v>
      </c>
      <c r="H126" t="s">
        <v>26</v>
      </c>
      <c r="I126" t="s">
        <v>26</v>
      </c>
      <c r="J126" t="s">
        <v>26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24</v>
      </c>
      <c r="Q126" t="s">
        <v>24</v>
      </c>
      <c r="R126" t="s">
        <v>26</v>
      </c>
      <c r="S126" t="s">
        <v>22</v>
      </c>
      <c r="T126" t="s">
        <v>23</v>
      </c>
      <c r="U126" t="s">
        <v>133</v>
      </c>
      <c r="V126" t="s">
        <v>135</v>
      </c>
    </row>
    <row r="127">
      <c r="U127" t="s">
        <v>133</v>
      </c>
      <c r="V127" t="s">
        <v>136</v>
      </c>
    </row>
    <row r="128">
      <c r="A128" t="s">
        <v>118</v>
      </c>
      <c r="B128" t="n" s="1">
        <f>HYPERLINK("http://ci.openharmony.cn/event/61247f2e098612ecd355318a","08-24 13:10:02")</f>
        <v>0.0</v>
      </c>
      <c r="C128" t="s">
        <v>44</v>
      </c>
      <c r="D128" t="s">
        <v>25</v>
      </c>
      <c r="E128" t="s">
        <v>25</v>
      </c>
      <c r="F128" t="s">
        <v>24</v>
      </c>
      <c r="G128" t="s">
        <v>24</v>
      </c>
      <c r="H128" t="s">
        <v>26</v>
      </c>
      <c r="I128" t="s">
        <v>26</v>
      </c>
      <c r="J128" t="s">
        <v>26</v>
      </c>
      <c r="K128" t="s">
        <v>26</v>
      </c>
      <c r="L128" t="s">
        <v>26</v>
      </c>
      <c r="M128" t="s">
        <v>26</v>
      </c>
      <c r="N128" t="s">
        <v>25</v>
      </c>
      <c r="O128" t="s">
        <v>25</v>
      </c>
      <c r="P128" t="s">
        <v>24</v>
      </c>
      <c r="Q128" t="s">
        <v>24</v>
      </c>
      <c r="R128" t="s">
        <v>26</v>
      </c>
      <c r="S128" t="s">
        <v>22</v>
      </c>
      <c r="T128" t="s">
        <v>23</v>
      </c>
      <c r="U128" t="s">
        <v>118</v>
      </c>
      <c r="V128" t="s">
        <v>124</v>
      </c>
    </row>
    <row r="129">
      <c r="U129" t="s">
        <v>118</v>
      </c>
      <c r="V129" t="s">
        <v>123</v>
      </c>
    </row>
    <row r="130">
      <c r="U130" t="s">
        <v>118</v>
      </c>
      <c r="V130" t="s">
        <v>122</v>
      </c>
    </row>
    <row r="131">
      <c r="A131" t="s">
        <v>155</v>
      </c>
      <c r="B131" t="n" s="1">
        <f>HYPERLINK("http://ci.openharmony.cn/event/61247116098612ecd3529964","08-24 12:09:57")</f>
        <v>0.0</v>
      </c>
      <c r="C131" t="s">
        <v>106</v>
      </c>
      <c r="D131" t="s">
        <v>25</v>
      </c>
      <c r="E131" t="s">
        <v>25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22</v>
      </c>
      <c r="T131" t="s">
        <v>49</v>
      </c>
      <c r="U131" t="s">
        <v>155</v>
      </c>
      <c r="V131" t="s">
        <v>156</v>
      </c>
    </row>
    <row r="132">
      <c r="A132" t="s">
        <v>155</v>
      </c>
      <c r="B132" t="n" s="1">
        <f>HYPERLINK("http://ci.openharmony.cn/event/61247088098612ecd3528727","08-24 12:07:34")</f>
        <v>0.0</v>
      </c>
      <c r="C132" t="s">
        <v>106</v>
      </c>
      <c r="D132" t="s">
        <v>25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25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22</v>
      </c>
      <c r="T132" t="s">
        <v>49</v>
      </c>
      <c r="U132" t="s">
        <v>155</v>
      </c>
      <c r="V132" t="s">
        <v>157</v>
      </c>
    </row>
    <row r="133">
      <c r="A133" t="s">
        <v>158</v>
      </c>
      <c r="B133" t="n" s="1">
        <f>HYPERLINK("http://ci.openharmony.cn/event/61246d47098612ecd3521113","08-24 11:53:42")</f>
        <v>0.0</v>
      </c>
      <c r="C133" t="s">
        <v>40</v>
      </c>
      <c r="D133" t="s">
        <v>25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24</v>
      </c>
      <c r="L133" t="s">
        <v>25</v>
      </c>
      <c r="M133" t="s">
        <v>26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22</v>
      </c>
      <c r="T133" t="s">
        <v>23</v>
      </c>
      <c r="U133" t="s">
        <v>158</v>
      </c>
      <c r="V133" t="s">
        <v>159</v>
      </c>
    </row>
    <row r="134">
      <c r="A134" t="s">
        <v>35</v>
      </c>
      <c r="B134" t="n" s="1">
        <f>HYPERLINK("http://ci.openharmony.cn/event/61246c04098612ecd351c1a7","08-24 11:48:19")</f>
        <v>0.0</v>
      </c>
      <c r="C134" t="s">
        <v>160</v>
      </c>
      <c r="D134" t="s">
        <v>25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24</v>
      </c>
      <c r="L134" t="s">
        <v>25</v>
      </c>
      <c r="M134" t="s">
        <v>120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22</v>
      </c>
      <c r="T134" t="s">
        <v>23</v>
      </c>
      <c r="U134" t="s">
        <v>35</v>
      </c>
      <c r="V134" t="s">
        <v>38</v>
      </c>
    </row>
    <row r="135">
      <c r="A135" t="s">
        <v>20</v>
      </c>
      <c r="B135" t="n" s="1">
        <f>HYPERLINK("http://ci.openharmony.cn/event/61246a41098612ecd3513262","08-24 11:40:44")</f>
        <v>0.0</v>
      </c>
      <c r="C135" t="s">
        <v>161</v>
      </c>
      <c r="D135" t="s">
        <v>24</v>
      </c>
      <c r="E135" t="s">
        <v>25</v>
      </c>
      <c r="F135" t="s">
        <v>120</v>
      </c>
      <c r="G135" t="s">
        <v>121</v>
      </c>
      <c r="H135" t="s">
        <v>120</v>
      </c>
      <c r="I135" t="s">
        <v>121</v>
      </c>
      <c r="J135" t="s">
        <v>24</v>
      </c>
      <c r="K135" t="s">
        <v>24</v>
      </c>
      <c r="L135" t="s">
        <v>24</v>
      </c>
      <c r="M135" t="s">
        <v>26</v>
      </c>
      <c r="N135" t="s">
        <v>25</v>
      </c>
      <c r="O135" t="s">
        <v>25</v>
      </c>
      <c r="P135" t="s">
        <v>24</v>
      </c>
      <c r="Q135" t="s">
        <v>24</v>
      </c>
      <c r="R135" t="s">
        <v>24</v>
      </c>
      <c r="S135" t="s">
        <v>22</v>
      </c>
      <c r="T135" t="s">
        <v>23</v>
      </c>
      <c r="U135" t="s">
        <v>20</v>
      </c>
      <c r="V135" t="s">
        <v>31</v>
      </c>
    </row>
    <row r="136">
      <c r="U136" t="s">
        <v>20</v>
      </c>
      <c r="V136" t="s">
        <v>39</v>
      </c>
    </row>
    <row r="137">
      <c r="U137" t="s">
        <v>20</v>
      </c>
      <c r="V137" t="s">
        <v>28</v>
      </c>
    </row>
    <row r="138">
      <c r="U138" t="s">
        <v>20</v>
      </c>
      <c r="V138" t="s">
        <v>29</v>
      </c>
    </row>
    <row r="139">
      <c r="U139" t="s">
        <v>20</v>
      </c>
      <c r="V139" t="s">
        <v>30</v>
      </c>
    </row>
    <row r="140">
      <c r="A140" t="s">
        <v>162</v>
      </c>
      <c r="B140" t="n" s="1">
        <f>HYPERLINK("http://ci.openharmony.cn/event/612468ed098612ecd350c5e7","08-24 11:35:07")</f>
        <v>0.0</v>
      </c>
      <c r="C140" t="s">
        <v>89</v>
      </c>
      <c r="D140" t="s">
        <v>24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 t="s">
        <v>25</v>
      </c>
      <c r="L140" t="s">
        <v>25</v>
      </c>
      <c r="M140" t="s">
        <v>25</v>
      </c>
      <c r="N140" t="s">
        <v>25</v>
      </c>
      <c r="O140" t="s">
        <v>25</v>
      </c>
      <c r="P140" t="s">
        <v>24</v>
      </c>
      <c r="Q140" t="s">
        <v>24</v>
      </c>
      <c r="R140" t="s">
        <v>25</v>
      </c>
      <c r="S140" t="s">
        <v>22</v>
      </c>
      <c r="T140" t="s">
        <v>49</v>
      </c>
      <c r="U140" t="s">
        <v>162</v>
      </c>
      <c r="V140" t="s">
        <v>163</v>
      </c>
    </row>
    <row r="141">
      <c r="A141" t="s">
        <v>164</v>
      </c>
      <c r="B141" t="n" s="1">
        <f>HYPERLINK("http://ci.openharmony.cn/event/61246609098612ecd34fb125","08-24 11:22:47")</f>
        <v>0.0</v>
      </c>
      <c r="C141" t="s">
        <v>40</v>
      </c>
      <c r="D141" t="s">
        <v>25</v>
      </c>
      <c r="E141" t="s">
        <v>25</v>
      </c>
      <c r="F141" t="s">
        <v>24</v>
      </c>
      <c r="G141" t="s">
        <v>25</v>
      </c>
      <c r="H141" t="s">
        <v>24</v>
      </c>
      <c r="I141" t="s">
        <v>24</v>
      </c>
      <c r="J141" t="s">
        <v>24</v>
      </c>
      <c r="K141" t="s">
        <v>25</v>
      </c>
      <c r="L141" t="s">
        <v>25</v>
      </c>
      <c r="M141" t="s">
        <v>25</v>
      </c>
      <c r="N141" t="s">
        <v>25</v>
      </c>
      <c r="O141" t="s">
        <v>25</v>
      </c>
      <c r="P141" t="s">
        <v>24</v>
      </c>
      <c r="Q141" t="s">
        <v>24</v>
      </c>
      <c r="R141" t="s">
        <v>24</v>
      </c>
      <c r="S141" t="s">
        <v>22</v>
      </c>
      <c r="T141" t="s">
        <v>49</v>
      </c>
      <c r="U141" t="s">
        <v>164</v>
      </c>
      <c r="V141" t="s">
        <v>165</v>
      </c>
    </row>
    <row r="142">
      <c r="U142" t="s">
        <v>164</v>
      </c>
      <c r="V142" t="s">
        <v>166</v>
      </c>
    </row>
    <row r="143">
      <c r="A143" t="s">
        <v>151</v>
      </c>
      <c r="B143" t="n" s="1">
        <f>HYPERLINK("http://ci.openharmony.cn/event/61246568098612ecd34f6c15","08-24 11:20:07")</f>
        <v>0.0</v>
      </c>
      <c r="C143" t="s">
        <v>36</v>
      </c>
      <c r="D143" t="s">
        <v>25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24</v>
      </c>
      <c r="L143" t="s">
        <v>25</v>
      </c>
      <c r="M143" t="s">
        <v>26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22</v>
      </c>
      <c r="T143" t="s">
        <v>49</v>
      </c>
      <c r="U143" t="s">
        <v>151</v>
      </c>
      <c r="V143" t="s">
        <v>167</v>
      </c>
    </row>
    <row r="144">
      <c r="A144" t="s">
        <v>118</v>
      </c>
      <c r="B144" t="n" s="1">
        <f>HYPERLINK("http://ci.openharmony.cn/event/61246482098612ecd34f496e","08-24 11:16:14")</f>
        <v>0.0</v>
      </c>
      <c r="C144" t="s">
        <v>134</v>
      </c>
      <c r="D144" t="s">
        <v>25</v>
      </c>
      <c r="E144" t="s">
        <v>25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120</v>
      </c>
      <c r="L144" t="s">
        <v>121</v>
      </c>
      <c r="M144" t="s">
        <v>26</v>
      </c>
      <c r="N144" t="s">
        <v>25</v>
      </c>
      <c r="O144" t="s">
        <v>25</v>
      </c>
      <c r="P144" t="s">
        <v>24</v>
      </c>
      <c r="Q144" t="s">
        <v>24</v>
      </c>
      <c r="R144" t="s">
        <v>24</v>
      </c>
      <c r="S144" t="s">
        <v>22</v>
      </c>
      <c r="T144" t="s">
        <v>23</v>
      </c>
      <c r="U144" t="s">
        <v>118</v>
      </c>
      <c r="V144" t="s">
        <v>122</v>
      </c>
    </row>
    <row r="145">
      <c r="U145" t="s">
        <v>118</v>
      </c>
      <c r="V145" t="s">
        <v>123</v>
      </c>
    </row>
    <row r="146">
      <c r="U146" t="s">
        <v>118</v>
      </c>
      <c r="V146" t="s">
        <v>124</v>
      </c>
    </row>
    <row r="147">
      <c r="A147" t="s">
        <v>158</v>
      </c>
      <c r="B147" t="n" s="1">
        <f>HYPERLINK("http://ci.openharmony.cn/event/612461df098612ecd34ee6de","08-24 11:05:02")</f>
        <v>0.0</v>
      </c>
      <c r="C147" t="s">
        <v>36</v>
      </c>
      <c r="D147" t="s">
        <v>25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24</v>
      </c>
      <c r="L147" t="s">
        <v>25</v>
      </c>
      <c r="M147" t="s">
        <v>26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22</v>
      </c>
      <c r="T147" t="s">
        <v>23</v>
      </c>
      <c r="U147" t="s">
        <v>158</v>
      </c>
      <c r="V147" t="s">
        <v>168</v>
      </c>
    </row>
    <row r="148">
      <c r="A148" t="s">
        <v>169</v>
      </c>
      <c r="B148" t="n" s="1">
        <f>HYPERLINK("http://ci.openharmony.cn/event/61246172098612ecd34ed78b","08-24 11:03:12")</f>
        <v>0.0</v>
      </c>
      <c r="C148" t="s">
        <v>89</v>
      </c>
      <c r="D148" t="s">
        <v>24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25</v>
      </c>
      <c r="N148" t="s">
        <v>25</v>
      </c>
      <c r="O148" t="s">
        <v>25</v>
      </c>
      <c r="P148" t="s">
        <v>24</v>
      </c>
      <c r="Q148" t="s">
        <v>24</v>
      </c>
      <c r="R148" t="s">
        <v>25</v>
      </c>
      <c r="S148" t="s">
        <v>24</v>
      </c>
      <c r="T148" t="s">
        <v>49</v>
      </c>
      <c r="U148" t="s">
        <v>169</v>
      </c>
      <c r="V148" t="s">
        <v>170</v>
      </c>
    </row>
    <row r="149">
      <c r="A149" t="s">
        <v>171</v>
      </c>
      <c r="B149" t="n" s="1">
        <f>HYPERLINK("http://ci.openharmony.cn/event/61245ede098612ecd34e55f5","08-24 10:52:12")</f>
        <v>0.0</v>
      </c>
      <c r="C149" t="s">
        <v>44</v>
      </c>
      <c r="D149" t="s">
        <v>25</v>
      </c>
      <c r="E149" t="s">
        <v>25</v>
      </c>
      <c r="F149" t="s">
        <v>24</v>
      </c>
      <c r="G149" t="s">
        <v>25</v>
      </c>
      <c r="H149" t="s">
        <v>24</v>
      </c>
      <c r="I149" t="s">
        <v>81</v>
      </c>
      <c r="J149" t="s">
        <v>24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24</v>
      </c>
      <c r="Q149" t="s">
        <v>24</v>
      </c>
      <c r="R149" t="s">
        <v>24</v>
      </c>
      <c r="S149" t="s">
        <v>22</v>
      </c>
      <c r="T149" t="s">
        <v>23</v>
      </c>
      <c r="U149" t="s">
        <v>171</v>
      </c>
      <c r="V149" t="s">
        <v>172</v>
      </c>
    </row>
    <row r="150">
      <c r="A150" t="s">
        <v>173</v>
      </c>
      <c r="B150" t="n" s="1">
        <f>HYPERLINK("http://ci.openharmony.cn/event/61245c7e098612ecd34dd920","08-24 10:42:03")</f>
        <v>0.0</v>
      </c>
      <c r="C150" t="s">
        <v>33</v>
      </c>
      <c r="D150" t="s">
        <v>25</v>
      </c>
      <c r="E150" t="s">
        <v>25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25</v>
      </c>
      <c r="M150" t="s">
        <v>26</v>
      </c>
      <c r="N150" t="s">
        <v>25</v>
      </c>
      <c r="O150" t="s">
        <v>25</v>
      </c>
      <c r="P150" t="s">
        <v>24</v>
      </c>
      <c r="Q150" t="s">
        <v>24</v>
      </c>
      <c r="R150" t="s">
        <v>24</v>
      </c>
      <c r="S150" t="s">
        <v>22</v>
      </c>
      <c r="T150" t="s">
        <v>23</v>
      </c>
      <c r="U150" t="s">
        <v>173</v>
      </c>
      <c r="V150" t="s">
        <v>174</v>
      </c>
    </row>
    <row r="151">
      <c r="U151" t="s">
        <v>173</v>
      </c>
      <c r="V151" t="s">
        <v>175</v>
      </c>
    </row>
    <row r="152">
      <c r="A152" t="s">
        <v>169</v>
      </c>
      <c r="B152" t="n" s="1">
        <f>HYPERLINK("http://ci.openharmony.cn/event/61245a61098612ecd34d585e","08-24 10:33:03")</f>
        <v>0.0</v>
      </c>
      <c r="C152" t="s">
        <v>67</v>
      </c>
      <c r="D152" t="s">
        <v>24</v>
      </c>
      <c r="E152" t="s">
        <v>25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26</v>
      </c>
      <c r="Q152" t="s">
        <v>26</v>
      </c>
      <c r="R152" t="s">
        <v>25</v>
      </c>
      <c r="S152" t="s">
        <v>22</v>
      </c>
      <c r="T152" t="s">
        <v>23</v>
      </c>
      <c r="U152" t="s">
        <v>169</v>
      </c>
      <c r="V152" t="s">
        <v>170</v>
      </c>
    </row>
    <row r="153">
      <c r="A153" t="s">
        <v>176</v>
      </c>
      <c r="B153" t="n" s="1">
        <f>HYPERLINK("http://ci.openharmony.cn/event/6124597e098612ecd34d255c","08-24 10:29:17")</f>
        <v>0.0</v>
      </c>
      <c r="C153" t="s">
        <v>42</v>
      </c>
      <c r="D153" t="s">
        <v>24</v>
      </c>
      <c r="E153" t="s">
        <v>25</v>
      </c>
      <c r="F153" t="s">
        <v>24</v>
      </c>
      <c r="G153" t="s">
        <v>25</v>
      </c>
      <c r="H153" t="s">
        <v>24</v>
      </c>
      <c r="I153" t="s">
        <v>25</v>
      </c>
      <c r="J153" t="s">
        <v>24</v>
      </c>
      <c r="K153" t="s">
        <v>24</v>
      </c>
      <c r="L153" t="s">
        <v>25</v>
      </c>
      <c r="M153" t="s">
        <v>26</v>
      </c>
      <c r="N153" t="s">
        <v>25</v>
      </c>
      <c r="O153" t="s">
        <v>25</v>
      </c>
      <c r="P153" t="s">
        <v>24</v>
      </c>
      <c r="Q153" t="s">
        <v>24</v>
      </c>
      <c r="R153" t="s">
        <v>24</v>
      </c>
      <c r="S153" t="s">
        <v>22</v>
      </c>
      <c r="T153" t="s">
        <v>49</v>
      </c>
      <c r="U153" t="s">
        <v>176</v>
      </c>
      <c r="V153" t="s">
        <v>177</v>
      </c>
    </row>
    <row r="154">
      <c r="A154" t="s">
        <v>178</v>
      </c>
      <c r="B154" t="n" s="1">
        <f>HYPERLINK("http://ci.openharmony.cn/event/6124578a098612ecd34c8214","08-24 10:20:57")</f>
        <v>0.0</v>
      </c>
      <c r="C154" t="s">
        <v>76</v>
      </c>
      <c r="D154" t="s">
        <v>25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24</v>
      </c>
      <c r="L154" t="s">
        <v>25</v>
      </c>
      <c r="M154" t="s">
        <v>26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22</v>
      </c>
      <c r="T154" t="s">
        <v>49</v>
      </c>
      <c r="U154" t="s">
        <v>178</v>
      </c>
      <c r="V154" t="s">
        <v>179</v>
      </c>
    </row>
    <row r="155">
      <c r="A155" t="s">
        <v>60</v>
      </c>
      <c r="B155" t="n" s="1">
        <f>HYPERLINK("http://ci.openharmony.cn/event/61245757098612ecd34c709b","08-24 10:20:04")</f>
        <v>0.0</v>
      </c>
      <c r="C155" t="s">
        <v>36</v>
      </c>
      <c r="D155" t="s">
        <v>24</v>
      </c>
      <c r="E155" t="s">
        <v>25</v>
      </c>
      <c r="F155" t="s">
        <v>24</v>
      </c>
      <c r="G155" t="s">
        <v>25</v>
      </c>
      <c r="H155" t="s">
        <v>24</v>
      </c>
      <c r="I155" t="s">
        <v>25</v>
      </c>
      <c r="J155" t="s">
        <v>24</v>
      </c>
      <c r="K155" t="s">
        <v>24</v>
      </c>
      <c r="L155" t="s">
        <v>25</v>
      </c>
      <c r="M155" t="s">
        <v>26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22</v>
      </c>
      <c r="T155" t="s">
        <v>49</v>
      </c>
      <c r="U155" t="s">
        <v>60</v>
      </c>
      <c r="V155" t="s">
        <v>180</v>
      </c>
    </row>
    <row r="156">
      <c r="U156" t="s">
        <v>60</v>
      </c>
      <c r="V156" t="s">
        <v>181</v>
      </c>
    </row>
    <row r="157">
      <c r="A157" t="s">
        <v>182</v>
      </c>
      <c r="B157" t="n" s="1">
        <f>HYPERLINK("http://ci.openharmony.cn/event/612456f8098612ecd34c610c","08-24 10:18:29")</f>
        <v>0.0</v>
      </c>
      <c r="C157" t="s">
        <v>36</v>
      </c>
      <c r="D157" t="s">
        <v>25</v>
      </c>
      <c r="E157" t="s">
        <v>25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 t="s">
        <v>24</v>
      </c>
      <c r="L157" t="s">
        <v>25</v>
      </c>
      <c r="M157" t="s">
        <v>26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22</v>
      </c>
      <c r="T157" t="s">
        <v>49</v>
      </c>
      <c r="U157" t="s">
        <v>182</v>
      </c>
      <c r="V157" t="s">
        <v>183</v>
      </c>
    </row>
    <row r="158">
      <c r="U158" t="s">
        <v>182</v>
      </c>
      <c r="V158" t="s">
        <v>184</v>
      </c>
    </row>
    <row r="159">
      <c r="A159" t="s">
        <v>112</v>
      </c>
      <c r="B159" t="n" s="1">
        <f>HYPERLINK("http://ci.openharmony.cn/event/61245539098612ecd34c1b03","08-24 10:11:04")</f>
        <v>0.0</v>
      </c>
      <c r="C159" t="s">
        <v>36</v>
      </c>
      <c r="D159" t="s">
        <v>25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 t="s">
        <v>24</v>
      </c>
      <c r="L159" t="s">
        <v>25</v>
      </c>
      <c r="M159" t="s">
        <v>26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22</v>
      </c>
      <c r="T159" t="s">
        <v>23</v>
      </c>
      <c r="U159" t="s">
        <v>112</v>
      </c>
      <c r="V159" t="s">
        <v>154</v>
      </c>
    </row>
    <row r="160">
      <c r="A160" t="s">
        <v>185</v>
      </c>
      <c r="B160" t="n" s="1">
        <f>HYPERLINK("http://ci.openharmony.cn/event/61245535098612ecd34c1878","08-24 10:10:59")</f>
        <v>0.0</v>
      </c>
      <c r="C160" t="s">
        <v>36</v>
      </c>
      <c r="D160" t="s">
        <v>25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 t="s">
        <v>24</v>
      </c>
      <c r="L160" t="s">
        <v>25</v>
      </c>
      <c r="M160" t="s">
        <v>26</v>
      </c>
      <c r="N160" t="s">
        <v>25</v>
      </c>
      <c r="O160" t="s">
        <v>25</v>
      </c>
      <c r="P160" t="s">
        <v>24</v>
      </c>
      <c r="Q160" t="s">
        <v>24</v>
      </c>
      <c r="R160" t="s">
        <v>24</v>
      </c>
      <c r="S160" t="s">
        <v>22</v>
      </c>
      <c r="T160" t="s">
        <v>23</v>
      </c>
      <c r="U160" t="s">
        <v>185</v>
      </c>
      <c r="V160" t="s">
        <v>186</v>
      </c>
    </row>
    <row r="161">
      <c r="A161" t="s">
        <v>164</v>
      </c>
      <c r="B161" t="n" s="1">
        <f>HYPERLINK("http://ci.openharmony.cn/event/61245525098612ecd34c137a","08-24 10:10:42")</f>
        <v>0.0</v>
      </c>
      <c r="C161" t="s">
        <v>33</v>
      </c>
      <c r="D161" t="s">
        <v>25</v>
      </c>
      <c r="E161" t="s">
        <v>25</v>
      </c>
      <c r="F161" t="s">
        <v>24</v>
      </c>
      <c r="G161" t="s">
        <v>25</v>
      </c>
      <c r="H161" t="s">
        <v>24</v>
      </c>
      <c r="I161" t="s">
        <v>24</v>
      </c>
      <c r="J161" t="s">
        <v>24</v>
      </c>
      <c r="K161" t="s">
        <v>25</v>
      </c>
      <c r="L161" t="s">
        <v>25</v>
      </c>
      <c r="M161" t="s">
        <v>25</v>
      </c>
      <c r="N161" t="s">
        <v>25</v>
      </c>
      <c r="O161" t="s">
        <v>25</v>
      </c>
      <c r="P161" t="s">
        <v>24</v>
      </c>
      <c r="Q161" t="s">
        <v>24</v>
      </c>
      <c r="R161" t="s">
        <v>24</v>
      </c>
      <c r="S161" t="s">
        <v>22</v>
      </c>
      <c r="T161" t="s">
        <v>23</v>
      </c>
      <c r="U161" t="s">
        <v>164</v>
      </c>
      <c r="V161" t="s">
        <v>165</v>
      </c>
    </row>
    <row r="162">
      <c r="U162" t="s">
        <v>164</v>
      </c>
      <c r="V162" t="s">
        <v>166</v>
      </c>
    </row>
    <row r="163">
      <c r="A163" t="s">
        <v>171</v>
      </c>
      <c r="B163" t="n" s="1">
        <f>HYPERLINK("http://ci.openharmony.cn/event/61245455098612ecd34bf3f1","08-24 10:07:14")</f>
        <v>0.0</v>
      </c>
      <c r="C163" t="s">
        <v>44</v>
      </c>
      <c r="D163" t="s">
        <v>25</v>
      </c>
      <c r="E163" t="s">
        <v>25</v>
      </c>
      <c r="F163" t="s">
        <v>25</v>
      </c>
      <c r="G163" t="s">
        <v>25</v>
      </c>
      <c r="H163" t="s">
        <v>24</v>
      </c>
      <c r="I163" t="s">
        <v>81</v>
      </c>
      <c r="J163" t="s">
        <v>25</v>
      </c>
      <c r="K163" t="s">
        <v>25</v>
      </c>
      <c r="L163" t="s">
        <v>25</v>
      </c>
      <c r="M163" t="s">
        <v>25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22</v>
      </c>
      <c r="T163" t="s">
        <v>23</v>
      </c>
      <c r="U163" t="s">
        <v>171</v>
      </c>
      <c r="V163" t="s">
        <v>172</v>
      </c>
    </row>
    <row r="164">
      <c r="A164" t="s">
        <v>187</v>
      </c>
      <c r="B164" t="n" s="1">
        <f>HYPERLINK("http://ci.openharmony.cn/event/6124541c098612ecd34beaff","08-24 10:06:19")</f>
        <v>0.0</v>
      </c>
      <c r="C164" t="s">
        <v>64</v>
      </c>
      <c r="D164" t="s">
        <v>25</v>
      </c>
      <c r="E164" t="s">
        <v>25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 t="s">
        <v>26</v>
      </c>
      <c r="L164" t="s">
        <v>25</v>
      </c>
      <c r="M164" t="s">
        <v>26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22</v>
      </c>
      <c r="T164" t="s">
        <v>23</v>
      </c>
      <c r="U164" t="s">
        <v>187</v>
      </c>
      <c r="V164" t="s">
        <v>188</v>
      </c>
    </row>
    <row r="165">
      <c r="A165" t="s">
        <v>189</v>
      </c>
      <c r="B165" t="n" s="1">
        <f>HYPERLINK("http://ci.openharmony.cn/event/61245391098612ecd34bd5a0","08-24 10:03:59")</f>
        <v>0.0</v>
      </c>
      <c r="C165" t="s">
        <v>36</v>
      </c>
      <c r="D165" t="s">
        <v>25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 t="s">
        <v>24</v>
      </c>
      <c r="L165" t="s">
        <v>25</v>
      </c>
      <c r="M165" t="s">
        <v>26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22</v>
      </c>
      <c r="T165" t="s">
        <v>49</v>
      </c>
      <c r="U165" t="s">
        <v>189</v>
      </c>
      <c r="V165" t="s">
        <v>190</v>
      </c>
    </row>
    <row r="166">
      <c r="A166" t="s">
        <v>178</v>
      </c>
      <c r="B166" t="n" s="1">
        <f>HYPERLINK("http://ci.openharmony.cn/event/61245185098612ecd34b8a2f","08-24 09:55:16")</f>
        <v>0.0</v>
      </c>
      <c r="C166" t="s">
        <v>40</v>
      </c>
      <c r="D166" t="s">
        <v>25</v>
      </c>
      <c r="E166" t="s">
        <v>25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 t="s">
        <v>24</v>
      </c>
      <c r="L166" t="s">
        <v>25</v>
      </c>
      <c r="M166" t="s">
        <v>26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22</v>
      </c>
      <c r="T166" t="s">
        <v>23</v>
      </c>
      <c r="U166" t="s">
        <v>178</v>
      </c>
      <c r="V166" t="s">
        <v>179</v>
      </c>
    </row>
    <row r="167">
      <c r="A167" t="s">
        <v>74</v>
      </c>
      <c r="B167" t="n" s="1">
        <f>HYPERLINK("http://ci.openharmony.cn/event/61244fad098612ecd34b4560","08-24 09:47:24")</f>
        <v>0.0</v>
      </c>
      <c r="C167" t="s">
        <v>36</v>
      </c>
      <c r="D167" t="s">
        <v>25</v>
      </c>
      <c r="E167" t="s">
        <v>25</v>
      </c>
      <c r="F167" t="s">
        <v>24</v>
      </c>
      <c r="G167" t="s">
        <v>25</v>
      </c>
      <c r="H167" t="s">
        <v>24</v>
      </c>
      <c r="I167" t="s">
        <v>25</v>
      </c>
      <c r="J167" t="s">
        <v>24</v>
      </c>
      <c r="K167" t="s">
        <v>24</v>
      </c>
      <c r="L167" t="s">
        <v>25</v>
      </c>
      <c r="M167" t="s">
        <v>26</v>
      </c>
      <c r="N167" t="s">
        <v>25</v>
      </c>
      <c r="O167" t="s">
        <v>25</v>
      </c>
      <c r="P167" t="s">
        <v>24</v>
      </c>
      <c r="Q167" t="s">
        <v>24</v>
      </c>
      <c r="R167" t="s">
        <v>24</v>
      </c>
      <c r="S167" t="s">
        <v>24</v>
      </c>
      <c r="T167" t="s">
        <v>23</v>
      </c>
      <c r="U167" t="s">
        <v>74</v>
      </c>
      <c r="V167" t="s">
        <v>191</v>
      </c>
    </row>
    <row r="168">
      <c r="A168" t="s">
        <v>171</v>
      </c>
      <c r="B168" t="n" s="1">
        <f>HYPERLINK("http://ci.openharmony.cn/event/61244d2c098612ecd34addb9","08-24 09:36:41")</f>
        <v>0.0</v>
      </c>
      <c r="C168" t="s">
        <v>160</v>
      </c>
      <c r="D168" t="s">
        <v>25</v>
      </c>
      <c r="E168" t="s">
        <v>25</v>
      </c>
      <c r="F168" t="s">
        <v>24</v>
      </c>
      <c r="G168" t="s">
        <v>25</v>
      </c>
      <c r="H168" t="s">
        <v>24</v>
      </c>
      <c r="I168" t="s">
        <v>81</v>
      </c>
      <c r="J168" t="s">
        <v>24</v>
      </c>
      <c r="K168" t="s">
        <v>25</v>
      </c>
      <c r="L168" t="s">
        <v>25</v>
      </c>
      <c r="M168" t="s">
        <v>25</v>
      </c>
      <c r="N168" t="s">
        <v>25</v>
      </c>
      <c r="O168" t="s">
        <v>25</v>
      </c>
      <c r="P168" t="s">
        <v>24</v>
      </c>
      <c r="Q168" t="s">
        <v>24</v>
      </c>
      <c r="R168" t="s">
        <v>24</v>
      </c>
      <c r="S168" t="s">
        <v>22</v>
      </c>
      <c r="T168" t="s">
        <v>23</v>
      </c>
      <c r="U168" t="s">
        <v>171</v>
      </c>
      <c r="V168" t="s">
        <v>172</v>
      </c>
    </row>
    <row r="169">
      <c r="A169" t="s">
        <v>60</v>
      </c>
      <c r="B169" t="n" s="1">
        <f>HYPERLINK("http://ci.openharmony.cn/event/61244c2c098612ecd34ab48d","08-24 09:32:27")</f>
        <v>0.0</v>
      </c>
      <c r="C169" t="s">
        <v>36</v>
      </c>
      <c r="D169" t="s">
        <v>25</v>
      </c>
      <c r="E169" t="s">
        <v>25</v>
      </c>
      <c r="F169" t="s">
        <v>24</v>
      </c>
      <c r="G169" t="s">
        <v>25</v>
      </c>
      <c r="H169" t="s">
        <v>24</v>
      </c>
      <c r="I169" t="s">
        <v>25</v>
      </c>
      <c r="J169" t="s">
        <v>24</v>
      </c>
      <c r="K169" t="s">
        <v>24</v>
      </c>
      <c r="L169" t="s">
        <v>25</v>
      </c>
      <c r="M169" t="s">
        <v>26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22</v>
      </c>
      <c r="T169" t="s">
        <v>49</v>
      </c>
      <c r="U169" t="s">
        <v>60</v>
      </c>
      <c r="V169" t="s">
        <v>192</v>
      </c>
    </row>
    <row r="170">
      <c r="A170" t="s">
        <v>193</v>
      </c>
      <c r="B170" t="n" s="1">
        <f>HYPERLINK("http://ci.openharmony.cn/event/612448c4098612ecd349ac0c","08-24 09:17:54")</f>
        <v>0.0</v>
      </c>
      <c r="C170" t="s">
        <v>76</v>
      </c>
      <c r="D170" t="s">
        <v>25</v>
      </c>
      <c r="E170" t="s">
        <v>25</v>
      </c>
      <c r="F170" t="s">
        <v>24</v>
      </c>
      <c r="G170" t="s">
        <v>25</v>
      </c>
      <c r="H170" t="s">
        <v>24</v>
      </c>
      <c r="I170" t="s">
        <v>25</v>
      </c>
      <c r="J170" t="s">
        <v>24</v>
      </c>
      <c r="K170" t="s">
        <v>24</v>
      </c>
      <c r="L170" t="s">
        <v>25</v>
      </c>
      <c r="M170" t="s">
        <v>26</v>
      </c>
      <c r="N170" t="s">
        <v>25</v>
      </c>
      <c r="O170" t="s">
        <v>25</v>
      </c>
      <c r="P170" t="s">
        <v>24</v>
      </c>
      <c r="Q170" t="s">
        <v>24</v>
      </c>
      <c r="R170" t="s">
        <v>24</v>
      </c>
      <c r="S170" t="s">
        <v>22</v>
      </c>
      <c r="T170" t="s">
        <v>49</v>
      </c>
      <c r="U170" t="s">
        <v>193</v>
      </c>
      <c r="V170" t="s">
        <v>194</v>
      </c>
    </row>
    <row r="171">
      <c r="A171" t="s">
        <v>187</v>
      </c>
      <c r="B171" t="n" s="1">
        <f>HYPERLINK("http://ci.openharmony.cn/event/6124430d098612ecd348e4dd","08-24 08:53:32")</f>
        <v>0.0</v>
      </c>
      <c r="C171" t="s">
        <v>89</v>
      </c>
      <c r="D171" t="s">
        <v>25</v>
      </c>
      <c r="E171" t="s">
        <v>25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 t="s">
        <v>26</v>
      </c>
      <c r="L171" t="s">
        <v>25</v>
      </c>
      <c r="M171" t="s">
        <v>26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22</v>
      </c>
      <c r="T171" t="s">
        <v>23</v>
      </c>
      <c r="U171" t="s">
        <v>187</v>
      </c>
      <c r="V171" t="s">
        <v>188</v>
      </c>
    </row>
    <row r="172">
      <c r="A172" t="s">
        <v>195</v>
      </c>
      <c r="B172" t="n" s="1">
        <f>HYPERLINK("http://ci.openharmony.cn/event/6123c4d0098612ecd331b0cc","08-23 23:54:55")</f>
        <v>0.0</v>
      </c>
      <c r="C172" t="s">
        <v>196</v>
      </c>
      <c r="D172" t="s">
        <v>25</v>
      </c>
      <c r="E172" t="s">
        <v>25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 t="s">
        <v>24</v>
      </c>
      <c r="L172" t="s">
        <v>24</v>
      </c>
      <c r="M172" t="s">
        <v>26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24</v>
      </c>
      <c r="T172" t="s">
        <v>49</v>
      </c>
      <c r="U172" t="s">
        <v>195</v>
      </c>
      <c r="V172" t="s">
        <v>197</v>
      </c>
    </row>
    <row r="173">
      <c r="A173" t="s">
        <v>195</v>
      </c>
      <c r="B173" t="n" s="1">
        <f>HYPERLINK("http://ci.openharmony.cn/event/6123c253098612ecd3315dc2","08-23 23:44:18")</f>
        <v>0.0</v>
      </c>
      <c r="C173" t="s">
        <v>52</v>
      </c>
      <c r="D173" t="s">
        <v>25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 t="s">
        <v>26</v>
      </c>
      <c r="L173" t="s">
        <v>26</v>
      </c>
      <c r="M173" t="s">
        <v>26</v>
      </c>
      <c r="N173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24</v>
      </c>
      <c r="T173" t="s">
        <v>23</v>
      </c>
      <c r="U173" t="s">
        <v>195</v>
      </c>
      <c r="V173" t="s">
        <v>197</v>
      </c>
    </row>
    <row r="174">
      <c r="A174" t="s">
        <v>79</v>
      </c>
      <c r="B174" t="n" s="1">
        <f>HYPERLINK("http://ci.openharmony.cn/event/6123c210098612ecd331546c","08-23 23:43:10")</f>
        <v>0.0</v>
      </c>
      <c r="C174" t="s">
        <v>196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24</v>
      </c>
      <c r="L174" t="s">
        <v>81</v>
      </c>
      <c r="M174" t="s">
        <v>26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22</v>
      </c>
      <c r="T174" t="s">
        <v>23</v>
      </c>
      <c r="U174" t="s">
        <v>79</v>
      </c>
      <c r="V174" t="s">
        <v>82</v>
      </c>
    </row>
    <row r="175">
      <c r="A175" t="s">
        <v>198</v>
      </c>
      <c r="B175" t="n" s="1">
        <f>HYPERLINK("http://ci.openharmony.cn/event/6123bfeb098612ecd33109d6","08-23 23:34:02")</f>
        <v>0.0</v>
      </c>
      <c r="C175" t="s">
        <v>64</v>
      </c>
      <c r="D175" t="s">
        <v>25</v>
      </c>
      <c r="E175" t="s">
        <v>25</v>
      </c>
      <c r="F175" t="s">
        <v>26</v>
      </c>
      <c r="G175" t="s">
        <v>26</v>
      </c>
      <c r="H175" t="s">
        <v>26</v>
      </c>
      <c r="I175" t="s">
        <v>26</v>
      </c>
      <c r="J175" t="s">
        <v>26</v>
      </c>
      <c r="K175" t="s">
        <v>25</v>
      </c>
      <c r="L175" t="s">
        <v>25</v>
      </c>
      <c r="M175" t="s">
        <v>25</v>
      </c>
      <c r="N175" t="s">
        <v>25</v>
      </c>
      <c r="O175" t="s">
        <v>25</v>
      </c>
      <c r="P175" t="s">
        <v>24</v>
      </c>
      <c r="Q175" t="s">
        <v>24</v>
      </c>
      <c r="R175" t="s">
        <v>26</v>
      </c>
      <c r="S175" t="s">
        <v>24</v>
      </c>
      <c r="T175" t="s">
        <v>23</v>
      </c>
      <c r="U175" t="s">
        <v>198</v>
      </c>
      <c r="V175" t="s">
        <v>199</v>
      </c>
    </row>
    <row r="176">
      <c r="A176" t="s">
        <v>133</v>
      </c>
      <c r="B176" t="n" s="1">
        <f>HYPERLINK("http://ci.openharmony.cn/event/6123a89e098612ecd32e065a","08-23 21:54:35")</f>
        <v>0.0</v>
      </c>
      <c r="C176" t="s">
        <v>64</v>
      </c>
      <c r="D176" t="s">
        <v>25</v>
      </c>
      <c r="E176" t="s">
        <v>25</v>
      </c>
      <c r="F176" t="s">
        <v>26</v>
      </c>
      <c r="G176" t="s">
        <v>26</v>
      </c>
      <c r="H176" t="s">
        <v>26</v>
      </c>
      <c r="I176" t="s">
        <v>26</v>
      </c>
      <c r="J176" t="s">
        <v>25</v>
      </c>
      <c r="K176" t="s">
        <v>25</v>
      </c>
      <c r="L176" t="s">
        <v>25</v>
      </c>
      <c r="M176" t="s">
        <v>25</v>
      </c>
      <c r="N176" t="s">
        <v>25</v>
      </c>
      <c r="O176" t="s">
        <v>25</v>
      </c>
      <c r="P176" t="s">
        <v>25</v>
      </c>
      <c r="Q176" t="s">
        <v>25</v>
      </c>
      <c r="R176" t="s">
        <v>26</v>
      </c>
      <c r="S176" t="s">
        <v>22</v>
      </c>
      <c r="T176" t="s">
        <v>23</v>
      </c>
      <c r="U176" t="s">
        <v>133</v>
      </c>
      <c r="V176" t="s">
        <v>136</v>
      </c>
    </row>
    <row r="177">
      <c r="U177" t="s">
        <v>133</v>
      </c>
      <c r="V177" t="s">
        <v>135</v>
      </c>
    </row>
    <row r="178">
      <c r="A178" t="s">
        <v>200</v>
      </c>
      <c r="B178" t="n" s="1">
        <f>HYPERLINK("http://ci.openharmony.cn/event/6123a80d098612ecd32def9c","08-23 21:52:10")</f>
        <v>0.0</v>
      </c>
      <c r="C178" t="s">
        <v>52</v>
      </c>
      <c r="D178" t="s">
        <v>25</v>
      </c>
      <c r="E178" t="s">
        <v>25</v>
      </c>
      <c r="F178" t="s">
        <v>24</v>
      </c>
      <c r="G178" t="s">
        <v>25</v>
      </c>
      <c r="H178" t="s">
        <v>24</v>
      </c>
      <c r="I178" t="s">
        <v>25</v>
      </c>
      <c r="J178" t="s">
        <v>24</v>
      </c>
      <c r="K178" t="s">
        <v>25</v>
      </c>
      <c r="L178" t="s">
        <v>25</v>
      </c>
      <c r="M178" t="s">
        <v>25</v>
      </c>
      <c r="N178" t="s">
        <v>25</v>
      </c>
      <c r="O178" t="s">
        <v>25</v>
      </c>
      <c r="P178" t="s">
        <v>24</v>
      </c>
      <c r="Q178" t="s">
        <v>24</v>
      </c>
      <c r="R178" t="s">
        <v>24</v>
      </c>
      <c r="S178" t="s">
        <v>22</v>
      </c>
      <c r="T178" t="s">
        <v>49</v>
      </c>
      <c r="U178" t="s">
        <v>200</v>
      </c>
      <c r="V178" t="s">
        <v>201</v>
      </c>
    </row>
    <row r="179">
      <c r="U179" t="s">
        <v>200</v>
      </c>
      <c r="V179" t="s">
        <v>202</v>
      </c>
    </row>
    <row r="180">
      <c r="A180" t="s">
        <v>20</v>
      </c>
      <c r="B180" t="n" s="1">
        <f>HYPERLINK("http://ci.openharmony.cn/event/6123a6c8098612ecd32dc028","08-23 21:46:43")</f>
        <v>0.0</v>
      </c>
      <c r="C180" t="s">
        <v>161</v>
      </c>
      <c r="D180" t="s">
        <v>24</v>
      </c>
      <c r="E180" t="s">
        <v>25</v>
      </c>
      <c r="F180" t="s">
        <v>24</v>
      </c>
      <c r="G180" t="s">
        <v>24</v>
      </c>
      <c r="H180" t="s">
        <v>24</v>
      </c>
      <c r="I180" t="s">
        <v>81</v>
      </c>
      <c r="J180" t="s">
        <v>24</v>
      </c>
      <c r="K180" t="s">
        <v>24</v>
      </c>
      <c r="L180" t="s">
        <v>24</v>
      </c>
      <c r="M180" t="s">
        <v>26</v>
      </c>
      <c r="N180" t="s">
        <v>25</v>
      </c>
      <c r="O180" t="s">
        <v>25</v>
      </c>
      <c r="P180" t="s">
        <v>24</v>
      </c>
      <c r="Q180" t="s">
        <v>24</v>
      </c>
      <c r="R180" t="s">
        <v>24</v>
      </c>
      <c r="S180" t="s">
        <v>22</v>
      </c>
      <c r="T180" t="s">
        <v>23</v>
      </c>
      <c r="U180" t="s">
        <v>20</v>
      </c>
      <c r="V180" t="s">
        <v>31</v>
      </c>
    </row>
    <row r="181">
      <c r="U181" t="s">
        <v>20</v>
      </c>
      <c r="V181" t="s">
        <v>39</v>
      </c>
    </row>
    <row r="182">
      <c r="U182" t="s">
        <v>20</v>
      </c>
      <c r="V182" t="s">
        <v>28</v>
      </c>
    </row>
    <row r="183">
      <c r="U183" t="s">
        <v>20</v>
      </c>
      <c r="V183" t="s">
        <v>29</v>
      </c>
    </row>
    <row r="184">
      <c r="U184" t="s">
        <v>20</v>
      </c>
      <c r="V184" t="s">
        <v>30</v>
      </c>
    </row>
    <row r="185">
      <c r="A185" t="s">
        <v>203</v>
      </c>
      <c r="B185" t="n" s="1">
        <f>HYPERLINK("http://ci.openharmony.cn/event/6123a65a098612ecd32db18d","08-23 21:44:55")</f>
        <v>0.0</v>
      </c>
      <c r="C185" t="s">
        <v>134</v>
      </c>
      <c r="D185" t="s">
        <v>25</v>
      </c>
      <c r="E185" t="s">
        <v>25</v>
      </c>
      <c r="F185" t="s">
        <v>24</v>
      </c>
      <c r="G185" t="s">
        <v>24</v>
      </c>
      <c r="H185" t="s">
        <v>24</v>
      </c>
      <c r="I185" t="s">
        <v>24</v>
      </c>
      <c r="J185" t="s">
        <v>25</v>
      </c>
      <c r="K185" t="s">
        <v>25</v>
      </c>
      <c r="L185" t="s">
        <v>25</v>
      </c>
      <c r="M185" t="s">
        <v>25</v>
      </c>
      <c r="N185" t="s">
        <v>25</v>
      </c>
      <c r="O185" t="s">
        <v>25</v>
      </c>
      <c r="P185" t="s">
        <v>25</v>
      </c>
      <c r="Q185" t="s">
        <v>25</v>
      </c>
      <c r="R185" t="s">
        <v>24</v>
      </c>
      <c r="S185" t="s">
        <v>22</v>
      </c>
      <c r="T185" t="s">
        <v>23</v>
      </c>
      <c r="U185" t="s">
        <v>203</v>
      </c>
      <c r="V185" t="s">
        <v>204</v>
      </c>
    </row>
    <row r="186">
      <c r="A186" t="s">
        <v>60</v>
      </c>
      <c r="B186" t="n" s="1">
        <f>HYPERLINK("http://ci.openharmony.cn/event/61239fdc098612ecd32cd246","08-23 21:17:15")</f>
        <v>0.0</v>
      </c>
      <c r="C186" t="s">
        <v>44</v>
      </c>
      <c r="D186" t="s">
        <v>25</v>
      </c>
      <c r="E186" t="s">
        <v>25</v>
      </c>
      <c r="F186" t="s">
        <v>25</v>
      </c>
      <c r="G186" t="s">
        <v>25</v>
      </c>
      <c r="H186" t="s">
        <v>24</v>
      </c>
      <c r="I186" t="s">
        <v>24</v>
      </c>
      <c r="J186" t="s">
        <v>25</v>
      </c>
      <c r="K186" t="s">
        <v>25</v>
      </c>
      <c r="L186" t="s">
        <v>25</v>
      </c>
      <c r="M186" t="s">
        <v>25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22</v>
      </c>
      <c r="T186" t="s">
        <v>49</v>
      </c>
      <c r="U186" t="s">
        <v>60</v>
      </c>
      <c r="V186" t="s">
        <v>205</v>
      </c>
    </row>
    <row r="187">
      <c r="A187" t="s">
        <v>133</v>
      </c>
      <c r="B187" t="n" s="1">
        <f>HYPERLINK("http://ci.openharmony.cn/event/61239cb9098612ecd32c64f4","08-23 21:03:50")</f>
        <v>0.0</v>
      </c>
      <c r="C187" t="s">
        <v>52</v>
      </c>
      <c r="D187" t="s">
        <v>24</v>
      </c>
      <c r="E187" t="s">
        <v>25</v>
      </c>
      <c r="F187" t="s">
        <v>26</v>
      </c>
      <c r="G187" t="s">
        <v>26</v>
      </c>
      <c r="H187" t="s">
        <v>26</v>
      </c>
      <c r="I187" t="s">
        <v>26</v>
      </c>
      <c r="J187" t="s">
        <v>24</v>
      </c>
      <c r="K187" t="s">
        <v>25</v>
      </c>
      <c r="L187" t="s">
        <v>25</v>
      </c>
      <c r="M187" t="s">
        <v>25</v>
      </c>
      <c r="N187" t="s">
        <v>25</v>
      </c>
      <c r="O187" t="s">
        <v>25</v>
      </c>
      <c r="P187" t="s">
        <v>24</v>
      </c>
      <c r="Q187" t="s">
        <v>24</v>
      </c>
      <c r="R187" t="s">
        <v>26</v>
      </c>
      <c r="S187" t="s">
        <v>22</v>
      </c>
      <c r="T187" t="s">
        <v>23</v>
      </c>
      <c r="U187" t="s">
        <v>133</v>
      </c>
      <c r="V187" t="s">
        <v>135</v>
      </c>
    </row>
    <row r="188">
      <c r="U188" t="s">
        <v>133</v>
      </c>
      <c r="V188" t="s">
        <v>136</v>
      </c>
    </row>
    <row r="189">
      <c r="A189" t="s">
        <v>60</v>
      </c>
      <c r="B189" t="n" s="1">
        <f>HYPERLINK("http://ci.openharmony.cn/event/61239b09098612ecd32c2a8e","08-23 20:56:40")</f>
        <v>0.0</v>
      </c>
      <c r="C189" t="s">
        <v>142</v>
      </c>
      <c r="D189" t="s">
        <v>25</v>
      </c>
      <c r="E189" t="s">
        <v>25</v>
      </c>
      <c r="F189" t="s">
        <v>24</v>
      </c>
      <c r="G189" t="s">
        <v>24</v>
      </c>
      <c r="H189" t="s">
        <v>24</v>
      </c>
      <c r="I189" t="s">
        <v>81</v>
      </c>
      <c r="J189" t="s">
        <v>25</v>
      </c>
      <c r="K189" t="s">
        <v>25</v>
      </c>
      <c r="L189" t="s">
        <v>25</v>
      </c>
      <c r="M189" t="s">
        <v>25</v>
      </c>
      <c r="N189" t="s">
        <v>25</v>
      </c>
      <c r="O189" t="s">
        <v>25</v>
      </c>
      <c r="P189" t="s">
        <v>25</v>
      </c>
      <c r="Q189" t="s">
        <v>25</v>
      </c>
      <c r="R189" t="s">
        <v>24</v>
      </c>
      <c r="S189" t="s">
        <v>24</v>
      </c>
      <c r="T189" t="s">
        <v>23</v>
      </c>
      <c r="U189" t="s">
        <v>60</v>
      </c>
      <c r="V189" t="s">
        <v>205</v>
      </c>
    </row>
    <row r="190">
      <c r="A190" t="s">
        <v>60</v>
      </c>
      <c r="B190" t="n" s="1">
        <f>HYPERLINK("http://ci.openharmony.cn/event/61239a33098612ecd32c0d67","08-23 20:53:05")</f>
        <v>0.0</v>
      </c>
      <c r="C190" t="s">
        <v>33</v>
      </c>
      <c r="D190" t="s">
        <v>25</v>
      </c>
      <c r="E190" t="s">
        <v>25</v>
      </c>
      <c r="F190" t="s">
        <v>24</v>
      </c>
      <c r="G190" t="s">
        <v>24</v>
      </c>
      <c r="H190" t="s">
        <v>24</v>
      </c>
      <c r="I190" t="s">
        <v>24</v>
      </c>
      <c r="J190" t="s">
        <v>25</v>
      </c>
      <c r="K190" t="s">
        <v>25</v>
      </c>
      <c r="L190" t="s">
        <v>25</v>
      </c>
      <c r="M190" t="s">
        <v>25</v>
      </c>
      <c r="N190" t="s">
        <v>25</v>
      </c>
      <c r="O190" t="s">
        <v>25</v>
      </c>
      <c r="P190" t="s">
        <v>25</v>
      </c>
      <c r="Q190" t="s">
        <v>25</v>
      </c>
      <c r="R190" t="s">
        <v>24</v>
      </c>
      <c r="S190" t="s">
        <v>24</v>
      </c>
      <c r="T190" t="s">
        <v>23</v>
      </c>
      <c r="U190" t="s">
        <v>60</v>
      </c>
      <c r="V190" t="s">
        <v>206</v>
      </c>
    </row>
    <row r="191">
      <c r="A191" t="s">
        <v>133</v>
      </c>
      <c r="B191" t="n" s="1">
        <f>HYPERLINK("http://ci.openharmony.cn/event/6123990a098612ecd32be3ec","08-23 20:48:09")</f>
        <v>0.0</v>
      </c>
      <c r="C191" t="s">
        <v>89</v>
      </c>
      <c r="D191" t="s">
        <v>25</v>
      </c>
      <c r="E191" t="s">
        <v>25</v>
      </c>
      <c r="F191" t="s">
        <v>26</v>
      </c>
      <c r="G191" t="s">
        <v>26</v>
      </c>
      <c r="H191" t="s">
        <v>26</v>
      </c>
      <c r="I191" t="s">
        <v>26</v>
      </c>
      <c r="J191" t="s">
        <v>25</v>
      </c>
      <c r="K191" t="s">
        <v>25</v>
      </c>
      <c r="L191" t="s">
        <v>25</v>
      </c>
      <c r="M191" t="s">
        <v>25</v>
      </c>
      <c r="N191" t="s">
        <v>25</v>
      </c>
      <c r="O191" t="s">
        <v>25</v>
      </c>
      <c r="P191" t="s">
        <v>25</v>
      </c>
      <c r="Q191" t="s">
        <v>25</v>
      </c>
      <c r="R191" t="s">
        <v>26</v>
      </c>
      <c r="S191" t="s">
        <v>22</v>
      </c>
      <c r="T191" t="s">
        <v>23</v>
      </c>
      <c r="U191" t="s">
        <v>133</v>
      </c>
      <c r="V191" t="s">
        <v>207</v>
      </c>
    </row>
    <row r="192">
      <c r="A192" t="s">
        <v>182</v>
      </c>
      <c r="B192" t="n" s="1">
        <f>HYPERLINK("http://ci.openharmony.cn/event/61239654098612ecd32b7f85","08-23 20:36:35")</f>
        <v>0.0</v>
      </c>
      <c r="C192" t="s">
        <v>76</v>
      </c>
      <c r="D192" t="s">
        <v>25</v>
      </c>
      <c r="E192" t="s">
        <v>25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 t="s">
        <v>24</v>
      </c>
      <c r="L192" t="s">
        <v>25</v>
      </c>
      <c r="M192" t="s">
        <v>26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22</v>
      </c>
      <c r="T192" t="s">
        <v>49</v>
      </c>
      <c r="U192" t="s">
        <v>182</v>
      </c>
      <c r="V192" t="s">
        <v>208</v>
      </c>
    </row>
    <row r="193">
      <c r="A193" t="s">
        <v>182</v>
      </c>
      <c r="B193" t="n" s="1">
        <f>HYPERLINK("http://ci.openharmony.cn/event/61239648098612ecd32b7ac6","08-23 20:36:23")</f>
        <v>0.0</v>
      </c>
      <c r="C193" t="s">
        <v>40</v>
      </c>
      <c r="D193" t="s">
        <v>25</v>
      </c>
      <c r="E193" t="s">
        <v>25</v>
      </c>
      <c r="F193" t="s">
        <v>24</v>
      </c>
      <c r="G193" t="s">
        <v>24</v>
      </c>
      <c r="H193" t="s">
        <v>24</v>
      </c>
      <c r="I193" t="s">
        <v>24</v>
      </c>
      <c r="J193" t="s">
        <v>24</v>
      </c>
      <c r="K193" t="s">
        <v>24</v>
      </c>
      <c r="L193" t="s">
        <v>25</v>
      </c>
      <c r="M193" t="s">
        <v>26</v>
      </c>
      <c r="N193" t="s">
        <v>25</v>
      </c>
      <c r="O193" t="s">
        <v>25</v>
      </c>
      <c r="P193" t="s">
        <v>24</v>
      </c>
      <c r="Q193" t="s">
        <v>24</v>
      </c>
      <c r="R193" t="s">
        <v>24</v>
      </c>
      <c r="S193" t="s">
        <v>24</v>
      </c>
      <c r="T193" t="s">
        <v>49</v>
      </c>
      <c r="U193" t="s">
        <v>182</v>
      </c>
      <c r="V193" t="s">
        <v>209</v>
      </c>
    </row>
    <row r="194">
      <c r="A194" t="s">
        <v>210</v>
      </c>
      <c r="B194" t="n" s="1">
        <f>HYPERLINK("http://ci.openharmony.cn/event/61239639098612ecd32b78af","08-23 20:36:07")</f>
        <v>0.0</v>
      </c>
      <c r="C194" t="s">
        <v>106</v>
      </c>
      <c r="D194" t="s">
        <v>25</v>
      </c>
      <c r="E194" t="s">
        <v>25</v>
      </c>
      <c r="F194" t="s">
        <v>25</v>
      </c>
      <c r="G194" t="s">
        <v>25</v>
      </c>
      <c r="H194" t="s">
        <v>25</v>
      </c>
      <c r="I194" t="s">
        <v>25</v>
      </c>
      <c r="J194" t="s">
        <v>25</v>
      </c>
      <c r="K194" t="s">
        <v>25</v>
      </c>
      <c r="L194" t="s">
        <v>25</v>
      </c>
      <c r="M194" t="s">
        <v>25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22</v>
      </c>
      <c r="T194" t="s">
        <v>49</v>
      </c>
      <c r="U194" t="s">
        <v>210</v>
      </c>
      <c r="V194" t="s">
        <v>211</v>
      </c>
    </row>
    <row r="195">
      <c r="A195" t="s">
        <v>210</v>
      </c>
      <c r="B195" t="n" s="1">
        <f>HYPERLINK("http://ci.openharmony.cn/event/612395f3098612ecd32b6d68","08-23 20:34:58")</f>
        <v>0.0</v>
      </c>
      <c r="C195" t="s">
        <v>106</v>
      </c>
      <c r="D195" t="s">
        <v>25</v>
      </c>
      <c r="E195" t="s">
        <v>25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 t="s">
        <v>25</v>
      </c>
      <c r="L195" t="s">
        <v>25</v>
      </c>
      <c r="M195" t="s">
        <v>25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22</v>
      </c>
      <c r="T195" t="s">
        <v>49</v>
      </c>
      <c r="U195" t="s">
        <v>210</v>
      </c>
      <c r="V195" t="s">
        <v>212</v>
      </c>
    </row>
    <row r="196">
      <c r="A196" t="s">
        <v>133</v>
      </c>
      <c r="B196" t="n" s="1">
        <f>HYPERLINK("http://ci.openharmony.cn/event/612395d9098612ecd32b67b7","08-23 20:34:30")</f>
        <v>0.0</v>
      </c>
      <c r="C196" t="s">
        <v>61</v>
      </c>
      <c r="D196" t="s">
        <v>24</v>
      </c>
      <c r="E196" t="s">
        <v>25</v>
      </c>
      <c r="F196" t="s">
        <v>24</v>
      </c>
      <c r="G196" t="s">
        <v>25</v>
      </c>
      <c r="H196" t="s">
        <v>24</v>
      </c>
      <c r="I196" t="s">
        <v>25</v>
      </c>
      <c r="J196" t="s">
        <v>24</v>
      </c>
      <c r="K196" t="s">
        <v>25</v>
      </c>
      <c r="L196" t="s">
        <v>25</v>
      </c>
      <c r="M196" t="s">
        <v>25</v>
      </c>
      <c r="N196" t="s">
        <v>25</v>
      </c>
      <c r="O196" t="s">
        <v>25</v>
      </c>
      <c r="P196" t="s">
        <v>24</v>
      </c>
      <c r="Q196" t="s">
        <v>24</v>
      </c>
      <c r="R196" t="s">
        <v>24</v>
      </c>
      <c r="S196" t="s">
        <v>22</v>
      </c>
      <c r="T196" t="s">
        <v>23</v>
      </c>
      <c r="U196" t="s">
        <v>133</v>
      </c>
      <c r="V196" t="s">
        <v>136</v>
      </c>
    </row>
    <row r="197">
      <c r="A197" t="s">
        <v>213</v>
      </c>
      <c r="B197" t="n" s="1">
        <f>HYPERLINK("http://ci.openharmony.cn/event/612395c8098612ecd32b64d7","08-23 20:34:15")</f>
        <v>0.0</v>
      </c>
      <c r="C197" t="s">
        <v>36</v>
      </c>
      <c r="D197" t="s">
        <v>25</v>
      </c>
      <c r="E197" t="s">
        <v>25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 t="s">
        <v>24</v>
      </c>
      <c r="L197" t="s">
        <v>25</v>
      </c>
      <c r="M197" t="s">
        <v>26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24</v>
      </c>
      <c r="T197" t="s">
        <v>49</v>
      </c>
      <c r="U197" t="s">
        <v>213</v>
      </c>
      <c r="V197" t="s">
        <v>214</v>
      </c>
    </row>
    <row r="198">
      <c r="A198" t="s">
        <v>182</v>
      </c>
      <c r="B198" t="n" s="1">
        <f>HYPERLINK("http://ci.openharmony.cn/event/61239535098612ecd32b5028","08-23 20:31:48")</f>
        <v>0.0</v>
      </c>
      <c r="C198" t="s">
        <v>42</v>
      </c>
      <c r="D198" t="s">
        <v>25</v>
      </c>
      <c r="E198" t="s">
        <v>25</v>
      </c>
      <c r="F198" t="s">
        <v>24</v>
      </c>
      <c r="G198" t="s">
        <v>25</v>
      </c>
      <c r="H198" t="s">
        <v>24</v>
      </c>
      <c r="I198" t="s">
        <v>25</v>
      </c>
      <c r="J198" t="s">
        <v>24</v>
      </c>
      <c r="K198" t="s">
        <v>24</v>
      </c>
      <c r="L198" t="s">
        <v>25</v>
      </c>
      <c r="M198" t="s">
        <v>26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24</v>
      </c>
      <c r="T198" t="s">
        <v>23</v>
      </c>
      <c r="U198" t="s">
        <v>182</v>
      </c>
      <c r="V198" t="s">
        <v>215</v>
      </c>
    </row>
    <row r="199">
      <c r="A199" t="s">
        <v>151</v>
      </c>
      <c r="B199" t="n" s="1">
        <f>HYPERLINK("http://ci.openharmony.cn/event/612390b6098612ecd32ab22f","08-23 20:12:37")</f>
        <v>0.0</v>
      </c>
      <c r="C199" t="s">
        <v>33</v>
      </c>
      <c r="D199" t="s">
        <v>25</v>
      </c>
      <c r="E199" t="s">
        <v>25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 t="s">
        <v>24</v>
      </c>
      <c r="L199" t="s">
        <v>25</v>
      </c>
      <c r="M199" t="s">
        <v>26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22</v>
      </c>
      <c r="T199" t="s">
        <v>23</v>
      </c>
      <c r="U199" t="s">
        <v>151</v>
      </c>
      <c r="V199" t="s">
        <v>216</v>
      </c>
    </row>
    <row r="200">
      <c r="A200" t="s">
        <v>217</v>
      </c>
      <c r="B200" t="n" s="1">
        <f>HYPERLINK("http://ci.openharmony.cn/event/61239078098612ecd32aa868","08-23 20:11:35")</f>
        <v>0.0</v>
      </c>
      <c r="C200" t="s">
        <v>33</v>
      </c>
      <c r="D200" t="s">
        <v>25</v>
      </c>
      <c r="E200" t="s">
        <v>25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 t="s">
        <v>24</v>
      </c>
      <c r="L200" t="s">
        <v>25</v>
      </c>
      <c r="M200" t="s">
        <v>26</v>
      </c>
      <c r="N200" t="s">
        <v>25</v>
      </c>
      <c r="O200" t="s">
        <v>25</v>
      </c>
      <c r="P200" t="s">
        <v>25</v>
      </c>
      <c r="Q200" t="s">
        <v>25</v>
      </c>
      <c r="R200" t="s">
        <v>25</v>
      </c>
      <c r="S200" t="s">
        <v>24</v>
      </c>
      <c r="T200" t="s">
        <v>49</v>
      </c>
      <c r="U200" t="s">
        <v>217</v>
      </c>
      <c r="V200" t="s">
        <v>218</v>
      </c>
    </row>
    <row r="201">
      <c r="A201" t="s">
        <v>203</v>
      </c>
      <c r="B201" t="n" s="1">
        <f>HYPERLINK("http://ci.openharmony.cn/event/6123900f098612ecd32a9903","08-23 20:09:48")</f>
        <v>0.0</v>
      </c>
      <c r="C201" t="s">
        <v>44</v>
      </c>
      <c r="D201" t="s">
        <v>25</v>
      </c>
      <c r="E201" t="s">
        <v>25</v>
      </c>
      <c r="F201" t="s">
        <v>24</v>
      </c>
      <c r="G201" t="s">
        <v>24</v>
      </c>
      <c r="H201" t="s">
        <v>25</v>
      </c>
      <c r="I201" t="s">
        <v>25</v>
      </c>
      <c r="J201" t="s">
        <v>25</v>
      </c>
      <c r="K201" t="s">
        <v>25</v>
      </c>
      <c r="L201" t="s">
        <v>25</v>
      </c>
      <c r="M201" t="s">
        <v>25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22</v>
      </c>
      <c r="T201" t="s">
        <v>23</v>
      </c>
      <c r="U201" t="s">
        <v>203</v>
      </c>
      <c r="V201" t="s">
        <v>204</v>
      </c>
    </row>
    <row r="202">
      <c r="A202" t="s">
        <v>210</v>
      </c>
      <c r="B202" t="n" s="1">
        <f>HYPERLINK("http://ci.openharmony.cn/event/61238cae098612ecd32a297d","08-23 19:55:25")</f>
        <v>0.0</v>
      </c>
      <c r="C202" t="s">
        <v>106</v>
      </c>
      <c r="D202" t="s">
        <v>25</v>
      </c>
      <c r="E202" t="s">
        <v>25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 t="s">
        <v>25</v>
      </c>
      <c r="L202" t="s">
        <v>25</v>
      </c>
      <c r="M202" t="s">
        <v>25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22</v>
      </c>
      <c r="T202" t="s">
        <v>49</v>
      </c>
      <c r="U202" t="s">
        <v>210</v>
      </c>
      <c r="V202" t="s">
        <v>219</v>
      </c>
    </row>
    <row r="203">
      <c r="A203" t="s">
        <v>220</v>
      </c>
      <c r="B203" t="n" s="1">
        <f>HYPERLINK("http://ci.openharmony.cn/event/61238a2e098612ecd329d0d6","08-23 19:44:43")</f>
        <v>0.0</v>
      </c>
      <c r="C203" t="s">
        <v>36</v>
      </c>
      <c r="D203" t="s">
        <v>25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 t="s">
        <v>24</v>
      </c>
      <c r="L203" t="s">
        <v>25</v>
      </c>
      <c r="M203" t="s">
        <v>26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22</v>
      </c>
      <c r="T203" t="s">
        <v>49</v>
      </c>
      <c r="U203" t="s">
        <v>220</v>
      </c>
      <c r="V203" t="s">
        <v>221</v>
      </c>
    </row>
    <row r="204">
      <c r="A204" t="s">
        <v>222</v>
      </c>
      <c r="B204" t="n" s="1">
        <f>HYPERLINK("http://ci.openharmony.cn/event/612388e7098612ecd3299a8f","08-23 19:39:18")</f>
        <v>0.0</v>
      </c>
      <c r="C204" t="s">
        <v>76</v>
      </c>
      <c r="D204" t="s">
        <v>24</v>
      </c>
      <c r="E204" t="s">
        <v>25</v>
      </c>
      <c r="F204" t="s">
        <v>24</v>
      </c>
      <c r="G204" t="s">
        <v>25</v>
      </c>
      <c r="H204" t="s">
        <v>24</v>
      </c>
      <c r="I204" t="s">
        <v>25</v>
      </c>
      <c r="J204" t="s">
        <v>24</v>
      </c>
      <c r="K204" t="s">
        <v>24</v>
      </c>
      <c r="L204" t="s">
        <v>25</v>
      </c>
      <c r="M204" t="s">
        <v>26</v>
      </c>
      <c r="N204" t="s">
        <v>25</v>
      </c>
      <c r="O204" t="s">
        <v>25</v>
      </c>
      <c r="P204" t="s">
        <v>24</v>
      </c>
      <c r="Q204" t="s">
        <v>24</v>
      </c>
      <c r="R204" t="s">
        <v>24</v>
      </c>
      <c r="S204" t="s">
        <v>24</v>
      </c>
      <c r="T204" t="s">
        <v>49</v>
      </c>
      <c r="U204" t="s">
        <v>222</v>
      </c>
      <c r="V204" t="s">
        <v>223</v>
      </c>
    </row>
    <row r="205">
      <c r="A205" t="s">
        <v>112</v>
      </c>
      <c r="B205" t="n" s="1">
        <f>HYPERLINK("http://ci.openharmony.cn/event/612387dd098612ecd3296dc7","08-23 19:34:52")</f>
        <v>0.0</v>
      </c>
      <c r="C205" t="s">
        <v>36</v>
      </c>
      <c r="D205" t="s">
        <v>25</v>
      </c>
      <c r="E205" t="s">
        <v>25</v>
      </c>
      <c r="F205" t="s">
        <v>25</v>
      </c>
      <c r="G205" t="s">
        <v>25</v>
      </c>
      <c r="H205" t="s">
        <v>25</v>
      </c>
      <c r="I205" t="s">
        <v>25</v>
      </c>
      <c r="J205" t="s">
        <v>25</v>
      </c>
      <c r="K205" t="s">
        <v>24</v>
      </c>
      <c r="L205" t="s">
        <v>25</v>
      </c>
      <c r="M205" t="s">
        <v>26</v>
      </c>
      <c r="N205" t="s">
        <v>25</v>
      </c>
      <c r="O205" t="s">
        <v>25</v>
      </c>
      <c r="P205" t="s">
        <v>25</v>
      </c>
      <c r="Q205" t="s">
        <v>25</v>
      </c>
      <c r="R205" t="s">
        <v>25</v>
      </c>
      <c r="S205" t="s">
        <v>22</v>
      </c>
      <c r="T205" t="s">
        <v>23</v>
      </c>
      <c r="U205" t="s">
        <v>112</v>
      </c>
      <c r="V205" t="s">
        <v>154</v>
      </c>
    </row>
    <row r="206">
      <c r="A206" t="s">
        <v>20</v>
      </c>
      <c r="B206" t="n" s="1">
        <f>HYPERLINK("http://ci.openharmony.cn/event/612387d5098612ecd3296c8f","08-23 19:34:40")</f>
        <v>0.0</v>
      </c>
      <c r="C206" t="s">
        <v>224</v>
      </c>
      <c r="D206" t="s">
        <v>24</v>
      </c>
      <c r="E206" t="s">
        <v>25</v>
      </c>
      <c r="F206" t="s">
        <v>24</v>
      </c>
      <c r="G206" t="s">
        <v>24</v>
      </c>
      <c r="H206" t="s">
        <v>24</v>
      </c>
      <c r="I206" t="s">
        <v>24</v>
      </c>
      <c r="J206" t="s">
        <v>24</v>
      </c>
      <c r="K206" t="s">
        <v>24</v>
      </c>
      <c r="L206" t="s">
        <v>24</v>
      </c>
      <c r="M206" t="s">
        <v>26</v>
      </c>
      <c r="N206" t="s">
        <v>25</v>
      </c>
      <c r="O206" t="s">
        <v>25</v>
      </c>
      <c r="P206" t="s">
        <v>24</v>
      </c>
      <c r="Q206" t="s">
        <v>24</v>
      </c>
      <c r="R206" t="s">
        <v>24</v>
      </c>
      <c r="S206" t="s">
        <v>22</v>
      </c>
      <c r="T206" t="s">
        <v>23</v>
      </c>
      <c r="U206" t="s">
        <v>20</v>
      </c>
      <c r="V206" t="s">
        <v>39</v>
      </c>
    </row>
    <row r="207">
      <c r="U207" t="s">
        <v>20</v>
      </c>
      <c r="V207" t="s">
        <v>28</v>
      </c>
    </row>
    <row r="208">
      <c r="U208" t="s">
        <v>20</v>
      </c>
      <c r="V208" t="s">
        <v>29</v>
      </c>
    </row>
    <row r="209">
      <c r="U209" t="s">
        <v>20</v>
      </c>
      <c r="V209" t="s">
        <v>30</v>
      </c>
    </row>
    <row r="210">
      <c r="U210" t="s">
        <v>20</v>
      </c>
      <c r="V210" t="s">
        <v>31</v>
      </c>
    </row>
    <row r="211">
      <c r="A211" t="s">
        <v>162</v>
      </c>
      <c r="B211" t="n" s="1">
        <f>HYPERLINK("http://ci.openharmony.cn/event/612387a1098612ecd329644a","08-23 19:33:50")</f>
        <v>0.0</v>
      </c>
      <c r="C211" t="s">
        <v>64</v>
      </c>
      <c r="D211" t="s">
        <v>24</v>
      </c>
      <c r="E211" t="s">
        <v>25</v>
      </c>
      <c r="F211" t="s">
        <v>25</v>
      </c>
      <c r="G211" t="s">
        <v>25</v>
      </c>
      <c r="H211" t="s">
        <v>25</v>
      </c>
      <c r="I211" t="s">
        <v>25</v>
      </c>
      <c r="J211" t="s">
        <v>25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24</v>
      </c>
      <c r="Q211" t="s">
        <v>24</v>
      </c>
      <c r="R211" t="s">
        <v>25</v>
      </c>
      <c r="S211" t="s">
        <v>22</v>
      </c>
      <c r="T211" t="s">
        <v>23</v>
      </c>
      <c r="U211" t="s">
        <v>162</v>
      </c>
      <c r="V211" t="s">
        <v>163</v>
      </c>
    </row>
    <row r="212">
      <c r="A212" t="s">
        <v>225</v>
      </c>
      <c r="B212" t="n" s="1">
        <f>HYPERLINK("http://ci.openharmony.cn/event/612386fc098612ecd3294d95","08-23 19:31:07")</f>
        <v>0.0</v>
      </c>
      <c r="C212" t="s">
        <v>106</v>
      </c>
      <c r="D212" t="s">
        <v>25</v>
      </c>
      <c r="E212" t="s">
        <v>25</v>
      </c>
      <c r="F212" t="s">
        <v>25</v>
      </c>
      <c r="G212" t="s">
        <v>25</v>
      </c>
      <c r="H212" t="s">
        <v>25</v>
      </c>
      <c r="I212" t="s">
        <v>25</v>
      </c>
      <c r="J212" t="s">
        <v>25</v>
      </c>
      <c r="K212" t="s">
        <v>25</v>
      </c>
      <c r="L212" t="s">
        <v>25</v>
      </c>
      <c r="M212" t="s">
        <v>25</v>
      </c>
      <c r="N212" t="s">
        <v>25</v>
      </c>
      <c r="O212" t="s">
        <v>25</v>
      </c>
      <c r="P212" t="s">
        <v>25</v>
      </c>
      <c r="Q212" t="s">
        <v>25</v>
      </c>
      <c r="R212" t="s">
        <v>25</v>
      </c>
      <c r="S212" t="s">
        <v>22</v>
      </c>
      <c r="T212" t="s">
        <v>49</v>
      </c>
      <c r="U212" t="s">
        <v>225</v>
      </c>
      <c r="V212" t="s">
        <v>226</v>
      </c>
    </row>
    <row r="213">
      <c r="A213" t="s">
        <v>227</v>
      </c>
      <c r="B213" t="n" s="1">
        <f>HYPERLINK("http://ci.openharmony.cn/event/61238392098612ecd328cec6","08-23 19:16:33")</f>
        <v>0.0</v>
      </c>
      <c r="C213" t="s">
        <v>42</v>
      </c>
      <c r="D213" t="s">
        <v>25</v>
      </c>
      <c r="E213" t="s">
        <v>25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 t="s">
        <v>24</v>
      </c>
      <c r="L213" t="s">
        <v>25</v>
      </c>
      <c r="M213" t="s">
        <v>26</v>
      </c>
      <c r="N213" t="s">
        <v>25</v>
      </c>
      <c r="O213" t="s">
        <v>25</v>
      </c>
      <c r="P213" t="s">
        <v>25</v>
      </c>
      <c r="Q213" t="s">
        <v>25</v>
      </c>
      <c r="R213" t="s">
        <v>25</v>
      </c>
      <c r="S213" t="s">
        <v>22</v>
      </c>
      <c r="T213" t="s">
        <v>49</v>
      </c>
      <c r="U213" t="s">
        <v>227</v>
      </c>
      <c r="V213" t="s">
        <v>228</v>
      </c>
    </row>
    <row r="214">
      <c r="A214" t="s">
        <v>229</v>
      </c>
      <c r="B214" t="n" s="1">
        <f>HYPERLINK("http://ci.openharmony.cn/event/61237eee098612ecd3282ba1","08-23 18:56:45")</f>
        <v>0.0</v>
      </c>
      <c r="C214" t="s">
        <v>36</v>
      </c>
      <c r="D214" t="s">
        <v>24</v>
      </c>
      <c r="E214" t="s">
        <v>25</v>
      </c>
      <c r="F214" t="s">
        <v>24</v>
      </c>
      <c r="G214" t="s">
        <v>25</v>
      </c>
      <c r="H214" t="s">
        <v>24</v>
      </c>
      <c r="I214" t="s">
        <v>25</v>
      </c>
      <c r="J214" t="s">
        <v>24</v>
      </c>
      <c r="K214" t="s">
        <v>24</v>
      </c>
      <c r="L214" t="s">
        <v>25</v>
      </c>
      <c r="M214" t="s">
        <v>26</v>
      </c>
      <c r="N214" t="s">
        <v>25</v>
      </c>
      <c r="O214" t="s">
        <v>25</v>
      </c>
      <c r="P214" t="s">
        <v>24</v>
      </c>
      <c r="Q214" t="s">
        <v>24</v>
      </c>
      <c r="R214" t="s">
        <v>24</v>
      </c>
      <c r="S214" t="s">
        <v>24</v>
      </c>
      <c r="T214" t="s">
        <v>49</v>
      </c>
      <c r="U214" t="s">
        <v>229</v>
      </c>
      <c r="V214" t="s">
        <v>230</v>
      </c>
    </row>
    <row r="215">
      <c r="A215" t="s">
        <v>176</v>
      </c>
      <c r="B215" t="n" s="1">
        <f>HYPERLINK("http://ci.openharmony.cn/event/612379ba098612ecd32779e9","08-23 18:34:33")</f>
        <v>0.0</v>
      </c>
      <c r="C215" t="s">
        <v>76</v>
      </c>
      <c r="D215" t="s">
        <v>24</v>
      </c>
      <c r="E215" t="s">
        <v>25</v>
      </c>
      <c r="F215" t="s">
        <v>24</v>
      </c>
      <c r="G215" t="s">
        <v>25</v>
      </c>
      <c r="H215" t="s">
        <v>24</v>
      </c>
      <c r="I215" t="s">
        <v>25</v>
      </c>
      <c r="J215" t="s">
        <v>24</v>
      </c>
      <c r="K215" t="s">
        <v>24</v>
      </c>
      <c r="L215" t="s">
        <v>25</v>
      </c>
      <c r="M215" t="s">
        <v>26</v>
      </c>
      <c r="N215" t="s">
        <v>25</v>
      </c>
      <c r="O215" t="s">
        <v>25</v>
      </c>
      <c r="P215" t="s">
        <v>24</v>
      </c>
      <c r="Q215" t="s">
        <v>24</v>
      </c>
      <c r="R215" t="s">
        <v>24</v>
      </c>
      <c r="S215" t="s">
        <v>22</v>
      </c>
      <c r="T215" t="s">
        <v>23</v>
      </c>
      <c r="U215" t="s">
        <v>176</v>
      </c>
      <c r="V215" t="s">
        <v>231</v>
      </c>
    </row>
    <row r="216">
      <c r="A216" t="s">
        <v>232</v>
      </c>
      <c r="B216" t="n" s="1">
        <f>HYPERLINK("http://ci.openharmony.cn/event/61237600098612ecd326f6ab","08-23 18:18:39")</f>
        <v>0.0</v>
      </c>
      <c r="C216" t="s">
        <v>64</v>
      </c>
      <c r="D216" t="s">
        <v>25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 t="s">
        <v>25</v>
      </c>
      <c r="K216" t="s">
        <v>26</v>
      </c>
      <c r="L216" t="s">
        <v>25</v>
      </c>
      <c r="M216" t="s">
        <v>26</v>
      </c>
      <c r="N216" t="s">
        <v>25</v>
      </c>
      <c r="O216" t="s">
        <v>25</v>
      </c>
      <c r="P216" t="s">
        <v>25</v>
      </c>
      <c r="Q216" t="s">
        <v>25</v>
      </c>
      <c r="R216" t="s">
        <v>25</v>
      </c>
      <c r="S216" t="s">
        <v>22</v>
      </c>
      <c r="T216" t="s">
        <v>23</v>
      </c>
      <c r="U216" t="s">
        <v>232</v>
      </c>
      <c r="V216" t="s">
        <v>233</v>
      </c>
    </row>
    <row r="217">
      <c r="A217" t="s">
        <v>232</v>
      </c>
      <c r="B217" t="n" s="1">
        <f>HYPERLINK("http://ci.openharmony.cn/event/6123729d098612ecd32680bb","08-23 18:04:12")</f>
        <v>0.0</v>
      </c>
      <c r="C217" t="s">
        <v>64</v>
      </c>
      <c r="D217" t="s">
        <v>25</v>
      </c>
      <c r="E217" t="s">
        <v>25</v>
      </c>
      <c r="F217" t="s">
        <v>25</v>
      </c>
      <c r="G217" t="s">
        <v>25</v>
      </c>
      <c r="H217" t="s">
        <v>25</v>
      </c>
      <c r="I217" t="s">
        <v>25</v>
      </c>
      <c r="J217" t="s">
        <v>25</v>
      </c>
      <c r="K217" t="s">
        <v>26</v>
      </c>
      <c r="L217" t="s">
        <v>25</v>
      </c>
      <c r="M217" t="s">
        <v>26</v>
      </c>
      <c r="N217" t="s">
        <v>25</v>
      </c>
      <c r="O217" t="s">
        <v>25</v>
      </c>
      <c r="P217" t="s">
        <v>25</v>
      </c>
      <c r="Q217" t="s">
        <v>25</v>
      </c>
      <c r="R217" t="s">
        <v>25</v>
      </c>
      <c r="S217" t="s">
        <v>22</v>
      </c>
      <c r="T217" t="s">
        <v>23</v>
      </c>
      <c r="U217" t="s">
        <v>232</v>
      </c>
      <c r="V217" t="s">
        <v>233</v>
      </c>
    </row>
    <row r="218">
      <c r="A218" t="s">
        <v>234</v>
      </c>
      <c r="B218" t="n" s="1">
        <f>HYPERLINK("http://ci.openharmony.cn/event/61236ceb098612ecd325b87b","08-23 17:39:54")</f>
        <v>0.0</v>
      </c>
      <c r="C218" t="s">
        <v>36</v>
      </c>
      <c r="D218" t="s">
        <v>24</v>
      </c>
      <c r="E218" t="s">
        <v>25</v>
      </c>
      <c r="F218" t="s">
        <v>24</v>
      </c>
      <c r="G218" t="s">
        <v>25</v>
      </c>
      <c r="H218" t="s">
        <v>24</v>
      </c>
      <c r="I218" t="s">
        <v>25</v>
      </c>
      <c r="J218" t="s">
        <v>24</v>
      </c>
      <c r="K218" t="s">
        <v>24</v>
      </c>
      <c r="L218" t="s">
        <v>25</v>
      </c>
      <c r="M218" t="s">
        <v>26</v>
      </c>
      <c r="N218" t="s">
        <v>25</v>
      </c>
      <c r="O218" t="s">
        <v>25</v>
      </c>
      <c r="P218" t="s">
        <v>24</v>
      </c>
      <c r="Q218" t="s">
        <v>24</v>
      </c>
      <c r="R218" t="s">
        <v>24</v>
      </c>
      <c r="S218" t="s">
        <v>22</v>
      </c>
      <c r="T218" t="s">
        <v>49</v>
      </c>
      <c r="U218" t="s">
        <v>234</v>
      </c>
      <c r="V218" t="s">
        <v>235</v>
      </c>
    </row>
    <row r="219">
      <c r="A219" t="s">
        <v>232</v>
      </c>
      <c r="B219" t="n" s="1">
        <f>HYPERLINK("http://ci.openharmony.cn/event/61236981098612ecd3253b78","08-23 17:25:19")</f>
        <v>0.0</v>
      </c>
      <c r="C219" t="s">
        <v>64</v>
      </c>
      <c r="D219" t="s">
        <v>25</v>
      </c>
      <c r="E219" t="s">
        <v>25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26</v>
      </c>
      <c r="L219" t="s">
        <v>25</v>
      </c>
      <c r="M219" t="s">
        <v>26</v>
      </c>
      <c r="N219" t="s">
        <v>25</v>
      </c>
      <c r="O219" t="s">
        <v>25</v>
      </c>
      <c r="P219" t="s">
        <v>25</v>
      </c>
      <c r="Q219" t="s">
        <v>25</v>
      </c>
      <c r="R219" t="s">
        <v>25</v>
      </c>
      <c r="S219" t="s">
        <v>22</v>
      </c>
      <c r="T219" t="s">
        <v>23</v>
      </c>
      <c r="U219" t="s">
        <v>232</v>
      </c>
      <c r="V219" t="s">
        <v>233</v>
      </c>
    </row>
    <row r="220">
      <c r="A220" t="s">
        <v>133</v>
      </c>
      <c r="B220" t="n" s="1">
        <f>HYPERLINK("http://ci.openharmony.cn/event/61236629098612ecd324c515","08-23 17:11:02")</f>
        <v>0.0</v>
      </c>
      <c r="C220" t="s">
        <v>36</v>
      </c>
      <c r="D220" t="s">
        <v>24</v>
      </c>
      <c r="E220" t="s">
        <v>25</v>
      </c>
      <c r="F220" t="s">
        <v>24</v>
      </c>
      <c r="G220" t="s">
        <v>25</v>
      </c>
      <c r="H220" t="s">
        <v>24</v>
      </c>
      <c r="I220" t="s">
        <v>25</v>
      </c>
      <c r="J220" t="s">
        <v>24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24</v>
      </c>
      <c r="Q220" t="s">
        <v>24</v>
      </c>
      <c r="R220" t="s">
        <v>24</v>
      </c>
      <c r="S220" t="s">
        <v>22</v>
      </c>
      <c r="T220" t="s">
        <v>23</v>
      </c>
      <c r="U220" t="s">
        <v>133</v>
      </c>
      <c r="V220" t="s">
        <v>236</v>
      </c>
    </row>
    <row r="221">
      <c r="A221" t="s">
        <v>137</v>
      </c>
      <c r="B221" t="n" s="1">
        <f>HYPERLINK("http://ci.openharmony.cn/event/61236475098612ecd3248234","08-23 17:03:47")</f>
        <v>0.0</v>
      </c>
      <c r="C221" t="s">
        <v>40</v>
      </c>
      <c r="D221" t="s">
        <v>25</v>
      </c>
      <c r="E221" t="s">
        <v>25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 t="s">
        <v>24</v>
      </c>
      <c r="L221" t="s">
        <v>25</v>
      </c>
      <c r="M221" t="s">
        <v>26</v>
      </c>
      <c r="N221" t="s">
        <v>25</v>
      </c>
      <c r="O221" t="s">
        <v>25</v>
      </c>
      <c r="P221" t="s">
        <v>24</v>
      </c>
      <c r="Q221" t="s">
        <v>24</v>
      </c>
      <c r="R221" t="s">
        <v>24</v>
      </c>
      <c r="S221" t="s">
        <v>22</v>
      </c>
      <c r="T221" t="s">
        <v>23</v>
      </c>
      <c r="U221" t="s">
        <v>137</v>
      </c>
      <c r="V221" t="s">
        <v>138</v>
      </c>
    </row>
    <row r="222">
      <c r="A222" t="s">
        <v>203</v>
      </c>
      <c r="B222" t="n" s="1">
        <f>HYPERLINK("http://ci.openharmony.cn/event/61236444098612ecd3247a7f","08-23 17:02:57")</f>
        <v>0.0</v>
      </c>
      <c r="C222" t="s">
        <v>44</v>
      </c>
      <c r="D222" t="s">
        <v>25</v>
      </c>
      <c r="E222" t="s">
        <v>25</v>
      </c>
      <c r="F222" t="s">
        <v>24</v>
      </c>
      <c r="G222" t="s">
        <v>81</v>
      </c>
      <c r="H222" t="s">
        <v>24</v>
      </c>
      <c r="I222" t="s">
        <v>24</v>
      </c>
      <c r="J222" t="s">
        <v>25</v>
      </c>
      <c r="K222" t="s">
        <v>25</v>
      </c>
      <c r="L222" t="s">
        <v>25</v>
      </c>
      <c r="M222" t="s">
        <v>25</v>
      </c>
      <c r="N222" t="s">
        <v>25</v>
      </c>
      <c r="O222" t="s">
        <v>25</v>
      </c>
      <c r="P222" t="s">
        <v>25</v>
      </c>
      <c r="Q222" t="s">
        <v>25</v>
      </c>
      <c r="R222" t="s">
        <v>24</v>
      </c>
      <c r="S222" t="s">
        <v>22</v>
      </c>
      <c r="T222" t="s">
        <v>23</v>
      </c>
      <c r="U222" t="s">
        <v>203</v>
      </c>
      <c r="V222" t="s">
        <v>204</v>
      </c>
    </row>
    <row r="223">
      <c r="A223" t="s">
        <v>108</v>
      </c>
      <c r="B223" t="n" s="1">
        <f>HYPERLINK("http://ci.openharmony.cn/event/612363ca098612ecd3246721","08-23 17:00:57")</f>
        <v>0.0</v>
      </c>
      <c r="C223" t="s">
        <v>40</v>
      </c>
      <c r="D223" t="s">
        <v>25</v>
      </c>
      <c r="E223" t="s">
        <v>25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 t="s">
        <v>24</v>
      </c>
      <c r="L223" t="s">
        <v>25</v>
      </c>
      <c r="M223" t="s">
        <v>26</v>
      </c>
      <c r="N223" t="s">
        <v>25</v>
      </c>
      <c r="O223" t="s">
        <v>25</v>
      </c>
      <c r="P223" t="s">
        <v>25</v>
      </c>
      <c r="Q223" t="s">
        <v>25</v>
      </c>
      <c r="R223" t="s">
        <v>25</v>
      </c>
      <c r="S223" t="s">
        <v>22</v>
      </c>
      <c r="T223" t="s">
        <v>49</v>
      </c>
      <c r="U223" t="s">
        <v>108</v>
      </c>
      <c r="V223" t="s">
        <v>237</v>
      </c>
    </row>
    <row r="224">
      <c r="A224" t="s">
        <v>147</v>
      </c>
      <c r="B224" t="n" s="1">
        <f>HYPERLINK("http://ci.openharmony.cn/event/61236389098612ecd3245bb5","08-23 16:59:52")</f>
        <v>0.0</v>
      </c>
      <c r="C224" t="s">
        <v>76</v>
      </c>
      <c r="D224" t="s">
        <v>24</v>
      </c>
      <c r="E224" t="s">
        <v>25</v>
      </c>
      <c r="F224" t="s">
        <v>24</v>
      </c>
      <c r="G224" t="s">
        <v>25</v>
      </c>
      <c r="H224" t="s">
        <v>24</v>
      </c>
      <c r="I224" t="s">
        <v>25</v>
      </c>
      <c r="J224" t="s">
        <v>24</v>
      </c>
      <c r="K224" t="s">
        <v>24</v>
      </c>
      <c r="L224" t="s">
        <v>25</v>
      </c>
      <c r="M224" t="s">
        <v>26</v>
      </c>
      <c r="N224" t="s">
        <v>25</v>
      </c>
      <c r="O224" t="s">
        <v>25</v>
      </c>
      <c r="P224" t="s">
        <v>24</v>
      </c>
      <c r="Q224" t="s">
        <v>24</v>
      </c>
      <c r="R224" t="s">
        <v>24</v>
      </c>
      <c r="S224" t="s">
        <v>24</v>
      </c>
      <c r="T224" t="s">
        <v>49</v>
      </c>
      <c r="U224" t="s">
        <v>147</v>
      </c>
      <c r="V224" t="s">
        <v>238</v>
      </c>
    </row>
    <row r="225">
      <c r="A225" t="s">
        <v>239</v>
      </c>
      <c r="B225" t="n" s="1">
        <f>HYPERLINK("http://ci.openharmony.cn/event/61236272098612ecd32433d6","08-23 16:55:12")</f>
        <v>0.0</v>
      </c>
      <c r="C225" t="s">
        <v>40</v>
      </c>
      <c r="D225" t="s">
        <v>25</v>
      </c>
      <c r="E225" t="s">
        <v>25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 t="s">
        <v>24</v>
      </c>
      <c r="L225" t="s">
        <v>25</v>
      </c>
      <c r="M225" t="s">
        <v>26</v>
      </c>
      <c r="N225" t="s">
        <v>25</v>
      </c>
      <c r="O225" t="s">
        <v>25</v>
      </c>
      <c r="P225" t="s">
        <v>25</v>
      </c>
      <c r="Q225" t="s">
        <v>25</v>
      </c>
      <c r="R225" t="s">
        <v>25</v>
      </c>
      <c r="S225" t="s">
        <v>22</v>
      </c>
      <c r="T225" t="s">
        <v>49</v>
      </c>
      <c r="U225" t="s">
        <v>239</v>
      </c>
      <c r="V225" t="s">
        <v>240</v>
      </c>
    </row>
    <row r="226">
      <c r="A226" t="s">
        <v>108</v>
      </c>
      <c r="B226" t="n" s="1">
        <f>HYPERLINK("http://ci.openharmony.cn/event/6123623f098612ecd3242c44","08-23 16:54:22")</f>
        <v>0.0</v>
      </c>
      <c r="C226" t="s">
        <v>67</v>
      </c>
      <c r="D226" t="s">
        <v>25</v>
      </c>
      <c r="E226" t="s">
        <v>25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87</v>
      </c>
      <c r="L226" t="s">
        <v>25</v>
      </c>
      <c r="M226" t="s">
        <v>87</v>
      </c>
      <c r="N226" t="s">
        <v>25</v>
      </c>
      <c r="O226" t="s">
        <v>25</v>
      </c>
      <c r="P226" t="s">
        <v>25</v>
      </c>
      <c r="Q226" t="s">
        <v>25</v>
      </c>
      <c r="R226" t="s">
        <v>25</v>
      </c>
      <c r="S226" t="s">
        <v>22</v>
      </c>
      <c r="T226" t="s">
        <v>23</v>
      </c>
      <c r="U226" t="s">
        <v>108</v>
      </c>
      <c r="V226" t="s">
        <v>237</v>
      </c>
    </row>
    <row r="227">
      <c r="A227" t="s">
        <v>125</v>
      </c>
      <c r="B227" t="n" s="1">
        <f>HYPERLINK("http://ci.openharmony.cn/event/61236126098612ecd3240380","08-23 16:49:39")</f>
        <v>0.0</v>
      </c>
      <c r="C227" t="s">
        <v>52</v>
      </c>
      <c r="D227" t="s">
        <v>24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  <c r="L227" t="s">
        <v>25</v>
      </c>
      <c r="M227" t="s">
        <v>25</v>
      </c>
      <c r="N227" t="s">
        <v>25</v>
      </c>
      <c r="O227" t="s">
        <v>25</v>
      </c>
      <c r="P227" t="s">
        <v>26</v>
      </c>
      <c r="Q227" t="s">
        <v>26</v>
      </c>
      <c r="R227" t="s">
        <v>24</v>
      </c>
      <c r="S227" t="s">
        <v>22</v>
      </c>
      <c r="T227" t="s">
        <v>23</v>
      </c>
      <c r="U227" t="s">
        <v>125</v>
      </c>
      <c r="V227" t="s">
        <v>241</v>
      </c>
    </row>
    <row r="228">
      <c r="U228" t="s">
        <v>125</v>
      </c>
      <c r="V228" t="s">
        <v>242</v>
      </c>
    </row>
    <row r="229">
      <c r="A229" t="s">
        <v>108</v>
      </c>
      <c r="B229" t="n" s="1">
        <f>HYPERLINK("http://ci.openharmony.cn/event/61235f2e098612ecd323be3d","08-23 16:41:17")</f>
        <v>0.0</v>
      </c>
      <c r="C229" t="s">
        <v>33</v>
      </c>
      <c r="D229" t="s">
        <v>25</v>
      </c>
      <c r="E229" t="s">
        <v>25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 t="s">
        <v>24</v>
      </c>
      <c r="L229" t="s">
        <v>25</v>
      </c>
      <c r="M229" t="s">
        <v>26</v>
      </c>
      <c r="N229" t="s">
        <v>25</v>
      </c>
      <c r="O229" t="s">
        <v>25</v>
      </c>
      <c r="P229" t="s">
        <v>25</v>
      </c>
      <c r="Q229" t="s">
        <v>25</v>
      </c>
      <c r="R229" t="s">
        <v>25</v>
      </c>
      <c r="S229" t="s">
        <v>22</v>
      </c>
      <c r="T229" t="s">
        <v>23</v>
      </c>
      <c r="U229" t="s">
        <v>108</v>
      </c>
      <c r="V229" t="s">
        <v>237</v>
      </c>
    </row>
    <row r="230">
      <c r="A230" t="s">
        <v>232</v>
      </c>
      <c r="B230" t="n" s="1">
        <f>HYPERLINK("http://ci.openharmony.cn/event/61235d17098612ecd3236e73","08-23 16:32:22")</f>
        <v>0.0</v>
      </c>
      <c r="C230" t="s">
        <v>64</v>
      </c>
      <c r="D230" t="s">
        <v>25</v>
      </c>
      <c r="E230" t="s">
        <v>25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 t="s">
        <v>26</v>
      </c>
      <c r="L230" t="s">
        <v>25</v>
      </c>
      <c r="M230" t="s">
        <v>26</v>
      </c>
      <c r="N230" t="s">
        <v>25</v>
      </c>
      <c r="O230" t="s">
        <v>25</v>
      </c>
      <c r="P230" t="s">
        <v>25</v>
      </c>
      <c r="Q230" t="s">
        <v>25</v>
      </c>
      <c r="R230" t="s">
        <v>25</v>
      </c>
      <c r="S230" t="s">
        <v>22</v>
      </c>
      <c r="T230" t="s">
        <v>23</v>
      </c>
      <c r="U230" t="s">
        <v>232</v>
      </c>
      <c r="V230" t="s">
        <v>233</v>
      </c>
    </row>
    <row r="231">
      <c r="A231" t="s">
        <v>125</v>
      </c>
      <c r="B231" t="n" s="1">
        <f>HYPERLINK("http://ci.openharmony.cn/event/61235cb7098612ecd3235f1e","08-23 16:30:44")</f>
        <v>0.0</v>
      </c>
      <c r="C231" t="s">
        <v>52</v>
      </c>
      <c r="D231" t="s">
        <v>24</v>
      </c>
      <c r="E231" t="s">
        <v>25</v>
      </c>
      <c r="F231" t="s">
        <v>25</v>
      </c>
      <c r="G231" t="s">
        <v>25</v>
      </c>
      <c r="H231" t="s">
        <v>25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26</v>
      </c>
      <c r="Q231" t="s">
        <v>26</v>
      </c>
      <c r="R231" t="s">
        <v>24</v>
      </c>
      <c r="S231" t="s">
        <v>22</v>
      </c>
      <c r="T231" t="s">
        <v>23</v>
      </c>
      <c r="U231" t="s">
        <v>125</v>
      </c>
      <c r="V231" t="s">
        <v>241</v>
      </c>
    </row>
    <row r="232">
      <c r="U232" t="s">
        <v>125</v>
      </c>
      <c r="V232" t="s">
        <v>242</v>
      </c>
    </row>
    <row r="233">
      <c r="A233" t="s">
        <v>225</v>
      </c>
      <c r="B233" t="n" s="1">
        <f>HYPERLINK("http://ci.openharmony.cn/event/61235bf2098612ecd3233fae","08-23 16:27:29")</f>
        <v>0.0</v>
      </c>
      <c r="C233" t="s">
        <v>78</v>
      </c>
      <c r="D233" t="s">
        <v>25</v>
      </c>
      <c r="E233" t="s">
        <v>25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 t="s">
        <v>24</v>
      </c>
      <c r="L233" t="s">
        <v>24</v>
      </c>
      <c r="M233" t="s">
        <v>26</v>
      </c>
      <c r="N233" t="s">
        <v>25</v>
      </c>
      <c r="O233" t="s">
        <v>25</v>
      </c>
      <c r="P233" t="s">
        <v>25</v>
      </c>
      <c r="Q233" t="s">
        <v>25</v>
      </c>
      <c r="R233" t="s">
        <v>25</v>
      </c>
      <c r="S233" t="s">
        <v>22</v>
      </c>
      <c r="T233" t="s">
        <v>23</v>
      </c>
      <c r="U233" t="s">
        <v>225</v>
      </c>
      <c r="V233" t="s">
        <v>226</v>
      </c>
    </row>
    <row r="234">
      <c r="A234" t="s">
        <v>200</v>
      </c>
      <c r="B234" t="n" s="1">
        <f>HYPERLINK("http://ci.openharmony.cn/event/612359e9098612ecd322ee91","08-23 16:18:44")</f>
        <v>0.0</v>
      </c>
      <c r="C234" t="s">
        <v>52</v>
      </c>
      <c r="D234" t="s">
        <v>25</v>
      </c>
      <c r="E234" t="s">
        <v>25</v>
      </c>
      <c r="F234" t="s">
        <v>24</v>
      </c>
      <c r="G234" t="s">
        <v>25</v>
      </c>
      <c r="H234" t="s">
        <v>24</v>
      </c>
      <c r="I234" t="s">
        <v>25</v>
      </c>
      <c r="J234" t="s">
        <v>24</v>
      </c>
      <c r="K234" t="s">
        <v>25</v>
      </c>
      <c r="L234" t="s">
        <v>25</v>
      </c>
      <c r="M234" t="s">
        <v>25</v>
      </c>
      <c r="N234" t="s">
        <v>25</v>
      </c>
      <c r="O234" t="s">
        <v>25</v>
      </c>
      <c r="P234" t="s">
        <v>24</v>
      </c>
      <c r="Q234" t="s">
        <v>24</v>
      </c>
      <c r="R234" t="s">
        <v>24</v>
      </c>
      <c r="S234" t="s">
        <v>22</v>
      </c>
      <c r="T234" t="s">
        <v>49</v>
      </c>
      <c r="U234" t="s">
        <v>200</v>
      </c>
      <c r="V234" t="s">
        <v>243</v>
      </c>
    </row>
    <row r="235">
      <c r="U235" t="s">
        <v>200</v>
      </c>
      <c r="V235" t="s">
        <v>244</v>
      </c>
    </row>
    <row r="236">
      <c r="A236" t="s">
        <v>74</v>
      </c>
      <c r="B236" t="n" s="1">
        <f>HYPERLINK("http://ci.openharmony.cn/event/61235992098612ecd322de7c","08-23 16:17:21")</f>
        <v>0.0</v>
      </c>
      <c r="C236" t="s">
        <v>36</v>
      </c>
      <c r="D236" t="s">
        <v>25</v>
      </c>
      <c r="E236" t="s">
        <v>25</v>
      </c>
      <c r="F236" t="s">
        <v>24</v>
      </c>
      <c r="G236" t="s">
        <v>25</v>
      </c>
      <c r="H236" t="s">
        <v>24</v>
      </c>
      <c r="I236" t="s">
        <v>25</v>
      </c>
      <c r="J236" t="s">
        <v>24</v>
      </c>
      <c r="K236" t="s">
        <v>24</v>
      </c>
      <c r="L236" t="s">
        <v>25</v>
      </c>
      <c r="M236" t="s">
        <v>26</v>
      </c>
      <c r="N236" t="s">
        <v>25</v>
      </c>
      <c r="O236" t="s">
        <v>25</v>
      </c>
      <c r="P236" t="s">
        <v>24</v>
      </c>
      <c r="Q236" t="s">
        <v>24</v>
      </c>
      <c r="R236" t="s">
        <v>24</v>
      </c>
      <c r="S236" t="s">
        <v>24</v>
      </c>
      <c r="T236" t="s">
        <v>49</v>
      </c>
      <c r="U236" t="s">
        <v>74</v>
      </c>
      <c r="V236" t="s">
        <v>245</v>
      </c>
    </row>
    <row r="237">
      <c r="A237" t="s">
        <v>246</v>
      </c>
      <c r="B237" t="n" s="1">
        <f>HYPERLINK("http://ci.openharmony.cn/event/6123594e098612ecd322d0df","08-23 16:16:12")</f>
        <v>0.0</v>
      </c>
      <c r="C237" t="s">
        <v>76</v>
      </c>
      <c r="D237" t="s">
        <v>24</v>
      </c>
      <c r="E237" t="s">
        <v>25</v>
      </c>
      <c r="F237" t="s">
        <v>24</v>
      </c>
      <c r="G237" t="s">
        <v>25</v>
      </c>
      <c r="H237" t="s">
        <v>24</v>
      </c>
      <c r="I237" t="s">
        <v>25</v>
      </c>
      <c r="J237" t="s">
        <v>24</v>
      </c>
      <c r="K237" t="s">
        <v>24</v>
      </c>
      <c r="L237" t="s">
        <v>25</v>
      </c>
      <c r="M237" t="s">
        <v>26</v>
      </c>
      <c r="N237" t="s">
        <v>25</v>
      </c>
      <c r="O237" t="s">
        <v>25</v>
      </c>
      <c r="P237" t="s">
        <v>24</v>
      </c>
      <c r="Q237" t="s">
        <v>24</v>
      </c>
      <c r="R237" t="s">
        <v>24</v>
      </c>
      <c r="S237" t="s">
        <v>22</v>
      </c>
      <c r="T237" t="s">
        <v>23</v>
      </c>
      <c r="U237" t="s">
        <v>246</v>
      </c>
      <c r="V237" t="s">
        <v>247</v>
      </c>
    </row>
    <row r="238">
      <c r="A238" t="s">
        <v>200</v>
      </c>
      <c r="B238" t="n" s="1">
        <f>HYPERLINK("http://ci.openharmony.cn/event/61235774098612ecd3228d9f","08-23 16:08:17")</f>
        <v>0.0</v>
      </c>
      <c r="C238" t="s">
        <v>52</v>
      </c>
      <c r="D238" t="s">
        <v>25</v>
      </c>
      <c r="E238" t="s">
        <v>25</v>
      </c>
      <c r="F238" t="s">
        <v>24</v>
      </c>
      <c r="G238" t="s">
        <v>25</v>
      </c>
      <c r="H238" t="s">
        <v>24</v>
      </c>
      <c r="I238" t="s">
        <v>25</v>
      </c>
      <c r="J238" t="s">
        <v>24</v>
      </c>
      <c r="K238" t="s">
        <v>25</v>
      </c>
      <c r="L238" t="s">
        <v>25</v>
      </c>
      <c r="M238" t="s">
        <v>25</v>
      </c>
      <c r="N238" t="s">
        <v>25</v>
      </c>
      <c r="O238" t="s">
        <v>25</v>
      </c>
      <c r="P238" t="s">
        <v>24</v>
      </c>
      <c r="Q238" t="s">
        <v>24</v>
      </c>
      <c r="R238" t="s">
        <v>24</v>
      </c>
      <c r="S238" t="s">
        <v>22</v>
      </c>
      <c r="T238" t="s">
        <v>23</v>
      </c>
      <c r="U238" t="s">
        <v>200</v>
      </c>
      <c r="V238" t="s">
        <v>243</v>
      </c>
    </row>
    <row r="239">
      <c r="U239" t="s">
        <v>200</v>
      </c>
      <c r="V239" t="s">
        <v>244</v>
      </c>
    </row>
    <row r="240">
      <c r="A240" t="s">
        <v>248</v>
      </c>
      <c r="B240" t="n" s="1">
        <f>HYPERLINK("http://ci.openharmony.cn/event/61235548098612ecd3224460","08-23 15:59:03")</f>
        <v>0.0</v>
      </c>
      <c r="C240" t="s">
        <v>42</v>
      </c>
      <c r="D240" t="s">
        <v>25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 t="s">
        <v>24</v>
      </c>
      <c r="L240" t="s">
        <v>25</v>
      </c>
      <c r="M240" t="s">
        <v>26</v>
      </c>
      <c r="N240" t="s">
        <v>25</v>
      </c>
      <c r="O240" t="s">
        <v>25</v>
      </c>
      <c r="P240" t="s">
        <v>25</v>
      </c>
      <c r="Q240" t="s">
        <v>25</v>
      </c>
      <c r="R240" t="s">
        <v>25</v>
      </c>
      <c r="S240" t="s">
        <v>24</v>
      </c>
      <c r="T240" t="s">
        <v>49</v>
      </c>
      <c r="U240" t="s">
        <v>248</v>
      </c>
      <c r="V240" t="s">
        <v>249</v>
      </c>
    </row>
    <row r="241">
      <c r="A241" t="s">
        <v>213</v>
      </c>
      <c r="B241" t="n" s="1">
        <f>HYPERLINK("http://ci.openharmony.cn/event/6123547f098612ecd32227a3","08-23 15:55:42")</f>
        <v>0.0</v>
      </c>
      <c r="C241" t="s">
        <v>36</v>
      </c>
      <c r="D241" t="s">
        <v>25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 t="s">
        <v>24</v>
      </c>
      <c r="L241" t="s">
        <v>25</v>
      </c>
      <c r="M241" t="s">
        <v>26</v>
      </c>
      <c r="N241" t="s">
        <v>25</v>
      </c>
      <c r="O241" t="s">
        <v>25</v>
      </c>
      <c r="P241" t="s">
        <v>25</v>
      </c>
      <c r="Q241" t="s">
        <v>25</v>
      </c>
      <c r="R241" t="s">
        <v>25</v>
      </c>
      <c r="S241" t="s">
        <v>24</v>
      </c>
      <c r="T241" t="s">
        <v>23</v>
      </c>
      <c r="U241" t="s">
        <v>213</v>
      </c>
      <c r="V241" t="s">
        <v>214</v>
      </c>
    </row>
    <row r="242">
      <c r="A242" t="s">
        <v>108</v>
      </c>
      <c r="B242" t="n" s="1">
        <f>HYPERLINK("http://ci.openharmony.cn/event/6123529a098612ecd321e36e","08-23 15:47:37")</f>
        <v>0.0</v>
      </c>
      <c r="C242" t="s">
        <v>36</v>
      </c>
      <c r="D242" t="s">
        <v>25</v>
      </c>
      <c r="E242" t="s">
        <v>25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 t="s">
        <v>24</v>
      </c>
      <c r="L242" t="s">
        <v>25</v>
      </c>
      <c r="M242" t="s">
        <v>26</v>
      </c>
      <c r="N242" t="s">
        <v>25</v>
      </c>
      <c r="O242" t="s">
        <v>25</v>
      </c>
      <c r="P242" t="s">
        <v>25</v>
      </c>
      <c r="Q242" t="s">
        <v>25</v>
      </c>
      <c r="R242" t="s">
        <v>25</v>
      </c>
      <c r="S242" t="s">
        <v>22</v>
      </c>
      <c r="T242" t="s">
        <v>49</v>
      </c>
      <c r="U242" t="s">
        <v>108</v>
      </c>
      <c r="V242" t="s">
        <v>250</v>
      </c>
    </row>
    <row r="243">
      <c r="A243" t="s">
        <v>227</v>
      </c>
      <c r="B243" t="n" s="1">
        <f>HYPERLINK("http://ci.openharmony.cn/event/61235210098612ecd321ce73","08-23 15:45:19")</f>
        <v>0.0</v>
      </c>
      <c r="C243" t="s">
        <v>36</v>
      </c>
      <c r="D243" t="s">
        <v>25</v>
      </c>
      <c r="E243" t="s">
        <v>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 t="s">
        <v>24</v>
      </c>
      <c r="L243" t="s">
        <v>25</v>
      </c>
      <c r="M243" t="s">
        <v>26</v>
      </c>
      <c r="N243" t="s">
        <v>25</v>
      </c>
      <c r="O243" t="s">
        <v>25</v>
      </c>
      <c r="P243" t="s">
        <v>25</v>
      </c>
      <c r="Q243" t="s">
        <v>25</v>
      </c>
      <c r="R243" t="s">
        <v>25</v>
      </c>
      <c r="S243" t="s">
        <v>24</v>
      </c>
      <c r="T243" t="s">
        <v>23</v>
      </c>
      <c r="U243" t="s">
        <v>227</v>
      </c>
      <c r="V243" t="s">
        <v>228</v>
      </c>
    </row>
    <row r="244">
      <c r="A244" t="s">
        <v>213</v>
      </c>
      <c r="B244" t="n" s="1">
        <f>HYPERLINK("http://ci.openharmony.cn/event/6123512d098612ecd321818a","08-23 15:41:32")</f>
        <v>0.0</v>
      </c>
      <c r="C244" t="s">
        <v>36</v>
      </c>
      <c r="D244" t="s">
        <v>25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24</v>
      </c>
      <c r="L244" t="s">
        <v>25</v>
      </c>
      <c r="M244" t="s">
        <v>26</v>
      </c>
      <c r="N244" t="s">
        <v>25</v>
      </c>
      <c r="O244" t="s">
        <v>25</v>
      </c>
      <c r="P244" t="s">
        <v>25</v>
      </c>
      <c r="Q244" t="s">
        <v>25</v>
      </c>
      <c r="R244" t="s">
        <v>25</v>
      </c>
      <c r="S244" t="s">
        <v>22</v>
      </c>
      <c r="T244" t="s">
        <v>23</v>
      </c>
      <c r="U244" t="s">
        <v>213</v>
      </c>
      <c r="V244" t="s">
        <v>214</v>
      </c>
    </row>
    <row r="245">
      <c r="A245" t="s">
        <v>251</v>
      </c>
      <c r="B245" t="n" s="1">
        <f>HYPERLINK("http://ci.openharmony.cn/event/61234fb6098612ecd3212db0","08-23 15:35:17")</f>
        <v>0.0</v>
      </c>
      <c r="C245" t="s">
        <v>76</v>
      </c>
      <c r="D245" t="s">
        <v>25</v>
      </c>
      <c r="E245" t="s">
        <v>25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 t="s">
        <v>24</v>
      </c>
      <c r="L245" t="s">
        <v>25</v>
      </c>
      <c r="M245" t="s">
        <v>26</v>
      </c>
      <c r="N245" t="s">
        <v>25</v>
      </c>
      <c r="O245" t="s">
        <v>25</v>
      </c>
      <c r="P245" t="s">
        <v>25</v>
      </c>
      <c r="Q245" t="s">
        <v>25</v>
      </c>
      <c r="R245" t="s">
        <v>25</v>
      </c>
      <c r="S245" t="s">
        <v>24</v>
      </c>
      <c r="T245" t="s">
        <v>49</v>
      </c>
      <c r="U245" t="s">
        <v>251</v>
      </c>
      <c r="V245" t="s">
        <v>252</v>
      </c>
    </row>
    <row r="246">
      <c r="A246" t="s">
        <v>20</v>
      </c>
      <c r="B246" t="n" s="1">
        <f>HYPERLINK("http://ci.openharmony.cn/event/61234c63098612ecd3201d15","08-23 15:21:03")</f>
        <v>0.0</v>
      </c>
      <c r="C246" t="s">
        <v>40</v>
      </c>
      <c r="D246" t="s">
        <v>25</v>
      </c>
      <c r="E246" t="s">
        <v>25</v>
      </c>
      <c r="F246" t="s">
        <v>24</v>
      </c>
      <c r="G246" t="s">
        <v>24</v>
      </c>
      <c r="H246" t="s">
        <v>24</v>
      </c>
      <c r="I246" t="s">
        <v>24</v>
      </c>
      <c r="J246" t="s">
        <v>24</v>
      </c>
      <c r="K246" t="s">
        <v>24</v>
      </c>
      <c r="L246" t="s">
        <v>25</v>
      </c>
      <c r="M246" t="s">
        <v>26</v>
      </c>
      <c r="N246" t="s">
        <v>25</v>
      </c>
      <c r="O246" t="s">
        <v>25</v>
      </c>
      <c r="P246" t="s">
        <v>24</v>
      </c>
      <c r="Q246" t="s">
        <v>24</v>
      </c>
      <c r="R246" t="s">
        <v>24</v>
      </c>
      <c r="S246" t="s">
        <v>22</v>
      </c>
      <c r="T246" t="s">
        <v>23</v>
      </c>
      <c r="U246" t="s">
        <v>20</v>
      </c>
      <c r="V246" t="s">
        <v>31</v>
      </c>
    </row>
    <row r="247">
      <c r="U247" t="s">
        <v>20</v>
      </c>
      <c r="V247" t="s">
        <v>29</v>
      </c>
    </row>
    <row r="248">
      <c r="U248" t="s">
        <v>20</v>
      </c>
      <c r="V248" t="s">
        <v>30</v>
      </c>
    </row>
    <row r="249">
      <c r="A249" t="s">
        <v>253</v>
      </c>
      <c r="B249" t="n" s="1">
        <f>HYPERLINK("http://ci.openharmony.cn/event/61234b88098612ecd31ff843","08-23 15:17:27")</f>
        <v>0.0</v>
      </c>
      <c r="C249" t="s">
        <v>36</v>
      </c>
      <c r="D249" t="s">
        <v>24</v>
      </c>
      <c r="E249" t="s">
        <v>25</v>
      </c>
      <c r="F249" t="s">
        <v>24</v>
      </c>
      <c r="G249" t="s">
        <v>25</v>
      </c>
      <c r="H249" t="s">
        <v>24</v>
      </c>
      <c r="I249" t="s">
        <v>25</v>
      </c>
      <c r="J249" t="s">
        <v>24</v>
      </c>
      <c r="K249" t="s">
        <v>24</v>
      </c>
      <c r="L249" t="s">
        <v>25</v>
      </c>
      <c r="M249" t="s">
        <v>26</v>
      </c>
      <c r="N249" t="s">
        <v>25</v>
      </c>
      <c r="O249" t="s">
        <v>25</v>
      </c>
      <c r="P249" t="s">
        <v>24</v>
      </c>
      <c r="Q249" t="s">
        <v>24</v>
      </c>
      <c r="R249" t="s">
        <v>24</v>
      </c>
      <c r="S249" t="s">
        <v>22</v>
      </c>
      <c r="T249" t="s">
        <v>49</v>
      </c>
      <c r="U249" t="s">
        <v>253</v>
      </c>
      <c r="V249" t="s">
        <v>254</v>
      </c>
    </row>
    <row r="250">
      <c r="A250" t="s">
        <v>90</v>
      </c>
      <c r="B250" t="n" s="1">
        <f>HYPERLINK("http://ci.openharmony.cn/event/61234b06098612ecd31fe3a5","08-23 15:15:17")</f>
        <v>0.0</v>
      </c>
      <c r="C250" t="s">
        <v>33</v>
      </c>
      <c r="D250" t="s">
        <v>25</v>
      </c>
      <c r="E250" t="s">
        <v>25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25</v>
      </c>
      <c r="M250" t="s">
        <v>26</v>
      </c>
      <c r="N250" t="s">
        <v>25</v>
      </c>
      <c r="O250" t="s">
        <v>25</v>
      </c>
      <c r="P250" t="s">
        <v>24</v>
      </c>
      <c r="Q250" t="s">
        <v>24</v>
      </c>
      <c r="R250" t="s">
        <v>24</v>
      </c>
      <c r="S250" t="s">
        <v>22</v>
      </c>
      <c r="T250" t="s">
        <v>49</v>
      </c>
      <c r="U250" t="s">
        <v>90</v>
      </c>
      <c r="V250" t="s">
        <v>255</v>
      </c>
    </row>
    <row r="251">
      <c r="A251" t="s">
        <v>127</v>
      </c>
      <c r="B251" t="n" s="1">
        <f>HYPERLINK("http://ci.openharmony.cn/event/61234850098612ecd31f807b","08-23 15:03:42")</f>
        <v>0.0</v>
      </c>
      <c r="C251" t="s">
        <v>36</v>
      </c>
      <c r="D251" t="s">
        <v>25</v>
      </c>
      <c r="E251" t="s">
        <v>25</v>
      </c>
      <c r="F251" t="s">
        <v>25</v>
      </c>
      <c r="G251" t="s">
        <v>25</v>
      </c>
      <c r="H251" t="s">
        <v>25</v>
      </c>
      <c r="I251" t="s">
        <v>25</v>
      </c>
      <c r="J251" t="s">
        <v>25</v>
      </c>
      <c r="K251" t="s">
        <v>24</v>
      </c>
      <c r="L251" t="s">
        <v>25</v>
      </c>
      <c r="M251" t="s">
        <v>26</v>
      </c>
      <c r="N251" t="s">
        <v>25</v>
      </c>
      <c r="O251" t="s">
        <v>25</v>
      </c>
      <c r="P251" t="s">
        <v>25</v>
      </c>
      <c r="Q251" t="s">
        <v>25</v>
      </c>
      <c r="R251" t="s">
        <v>25</v>
      </c>
      <c r="S251" t="s">
        <v>24</v>
      </c>
      <c r="T251" t="s">
        <v>49</v>
      </c>
      <c r="U251" t="s">
        <v>127</v>
      </c>
      <c r="V251" t="s">
        <v>256</v>
      </c>
    </row>
    <row r="252">
      <c r="A252" t="s">
        <v>151</v>
      </c>
      <c r="B252" t="n" s="1">
        <f>HYPERLINK("http://ci.openharmony.cn/event/61234750098612ecd31f5b52","08-23 14:59:27")</f>
        <v>0.0</v>
      </c>
      <c r="C252" t="s">
        <v>36</v>
      </c>
      <c r="D252" t="s">
        <v>25</v>
      </c>
      <c r="E252" t="s">
        <v>25</v>
      </c>
      <c r="F252" t="s">
        <v>25</v>
      </c>
      <c r="G252" t="s">
        <v>25</v>
      </c>
      <c r="H252" t="s">
        <v>25</v>
      </c>
      <c r="I252" t="s">
        <v>25</v>
      </c>
      <c r="J252" t="s">
        <v>25</v>
      </c>
      <c r="K252" t="s">
        <v>24</v>
      </c>
      <c r="L252" t="s">
        <v>25</v>
      </c>
      <c r="M252" t="s">
        <v>26</v>
      </c>
      <c r="N252" t="s">
        <v>25</v>
      </c>
      <c r="O252" t="s">
        <v>25</v>
      </c>
      <c r="P252" t="s">
        <v>25</v>
      </c>
      <c r="Q252" t="s">
        <v>25</v>
      </c>
      <c r="R252" t="s">
        <v>25</v>
      </c>
      <c r="S252" t="s">
        <v>22</v>
      </c>
      <c r="T252" t="s">
        <v>23</v>
      </c>
      <c r="U252" t="s">
        <v>151</v>
      </c>
      <c r="V252" t="s">
        <v>216</v>
      </c>
    </row>
    <row r="253">
      <c r="A253" t="s">
        <v>20</v>
      </c>
      <c r="B253" t="n" s="1">
        <f>HYPERLINK("http://ci.openharmony.cn/event/612345dc098612ecd31f1da7","08-23 14:53:12")</f>
        <v>0.0</v>
      </c>
      <c r="C253" t="s">
        <v>33</v>
      </c>
      <c r="D253" t="s">
        <v>25</v>
      </c>
      <c r="E253" t="s">
        <v>25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25</v>
      </c>
      <c r="M253" t="s">
        <v>26</v>
      </c>
      <c r="N253" t="s">
        <v>25</v>
      </c>
      <c r="O253" t="s">
        <v>25</v>
      </c>
      <c r="P253" t="s">
        <v>24</v>
      </c>
      <c r="Q253" t="s">
        <v>24</v>
      </c>
      <c r="R253" t="s">
        <v>24</v>
      </c>
      <c r="S253" t="s">
        <v>22</v>
      </c>
      <c r="T253" t="s">
        <v>23</v>
      </c>
      <c r="U253" t="s">
        <v>20</v>
      </c>
      <c r="V253" t="s">
        <v>29</v>
      </c>
    </row>
    <row r="254">
      <c r="U254" t="s">
        <v>20</v>
      </c>
      <c r="V254" t="s">
        <v>30</v>
      </c>
    </row>
    <row r="255">
      <c r="U255" t="s">
        <v>20</v>
      </c>
      <c r="V255" t="s">
        <v>31</v>
      </c>
    </row>
    <row r="256">
      <c r="A256" t="s">
        <v>90</v>
      </c>
      <c r="B256" t="n" s="1">
        <f>HYPERLINK("http://ci.openharmony.cn/event/61234539098612ecd31f0484","08-23 14:50:32")</f>
        <v>0.0</v>
      </c>
      <c r="C256" t="s">
        <v>44</v>
      </c>
      <c r="D256" t="s">
        <v>25</v>
      </c>
      <c r="E256" t="s">
        <v>25</v>
      </c>
      <c r="F256" t="s">
        <v>24</v>
      </c>
      <c r="G256" t="s">
        <v>24</v>
      </c>
      <c r="H256" t="s">
        <v>24</v>
      </c>
      <c r="I256" t="s">
        <v>24</v>
      </c>
      <c r="J256" t="s">
        <v>24</v>
      </c>
      <c r="K256" t="s">
        <v>24</v>
      </c>
      <c r="L256" t="s">
        <v>25</v>
      </c>
      <c r="M256" t="s">
        <v>26</v>
      </c>
      <c r="N256" t="s">
        <v>25</v>
      </c>
      <c r="O256" t="s">
        <v>25</v>
      </c>
      <c r="P256" t="s">
        <v>24</v>
      </c>
      <c r="Q256" t="s">
        <v>24</v>
      </c>
      <c r="R256" t="s">
        <v>24</v>
      </c>
      <c r="S256" t="s">
        <v>22</v>
      </c>
      <c r="T256" t="s">
        <v>23</v>
      </c>
      <c r="U256" t="s">
        <v>90</v>
      </c>
      <c r="V256" t="s">
        <v>255</v>
      </c>
    </row>
    <row r="257">
      <c r="A257" t="s">
        <v>239</v>
      </c>
      <c r="B257" t="n" s="1">
        <f>HYPERLINK("http://ci.openharmony.cn/event/612343e2098612ecd31ed387","08-23 14:44:49")</f>
        <v>0.0</v>
      </c>
      <c r="C257" t="s">
        <v>36</v>
      </c>
      <c r="D257" t="s">
        <v>25</v>
      </c>
      <c r="E257" t="s">
        <v>25</v>
      </c>
      <c r="F257" t="s">
        <v>25</v>
      </c>
      <c r="G257" t="s">
        <v>25</v>
      </c>
      <c r="H257" t="s">
        <v>25</v>
      </c>
      <c r="I257" t="s">
        <v>25</v>
      </c>
      <c r="J257" t="s">
        <v>25</v>
      </c>
      <c r="K257" t="s">
        <v>24</v>
      </c>
      <c r="L257" t="s">
        <v>25</v>
      </c>
      <c r="M257" t="s">
        <v>26</v>
      </c>
      <c r="N257" t="s">
        <v>25</v>
      </c>
      <c r="O257" t="s">
        <v>25</v>
      </c>
      <c r="P257" t="s">
        <v>25</v>
      </c>
      <c r="Q257" t="s">
        <v>25</v>
      </c>
      <c r="R257" t="s">
        <v>25</v>
      </c>
      <c r="S257" t="s">
        <v>22</v>
      </c>
      <c r="T257" t="s">
        <v>23</v>
      </c>
      <c r="U257" t="s">
        <v>239</v>
      </c>
      <c r="V257" t="s">
        <v>240</v>
      </c>
    </row>
    <row r="258">
      <c r="A258" t="s">
        <v>257</v>
      </c>
      <c r="B258" t="n" s="1">
        <f>HYPERLINK("http://ci.openharmony.cn/event/61234372098612ecd31ec389","08-23 14:42:57")</f>
        <v>0.0</v>
      </c>
      <c r="C258" t="s">
        <v>36</v>
      </c>
      <c r="D258" t="s">
        <v>25</v>
      </c>
      <c r="E258" t="s">
        <v>25</v>
      </c>
      <c r="F258" t="s">
        <v>25</v>
      </c>
      <c r="G258" t="s">
        <v>25</v>
      </c>
      <c r="H258" t="s">
        <v>25</v>
      </c>
      <c r="I258" t="s">
        <v>25</v>
      </c>
      <c r="J258" t="s">
        <v>25</v>
      </c>
      <c r="K258" t="s">
        <v>24</v>
      </c>
      <c r="L258" t="s">
        <v>25</v>
      </c>
      <c r="M258" t="s">
        <v>26</v>
      </c>
      <c r="N258" t="s">
        <v>25</v>
      </c>
      <c r="O258" t="s">
        <v>25</v>
      </c>
      <c r="P258" t="s">
        <v>25</v>
      </c>
      <c r="Q258" t="s">
        <v>25</v>
      </c>
      <c r="R258" t="s">
        <v>25</v>
      </c>
      <c r="S258" t="s">
        <v>22</v>
      </c>
      <c r="T258" t="s">
        <v>49</v>
      </c>
      <c r="U258" t="s">
        <v>257</v>
      </c>
      <c r="V258" t="s">
        <v>258</v>
      </c>
    </row>
    <row r="259">
      <c r="A259" t="s">
        <v>227</v>
      </c>
      <c r="B259" t="n" s="1">
        <f>HYPERLINK("http://ci.openharmony.cn/event/61234223098612ecd31e9375","08-23 14:37:22")</f>
        <v>0.0</v>
      </c>
      <c r="C259" t="s">
        <v>36</v>
      </c>
      <c r="D259" t="s">
        <v>25</v>
      </c>
      <c r="E259" t="s">
        <v>25</v>
      </c>
      <c r="F259" t="s">
        <v>25</v>
      </c>
      <c r="G259" t="s">
        <v>25</v>
      </c>
      <c r="H259" t="s">
        <v>25</v>
      </c>
      <c r="I259" t="s">
        <v>25</v>
      </c>
      <c r="J259" t="s">
        <v>25</v>
      </c>
      <c r="K259" t="s">
        <v>24</v>
      </c>
      <c r="L259" t="s">
        <v>25</v>
      </c>
      <c r="M259" t="s">
        <v>26</v>
      </c>
      <c r="N259" t="s">
        <v>25</v>
      </c>
      <c r="O259" t="s">
        <v>25</v>
      </c>
      <c r="P259" t="s">
        <v>25</v>
      </c>
      <c r="Q259" t="s">
        <v>25</v>
      </c>
      <c r="R259" t="s">
        <v>25</v>
      </c>
      <c r="S259" t="s">
        <v>24</v>
      </c>
      <c r="T259" t="s">
        <v>23</v>
      </c>
      <c r="U259" t="s">
        <v>227</v>
      </c>
      <c r="V259" t="s">
        <v>228</v>
      </c>
    </row>
    <row r="260">
      <c r="A260" t="s">
        <v>90</v>
      </c>
      <c r="B260" t="n" s="1">
        <f>HYPERLINK("http://ci.openharmony.cn/event/61234142098612ecd31e705a","08-23 14:33:37")</f>
        <v>0.0</v>
      </c>
      <c r="C260" t="s">
        <v>134</v>
      </c>
      <c r="D260" t="s">
        <v>25</v>
      </c>
      <c r="E260" t="s">
        <v>25</v>
      </c>
      <c r="F260" t="s">
        <v>24</v>
      </c>
      <c r="G260" t="s">
        <v>24</v>
      </c>
      <c r="H260" t="s">
        <v>24</v>
      </c>
      <c r="I260" t="s">
        <v>24</v>
      </c>
      <c r="J260" t="s">
        <v>24</v>
      </c>
      <c r="K260" t="s">
        <v>24</v>
      </c>
      <c r="L260" t="s">
        <v>25</v>
      </c>
      <c r="M260" t="s">
        <v>26</v>
      </c>
      <c r="N260" t="s">
        <v>25</v>
      </c>
      <c r="O260" t="s">
        <v>25</v>
      </c>
      <c r="P260" t="s">
        <v>24</v>
      </c>
      <c r="Q260" t="s">
        <v>24</v>
      </c>
      <c r="R260" t="s">
        <v>24</v>
      </c>
      <c r="S260" t="s">
        <v>22</v>
      </c>
      <c r="T260" t="s">
        <v>23</v>
      </c>
      <c r="U260" t="s">
        <v>90</v>
      </c>
      <c r="V260" t="s">
        <v>255</v>
      </c>
    </row>
    <row r="261">
      <c r="A261" t="s">
        <v>20</v>
      </c>
      <c r="B261" t="n" s="1">
        <f>HYPERLINK("http://ci.openharmony.cn/event/612340e4098612ecd31e630b","08-23 14:32:02")</f>
        <v>0.0</v>
      </c>
      <c r="C261" t="s">
        <v>44</v>
      </c>
      <c r="D261" t="s">
        <v>25</v>
      </c>
      <c r="E261" t="s">
        <v>25</v>
      </c>
      <c r="F261" t="s">
        <v>25</v>
      </c>
      <c r="G261" t="s">
        <v>25</v>
      </c>
      <c r="H261" t="s">
        <v>25</v>
      </c>
      <c r="I261" t="s">
        <v>25</v>
      </c>
      <c r="J261" t="s">
        <v>25</v>
      </c>
      <c r="K261" t="s">
        <v>24</v>
      </c>
      <c r="L261" t="s">
        <v>25</v>
      </c>
      <c r="M261" t="s">
        <v>26</v>
      </c>
      <c r="N261" t="s">
        <v>25</v>
      </c>
      <c r="O261" t="s">
        <v>25</v>
      </c>
      <c r="P261" t="s">
        <v>25</v>
      </c>
      <c r="Q261" t="s">
        <v>25</v>
      </c>
      <c r="R261" t="s">
        <v>25</v>
      </c>
      <c r="S261" t="s">
        <v>24</v>
      </c>
      <c r="T261" t="s">
        <v>23</v>
      </c>
      <c r="U261" t="s">
        <v>20</v>
      </c>
      <c r="V261" t="s">
        <v>29</v>
      </c>
    </row>
    <row r="262">
      <c r="A262" t="s">
        <v>259</v>
      </c>
      <c r="B262" t="n" s="1">
        <f>HYPERLINK("http://ci.openharmony.cn/event/61233fd2098612ecd31e36e2","08-23 14:27:29")</f>
        <v>0.0</v>
      </c>
      <c r="C262" t="s">
        <v>36</v>
      </c>
      <c r="D262" t="s">
        <v>25</v>
      </c>
      <c r="E262" t="s">
        <v>25</v>
      </c>
      <c r="F262" t="s">
        <v>25</v>
      </c>
      <c r="G262" t="s">
        <v>25</v>
      </c>
      <c r="H262" t="s">
        <v>25</v>
      </c>
      <c r="I262" t="s">
        <v>25</v>
      </c>
      <c r="J262" t="s">
        <v>25</v>
      </c>
      <c r="K262" t="s">
        <v>24</v>
      </c>
      <c r="L262" t="s">
        <v>25</v>
      </c>
      <c r="M262" t="s">
        <v>26</v>
      </c>
      <c r="N262" t="s">
        <v>25</v>
      </c>
      <c r="O262" t="s">
        <v>25</v>
      </c>
      <c r="P262" t="s">
        <v>25</v>
      </c>
      <c r="Q262" t="s">
        <v>25</v>
      </c>
      <c r="R262" t="s">
        <v>25</v>
      </c>
      <c r="S262" t="s">
        <v>22</v>
      </c>
      <c r="T262" t="s">
        <v>49</v>
      </c>
      <c r="U262" t="s">
        <v>259</v>
      </c>
      <c r="V262" t="s">
        <v>260</v>
      </c>
    </row>
    <row r="263">
      <c r="A263" t="s">
        <v>92</v>
      </c>
      <c r="B263" t="n" s="1">
        <f>HYPERLINK("http://ci.openharmony.cn/event/61233e95098612ecd31e0913","08-23 14:22:12")</f>
        <v>0.0</v>
      </c>
      <c r="C263" t="s">
        <v>40</v>
      </c>
      <c r="D263" t="s">
        <v>25</v>
      </c>
      <c r="E263" t="s">
        <v>25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25</v>
      </c>
      <c r="M263" t="s">
        <v>26</v>
      </c>
      <c r="N263" t="s">
        <v>25</v>
      </c>
      <c r="O263" t="s">
        <v>25</v>
      </c>
      <c r="P263" t="s">
        <v>24</v>
      </c>
      <c r="Q263" t="s">
        <v>24</v>
      </c>
      <c r="R263" t="s">
        <v>24</v>
      </c>
      <c r="S263" t="s">
        <v>22</v>
      </c>
      <c r="T263" t="s">
        <v>23</v>
      </c>
      <c r="U263" t="s">
        <v>92</v>
      </c>
      <c r="V263" t="s">
        <v>93</v>
      </c>
    </row>
    <row r="264">
      <c r="A264" t="s">
        <v>239</v>
      </c>
      <c r="B264" t="n" s="1">
        <f>HYPERLINK("http://ci.openharmony.cn/event/61233e1a098612ecd31df6ff","08-23 14:20:09")</f>
        <v>0.0</v>
      </c>
      <c r="C264" t="s">
        <v>36</v>
      </c>
      <c r="D264" t="s">
        <v>25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25</v>
      </c>
      <c r="K264" t="s">
        <v>24</v>
      </c>
      <c r="L264" t="s">
        <v>25</v>
      </c>
      <c r="M264" t="s">
        <v>26</v>
      </c>
      <c r="N264" t="s">
        <v>25</v>
      </c>
      <c r="O264" t="s">
        <v>25</v>
      </c>
      <c r="P264" t="s">
        <v>25</v>
      </c>
      <c r="Q264" t="s">
        <v>25</v>
      </c>
      <c r="R264" t="s">
        <v>25</v>
      </c>
      <c r="S264" t="s">
        <v>22</v>
      </c>
      <c r="T264" t="s">
        <v>23</v>
      </c>
      <c r="U264" t="s">
        <v>239</v>
      </c>
      <c r="V264" t="s">
        <v>240</v>
      </c>
    </row>
    <row r="265">
      <c r="A265" t="s">
        <v>127</v>
      </c>
      <c r="B265" t="n" s="1">
        <f>HYPERLINK("http://ci.openharmony.cn/event/61233a0b098612ecd31d6b84","08-23 14:02:49")</f>
        <v>0.0</v>
      </c>
      <c r="C265" t="s">
        <v>36</v>
      </c>
      <c r="D265" t="s">
        <v>25</v>
      </c>
      <c r="E265" t="s">
        <v>25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 t="s">
        <v>24</v>
      </c>
      <c r="L265" t="s">
        <v>25</v>
      </c>
      <c r="M265" t="s">
        <v>26</v>
      </c>
      <c r="N265" t="s">
        <v>25</v>
      </c>
      <c r="O265" t="s">
        <v>25</v>
      </c>
      <c r="P265" t="s">
        <v>25</v>
      </c>
      <c r="Q265" t="s">
        <v>25</v>
      </c>
      <c r="R265" t="s">
        <v>25</v>
      </c>
      <c r="S265" t="s">
        <v>24</v>
      </c>
      <c r="T265" t="s">
        <v>49</v>
      </c>
      <c r="U265" t="s">
        <v>127</v>
      </c>
      <c r="V265" t="s">
        <v>256</v>
      </c>
    </row>
    <row r="266">
      <c r="A266" t="s">
        <v>189</v>
      </c>
      <c r="B266" t="n" s="1">
        <f>HYPERLINK("http://ci.openharmony.cn/event/61232605098612ecd319dbbd","08-23 12:37:24")</f>
        <v>0.0</v>
      </c>
      <c r="C266" t="s">
        <v>42</v>
      </c>
      <c r="D266" t="s">
        <v>25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 t="s">
        <v>24</v>
      </c>
      <c r="L266" t="s">
        <v>25</v>
      </c>
      <c r="M266" t="s">
        <v>26</v>
      </c>
      <c r="N266" t="s">
        <v>25</v>
      </c>
      <c r="O266" t="s">
        <v>25</v>
      </c>
      <c r="P266" t="s">
        <v>25</v>
      </c>
      <c r="Q266" t="s">
        <v>25</v>
      </c>
      <c r="R266" t="s">
        <v>25</v>
      </c>
      <c r="S266" t="s">
        <v>24</v>
      </c>
      <c r="T266" t="s">
        <v>23</v>
      </c>
      <c r="U266" t="s">
        <v>189</v>
      </c>
      <c r="V266" t="s">
        <v>261</v>
      </c>
    </row>
    <row r="267">
      <c r="A267" t="s">
        <v>90</v>
      </c>
      <c r="B267" t="n" s="1">
        <f>HYPERLINK("http://ci.openharmony.cn/event/6123200b098612ecd3187a16","08-23 12:11:54")</f>
        <v>0.0</v>
      </c>
      <c r="C267" t="s">
        <v>33</v>
      </c>
      <c r="D267" t="s">
        <v>25</v>
      </c>
      <c r="E267" t="s">
        <v>25</v>
      </c>
      <c r="F267" t="s">
        <v>24</v>
      </c>
      <c r="G267" t="s">
        <v>24</v>
      </c>
      <c r="H267" t="s">
        <v>24</v>
      </c>
      <c r="I267" t="s">
        <v>24</v>
      </c>
      <c r="J267" t="s">
        <v>24</v>
      </c>
      <c r="K267" t="s">
        <v>24</v>
      </c>
      <c r="L267" t="s">
        <v>25</v>
      </c>
      <c r="M267" t="s">
        <v>26</v>
      </c>
      <c r="N267" t="s">
        <v>25</v>
      </c>
      <c r="O267" t="s">
        <v>25</v>
      </c>
      <c r="P267" t="s">
        <v>24</v>
      </c>
      <c r="Q267" t="s">
        <v>24</v>
      </c>
      <c r="R267" t="s">
        <v>24</v>
      </c>
      <c r="S267" t="s">
        <v>22</v>
      </c>
      <c r="T267" t="s">
        <v>23</v>
      </c>
      <c r="U267" t="s">
        <v>90</v>
      </c>
      <c r="V267" t="s">
        <v>255</v>
      </c>
    </row>
    <row r="268">
      <c r="A268" t="s">
        <v>227</v>
      </c>
      <c r="B268" t="n" s="1">
        <f>HYPERLINK("http://ci.openharmony.cn/event/61231fbd098612ecd3186e80","08-23 12:10:36")</f>
        <v>0.0</v>
      </c>
      <c r="C268" t="s">
        <v>36</v>
      </c>
      <c r="D268" t="s">
        <v>25</v>
      </c>
      <c r="E268" t="s">
        <v>25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 t="s">
        <v>24</v>
      </c>
      <c r="L268" t="s">
        <v>25</v>
      </c>
      <c r="M268" t="s">
        <v>26</v>
      </c>
      <c r="N268" t="s">
        <v>25</v>
      </c>
      <c r="O268" t="s">
        <v>25</v>
      </c>
      <c r="P268" t="s">
        <v>25</v>
      </c>
      <c r="Q268" t="s">
        <v>25</v>
      </c>
      <c r="R268" t="s">
        <v>25</v>
      </c>
      <c r="S268" t="s">
        <v>22</v>
      </c>
      <c r="T268" t="s">
        <v>23</v>
      </c>
      <c r="U268" t="s">
        <v>227</v>
      </c>
      <c r="V268" t="s">
        <v>228</v>
      </c>
    </row>
    <row r="269">
      <c r="A269" t="s">
        <v>200</v>
      </c>
      <c r="B269" t="n" s="1">
        <f>HYPERLINK("http://ci.openharmony.cn/event/61231f0a098612ecd318551a","08-23 12:07:34")</f>
        <v>0.0</v>
      </c>
      <c r="C269" t="s">
        <v>134</v>
      </c>
      <c r="D269" t="s">
        <v>25</v>
      </c>
      <c r="E269" t="s">
        <v>25</v>
      </c>
      <c r="F269" t="s">
        <v>24</v>
      </c>
      <c r="G269" t="s">
        <v>25</v>
      </c>
      <c r="H269" t="s">
        <v>24</v>
      </c>
      <c r="I269" t="s">
        <v>25</v>
      </c>
      <c r="J269" t="s">
        <v>24</v>
      </c>
      <c r="K269" t="s">
        <v>24</v>
      </c>
      <c r="L269" t="s">
        <v>25</v>
      </c>
      <c r="M269" t="s">
        <v>26</v>
      </c>
      <c r="N269" t="s">
        <v>25</v>
      </c>
      <c r="O269" t="s">
        <v>25</v>
      </c>
      <c r="P269" t="s">
        <v>25</v>
      </c>
      <c r="Q269" t="s">
        <v>25</v>
      </c>
      <c r="R269" t="s">
        <v>25</v>
      </c>
      <c r="S269" t="s">
        <v>22</v>
      </c>
      <c r="T269" t="s">
        <v>23</v>
      </c>
      <c r="U269" t="s">
        <v>200</v>
      </c>
      <c r="V269" t="s">
        <v>262</v>
      </c>
    </row>
    <row r="270">
      <c r="U270" t="s">
        <v>200</v>
      </c>
      <c r="V270" t="s">
        <v>263</v>
      </c>
    </row>
    <row r="271">
      <c r="A271" t="s">
        <v>149</v>
      </c>
      <c r="B271" t="n" s="1">
        <f>HYPERLINK("http://ci.openharmony.cn/event/61231ba8098612ecd317cc23","08-23 11:53:11")</f>
        <v>0.0</v>
      </c>
      <c r="C271" t="s">
        <v>33</v>
      </c>
      <c r="D271" t="s">
        <v>25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 t="s">
        <v>24</v>
      </c>
      <c r="L271" t="s">
        <v>25</v>
      </c>
      <c r="M271" t="s">
        <v>26</v>
      </c>
      <c r="N271" t="s">
        <v>25</v>
      </c>
      <c r="O271" t="s">
        <v>25</v>
      </c>
      <c r="P271" t="s">
        <v>25</v>
      </c>
      <c r="Q271" t="s">
        <v>25</v>
      </c>
      <c r="R271" t="s">
        <v>25</v>
      </c>
      <c r="S271" t="s">
        <v>22</v>
      </c>
      <c r="T271" t="s">
        <v>49</v>
      </c>
      <c r="U271" t="s">
        <v>149</v>
      </c>
      <c r="V271" t="s">
        <v>264</v>
      </c>
    </row>
    <row r="272">
      <c r="A272" t="s">
        <v>90</v>
      </c>
      <c r="B272" t="n" s="1">
        <f>HYPERLINK("http://ci.openharmony.cn/event/61231b97098612ecd317c751","08-23 11:52:54")</f>
        <v>0.0</v>
      </c>
      <c r="C272" t="s">
        <v>33</v>
      </c>
      <c r="D272" t="s">
        <v>25</v>
      </c>
      <c r="E272" t="s">
        <v>25</v>
      </c>
      <c r="F272" t="s">
        <v>24</v>
      </c>
      <c r="G272" t="s">
        <v>24</v>
      </c>
      <c r="H272" t="s">
        <v>24</v>
      </c>
      <c r="I272" t="s">
        <v>24</v>
      </c>
      <c r="J272" t="s">
        <v>24</v>
      </c>
      <c r="K272" t="s">
        <v>24</v>
      </c>
      <c r="L272" t="s">
        <v>25</v>
      </c>
      <c r="M272" t="s">
        <v>26</v>
      </c>
      <c r="N272" t="s">
        <v>25</v>
      </c>
      <c r="O272" t="s">
        <v>25</v>
      </c>
      <c r="P272" t="s">
        <v>24</v>
      </c>
      <c r="Q272" t="s">
        <v>24</v>
      </c>
      <c r="R272" t="s">
        <v>24</v>
      </c>
      <c r="S272" t="s">
        <v>22</v>
      </c>
      <c r="T272" t="s">
        <v>23</v>
      </c>
      <c r="U272" t="s">
        <v>90</v>
      </c>
      <c r="V272" t="s">
        <v>255</v>
      </c>
    </row>
    <row r="273">
      <c r="A273" t="s">
        <v>265</v>
      </c>
      <c r="B273" t="n" s="1">
        <f>HYPERLINK("http://ci.openharmony.cn/event/61231b12098612ecd317ac7f","08-23 11:50:41")</f>
        <v>0.0</v>
      </c>
      <c r="C273" t="s">
        <v>44</v>
      </c>
      <c r="D273" t="s">
        <v>25</v>
      </c>
      <c r="E273" t="s">
        <v>25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 t="s">
        <v>24</v>
      </c>
      <c r="L273" t="s">
        <v>25</v>
      </c>
      <c r="M273" t="s">
        <v>26</v>
      </c>
      <c r="N273" t="s">
        <v>25</v>
      </c>
      <c r="O273" t="s">
        <v>25</v>
      </c>
      <c r="P273" t="s">
        <v>24</v>
      </c>
      <c r="Q273" t="s">
        <v>24</v>
      </c>
      <c r="R273" t="s">
        <v>24</v>
      </c>
      <c r="S273" t="s">
        <v>22</v>
      </c>
      <c r="T273" t="s">
        <v>49</v>
      </c>
      <c r="U273" t="s">
        <v>265</v>
      </c>
      <c r="V273" t="s">
        <v>266</v>
      </c>
    </row>
    <row r="274">
      <c r="A274" t="s">
        <v>90</v>
      </c>
      <c r="B274" t="n" s="1">
        <f>HYPERLINK("http://ci.openharmony.cn/event/612317e3098612ecd3171bce","08-23 11:37:06")</f>
        <v>0.0</v>
      </c>
      <c r="C274" t="s">
        <v>33</v>
      </c>
      <c r="D274" t="s">
        <v>25</v>
      </c>
      <c r="E274" t="s">
        <v>25</v>
      </c>
      <c r="F274" t="s">
        <v>24</v>
      </c>
      <c r="G274" t="s">
        <v>24</v>
      </c>
      <c r="H274" t="s">
        <v>24</v>
      </c>
      <c r="I274" t="s">
        <v>24</v>
      </c>
      <c r="J274" t="s">
        <v>24</v>
      </c>
      <c r="K274" t="s">
        <v>26</v>
      </c>
      <c r="L274" t="s">
        <v>25</v>
      </c>
      <c r="M274" t="s">
        <v>26</v>
      </c>
      <c r="N274" t="s">
        <v>25</v>
      </c>
      <c r="O274" t="s">
        <v>25</v>
      </c>
      <c r="P274" t="s">
        <v>24</v>
      </c>
      <c r="Q274" t="s">
        <v>24</v>
      </c>
      <c r="R274" t="s">
        <v>24</v>
      </c>
      <c r="S274" t="s">
        <v>22</v>
      </c>
      <c r="T274" t="s">
        <v>23</v>
      </c>
      <c r="U274" t="s">
        <v>90</v>
      </c>
      <c r="V274" t="s">
        <v>255</v>
      </c>
    </row>
    <row r="275">
      <c r="A275" t="s">
        <v>90</v>
      </c>
      <c r="B275" t="n" s="1">
        <f>HYPERLINK("http://ci.openharmony.cn/event/612315d2098612ecd316bd91","08-23 11:28:17")</f>
        <v>0.0</v>
      </c>
      <c r="C275" t="s">
        <v>76</v>
      </c>
      <c r="D275" t="s">
        <v>25</v>
      </c>
      <c r="E275" t="s">
        <v>25</v>
      </c>
      <c r="F275" t="s">
        <v>24</v>
      </c>
      <c r="G275" t="s">
        <v>25</v>
      </c>
      <c r="H275" t="s">
        <v>24</v>
      </c>
      <c r="I275" t="s">
        <v>25</v>
      </c>
      <c r="J275" t="s">
        <v>24</v>
      </c>
      <c r="K275" t="s">
        <v>24</v>
      </c>
      <c r="L275" t="s">
        <v>25</v>
      </c>
      <c r="M275" t="s">
        <v>26</v>
      </c>
      <c r="N275" t="s">
        <v>25</v>
      </c>
      <c r="O275" t="s">
        <v>25</v>
      </c>
      <c r="P275" t="s">
        <v>25</v>
      </c>
      <c r="Q275" t="s">
        <v>25</v>
      </c>
      <c r="R275" t="s">
        <v>25</v>
      </c>
      <c r="S275" t="s">
        <v>22</v>
      </c>
      <c r="T275" t="s">
        <v>49</v>
      </c>
      <c r="U275" t="s">
        <v>90</v>
      </c>
      <c r="V275" t="s">
        <v>267</v>
      </c>
    </row>
    <row r="276">
      <c r="A276" t="s">
        <v>213</v>
      </c>
      <c r="B276" t="n" s="1">
        <f>HYPERLINK("http://ci.openharmony.cn/event/6123142b098612ecd3166231","08-23 11:21:14")</f>
        <v>0.0</v>
      </c>
      <c r="C276" t="s">
        <v>44</v>
      </c>
      <c r="D276" t="s">
        <v>25</v>
      </c>
      <c r="E276" t="s">
        <v>25</v>
      </c>
      <c r="F276" t="s">
        <v>25</v>
      </c>
      <c r="G276" t="s">
        <v>25</v>
      </c>
      <c r="H276" t="s">
        <v>25</v>
      </c>
      <c r="I276" t="s">
        <v>25</v>
      </c>
      <c r="J276" t="s">
        <v>25</v>
      </c>
      <c r="K276" t="s">
        <v>24</v>
      </c>
      <c r="L276" t="s">
        <v>25</v>
      </c>
      <c r="M276" t="s">
        <v>26</v>
      </c>
      <c r="N276" t="s">
        <v>25</v>
      </c>
      <c r="O276" t="s">
        <v>25</v>
      </c>
      <c r="P276" t="s">
        <v>25</v>
      </c>
      <c r="Q276" t="s">
        <v>25</v>
      </c>
      <c r="R276" t="s">
        <v>25</v>
      </c>
      <c r="S276" t="s">
        <v>24</v>
      </c>
      <c r="T276" t="s">
        <v>49</v>
      </c>
      <c r="U276" t="s">
        <v>213</v>
      </c>
      <c r="V276" t="s">
        <v>268</v>
      </c>
    </row>
    <row r="277">
      <c r="A277" t="s">
        <v>90</v>
      </c>
      <c r="B277" t="n" s="1">
        <f>HYPERLINK("http://ci.openharmony.cn/event/612313b3098612ecd3164707","08-23 11:19:14")</f>
        <v>0.0</v>
      </c>
      <c r="C277" t="s">
        <v>40</v>
      </c>
      <c r="D277" t="s">
        <v>25</v>
      </c>
      <c r="E277" t="s">
        <v>25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26</v>
      </c>
      <c r="L277" t="s">
        <v>25</v>
      </c>
      <c r="M277" t="s">
        <v>26</v>
      </c>
      <c r="N277" t="s">
        <v>25</v>
      </c>
      <c r="O277" t="s">
        <v>25</v>
      </c>
      <c r="P277" t="s">
        <v>24</v>
      </c>
      <c r="Q277" t="s">
        <v>24</v>
      </c>
      <c r="R277" t="s">
        <v>24</v>
      </c>
      <c r="S277" t="s">
        <v>22</v>
      </c>
      <c r="T277" t="s">
        <v>23</v>
      </c>
      <c r="U277" t="s">
        <v>90</v>
      </c>
      <c r="V277" t="s">
        <v>255</v>
      </c>
    </row>
    <row r="278">
      <c r="A278" t="s">
        <v>108</v>
      </c>
      <c r="B278" t="n" s="1">
        <f>HYPERLINK("http://ci.openharmony.cn/event/612313ae098612ecd31645ca","08-23 11:19:06")</f>
        <v>0.0</v>
      </c>
      <c r="C278" t="s">
        <v>269</v>
      </c>
      <c r="D278" t="s">
        <v>25</v>
      </c>
      <c r="E278" t="s">
        <v>25</v>
      </c>
      <c r="F278" t="s">
        <v>25</v>
      </c>
      <c r="G278" t="s">
        <v>25</v>
      </c>
      <c r="H278" t="s">
        <v>25</v>
      </c>
      <c r="I278" t="s">
        <v>25</v>
      </c>
      <c r="J278" t="s">
        <v>25</v>
      </c>
      <c r="K278" t="s">
        <v>24</v>
      </c>
      <c r="L278" t="s">
        <v>24</v>
      </c>
      <c r="M278" t="s">
        <v>26</v>
      </c>
      <c r="N278" t="s">
        <v>25</v>
      </c>
      <c r="O278" t="s">
        <v>25</v>
      </c>
      <c r="P278" t="s">
        <v>25</v>
      </c>
      <c r="Q278" t="s">
        <v>25</v>
      </c>
      <c r="R278" t="s">
        <v>25</v>
      </c>
      <c r="S278" t="s">
        <v>24</v>
      </c>
      <c r="T278" t="s">
        <v>49</v>
      </c>
      <c r="U278" t="s">
        <v>108</v>
      </c>
      <c r="V278" t="s">
        <v>270</v>
      </c>
    </row>
    <row r="279">
      <c r="U279" t="s">
        <v>108</v>
      </c>
      <c r="V279" t="s">
        <v>271</v>
      </c>
    </row>
    <row r="280">
      <c r="U280" t="s">
        <v>108</v>
      </c>
      <c r="V280" t="s">
        <v>272</v>
      </c>
    </row>
    <row r="281">
      <c r="A281" t="s">
        <v>173</v>
      </c>
      <c r="B281" t="n" s="1">
        <f>HYPERLINK("http://ci.openharmony.cn/event/612310d3098612ecd315d160","08-23 11:06:56")</f>
        <v>0.0</v>
      </c>
      <c r="C281" t="s">
        <v>134</v>
      </c>
      <c r="D281" t="s">
        <v>25</v>
      </c>
      <c r="E281" t="s">
        <v>25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25</v>
      </c>
      <c r="M281" t="s">
        <v>26</v>
      </c>
      <c r="N281" t="s">
        <v>25</v>
      </c>
      <c r="O281" t="s">
        <v>25</v>
      </c>
      <c r="P281" t="s">
        <v>24</v>
      </c>
      <c r="Q281" t="s">
        <v>24</v>
      </c>
      <c r="R281" t="s">
        <v>24</v>
      </c>
      <c r="S281" t="s">
        <v>24</v>
      </c>
      <c r="T281" t="s">
        <v>23</v>
      </c>
      <c r="U281" t="s">
        <v>173</v>
      </c>
      <c r="V281" t="s">
        <v>175</v>
      </c>
    </row>
    <row r="282">
      <c r="U282" t="s">
        <v>173</v>
      </c>
      <c r="V282" t="s">
        <v>174</v>
      </c>
    </row>
    <row r="283">
      <c r="A283" t="s">
        <v>239</v>
      </c>
      <c r="B283" t="n" s="1">
        <f>HYPERLINK("http://ci.openharmony.cn/event/612308eb098612ecd3143618","08-23 10:33:14")</f>
        <v>0.0</v>
      </c>
      <c r="C283" t="s">
        <v>76</v>
      </c>
      <c r="D283" t="s">
        <v>25</v>
      </c>
      <c r="E283" t="s">
        <v>25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 t="s">
        <v>24</v>
      </c>
      <c r="L283" t="s">
        <v>25</v>
      </c>
      <c r="M283" t="s">
        <v>26</v>
      </c>
      <c r="N283" t="s">
        <v>25</v>
      </c>
      <c r="O283" t="s">
        <v>25</v>
      </c>
      <c r="P283" t="s">
        <v>25</v>
      </c>
      <c r="Q283" t="s">
        <v>25</v>
      </c>
      <c r="R283" t="s">
        <v>25</v>
      </c>
      <c r="S283" t="s">
        <v>22</v>
      </c>
      <c r="T283" t="s">
        <v>23</v>
      </c>
      <c r="U283" t="s">
        <v>239</v>
      </c>
      <c r="V283" t="s">
        <v>240</v>
      </c>
    </row>
    <row r="284">
      <c r="A284" t="s">
        <v>171</v>
      </c>
      <c r="B284" t="n" s="1">
        <f>HYPERLINK("http://ci.openharmony.cn/event/6123080b098612ecd313f77c","08-23 10:29:30")</f>
        <v>0.0</v>
      </c>
      <c r="C284" t="s">
        <v>40</v>
      </c>
      <c r="D284" t="s">
        <v>25</v>
      </c>
      <c r="E284" t="s">
        <v>25</v>
      </c>
      <c r="F284" t="s">
        <v>24</v>
      </c>
      <c r="G284" t="s">
        <v>25</v>
      </c>
      <c r="H284" t="s">
        <v>24</v>
      </c>
      <c r="I284" t="s">
        <v>24</v>
      </c>
      <c r="J284" t="s">
        <v>24</v>
      </c>
      <c r="K284" t="s">
        <v>25</v>
      </c>
      <c r="L284" t="s">
        <v>25</v>
      </c>
      <c r="M284" t="s">
        <v>25</v>
      </c>
      <c r="N284" t="s">
        <v>25</v>
      </c>
      <c r="O284" t="s">
        <v>25</v>
      </c>
      <c r="P284" t="s">
        <v>24</v>
      </c>
      <c r="Q284" t="s">
        <v>24</v>
      </c>
      <c r="R284" t="s">
        <v>24</v>
      </c>
      <c r="S284" t="s">
        <v>22</v>
      </c>
      <c r="T284" t="s">
        <v>49</v>
      </c>
      <c r="U284" t="s">
        <v>171</v>
      </c>
      <c r="V284" t="s">
        <v>273</v>
      </c>
    </row>
    <row r="285">
      <c r="A285" t="s">
        <v>151</v>
      </c>
      <c r="B285" t="n" s="1">
        <f>HYPERLINK("http://ci.openharmony.cn/event/612306fc098612ecd313b4fd","08-23 10:24:59")</f>
        <v>0.0</v>
      </c>
      <c r="C285" t="s">
        <v>36</v>
      </c>
      <c r="D285" t="s">
        <v>25</v>
      </c>
      <c r="E285" t="s">
        <v>25</v>
      </c>
      <c r="F285" t="s">
        <v>25</v>
      </c>
      <c r="G285" t="s">
        <v>25</v>
      </c>
      <c r="H285" t="s">
        <v>25</v>
      </c>
      <c r="I285" t="s">
        <v>25</v>
      </c>
      <c r="J285" t="s">
        <v>25</v>
      </c>
      <c r="K285" t="s">
        <v>24</v>
      </c>
      <c r="L285" t="s">
        <v>25</v>
      </c>
      <c r="M285" t="s">
        <v>26</v>
      </c>
      <c r="N285" t="s">
        <v>25</v>
      </c>
      <c r="O285" t="s">
        <v>25</v>
      </c>
      <c r="P285" t="s">
        <v>25</v>
      </c>
      <c r="Q285" t="s">
        <v>25</v>
      </c>
      <c r="R285" t="s">
        <v>25</v>
      </c>
      <c r="S285" t="s">
        <v>22</v>
      </c>
      <c r="T285" t="s">
        <v>23</v>
      </c>
      <c r="U285" t="s">
        <v>151</v>
      </c>
      <c r="V285" t="s">
        <v>216</v>
      </c>
    </row>
    <row r="286">
      <c r="A286" t="s">
        <v>41</v>
      </c>
      <c r="B286" t="n" s="1">
        <f>HYPERLINK("http://ci.openharmony.cn/event/612304d8098612ecd3134021","08-23 10:15:51")</f>
        <v>0.0</v>
      </c>
      <c r="C286" t="s">
        <v>76</v>
      </c>
      <c r="D286" t="s">
        <v>25</v>
      </c>
      <c r="E286" t="s">
        <v>25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K286" t="s">
        <v>24</v>
      </c>
      <c r="L286" t="s">
        <v>25</v>
      </c>
      <c r="M286" t="s">
        <v>26</v>
      </c>
      <c r="N286" t="s">
        <v>25</v>
      </c>
      <c r="O286" t="s">
        <v>25</v>
      </c>
      <c r="P286" t="s">
        <v>25</v>
      </c>
      <c r="Q286" t="s">
        <v>25</v>
      </c>
      <c r="R286" t="s">
        <v>25</v>
      </c>
      <c r="S286" t="s">
        <v>22</v>
      </c>
      <c r="T286" t="s">
        <v>23</v>
      </c>
      <c r="U286" t="s">
        <v>41</v>
      </c>
      <c r="V286" t="s">
        <v>274</v>
      </c>
    </row>
    <row r="287">
      <c r="A287" t="s">
        <v>83</v>
      </c>
      <c r="B287" t="n" s="1">
        <f>HYPERLINK("http://ci.openharmony.cn/event/61230488098612ecd3132d8c","08-23 10:14:29")</f>
        <v>0.0</v>
      </c>
      <c r="C287" t="s">
        <v>134</v>
      </c>
      <c r="D287" t="s">
        <v>25</v>
      </c>
      <c r="E287" t="s">
        <v>25</v>
      </c>
      <c r="F287" t="s">
        <v>24</v>
      </c>
      <c r="G287" t="s">
        <v>24</v>
      </c>
      <c r="H287" t="s">
        <v>24</v>
      </c>
      <c r="I287" t="s">
        <v>24</v>
      </c>
      <c r="J287" t="s">
        <v>25</v>
      </c>
      <c r="K287" t="s">
        <v>25</v>
      </c>
      <c r="L287" t="s">
        <v>25</v>
      </c>
      <c r="M287" t="s">
        <v>25</v>
      </c>
      <c r="N287" t="s">
        <v>25</v>
      </c>
      <c r="O287" t="s">
        <v>25</v>
      </c>
      <c r="P287" t="s">
        <v>25</v>
      </c>
      <c r="Q287" t="s">
        <v>25</v>
      </c>
      <c r="R287" t="s">
        <v>24</v>
      </c>
      <c r="S287" t="s">
        <v>22</v>
      </c>
      <c r="T287" t="s">
        <v>23</v>
      </c>
      <c r="U287" t="s">
        <v>83</v>
      </c>
      <c r="V287" t="s">
        <v>275</v>
      </c>
    </row>
    <row r="288">
      <c r="A288" t="s">
        <v>72</v>
      </c>
      <c r="B288" t="n" s="1">
        <f>HYPERLINK("http://ci.openharmony.cn/event/61230104098612ecd312a763","08-23 09:59:31")</f>
        <v>0.0</v>
      </c>
      <c r="C288" t="s">
        <v>44</v>
      </c>
      <c r="D288" t="s">
        <v>25</v>
      </c>
      <c r="E288" t="s">
        <v>25</v>
      </c>
      <c r="F288" t="s">
        <v>24</v>
      </c>
      <c r="G288" t="s">
        <v>24</v>
      </c>
      <c r="H288" t="s">
        <v>24</v>
      </c>
      <c r="I288" t="s">
        <v>81</v>
      </c>
      <c r="J288" t="s">
        <v>25</v>
      </c>
      <c r="K288" t="s">
        <v>25</v>
      </c>
      <c r="L288" t="s">
        <v>25</v>
      </c>
      <c r="M288" t="s">
        <v>25</v>
      </c>
      <c r="N288" t="s">
        <v>25</v>
      </c>
      <c r="O288" t="s">
        <v>25</v>
      </c>
      <c r="P288" t="s">
        <v>25</v>
      </c>
      <c r="Q288" t="s">
        <v>25</v>
      </c>
      <c r="R288" t="s">
        <v>24</v>
      </c>
      <c r="S288" t="s">
        <v>24</v>
      </c>
      <c r="T288" t="s">
        <v>23</v>
      </c>
      <c r="U288" t="s">
        <v>72</v>
      </c>
      <c r="V288" t="s">
        <v>276</v>
      </c>
    </row>
    <row r="289">
      <c r="A289" t="s">
        <v>277</v>
      </c>
      <c r="B289" t="n" s="1">
        <f>HYPERLINK("http://ci.openharmony.cn/event/6122fcbd098612ecd311dca1","08-23 09:41:16")</f>
        <v>0.0</v>
      </c>
      <c r="C289" t="s">
        <v>142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25</v>
      </c>
      <c r="L289" t="s">
        <v>25</v>
      </c>
      <c r="M289" t="s">
        <v>25</v>
      </c>
      <c r="N289" t="s">
        <v>25</v>
      </c>
      <c r="O289" t="s">
        <v>25</v>
      </c>
      <c r="P289" t="s">
        <v>25</v>
      </c>
      <c r="Q289" t="s">
        <v>25</v>
      </c>
      <c r="R289" t="s">
        <v>25</v>
      </c>
      <c r="S289" t="s">
        <v>22</v>
      </c>
      <c r="T289" t="s">
        <v>49</v>
      </c>
      <c r="U289" t="s">
        <v>277</v>
      </c>
      <c r="V289" t="s">
        <v>278</v>
      </c>
    </row>
    <row r="290">
      <c r="A290" t="s">
        <v>203</v>
      </c>
      <c r="B290" t="n" s="1">
        <f>HYPERLINK("http://ci.openharmony.cn/event/6122fb66098612ecd31183c5","08-23 09:35:31")</f>
        <v>0.0</v>
      </c>
      <c r="C290" t="s">
        <v>279</v>
      </c>
      <c r="D290" t="s">
        <v>25</v>
      </c>
      <c r="E290" t="s">
        <v>25</v>
      </c>
      <c r="F290" t="s">
        <v>24</v>
      </c>
      <c r="G290" t="s">
        <v>24</v>
      </c>
      <c r="H290" t="s">
        <v>24</v>
      </c>
      <c r="I290" t="s">
        <v>24</v>
      </c>
      <c r="J290" t="s">
        <v>25</v>
      </c>
      <c r="K290" t="s">
        <v>25</v>
      </c>
      <c r="L290" t="s">
        <v>25</v>
      </c>
      <c r="M290" t="s">
        <v>25</v>
      </c>
      <c r="N290" t="s">
        <v>25</v>
      </c>
      <c r="O290" t="s">
        <v>25</v>
      </c>
      <c r="P290" t="s">
        <v>25</v>
      </c>
      <c r="Q290" t="s">
        <v>25</v>
      </c>
      <c r="R290" t="s">
        <v>24</v>
      </c>
      <c r="S290" t="s">
        <v>22</v>
      </c>
      <c r="T290" t="s">
        <v>23</v>
      </c>
      <c r="U290" t="s">
        <v>203</v>
      </c>
      <c r="V290" t="s">
        <v>280</v>
      </c>
    </row>
    <row r="291">
      <c r="A291" t="s">
        <v>173</v>
      </c>
      <c r="B291" t="n" s="1">
        <f>HYPERLINK("http://ci.openharmony.cn/event/6122f866098612ecd3108580","08-23 09:22:43")</f>
        <v>0.0</v>
      </c>
      <c r="C291" t="s">
        <v>80</v>
      </c>
      <c r="D291" t="s">
        <v>25</v>
      </c>
      <c r="E291" t="s">
        <v>25</v>
      </c>
      <c r="F291" t="s">
        <v>24</v>
      </c>
      <c r="G291" t="s">
        <v>24</v>
      </c>
      <c r="H291" t="s">
        <v>24</v>
      </c>
      <c r="I291" t="s">
        <v>24</v>
      </c>
      <c r="J291" t="s">
        <v>24</v>
      </c>
      <c r="K291" t="s">
        <v>281</v>
      </c>
      <c r="L291" t="s">
        <v>25</v>
      </c>
      <c r="M291" t="s">
        <v>25</v>
      </c>
      <c r="N291" t="s">
        <v>25</v>
      </c>
      <c r="O291" t="s">
        <v>25</v>
      </c>
      <c r="P291" t="s">
        <v>24</v>
      </c>
      <c r="Q291" t="s">
        <v>24</v>
      </c>
      <c r="R291" t="s">
        <v>24</v>
      </c>
      <c r="S291" t="s">
        <v>22</v>
      </c>
      <c r="T291" t="s">
        <v>23</v>
      </c>
      <c r="U291" t="s">
        <v>173</v>
      </c>
      <c r="V291" t="s">
        <v>174</v>
      </c>
    </row>
    <row r="292">
      <c r="A292" t="s">
        <v>282</v>
      </c>
      <c r="B292" t="n" s="1">
        <f>HYPERLINK("http://ci.openharmony.cn/event/6122f4d4098612ecd30fdeeb","08-23 09:07:31")</f>
        <v>0.0</v>
      </c>
      <c r="C292" t="s">
        <v>142</v>
      </c>
      <c r="D292" t="s">
        <v>25</v>
      </c>
      <c r="E292" t="s">
        <v>25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25</v>
      </c>
      <c r="M292" t="s">
        <v>25</v>
      </c>
      <c r="N292" t="s">
        <v>25</v>
      </c>
      <c r="O292" t="s">
        <v>25</v>
      </c>
      <c r="P292" t="s">
        <v>24</v>
      </c>
      <c r="Q292" t="s">
        <v>24</v>
      </c>
      <c r="R292" t="s">
        <v>24</v>
      </c>
      <c r="S292" t="s">
        <v>22</v>
      </c>
      <c r="T292" t="s">
        <v>23</v>
      </c>
      <c r="U292" t="s">
        <v>282</v>
      </c>
      <c r="V292" t="s">
        <v>283</v>
      </c>
    </row>
  </sheetData>
  <mergeCells count="891">
    <mergeCell ref="A1:A2"/>
    <mergeCell ref="B1:B2"/>
    <mergeCell ref="C1:C2"/>
    <mergeCell ref="D1:E1"/>
    <mergeCell ref="F1:G1"/>
    <mergeCell ref="H1:I1"/>
    <mergeCell ref="K1:L1"/>
    <mergeCell ref="S1:S2"/>
    <mergeCell ref="T1:T2"/>
    <mergeCell ref="U1:U2"/>
    <mergeCell ref="V1:V2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  <mergeCell ref="O3:O7"/>
    <mergeCell ref="P3:P7"/>
    <mergeCell ref="Q3:Q7"/>
    <mergeCell ref="R3:R7"/>
    <mergeCell ref="S3:S7"/>
    <mergeCell ref="T3:T7"/>
    <mergeCell ref="A12:A16"/>
    <mergeCell ref="B12:B16"/>
    <mergeCell ref="C12:C16"/>
    <mergeCell ref="D12:D16"/>
    <mergeCell ref="E12:E16"/>
    <mergeCell ref="F12:F16"/>
    <mergeCell ref="G12:G16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R12:R16"/>
    <mergeCell ref="S12:S16"/>
    <mergeCell ref="T12:T16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T23:T27"/>
    <mergeCell ref="A28:A31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L28:L31"/>
    <mergeCell ref="M28:M31"/>
    <mergeCell ref="N28:N31"/>
    <mergeCell ref="O28:O31"/>
    <mergeCell ref="P28:P31"/>
    <mergeCell ref="Q28:Q31"/>
    <mergeCell ref="R28:R31"/>
    <mergeCell ref="S28:S31"/>
    <mergeCell ref="T28:T31"/>
    <mergeCell ref="A36:A40"/>
    <mergeCell ref="B36:B40"/>
    <mergeCell ref="C36:C40"/>
    <mergeCell ref="D36:D40"/>
    <mergeCell ref="E36:E40"/>
    <mergeCell ref="F36:F40"/>
    <mergeCell ref="G36:G40"/>
    <mergeCell ref="H36:H40"/>
    <mergeCell ref="I36:I40"/>
    <mergeCell ref="J36:J40"/>
    <mergeCell ref="K36:K40"/>
    <mergeCell ref="L36:L40"/>
    <mergeCell ref="M36:M40"/>
    <mergeCell ref="N36:N40"/>
    <mergeCell ref="O36:O40"/>
    <mergeCell ref="P36:P40"/>
    <mergeCell ref="Q36:Q40"/>
    <mergeCell ref="R36:R40"/>
    <mergeCell ref="S36:S40"/>
    <mergeCell ref="T36:T40"/>
    <mergeCell ref="A49:A53"/>
    <mergeCell ref="B49:B53"/>
    <mergeCell ref="C49:C53"/>
    <mergeCell ref="D49:D53"/>
    <mergeCell ref="E49:E53"/>
    <mergeCell ref="F49:F53"/>
    <mergeCell ref="G49:G53"/>
    <mergeCell ref="H49:H53"/>
    <mergeCell ref="I49:I53"/>
    <mergeCell ref="J49:J53"/>
    <mergeCell ref="K49:K53"/>
    <mergeCell ref="L49:L53"/>
    <mergeCell ref="M49:M53"/>
    <mergeCell ref="N49:N53"/>
    <mergeCell ref="O49:O53"/>
    <mergeCell ref="P49:P53"/>
    <mergeCell ref="Q49:Q53"/>
    <mergeCell ref="R49:R53"/>
    <mergeCell ref="S49:S53"/>
    <mergeCell ref="T49:T53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S57:S58"/>
    <mergeCell ref="T57:T58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T60:T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  <mergeCell ref="O62:O63"/>
    <mergeCell ref="P62:P63"/>
    <mergeCell ref="Q62:Q63"/>
    <mergeCell ref="R62:R63"/>
    <mergeCell ref="S62:S63"/>
    <mergeCell ref="T62:T63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T65:T66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P69:P71"/>
    <mergeCell ref="Q69:Q71"/>
    <mergeCell ref="R69:R71"/>
    <mergeCell ref="S69:S71"/>
    <mergeCell ref="T69:T71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M76:M77"/>
    <mergeCell ref="N76:N77"/>
    <mergeCell ref="O76:O77"/>
    <mergeCell ref="P76:P77"/>
    <mergeCell ref="Q76:Q77"/>
    <mergeCell ref="R76:R77"/>
    <mergeCell ref="S76:S77"/>
    <mergeCell ref="T76:T77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M82:M83"/>
    <mergeCell ref="N82:N83"/>
    <mergeCell ref="O82:O83"/>
    <mergeCell ref="P82:P83"/>
    <mergeCell ref="Q82:Q83"/>
    <mergeCell ref="R82:R83"/>
    <mergeCell ref="S82:S83"/>
    <mergeCell ref="T82:T83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P86"/>
    <mergeCell ref="Q85:Q86"/>
    <mergeCell ref="R85:R86"/>
    <mergeCell ref="S85:S86"/>
    <mergeCell ref="T85:T86"/>
    <mergeCell ref="A87:A89"/>
    <mergeCell ref="B87:B89"/>
    <mergeCell ref="C87:C89"/>
    <mergeCell ref="D87:D89"/>
    <mergeCell ref="E87:E89"/>
    <mergeCell ref="F87:F89"/>
    <mergeCell ref="G87:G89"/>
    <mergeCell ref="H87:H89"/>
    <mergeCell ref="I87:I89"/>
    <mergeCell ref="J87:J89"/>
    <mergeCell ref="K87:K89"/>
    <mergeCell ref="L87:L89"/>
    <mergeCell ref="M87:M89"/>
    <mergeCell ref="N87:N89"/>
    <mergeCell ref="O87:O89"/>
    <mergeCell ref="P87:P89"/>
    <mergeCell ref="Q87:Q89"/>
    <mergeCell ref="R87:R89"/>
    <mergeCell ref="S87:S89"/>
    <mergeCell ref="T87:T89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N101:N103"/>
    <mergeCell ref="O101:O103"/>
    <mergeCell ref="P101:P103"/>
    <mergeCell ref="Q101:Q103"/>
    <mergeCell ref="R101:R103"/>
    <mergeCell ref="S101:S103"/>
    <mergeCell ref="T101:T103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109:M111"/>
    <mergeCell ref="N109:N111"/>
    <mergeCell ref="O109:O111"/>
    <mergeCell ref="P109:P111"/>
    <mergeCell ref="Q109:Q111"/>
    <mergeCell ref="R109:R111"/>
    <mergeCell ref="S109:S111"/>
    <mergeCell ref="T109:T111"/>
    <mergeCell ref="A120:A122"/>
    <mergeCell ref="B120:B122"/>
    <mergeCell ref="C120:C122"/>
    <mergeCell ref="D120:D122"/>
    <mergeCell ref="E120:E122"/>
    <mergeCell ref="F120:F122"/>
    <mergeCell ref="G120:G122"/>
    <mergeCell ref="H120:H122"/>
    <mergeCell ref="I120:I122"/>
    <mergeCell ref="J120:J122"/>
    <mergeCell ref="K120:K122"/>
    <mergeCell ref="L120:L122"/>
    <mergeCell ref="M120:M122"/>
    <mergeCell ref="N120:N122"/>
    <mergeCell ref="O120:O122"/>
    <mergeCell ref="P120:P122"/>
    <mergeCell ref="Q120:Q122"/>
    <mergeCell ref="R120:R122"/>
    <mergeCell ref="S120:S122"/>
    <mergeCell ref="T120:T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S123:S124"/>
    <mergeCell ref="T123:T124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N128:N130"/>
    <mergeCell ref="O128:O130"/>
    <mergeCell ref="P128:P130"/>
    <mergeCell ref="Q128:Q130"/>
    <mergeCell ref="R128:R130"/>
    <mergeCell ref="S128:S130"/>
    <mergeCell ref="T128:T130"/>
    <mergeCell ref="A135:A139"/>
    <mergeCell ref="B135:B139"/>
    <mergeCell ref="C135:C139"/>
    <mergeCell ref="D135:D139"/>
    <mergeCell ref="E135:E139"/>
    <mergeCell ref="F135:F139"/>
    <mergeCell ref="G135:G139"/>
    <mergeCell ref="H135:H139"/>
    <mergeCell ref="I135:I139"/>
    <mergeCell ref="J135:J139"/>
    <mergeCell ref="K135:K139"/>
    <mergeCell ref="L135:L139"/>
    <mergeCell ref="M135:M139"/>
    <mergeCell ref="N135:N139"/>
    <mergeCell ref="O135:O139"/>
    <mergeCell ref="P135:P139"/>
    <mergeCell ref="Q135:Q139"/>
    <mergeCell ref="R135:R139"/>
    <mergeCell ref="S135:S139"/>
    <mergeCell ref="T135:T139"/>
    <mergeCell ref="A141:A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S141:S142"/>
    <mergeCell ref="T141:T142"/>
    <mergeCell ref="A144:A146"/>
    <mergeCell ref="B144:B146"/>
    <mergeCell ref="C144:C146"/>
    <mergeCell ref="D144:D146"/>
    <mergeCell ref="E144:E146"/>
    <mergeCell ref="F144:F146"/>
    <mergeCell ref="G144:G146"/>
    <mergeCell ref="H144:H146"/>
    <mergeCell ref="I144:I146"/>
    <mergeCell ref="J144:J146"/>
    <mergeCell ref="K144:K146"/>
    <mergeCell ref="L144:L146"/>
    <mergeCell ref="M144:M146"/>
    <mergeCell ref="N144:N146"/>
    <mergeCell ref="O144:O146"/>
    <mergeCell ref="P144:P146"/>
    <mergeCell ref="Q144:Q146"/>
    <mergeCell ref="R144:R146"/>
    <mergeCell ref="S144:S146"/>
    <mergeCell ref="T144:T146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S155:S156"/>
    <mergeCell ref="T155:T156"/>
    <mergeCell ref="A157:A158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S161:S162"/>
    <mergeCell ref="T161:T162"/>
    <mergeCell ref="A176:A177"/>
    <mergeCell ref="B176:B177"/>
    <mergeCell ref="C176:C177"/>
    <mergeCell ref="D176:D177"/>
    <mergeCell ref="E176:E177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A178:A179"/>
    <mergeCell ref="B178:B179"/>
    <mergeCell ref="C178:C179"/>
    <mergeCell ref="D178:D179"/>
    <mergeCell ref="E178:E179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A180:A184"/>
    <mergeCell ref="B180:B184"/>
    <mergeCell ref="C180:C184"/>
    <mergeCell ref="D180:D184"/>
    <mergeCell ref="E180:E184"/>
    <mergeCell ref="F180:F184"/>
    <mergeCell ref="G180:G184"/>
    <mergeCell ref="H180:H184"/>
    <mergeCell ref="I180:I184"/>
    <mergeCell ref="J180:J184"/>
    <mergeCell ref="K180:K184"/>
    <mergeCell ref="L180:L184"/>
    <mergeCell ref="M180:M184"/>
    <mergeCell ref="N180:N184"/>
    <mergeCell ref="O180:O184"/>
    <mergeCell ref="P180:P184"/>
    <mergeCell ref="Q180:Q184"/>
    <mergeCell ref="R180:R184"/>
    <mergeCell ref="S180:S184"/>
    <mergeCell ref="T180:T184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S187:S188"/>
    <mergeCell ref="T187:T188"/>
    <mergeCell ref="A206:A210"/>
    <mergeCell ref="B206:B210"/>
    <mergeCell ref="C206:C210"/>
    <mergeCell ref="D206:D210"/>
    <mergeCell ref="E206:E210"/>
    <mergeCell ref="F206:F210"/>
    <mergeCell ref="G206:G210"/>
    <mergeCell ref="H206:H210"/>
    <mergeCell ref="I206:I210"/>
    <mergeCell ref="J206:J210"/>
    <mergeCell ref="K206:K210"/>
    <mergeCell ref="L206:L210"/>
    <mergeCell ref="M206:M210"/>
    <mergeCell ref="N206:N210"/>
    <mergeCell ref="O206:O210"/>
    <mergeCell ref="P206:P210"/>
    <mergeCell ref="Q206:Q210"/>
    <mergeCell ref="R206:R210"/>
    <mergeCell ref="S206:S210"/>
    <mergeCell ref="T206:T210"/>
    <mergeCell ref="A227:A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S227:S228"/>
    <mergeCell ref="T227:T228"/>
    <mergeCell ref="A231:A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S231:S232"/>
    <mergeCell ref="T231:T232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A238:A239"/>
    <mergeCell ref="B238:B239"/>
    <mergeCell ref="C238:C239"/>
    <mergeCell ref="D238:D239"/>
    <mergeCell ref="E238:E239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A246:A248"/>
    <mergeCell ref="B246:B248"/>
    <mergeCell ref="C246:C248"/>
    <mergeCell ref="D246:D248"/>
    <mergeCell ref="E246:E248"/>
    <mergeCell ref="F246:F248"/>
    <mergeCell ref="G246:G248"/>
    <mergeCell ref="H246:H248"/>
    <mergeCell ref="I246:I248"/>
    <mergeCell ref="J246:J248"/>
    <mergeCell ref="K246:K248"/>
    <mergeCell ref="L246:L248"/>
    <mergeCell ref="M246:M248"/>
    <mergeCell ref="N246:N248"/>
    <mergeCell ref="O246:O248"/>
    <mergeCell ref="P246:P248"/>
    <mergeCell ref="Q246:Q248"/>
    <mergeCell ref="R246:R248"/>
    <mergeCell ref="S246:S248"/>
    <mergeCell ref="T246:T248"/>
    <mergeCell ref="A253:A255"/>
    <mergeCell ref="B253:B255"/>
    <mergeCell ref="C253:C255"/>
    <mergeCell ref="D253:D255"/>
    <mergeCell ref="E253:E255"/>
    <mergeCell ref="F253:F255"/>
    <mergeCell ref="G253:G255"/>
    <mergeCell ref="H253:H255"/>
    <mergeCell ref="I253:I255"/>
    <mergeCell ref="J253:J255"/>
    <mergeCell ref="K253:K255"/>
    <mergeCell ref="L253:L255"/>
    <mergeCell ref="M253:M255"/>
    <mergeCell ref="N253:N255"/>
    <mergeCell ref="O253:O255"/>
    <mergeCell ref="P253:P255"/>
    <mergeCell ref="Q253:Q255"/>
    <mergeCell ref="R253:R255"/>
    <mergeCell ref="S253:S255"/>
    <mergeCell ref="T253:T255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T269:T270"/>
    <mergeCell ref="A278:A280"/>
    <mergeCell ref="B278:B280"/>
    <mergeCell ref="C278:C280"/>
    <mergeCell ref="D278:D280"/>
    <mergeCell ref="E278:E280"/>
    <mergeCell ref="F278:F280"/>
    <mergeCell ref="G278:G280"/>
    <mergeCell ref="H278:H280"/>
    <mergeCell ref="I278:I280"/>
    <mergeCell ref="J278:J280"/>
    <mergeCell ref="K278:K280"/>
    <mergeCell ref="L278:L280"/>
    <mergeCell ref="M278:M280"/>
    <mergeCell ref="N278:N280"/>
    <mergeCell ref="O278:O280"/>
    <mergeCell ref="P278:P280"/>
    <mergeCell ref="Q278:Q280"/>
    <mergeCell ref="R278:R280"/>
    <mergeCell ref="S278:S280"/>
    <mergeCell ref="T278:T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J281:J282"/>
    <mergeCell ref="K281:K282"/>
    <mergeCell ref="L281:L282"/>
    <mergeCell ref="M281:M282"/>
    <mergeCell ref="N281:N282"/>
    <mergeCell ref="O281:O282"/>
    <mergeCell ref="P281:P282"/>
    <mergeCell ref="Q281:Q282"/>
    <mergeCell ref="R281:R282"/>
    <mergeCell ref="S281:S282"/>
    <mergeCell ref="T281:T28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2021-09-02T03:11:06Z</dcterms:created>
  <dc:creator>Apache POI</dc:creator>
</cp:coreProperties>
</file>