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\document\Temple University\STB101\week8\4\"/>
    </mc:Choice>
  </mc:AlternateContent>
  <bookViews>
    <workbookView xWindow="0" yWindow="1200" windowWidth="26370" windowHeight="12510" activeTab="1"/>
  </bookViews>
  <sheets>
    <sheet name="KW test" sheetId="1" r:id="rId1"/>
    <sheet name="Sheet1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B48" i="1"/>
  <c r="C36" i="1"/>
  <c r="C48" i="1"/>
  <c r="D36" i="1"/>
  <c r="D48" i="1"/>
  <c r="E36" i="1"/>
  <c r="E48" i="1"/>
  <c r="F36" i="1"/>
  <c r="F48" i="1"/>
  <c r="B27" i="1"/>
  <c r="B28" i="1"/>
  <c r="B29" i="1"/>
  <c r="B31" i="1"/>
  <c r="B50" i="1"/>
  <c r="B37" i="1"/>
  <c r="B39" i="1"/>
  <c r="B40" i="1"/>
  <c r="C37" i="1"/>
  <c r="C39" i="1"/>
  <c r="C40" i="1"/>
  <c r="D37" i="1"/>
  <c r="D39" i="1"/>
  <c r="D40" i="1"/>
  <c r="E37" i="1"/>
  <c r="E39" i="1"/>
  <c r="E40" i="1"/>
  <c r="F37" i="1"/>
  <c r="F39" i="1"/>
  <c r="F40" i="1"/>
  <c r="B44" i="1"/>
  <c r="B32" i="1"/>
  <c r="E44" i="1"/>
  <c r="B41" i="1"/>
  <c r="C41" i="1"/>
  <c r="D41" i="1"/>
  <c r="E41" i="1"/>
  <c r="F41" i="1"/>
  <c r="B45" i="1"/>
  <c r="B33" i="1"/>
  <c r="E45" i="1"/>
  <c r="B42" i="1"/>
  <c r="C42" i="1"/>
  <c r="D42" i="1"/>
  <c r="E42" i="1"/>
  <c r="F42" i="1"/>
  <c r="B46" i="1"/>
  <c r="B34" i="1"/>
  <c r="E46" i="1"/>
  <c r="B52" i="1"/>
  <c r="B54" i="1"/>
  <c r="B56" i="1"/>
</calcChain>
</file>

<file path=xl/sharedStrings.xml><?xml version="1.0" encoding="utf-8"?>
<sst xmlns="http://schemas.openxmlformats.org/spreadsheetml/2006/main" count="104" uniqueCount="87">
  <si>
    <t>Kuruskal-Wallis Rank Sum Test Study Case(Non Parametric):</t>
    <phoneticPr fontId="2"/>
  </si>
  <si>
    <t xml:space="preserve"> Kruskal-Wallis rank sum test</t>
    <phoneticPr fontId="2"/>
  </si>
  <si>
    <t>Test statistic</t>
    <phoneticPr fontId="2"/>
  </si>
  <si>
    <r>
      <t>H = (6/K) * {2 * Σ(R</t>
    </r>
    <r>
      <rPr>
        <b/>
        <vertAlign val="subscript"/>
        <sz val="14"/>
        <rFont val="ＭＳ Ｐゴシック"/>
        <family val="3"/>
        <charset val="128"/>
      </rPr>
      <t>j</t>
    </r>
    <r>
      <rPr>
        <b/>
        <vertAlign val="superscript"/>
        <sz val="14"/>
        <rFont val="ＭＳ Ｐゴシック"/>
        <family val="3"/>
        <charset val="128"/>
      </rPr>
      <t>2</t>
    </r>
    <r>
      <rPr>
        <b/>
        <sz val="14"/>
        <rFont val="ＭＳ Ｐゴシック"/>
        <family val="3"/>
        <charset val="128"/>
      </rPr>
      <t>/n</t>
    </r>
    <r>
      <rPr>
        <b/>
        <vertAlign val="subscript"/>
        <sz val="14"/>
        <rFont val="ＭＳ Ｐゴシック"/>
        <family val="3"/>
        <charset val="128"/>
      </rPr>
      <t>i</t>
    </r>
    <r>
      <rPr>
        <b/>
        <sz val="14"/>
        <rFont val="ＭＳ Ｐゴシック"/>
        <family val="3"/>
        <charset val="128"/>
      </rPr>
      <t>)/N*(N+1) - (N+1)/2}</t>
    </r>
    <phoneticPr fontId="2"/>
  </si>
  <si>
    <t>Column average</t>
    <phoneticPr fontId="2"/>
  </si>
  <si>
    <t xml:space="preserve">rj = ( T1 + T2 + …. + Tj-1, T1 +.. + Tj + 1)/2 </t>
    <phoneticPr fontId="2"/>
  </si>
  <si>
    <t>Rank sum</t>
    <phoneticPr fontId="2"/>
  </si>
  <si>
    <r>
      <t>R</t>
    </r>
    <r>
      <rPr>
        <b/>
        <vertAlign val="subscript"/>
        <sz val="14"/>
        <rFont val="ＭＳ Ｐゴシック"/>
        <family val="3"/>
        <charset val="128"/>
      </rPr>
      <t xml:space="preserve">j </t>
    </r>
    <r>
      <rPr>
        <b/>
        <sz val="14"/>
        <rFont val="ＭＳ Ｐゴシック"/>
        <family val="3"/>
        <charset val="128"/>
      </rPr>
      <t>= Σr</t>
    </r>
    <r>
      <rPr>
        <b/>
        <vertAlign val="subscript"/>
        <sz val="14"/>
        <rFont val="ＭＳ Ｐゴシック"/>
        <family val="3"/>
        <charset val="128"/>
      </rPr>
      <t xml:space="preserve">j </t>
    </r>
    <r>
      <rPr>
        <b/>
        <sz val="14"/>
        <rFont val="ＭＳ Ｐゴシック"/>
        <family val="3"/>
        <charset val="128"/>
      </rPr>
      <t>* n</t>
    </r>
    <r>
      <rPr>
        <b/>
        <vertAlign val="subscript"/>
        <sz val="14"/>
        <rFont val="ＭＳ Ｐゴシック"/>
        <family val="3"/>
        <charset val="128"/>
      </rPr>
      <t xml:space="preserve">ij </t>
    </r>
    <phoneticPr fontId="2"/>
  </si>
  <si>
    <t>Modifier constant</t>
  </si>
  <si>
    <r>
      <t>K = 1 - (Σ(T</t>
    </r>
    <r>
      <rPr>
        <b/>
        <vertAlign val="subscript"/>
        <sz val="14"/>
        <rFont val="ＭＳ Ｐゴシック"/>
        <family val="3"/>
        <charset val="128"/>
      </rPr>
      <t>j</t>
    </r>
    <r>
      <rPr>
        <b/>
        <vertAlign val="superscript"/>
        <sz val="14"/>
        <rFont val="ＭＳ Ｐゴシック"/>
        <family val="3"/>
        <charset val="128"/>
      </rPr>
      <t>3</t>
    </r>
    <r>
      <rPr>
        <b/>
        <sz val="14"/>
        <rFont val="ＭＳ Ｐゴシック"/>
        <family val="3"/>
        <charset val="128"/>
      </rPr>
      <t xml:space="preserve"> - T</t>
    </r>
    <r>
      <rPr>
        <b/>
        <vertAlign val="subscript"/>
        <sz val="14"/>
        <rFont val="ＭＳ Ｐゴシック"/>
        <family val="3"/>
        <charset val="128"/>
      </rPr>
      <t>j</t>
    </r>
    <r>
      <rPr>
        <b/>
        <sz val="14"/>
        <rFont val="ＭＳ Ｐゴシック"/>
        <family val="3"/>
        <charset val="128"/>
      </rPr>
      <t>))/(N</t>
    </r>
    <r>
      <rPr>
        <b/>
        <vertAlign val="superscript"/>
        <sz val="14"/>
        <rFont val="ＭＳ Ｐゴシック"/>
        <family val="3"/>
        <charset val="128"/>
      </rPr>
      <t>3</t>
    </r>
    <r>
      <rPr>
        <b/>
        <sz val="14"/>
        <rFont val="ＭＳ Ｐゴシック"/>
        <family val="3"/>
        <charset val="128"/>
      </rPr>
      <t xml:space="preserve"> - N)</t>
    </r>
    <phoneticPr fontId="2"/>
  </si>
  <si>
    <t>Matrix</t>
    <phoneticPr fontId="2"/>
  </si>
  <si>
    <t>L (row) x C (column)</t>
    <phoneticPr fontId="2"/>
  </si>
  <si>
    <t>Column total</t>
    <phoneticPr fontId="2"/>
  </si>
  <si>
    <r>
      <t>T</t>
    </r>
    <r>
      <rPr>
        <b/>
        <vertAlign val="subscript"/>
        <sz val="14"/>
        <rFont val="ＭＳ Ｐゴシック"/>
        <family val="3"/>
        <charset val="128"/>
      </rPr>
      <t>j</t>
    </r>
    <phoneticPr fontId="2"/>
  </si>
  <si>
    <t>Row total</t>
    <phoneticPr fontId="2"/>
  </si>
  <si>
    <r>
      <t>n</t>
    </r>
    <r>
      <rPr>
        <b/>
        <vertAlign val="subscript"/>
        <sz val="14"/>
        <rFont val="ＭＳ Ｐゴシック"/>
        <family val="3"/>
        <charset val="128"/>
      </rPr>
      <t>i</t>
    </r>
    <phoneticPr fontId="2"/>
  </si>
  <si>
    <t>Grand total</t>
    <phoneticPr fontId="2"/>
  </si>
  <si>
    <t xml:space="preserve">N </t>
    <phoneticPr fontId="2"/>
  </si>
  <si>
    <t>Each data</t>
    <phoneticPr fontId="2"/>
  </si>
  <si>
    <r>
      <t>n</t>
    </r>
    <r>
      <rPr>
        <b/>
        <vertAlign val="subscript"/>
        <sz val="14"/>
        <rFont val="ＭＳ Ｐゴシック"/>
        <family val="3"/>
        <charset val="128"/>
      </rPr>
      <t>ij</t>
    </r>
    <phoneticPr fontId="2"/>
  </si>
  <si>
    <t>D.F</t>
    <phoneticPr fontId="2"/>
  </si>
  <si>
    <t>L - 1</t>
    <phoneticPr fontId="2"/>
  </si>
  <si>
    <t>P-value</t>
    <phoneticPr fontId="2"/>
  </si>
  <si>
    <t>CHIDIST(H, D.F)</t>
    <phoneticPr fontId="2"/>
  </si>
  <si>
    <t xml:space="preserve"> One of convenient stores made a satisfaction survey for randomly selected each 50 people from</t>
  </si>
  <si>
    <t xml:space="preserve"> business men, students, and senior citizen who have used this store.</t>
    <phoneticPr fontId="2"/>
  </si>
  <si>
    <t xml:space="preserve"> Test if there are any differences for satisfaction among business men, students, and senior citizen.</t>
    <phoneticPr fontId="2"/>
  </si>
  <si>
    <t xml:space="preserve"> level of significance is 0.05.</t>
    <phoneticPr fontId="2"/>
  </si>
  <si>
    <t>Questionnaires data</t>
  </si>
  <si>
    <t>Data Set For XLSTAT</t>
    <phoneticPr fontId="2"/>
  </si>
  <si>
    <t>Survey result</t>
    <phoneticPr fontId="2"/>
  </si>
  <si>
    <t>very dissatisfied</t>
    <phoneticPr fontId="2"/>
  </si>
  <si>
    <t>dissatisfied</t>
    <phoneticPr fontId="2"/>
  </si>
  <si>
    <t>neutral</t>
  </si>
  <si>
    <t>satisfied</t>
    <phoneticPr fontId="2"/>
  </si>
  <si>
    <t>very satisfied</t>
    <phoneticPr fontId="2"/>
  </si>
  <si>
    <t>business men</t>
    <phoneticPr fontId="2"/>
  </si>
  <si>
    <t>Students</t>
    <phoneticPr fontId="2"/>
  </si>
  <si>
    <t>Senior citizens</t>
  </si>
  <si>
    <t>1st row total</t>
    <phoneticPr fontId="2"/>
  </si>
  <si>
    <t>2nd row total</t>
    <phoneticPr fontId="2"/>
  </si>
  <si>
    <t>3rd row total</t>
    <phoneticPr fontId="2"/>
  </si>
  <si>
    <t>Grand total N</t>
    <phoneticPr fontId="2"/>
  </si>
  <si>
    <t xml:space="preserve"> n1(1st row total)</t>
    <phoneticPr fontId="2"/>
  </si>
  <si>
    <t xml:space="preserve"> n2(2nd row total)</t>
    <phoneticPr fontId="2"/>
  </si>
  <si>
    <t xml:space="preserve"> n3(3rd row total)</t>
    <phoneticPr fontId="2"/>
  </si>
  <si>
    <r>
      <t>Colum total T</t>
    </r>
    <r>
      <rPr>
        <vertAlign val="subscript"/>
        <sz val="14"/>
        <rFont val="Arial"/>
        <family val="2"/>
      </rPr>
      <t>M</t>
    </r>
  </si>
  <si>
    <t>cumulative</t>
    <phoneticPr fontId="2"/>
  </si>
  <si>
    <r>
      <t>average rank r</t>
    </r>
    <r>
      <rPr>
        <vertAlign val="subscript"/>
        <sz val="14"/>
        <rFont val="Arial"/>
        <family val="2"/>
      </rPr>
      <t>j</t>
    </r>
    <phoneticPr fontId="2"/>
  </si>
  <si>
    <t xml:space="preserve">rank row 1 </t>
    <phoneticPr fontId="2"/>
  </si>
  <si>
    <t xml:space="preserve">rank row 2 </t>
    <phoneticPr fontId="2"/>
  </si>
  <si>
    <t xml:space="preserve">rank row 3 </t>
    <phoneticPr fontId="2"/>
  </si>
  <si>
    <t>Rank sum row1 R1</t>
    <phoneticPr fontId="2"/>
  </si>
  <si>
    <t>R1*R1/n1</t>
    <phoneticPr fontId="2"/>
  </si>
  <si>
    <t>Rank sum row2 R2</t>
    <phoneticPr fontId="2"/>
  </si>
  <si>
    <t>R2*R2/n2</t>
    <phoneticPr fontId="2"/>
  </si>
  <si>
    <t>Rank sum row3 R3</t>
    <phoneticPr fontId="2"/>
  </si>
  <si>
    <t>R3*R3/n3</t>
    <phoneticPr fontId="2"/>
  </si>
  <si>
    <r>
      <t xml:space="preserve"> ( T</t>
    </r>
    <r>
      <rPr>
        <vertAlign val="subscript"/>
        <sz val="14"/>
        <rFont val="Arial"/>
        <family val="2"/>
      </rPr>
      <t xml:space="preserve">M </t>
    </r>
    <r>
      <rPr>
        <vertAlign val="superscript"/>
        <sz val="14"/>
        <rFont val="Arial"/>
        <family val="2"/>
      </rPr>
      <t>3</t>
    </r>
    <r>
      <rPr>
        <sz val="14"/>
        <rFont val="Arial"/>
        <family val="2"/>
      </rPr>
      <t xml:space="preserve"> - T</t>
    </r>
    <r>
      <rPr>
        <vertAlign val="subscript"/>
        <sz val="14"/>
        <rFont val="Arial"/>
        <family val="2"/>
      </rPr>
      <t>M</t>
    </r>
    <r>
      <rPr>
        <sz val="14"/>
        <rFont val="Arial"/>
        <family val="2"/>
      </rPr>
      <t>)</t>
    </r>
  </si>
  <si>
    <t xml:space="preserve"> </t>
    <phoneticPr fontId="2"/>
  </si>
  <si>
    <t>Constant K</t>
    <phoneticPr fontId="2"/>
  </si>
  <si>
    <t>Test statistic H</t>
    <phoneticPr fontId="2"/>
  </si>
  <si>
    <t>Degrees of freedom</t>
  </si>
  <si>
    <t xml:space="preserve"> (number of row - 1)</t>
    <phoneticPr fontId="2"/>
  </si>
  <si>
    <t>Level of significance α</t>
    <phoneticPr fontId="2"/>
  </si>
  <si>
    <t>Null hypothesis</t>
    <phoneticPr fontId="2"/>
  </si>
  <si>
    <t>There are no difference among 3 groups</t>
    <phoneticPr fontId="2"/>
  </si>
  <si>
    <t>Alternative hypothesis</t>
    <phoneticPr fontId="2"/>
  </si>
  <si>
    <t>There are differences</t>
    <phoneticPr fontId="2"/>
  </si>
  <si>
    <t>Since p-value &gt; α, we cannot reject null hypothesis</t>
    <phoneticPr fontId="2"/>
  </si>
  <si>
    <t>クラスカル・ワーリスの順位</t>
  </si>
  <si>
    <t>データ数</t>
  </si>
  <si>
    <t>順位和</t>
  </si>
  <si>
    <t>平均順位</t>
  </si>
  <si>
    <t>business men</t>
  </si>
  <si>
    <t>Students</t>
  </si>
  <si>
    <t>検定の結果</t>
  </si>
  <si>
    <t>自由度</t>
  </si>
  <si>
    <t>グループの数</t>
  </si>
  <si>
    <t>同順位の数</t>
  </si>
  <si>
    <t>Ｈ値</t>
  </si>
  <si>
    <t>Ｐ値(上側確率)</t>
  </si>
  <si>
    <t>同順位補正Ｈ値</t>
  </si>
  <si>
    <t>同順位補正Ｐ値(上側確率)</t>
  </si>
  <si>
    <t>χ2(0.95)</t>
  </si>
  <si>
    <t>category</t>
    <phoneticPr fontId="2"/>
  </si>
  <si>
    <t>vote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</si>
</sst>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name val="ＭＳ Ｐゴシック"/>
      <family val="3"/>
      <charset val="128"/>
    </font>
    <font>
      <b/>
      <sz val="16"/>
      <name val="Arial"/>
      <family val="2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vertAlign val="subscript"/>
      <sz val="14"/>
      <name val="ＭＳ Ｐゴシック"/>
      <family val="3"/>
      <charset val="128"/>
    </font>
    <font>
      <b/>
      <vertAlign val="superscript"/>
      <sz val="14"/>
      <name val="ＭＳ Ｐゴシック"/>
      <family val="3"/>
      <charset val="128"/>
    </font>
    <font>
      <sz val="14"/>
      <name val="Arial"/>
      <family val="2"/>
    </font>
    <font>
      <vertAlign val="subscript"/>
      <sz val="14"/>
      <name val="Arial"/>
      <family val="2"/>
    </font>
    <font>
      <vertAlign val="superscript"/>
      <sz val="14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0" fillId="0" borderId="3" xfId="0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19" workbookViewId="0">
      <selection activeCell="D83" sqref="A83:D83"/>
    </sheetView>
  </sheetViews>
  <sheetFormatPr defaultRowHeight="13.5" x14ac:dyDescent="0.15"/>
  <cols>
    <col min="1" max="1" width="22.5" customWidth="1"/>
    <col min="2" max="2" width="20.375" customWidth="1"/>
    <col min="3" max="3" width="14.125" customWidth="1"/>
    <col min="4" max="4" width="12.875" customWidth="1"/>
    <col min="5" max="5" width="10.5" customWidth="1"/>
    <col min="6" max="6" width="12.625" customWidth="1"/>
    <col min="7" max="7" width="14.625" customWidth="1"/>
    <col min="8" max="8" width="12.625" customWidth="1"/>
  </cols>
  <sheetData>
    <row r="1" spans="1:8" ht="20.25" x14ac:dyDescent="0.15">
      <c r="A1" s="1" t="s">
        <v>0</v>
      </c>
    </row>
    <row r="2" spans="1:8" ht="17.25" x14ac:dyDescent="0.15">
      <c r="A2" s="2" t="s">
        <v>1</v>
      </c>
      <c r="B2" s="2"/>
      <c r="C2" s="2"/>
      <c r="D2" s="2"/>
    </row>
    <row r="3" spans="1:8" ht="20.25" x14ac:dyDescent="0.15">
      <c r="A3" s="3" t="s">
        <v>2</v>
      </c>
      <c r="B3" s="4" t="s">
        <v>3</v>
      </c>
      <c r="C3" s="4"/>
      <c r="D3" s="4"/>
      <c r="E3" s="5"/>
    </row>
    <row r="4" spans="1:8" ht="17.25" x14ac:dyDescent="0.15">
      <c r="A4" s="3" t="s">
        <v>4</v>
      </c>
      <c r="B4" s="4" t="s">
        <v>5</v>
      </c>
      <c r="C4" s="4"/>
      <c r="D4" s="4"/>
      <c r="E4" s="5"/>
    </row>
    <row r="5" spans="1:8" ht="20.25" x14ac:dyDescent="0.15">
      <c r="A5" s="3" t="s">
        <v>6</v>
      </c>
      <c r="B5" s="4" t="s">
        <v>7</v>
      </c>
      <c r="C5" s="4"/>
      <c r="D5" s="4"/>
      <c r="E5" s="5"/>
    </row>
    <row r="6" spans="1:8" ht="20.25" x14ac:dyDescent="0.15">
      <c r="A6" s="3" t="s">
        <v>8</v>
      </c>
      <c r="B6" s="4" t="s">
        <v>9</v>
      </c>
      <c r="C6" s="4"/>
      <c r="D6" s="4"/>
      <c r="E6" s="5"/>
    </row>
    <row r="7" spans="1:8" ht="17.25" x14ac:dyDescent="0.15">
      <c r="A7" s="3" t="s">
        <v>10</v>
      </c>
      <c r="B7" s="4" t="s">
        <v>11</v>
      </c>
      <c r="C7" s="4"/>
      <c r="D7" s="4"/>
      <c r="E7" s="5"/>
    </row>
    <row r="8" spans="1:8" ht="20.25" x14ac:dyDescent="0.15">
      <c r="A8" s="3" t="s">
        <v>12</v>
      </c>
      <c r="B8" s="4" t="s">
        <v>13</v>
      </c>
      <c r="C8" s="4"/>
      <c r="D8" s="4"/>
      <c r="E8" s="5"/>
    </row>
    <row r="9" spans="1:8" ht="20.25" x14ac:dyDescent="0.15">
      <c r="A9" s="3" t="s">
        <v>14</v>
      </c>
      <c r="B9" s="4" t="s">
        <v>15</v>
      </c>
      <c r="C9" s="4"/>
      <c r="D9" s="4"/>
      <c r="E9" s="5"/>
    </row>
    <row r="10" spans="1:8" ht="17.25" x14ac:dyDescent="0.15">
      <c r="A10" s="3" t="s">
        <v>16</v>
      </c>
      <c r="B10" s="4" t="s">
        <v>17</v>
      </c>
      <c r="C10" s="4"/>
      <c r="D10" s="4"/>
      <c r="E10" s="5"/>
    </row>
    <row r="11" spans="1:8" ht="20.25" x14ac:dyDescent="0.15">
      <c r="A11" s="3" t="s">
        <v>18</v>
      </c>
      <c r="B11" s="4" t="s">
        <v>19</v>
      </c>
      <c r="C11" s="4"/>
      <c r="D11" s="4"/>
      <c r="E11" s="5"/>
    </row>
    <row r="12" spans="1:8" ht="17.25" x14ac:dyDescent="0.15">
      <c r="A12" s="3" t="s">
        <v>20</v>
      </c>
      <c r="B12" s="4" t="s">
        <v>21</v>
      </c>
      <c r="C12" s="4"/>
      <c r="D12" s="4"/>
      <c r="E12" s="5"/>
    </row>
    <row r="13" spans="1:8" ht="17.25" x14ac:dyDescent="0.15">
      <c r="A13" s="3" t="s">
        <v>22</v>
      </c>
      <c r="B13" s="4" t="s">
        <v>23</v>
      </c>
      <c r="C13" s="4"/>
      <c r="D13" s="4"/>
      <c r="E13" s="5"/>
    </row>
    <row r="16" spans="1:8" ht="18" x14ac:dyDescent="0.15">
      <c r="A16" s="6"/>
      <c r="B16" s="6"/>
      <c r="C16" s="6"/>
      <c r="D16" s="6"/>
      <c r="E16" s="6"/>
      <c r="F16" s="6"/>
      <c r="G16" s="6"/>
      <c r="H16" s="6"/>
    </row>
    <row r="17" spans="1:10" ht="18" x14ac:dyDescent="0.15">
      <c r="A17" s="6" t="s">
        <v>24</v>
      </c>
      <c r="B17" s="6"/>
      <c r="C17" s="6"/>
      <c r="D17" s="6"/>
      <c r="E17" s="6"/>
      <c r="F17" s="6"/>
      <c r="G17" s="6"/>
      <c r="H17" s="6"/>
    </row>
    <row r="18" spans="1:10" ht="18" x14ac:dyDescent="0.15">
      <c r="A18" s="6" t="s">
        <v>25</v>
      </c>
      <c r="B18" s="6"/>
      <c r="C18" s="6"/>
      <c r="D18" s="6"/>
      <c r="E18" s="6"/>
      <c r="F18" s="6"/>
      <c r="G18" s="6"/>
      <c r="H18" s="6"/>
    </row>
    <row r="19" spans="1:10" ht="18" x14ac:dyDescent="0.15">
      <c r="A19" s="6" t="s">
        <v>26</v>
      </c>
      <c r="B19" s="6"/>
      <c r="C19" s="6"/>
      <c r="D19" s="6"/>
      <c r="E19" s="6"/>
      <c r="F19" s="6"/>
      <c r="G19" s="6"/>
      <c r="H19" s="6"/>
    </row>
    <row r="20" spans="1:10" ht="18" x14ac:dyDescent="0.15">
      <c r="A20" s="6" t="s">
        <v>27</v>
      </c>
      <c r="B20" s="6"/>
      <c r="C20" s="6"/>
      <c r="D20" s="6"/>
      <c r="E20" s="6"/>
      <c r="F20" s="6"/>
      <c r="G20" s="6"/>
      <c r="H20" s="6"/>
    </row>
    <row r="21" spans="1:10" ht="18" x14ac:dyDescent="0.15">
      <c r="A21" s="6" t="s">
        <v>28</v>
      </c>
      <c r="B21" s="6">
        <v>1</v>
      </c>
      <c r="C21" s="6">
        <v>2</v>
      </c>
      <c r="D21" s="6">
        <v>3</v>
      </c>
      <c r="E21" s="6">
        <v>4</v>
      </c>
      <c r="F21" s="6">
        <v>5</v>
      </c>
      <c r="G21" s="6"/>
      <c r="H21" s="6" t="s">
        <v>29</v>
      </c>
    </row>
    <row r="22" spans="1:10" ht="36" x14ac:dyDescent="0.15">
      <c r="A22" s="7" t="s">
        <v>30</v>
      </c>
      <c r="B22" s="8" t="s">
        <v>31</v>
      </c>
      <c r="C22" s="8" t="s">
        <v>32</v>
      </c>
      <c r="D22" s="8" t="s">
        <v>33</v>
      </c>
      <c r="E22" s="8" t="s">
        <v>34</v>
      </c>
      <c r="F22" s="8" t="s">
        <v>35</v>
      </c>
      <c r="G22" s="6"/>
      <c r="H22" s="7" t="s">
        <v>36</v>
      </c>
      <c r="I22" s="7" t="s">
        <v>37</v>
      </c>
      <c r="J22" s="7" t="s">
        <v>38</v>
      </c>
    </row>
    <row r="23" spans="1:10" ht="18" x14ac:dyDescent="0.15">
      <c r="A23" s="7" t="s">
        <v>36</v>
      </c>
      <c r="B23" s="7">
        <v>6</v>
      </c>
      <c r="C23" s="7">
        <v>11</v>
      </c>
      <c r="D23" s="7">
        <v>15</v>
      </c>
      <c r="E23" s="7">
        <v>7</v>
      </c>
      <c r="F23" s="7">
        <v>11</v>
      </c>
      <c r="G23" s="6"/>
      <c r="H23" s="9">
        <v>1</v>
      </c>
      <c r="I23" s="9">
        <v>1</v>
      </c>
      <c r="J23" s="9">
        <v>1</v>
      </c>
    </row>
    <row r="24" spans="1:10" ht="18" x14ac:dyDescent="0.15">
      <c r="A24" s="7" t="s">
        <v>37</v>
      </c>
      <c r="B24" s="7">
        <v>5</v>
      </c>
      <c r="C24" s="7">
        <v>8</v>
      </c>
      <c r="D24" s="7">
        <v>17</v>
      </c>
      <c r="E24" s="7">
        <v>14</v>
      </c>
      <c r="F24" s="7">
        <v>6</v>
      </c>
      <c r="G24" s="6"/>
      <c r="H24" s="9">
        <v>1</v>
      </c>
      <c r="I24" s="9">
        <v>1</v>
      </c>
      <c r="J24" s="9">
        <v>1</v>
      </c>
    </row>
    <row r="25" spans="1:10" ht="18" x14ac:dyDescent="0.15">
      <c r="A25" s="7" t="s">
        <v>38</v>
      </c>
      <c r="B25" s="7">
        <v>10</v>
      </c>
      <c r="C25" s="7">
        <v>12</v>
      </c>
      <c r="D25" s="7">
        <v>13</v>
      </c>
      <c r="E25" s="7">
        <v>6</v>
      </c>
      <c r="F25" s="7">
        <v>9</v>
      </c>
      <c r="G25" s="6"/>
      <c r="H25" s="9">
        <v>1</v>
      </c>
      <c r="I25" s="9">
        <v>1</v>
      </c>
      <c r="J25" s="9">
        <v>1</v>
      </c>
    </row>
    <row r="26" spans="1:10" ht="18" x14ac:dyDescent="0.15">
      <c r="A26" s="6"/>
      <c r="B26" s="6"/>
      <c r="C26" s="6"/>
      <c r="D26" s="6"/>
      <c r="E26" s="6"/>
      <c r="F26" s="6"/>
      <c r="G26" s="6"/>
      <c r="H26" s="9">
        <v>1</v>
      </c>
      <c r="I26" s="9">
        <v>1</v>
      </c>
      <c r="J26" s="9">
        <v>1</v>
      </c>
    </row>
    <row r="27" spans="1:10" ht="18" x14ac:dyDescent="0.15">
      <c r="A27" s="7" t="s">
        <v>39</v>
      </c>
      <c r="B27" s="7">
        <f>SUM(B23:F23)</f>
        <v>50</v>
      </c>
      <c r="C27" s="6"/>
      <c r="D27" s="6"/>
      <c r="E27" s="6"/>
      <c r="F27" s="6"/>
      <c r="G27" s="6"/>
      <c r="H27" s="9">
        <v>1</v>
      </c>
      <c r="I27" s="9">
        <v>1</v>
      </c>
      <c r="J27" s="9">
        <v>1</v>
      </c>
    </row>
    <row r="28" spans="1:10" ht="18" x14ac:dyDescent="0.15">
      <c r="A28" s="7" t="s">
        <v>40</v>
      </c>
      <c r="B28" s="7">
        <f>SUM(B24:F24)</f>
        <v>50</v>
      </c>
      <c r="C28" s="6"/>
      <c r="D28" s="6"/>
      <c r="E28" s="6"/>
      <c r="F28" s="6"/>
      <c r="G28" s="6"/>
      <c r="H28" s="9">
        <v>1</v>
      </c>
      <c r="I28" s="9">
        <v>2</v>
      </c>
      <c r="J28" s="9">
        <v>1</v>
      </c>
    </row>
    <row r="29" spans="1:10" ht="18" x14ac:dyDescent="0.15">
      <c r="A29" s="7" t="s">
        <v>41</v>
      </c>
      <c r="B29" s="7">
        <f>SUM(B25:F25)</f>
        <v>50</v>
      </c>
      <c r="C29" s="6"/>
      <c r="D29" s="6"/>
      <c r="E29" s="6"/>
      <c r="F29" s="6"/>
      <c r="G29" s="6"/>
      <c r="H29" s="6">
        <v>2</v>
      </c>
      <c r="I29" s="10">
        <v>2</v>
      </c>
      <c r="J29" s="10">
        <v>1</v>
      </c>
    </row>
    <row r="30" spans="1:10" ht="18" x14ac:dyDescent="0.15">
      <c r="A30" s="6"/>
      <c r="B30" s="6"/>
      <c r="C30" s="6"/>
      <c r="D30" s="6"/>
      <c r="E30" s="6"/>
      <c r="F30" s="6"/>
      <c r="G30" s="6"/>
      <c r="H30" s="6">
        <v>2</v>
      </c>
      <c r="I30" s="10">
        <v>2</v>
      </c>
      <c r="J30" s="10">
        <v>1</v>
      </c>
    </row>
    <row r="31" spans="1:10" ht="18" x14ac:dyDescent="0.15">
      <c r="A31" s="7" t="s">
        <v>42</v>
      </c>
      <c r="B31" s="7">
        <f>SUM(B27:B29)</f>
        <v>150</v>
      </c>
      <c r="C31" s="6"/>
      <c r="D31" s="6"/>
      <c r="E31" s="6"/>
      <c r="F31" s="6"/>
      <c r="G31" s="6"/>
      <c r="H31" s="6">
        <v>2</v>
      </c>
      <c r="I31" s="10">
        <v>2</v>
      </c>
      <c r="J31" s="10">
        <v>1</v>
      </c>
    </row>
    <row r="32" spans="1:10" ht="18" x14ac:dyDescent="0.15">
      <c r="A32" s="7" t="s">
        <v>43</v>
      </c>
      <c r="B32" s="7">
        <f>B27</f>
        <v>50</v>
      </c>
      <c r="C32" s="6"/>
      <c r="D32" s="6"/>
      <c r="E32" s="6"/>
      <c r="F32" s="6"/>
      <c r="G32" s="6"/>
      <c r="H32" s="6">
        <v>2</v>
      </c>
      <c r="I32" s="10">
        <v>2</v>
      </c>
      <c r="J32" s="10">
        <v>1</v>
      </c>
    </row>
    <row r="33" spans="1:10" ht="18" x14ac:dyDescent="0.15">
      <c r="A33" s="7" t="s">
        <v>44</v>
      </c>
      <c r="B33" s="7">
        <f>B28</f>
        <v>50</v>
      </c>
      <c r="C33" s="6"/>
      <c r="D33" s="6"/>
      <c r="E33" s="6"/>
      <c r="F33" s="6"/>
      <c r="G33" s="6"/>
      <c r="H33" s="6">
        <v>2</v>
      </c>
      <c r="I33" s="10">
        <v>2</v>
      </c>
      <c r="J33" s="10">
        <v>2</v>
      </c>
    </row>
    <row r="34" spans="1:10" ht="18" x14ac:dyDescent="0.15">
      <c r="A34" s="7" t="s">
        <v>45</v>
      </c>
      <c r="B34" s="7">
        <f>B29</f>
        <v>50</v>
      </c>
      <c r="C34" s="6"/>
      <c r="D34" s="6"/>
      <c r="E34" s="6"/>
      <c r="F34" s="6"/>
      <c r="G34" s="6"/>
      <c r="H34" s="6">
        <v>2</v>
      </c>
      <c r="I34" s="10">
        <v>2</v>
      </c>
      <c r="J34" s="10">
        <v>2</v>
      </c>
    </row>
    <row r="35" spans="1:10" ht="18" x14ac:dyDescent="0.15">
      <c r="A35" s="6"/>
      <c r="B35" s="6"/>
      <c r="C35" s="6"/>
      <c r="D35" s="6"/>
      <c r="E35" s="6"/>
      <c r="F35" s="6"/>
      <c r="G35" s="6"/>
      <c r="H35" s="6">
        <v>2</v>
      </c>
      <c r="I35" s="10">
        <v>2</v>
      </c>
      <c r="J35" s="10">
        <v>2</v>
      </c>
    </row>
    <row r="36" spans="1:10" ht="21" x14ac:dyDescent="0.15">
      <c r="A36" s="7" t="s">
        <v>46</v>
      </c>
      <c r="B36" s="7">
        <f>SUM(B23:B25)</f>
        <v>21</v>
      </c>
      <c r="C36" s="7">
        <f>SUM(C23:C25)</f>
        <v>31</v>
      </c>
      <c r="D36" s="7">
        <f>SUM(D23:D25)</f>
        <v>45</v>
      </c>
      <c r="E36" s="7">
        <f>SUM(E23:E25)</f>
        <v>27</v>
      </c>
      <c r="F36" s="7">
        <f>SUM(F23:F25)</f>
        <v>26</v>
      </c>
      <c r="G36" s="6"/>
      <c r="H36" s="6">
        <v>2</v>
      </c>
      <c r="I36" s="10">
        <v>3</v>
      </c>
      <c r="J36" s="10">
        <v>2</v>
      </c>
    </row>
    <row r="37" spans="1:10" ht="18" x14ac:dyDescent="0.15">
      <c r="A37" s="7" t="s">
        <v>47</v>
      </c>
      <c r="B37" s="7">
        <f>B36</f>
        <v>21</v>
      </c>
      <c r="C37" s="7">
        <f>C36+B37</f>
        <v>52</v>
      </c>
      <c r="D37" s="7">
        <f>D36+C37</f>
        <v>97</v>
      </c>
      <c r="E37" s="7">
        <f>E36+D37</f>
        <v>124</v>
      </c>
      <c r="F37" s="7">
        <f>F36+E37</f>
        <v>150</v>
      </c>
      <c r="G37" s="6"/>
      <c r="H37" s="6">
        <v>2</v>
      </c>
      <c r="I37" s="10">
        <v>3</v>
      </c>
      <c r="J37" s="10">
        <v>2</v>
      </c>
    </row>
    <row r="38" spans="1:10" ht="18" x14ac:dyDescent="0.15">
      <c r="A38" s="7"/>
      <c r="B38" s="7"/>
      <c r="C38" s="7"/>
      <c r="D38" s="7"/>
      <c r="E38" s="7"/>
      <c r="F38" s="7"/>
      <c r="G38" s="6"/>
      <c r="H38" s="6">
        <v>2</v>
      </c>
      <c r="I38" s="10">
        <v>3</v>
      </c>
      <c r="J38" s="10">
        <v>2</v>
      </c>
    </row>
    <row r="39" spans="1:10" ht="21" x14ac:dyDescent="0.15">
      <c r="A39" s="7" t="s">
        <v>48</v>
      </c>
      <c r="B39" s="7">
        <f>(1+B37)/2</f>
        <v>11</v>
      </c>
      <c r="C39" s="7">
        <f>(1+B37+C37)/2</f>
        <v>37</v>
      </c>
      <c r="D39" s="7">
        <f>(1+C37+D37)/2</f>
        <v>75</v>
      </c>
      <c r="E39" s="7">
        <f>(1+D37+E37)/2</f>
        <v>111</v>
      </c>
      <c r="F39" s="7">
        <f>(1+E37+F37)/2</f>
        <v>137.5</v>
      </c>
      <c r="G39" s="6"/>
      <c r="H39" s="6">
        <v>2</v>
      </c>
      <c r="I39" s="10">
        <v>3</v>
      </c>
      <c r="J39" s="10">
        <v>2</v>
      </c>
    </row>
    <row r="40" spans="1:10" ht="18" x14ac:dyDescent="0.15">
      <c r="A40" s="7" t="s">
        <v>49</v>
      </c>
      <c r="B40" s="7">
        <f>B23*$B$39</f>
        <v>66</v>
      </c>
      <c r="C40" s="7">
        <f>C23*$C$39</f>
        <v>407</v>
      </c>
      <c r="D40" s="7">
        <f>D23*$D$39</f>
        <v>1125</v>
      </c>
      <c r="E40" s="7">
        <f>E23*$E$39</f>
        <v>777</v>
      </c>
      <c r="F40" s="7">
        <f>F23*$F$39</f>
        <v>1512.5</v>
      </c>
      <c r="G40" s="6"/>
      <c r="H40" s="6">
        <v>3</v>
      </c>
      <c r="I40" s="10">
        <v>3</v>
      </c>
      <c r="J40" s="10">
        <v>2</v>
      </c>
    </row>
    <row r="41" spans="1:10" ht="18" x14ac:dyDescent="0.15">
      <c r="A41" s="7" t="s">
        <v>50</v>
      </c>
      <c r="B41" s="7">
        <f>B24*$B$39</f>
        <v>55</v>
      </c>
      <c r="C41" s="7">
        <f>C24*$C$39</f>
        <v>296</v>
      </c>
      <c r="D41" s="7">
        <f>D24*$D$39</f>
        <v>1275</v>
      </c>
      <c r="E41" s="7">
        <f>E24*$E$39</f>
        <v>1554</v>
      </c>
      <c r="F41" s="7">
        <f>F24*$F$39</f>
        <v>825</v>
      </c>
      <c r="G41" s="6"/>
      <c r="H41" s="6">
        <v>3</v>
      </c>
      <c r="I41" s="10">
        <v>3</v>
      </c>
      <c r="J41" s="10">
        <v>2</v>
      </c>
    </row>
    <row r="42" spans="1:10" ht="18" x14ac:dyDescent="0.15">
      <c r="A42" s="7" t="s">
        <v>51</v>
      </c>
      <c r="B42" s="7">
        <f>B25*$B$39</f>
        <v>110</v>
      </c>
      <c r="C42" s="7">
        <f>C25*$C$39</f>
        <v>444</v>
      </c>
      <c r="D42" s="7">
        <f>D25*$D$39</f>
        <v>975</v>
      </c>
      <c r="E42" s="7">
        <f>E25*$E$39</f>
        <v>666</v>
      </c>
      <c r="F42" s="7">
        <f>F25*$F$39</f>
        <v>1237.5</v>
      </c>
      <c r="G42" s="6"/>
      <c r="H42" s="6">
        <v>3</v>
      </c>
      <c r="I42" s="10">
        <v>3</v>
      </c>
      <c r="J42" s="10">
        <v>2</v>
      </c>
    </row>
    <row r="43" spans="1:10" ht="18" x14ac:dyDescent="0.15">
      <c r="A43" s="6"/>
      <c r="B43" s="6"/>
      <c r="C43" s="6"/>
      <c r="D43" s="6"/>
      <c r="E43" s="6"/>
      <c r="F43" s="6"/>
      <c r="G43" s="6"/>
      <c r="H43" s="6">
        <v>3</v>
      </c>
      <c r="I43" s="10">
        <v>3</v>
      </c>
      <c r="J43" s="10">
        <v>2</v>
      </c>
    </row>
    <row r="44" spans="1:10" ht="18" x14ac:dyDescent="0.15">
      <c r="A44" s="7" t="s">
        <v>52</v>
      </c>
      <c r="B44" s="7">
        <f>SUM(B40:F40)</f>
        <v>3887.5</v>
      </c>
      <c r="C44" s="6"/>
      <c r="D44" s="7" t="s">
        <v>53</v>
      </c>
      <c r="E44" s="7">
        <f>B44*B44/B32</f>
        <v>302253.125</v>
      </c>
      <c r="F44" s="6"/>
      <c r="G44" s="6"/>
      <c r="H44" s="6">
        <v>3</v>
      </c>
      <c r="I44" s="10">
        <v>3</v>
      </c>
      <c r="J44" s="10">
        <v>2</v>
      </c>
    </row>
    <row r="45" spans="1:10" ht="18" x14ac:dyDescent="0.15">
      <c r="A45" s="7" t="s">
        <v>54</v>
      </c>
      <c r="B45" s="7">
        <f>SUM(B41:F41)</f>
        <v>4005</v>
      </c>
      <c r="C45" s="6"/>
      <c r="D45" s="7" t="s">
        <v>55</v>
      </c>
      <c r="E45" s="7">
        <f>B45*B45/B33</f>
        <v>320800.5</v>
      </c>
      <c r="F45" s="6"/>
      <c r="G45" s="6"/>
      <c r="H45" s="6">
        <v>3</v>
      </c>
      <c r="I45" s="10">
        <v>3</v>
      </c>
      <c r="J45" s="10">
        <v>3</v>
      </c>
    </row>
    <row r="46" spans="1:10" ht="18" x14ac:dyDescent="0.15">
      <c r="A46" s="7" t="s">
        <v>56</v>
      </c>
      <c r="B46" s="7">
        <f>SUM(B42:F42)</f>
        <v>3432.5</v>
      </c>
      <c r="C46" s="6"/>
      <c r="D46" s="7" t="s">
        <v>57</v>
      </c>
      <c r="E46" s="7">
        <f>B46*B46/B34</f>
        <v>235641.125</v>
      </c>
      <c r="F46" s="6"/>
      <c r="G46" s="6"/>
      <c r="H46" s="6">
        <v>3</v>
      </c>
      <c r="I46" s="10">
        <v>3</v>
      </c>
      <c r="J46" s="10">
        <v>3</v>
      </c>
    </row>
    <row r="47" spans="1:10" ht="18" x14ac:dyDescent="0.15">
      <c r="A47" s="6"/>
      <c r="B47" s="6"/>
      <c r="C47" s="6"/>
      <c r="D47" s="6"/>
      <c r="E47" s="6"/>
      <c r="F47" s="6"/>
      <c r="G47" s="6"/>
      <c r="H47" s="6">
        <v>3</v>
      </c>
      <c r="I47" s="10">
        <v>3</v>
      </c>
      <c r="J47" s="10">
        <v>3</v>
      </c>
    </row>
    <row r="48" spans="1:10" ht="21" x14ac:dyDescent="0.15">
      <c r="A48" s="6" t="s">
        <v>58</v>
      </c>
      <c r="B48" s="6">
        <f>B36*(B36^2-1)</f>
        <v>9240</v>
      </c>
      <c r="C48" s="6">
        <f>C36*(C36^2-1)</f>
        <v>29760</v>
      </c>
      <c r="D48" s="6">
        <f>D36*(D36^2-1)</f>
        <v>91080</v>
      </c>
      <c r="E48" s="6">
        <f>E36*(E36^2-1)</f>
        <v>19656</v>
      </c>
      <c r="F48" s="6">
        <f>F36*(F36^2-1)</f>
        <v>17550</v>
      </c>
      <c r="G48" s="6"/>
      <c r="H48" s="6">
        <v>3</v>
      </c>
      <c r="I48" s="10">
        <v>3</v>
      </c>
      <c r="J48" s="10">
        <v>3</v>
      </c>
    </row>
    <row r="49" spans="1:10" ht="18" x14ac:dyDescent="0.15">
      <c r="A49" s="6" t="s">
        <v>59</v>
      </c>
      <c r="B49" s="6"/>
      <c r="C49" s="6"/>
      <c r="D49" s="6"/>
      <c r="E49" s="6"/>
      <c r="F49" s="6"/>
      <c r="G49" s="6"/>
      <c r="H49" s="6">
        <v>3</v>
      </c>
      <c r="I49" s="10">
        <v>3</v>
      </c>
      <c r="J49" s="10">
        <v>3</v>
      </c>
    </row>
    <row r="50" spans="1:10" ht="18" x14ac:dyDescent="0.15">
      <c r="A50" s="6" t="s">
        <v>60</v>
      </c>
      <c r="B50" s="6">
        <f>1-SUM(B48:F48)/(B31^3-B31)</f>
        <v>0.95043157473665496</v>
      </c>
      <c r="C50" s="6"/>
      <c r="D50" s="6"/>
      <c r="E50" s="6"/>
      <c r="F50" s="6"/>
      <c r="G50" s="6"/>
      <c r="H50" s="6">
        <v>3</v>
      </c>
      <c r="I50" s="10">
        <v>3</v>
      </c>
      <c r="J50" s="10">
        <v>3</v>
      </c>
    </row>
    <row r="51" spans="1:10" ht="18" x14ac:dyDescent="0.15">
      <c r="A51" s="6"/>
      <c r="B51" s="6"/>
      <c r="C51" s="6"/>
      <c r="D51" s="6"/>
      <c r="E51" s="6"/>
      <c r="F51" s="6"/>
      <c r="G51" s="6"/>
      <c r="H51" s="6">
        <v>3</v>
      </c>
      <c r="I51" s="10">
        <v>3</v>
      </c>
      <c r="J51" s="10">
        <v>3</v>
      </c>
    </row>
    <row r="52" spans="1:10" ht="18" x14ac:dyDescent="0.15">
      <c r="A52" s="6" t="s">
        <v>61</v>
      </c>
      <c r="B52" s="6">
        <f>(6/B50)*(2*SUM(E44:E46)/(B31*(B31+1))-(B31+1)/2)</f>
        <v>2.038669532392809</v>
      </c>
      <c r="C52" s="6"/>
      <c r="D52" s="6"/>
      <c r="E52" s="6"/>
      <c r="F52" s="6"/>
      <c r="G52" s="6"/>
      <c r="H52" s="6">
        <v>3</v>
      </c>
      <c r="I52" s="10">
        <v>3</v>
      </c>
      <c r="J52" s="10">
        <v>3</v>
      </c>
    </row>
    <row r="53" spans="1:10" ht="18" x14ac:dyDescent="0.15">
      <c r="A53" s="6"/>
      <c r="B53" s="6"/>
      <c r="C53" s="6"/>
      <c r="D53" s="6"/>
      <c r="E53" s="6"/>
      <c r="F53" s="6"/>
      <c r="G53" s="6"/>
      <c r="H53" s="6">
        <v>3</v>
      </c>
      <c r="I53" s="10">
        <v>4</v>
      </c>
      <c r="J53" s="10">
        <v>3</v>
      </c>
    </row>
    <row r="54" spans="1:10" ht="18" x14ac:dyDescent="0.15">
      <c r="A54" s="6" t="s">
        <v>62</v>
      </c>
      <c r="B54" s="6">
        <f>COUNT(B23:B25)-1</f>
        <v>2</v>
      </c>
      <c r="C54" s="6" t="s">
        <v>63</v>
      </c>
      <c r="D54" s="6"/>
      <c r="E54" s="6"/>
      <c r="F54" s="6" t="s">
        <v>59</v>
      </c>
      <c r="G54" s="6" t="s">
        <v>59</v>
      </c>
      <c r="H54" s="6">
        <v>3</v>
      </c>
      <c r="I54" s="10">
        <v>4</v>
      </c>
      <c r="J54" s="10">
        <v>3</v>
      </c>
    </row>
    <row r="55" spans="1:10" ht="18" x14ac:dyDescent="0.15">
      <c r="A55" s="6"/>
      <c r="B55" s="6"/>
      <c r="C55" s="6"/>
      <c r="D55" s="6"/>
      <c r="E55" s="6"/>
      <c r="F55" s="6"/>
      <c r="G55" s="6"/>
      <c r="H55" s="6">
        <v>4</v>
      </c>
      <c r="I55" s="10">
        <v>4</v>
      </c>
      <c r="J55" s="10">
        <v>3</v>
      </c>
    </row>
    <row r="56" spans="1:10" ht="18" x14ac:dyDescent="0.15">
      <c r="A56" s="6" t="s">
        <v>22</v>
      </c>
      <c r="B56" s="6">
        <f>CHIDIST(B52,B54)</f>
        <v>0.36083489992250611</v>
      </c>
      <c r="C56" s="6"/>
      <c r="D56" s="6"/>
      <c r="E56" s="6"/>
      <c r="F56" s="6"/>
      <c r="G56" s="6"/>
      <c r="H56" s="6">
        <v>4</v>
      </c>
      <c r="I56" s="10">
        <v>4</v>
      </c>
      <c r="J56" s="10">
        <v>3</v>
      </c>
    </row>
    <row r="57" spans="1:10" ht="18" x14ac:dyDescent="0.15">
      <c r="A57" s="6"/>
      <c r="B57" s="6"/>
      <c r="C57" s="6"/>
      <c r="D57" s="6"/>
      <c r="E57" s="6"/>
      <c r="F57" s="6"/>
      <c r="G57" s="6"/>
      <c r="H57" s="6">
        <v>4</v>
      </c>
      <c r="I57" s="10">
        <v>4</v>
      </c>
      <c r="J57" s="10">
        <v>3</v>
      </c>
    </row>
    <row r="58" spans="1:10" ht="18" x14ac:dyDescent="0.15">
      <c r="A58" s="6" t="s">
        <v>64</v>
      </c>
      <c r="B58" s="6">
        <v>0.05</v>
      </c>
      <c r="C58" s="6"/>
      <c r="D58" s="6"/>
      <c r="E58" s="6"/>
      <c r="F58" s="6"/>
      <c r="G58" s="6"/>
      <c r="H58" s="6">
        <v>4</v>
      </c>
      <c r="I58" s="10">
        <v>4</v>
      </c>
      <c r="J58" s="10">
        <v>4</v>
      </c>
    </row>
    <row r="59" spans="1:10" ht="18" x14ac:dyDescent="0.15">
      <c r="A59" s="6"/>
      <c r="B59" s="6"/>
      <c r="C59" s="6"/>
      <c r="D59" s="6"/>
      <c r="E59" s="6"/>
      <c r="F59" s="6"/>
      <c r="G59" s="6"/>
      <c r="H59" s="6">
        <v>4</v>
      </c>
      <c r="I59" s="10">
        <v>4</v>
      </c>
      <c r="J59" s="10">
        <v>4</v>
      </c>
    </row>
    <row r="60" spans="1:10" ht="18" x14ac:dyDescent="0.15">
      <c r="A60" s="6" t="s">
        <v>65</v>
      </c>
      <c r="B60" s="6" t="s">
        <v>66</v>
      </c>
      <c r="C60" s="6"/>
      <c r="D60" s="6"/>
      <c r="E60" s="6"/>
      <c r="F60" s="6"/>
      <c r="G60" s="6"/>
      <c r="H60" s="6">
        <v>4</v>
      </c>
      <c r="I60" s="10">
        <v>4</v>
      </c>
      <c r="J60" s="10">
        <v>4</v>
      </c>
    </row>
    <row r="61" spans="1:10" ht="18" x14ac:dyDescent="0.15">
      <c r="A61" s="6" t="s">
        <v>67</v>
      </c>
      <c r="B61" s="6" t="s">
        <v>68</v>
      </c>
      <c r="C61" s="6"/>
      <c r="D61" s="6"/>
      <c r="E61" s="6"/>
      <c r="F61" s="6"/>
      <c r="G61" s="6" t="s">
        <v>59</v>
      </c>
      <c r="H61" s="6">
        <v>4</v>
      </c>
      <c r="I61" s="10">
        <v>4</v>
      </c>
      <c r="J61" s="10">
        <v>4</v>
      </c>
    </row>
    <row r="62" spans="1:10" ht="18" x14ac:dyDescent="0.15">
      <c r="A62" s="6"/>
      <c r="B62" s="6"/>
      <c r="C62" s="6"/>
      <c r="D62" s="6"/>
      <c r="E62" s="6"/>
      <c r="F62" s="6"/>
      <c r="G62" s="6"/>
      <c r="H62" s="6">
        <v>5</v>
      </c>
      <c r="I62" s="10">
        <v>4</v>
      </c>
      <c r="J62" s="10">
        <v>4</v>
      </c>
    </row>
    <row r="63" spans="1:10" ht="18" x14ac:dyDescent="0.15">
      <c r="A63" s="6" t="s">
        <v>69</v>
      </c>
      <c r="B63" s="6"/>
      <c r="C63" s="6"/>
      <c r="D63" s="6"/>
      <c r="E63" s="6"/>
      <c r="F63" s="6"/>
      <c r="G63" s="6"/>
      <c r="H63" s="6">
        <v>5</v>
      </c>
      <c r="I63" s="10">
        <v>4</v>
      </c>
      <c r="J63" s="10">
        <v>4</v>
      </c>
    </row>
    <row r="64" spans="1:10" ht="18" x14ac:dyDescent="0.15">
      <c r="A64" s="6"/>
      <c r="B64" s="6"/>
      <c r="C64" s="6"/>
      <c r="D64" s="6"/>
      <c r="E64" s="6"/>
      <c r="F64" s="6"/>
      <c r="G64" s="6"/>
      <c r="H64" s="6">
        <v>5</v>
      </c>
      <c r="I64" s="10">
        <v>4</v>
      </c>
      <c r="J64" s="10">
        <v>5</v>
      </c>
    </row>
    <row r="65" spans="1:10" ht="18" x14ac:dyDescent="0.15">
      <c r="H65" s="6">
        <v>5</v>
      </c>
      <c r="I65" s="10">
        <v>4</v>
      </c>
      <c r="J65" s="10">
        <v>5</v>
      </c>
    </row>
    <row r="66" spans="1:10" ht="18" x14ac:dyDescent="0.15">
      <c r="A66" t="s">
        <v>70</v>
      </c>
      <c r="H66" s="6">
        <v>5</v>
      </c>
      <c r="I66" s="10">
        <v>4</v>
      </c>
      <c r="J66" s="10">
        <v>5</v>
      </c>
    </row>
    <row r="67" spans="1:10" ht="18" x14ac:dyDescent="0.15">
      <c r="H67" s="6">
        <v>5</v>
      </c>
      <c r="I67" s="10">
        <v>5</v>
      </c>
      <c r="J67" s="10">
        <v>5</v>
      </c>
    </row>
    <row r="68" spans="1:10" ht="18" x14ac:dyDescent="0.15">
      <c r="H68" s="6">
        <v>5</v>
      </c>
      <c r="I68" s="10">
        <v>5</v>
      </c>
      <c r="J68" s="10">
        <v>5</v>
      </c>
    </row>
    <row r="69" spans="1:10" ht="18" x14ac:dyDescent="0.15">
      <c r="B69" s="11" t="s">
        <v>71</v>
      </c>
      <c r="C69" s="11" t="s">
        <v>72</v>
      </c>
      <c r="D69" s="11" t="s">
        <v>73</v>
      </c>
      <c r="H69" s="6">
        <v>5</v>
      </c>
      <c r="I69" s="10">
        <v>5</v>
      </c>
      <c r="J69" s="10">
        <v>5</v>
      </c>
    </row>
    <row r="70" spans="1:10" ht="18" x14ac:dyDescent="0.15">
      <c r="A70" t="s">
        <v>74</v>
      </c>
      <c r="B70">
        <v>50</v>
      </c>
      <c r="C70">
        <v>3887.5</v>
      </c>
      <c r="D70">
        <v>77.75</v>
      </c>
      <c r="H70" s="6">
        <v>5</v>
      </c>
      <c r="I70" s="10">
        <v>5</v>
      </c>
      <c r="J70" s="10">
        <v>5</v>
      </c>
    </row>
    <row r="71" spans="1:10" ht="18" x14ac:dyDescent="0.15">
      <c r="A71" t="s">
        <v>75</v>
      </c>
      <c r="B71">
        <v>50</v>
      </c>
      <c r="C71">
        <v>4005</v>
      </c>
      <c r="D71">
        <v>80.099999999999994</v>
      </c>
      <c r="H71" s="6">
        <v>5</v>
      </c>
      <c r="I71" s="10">
        <v>5</v>
      </c>
      <c r="J71" s="10">
        <v>5</v>
      </c>
    </row>
    <row r="72" spans="1:10" ht="18" x14ac:dyDescent="0.15">
      <c r="A72" t="s">
        <v>38</v>
      </c>
      <c r="B72">
        <v>50</v>
      </c>
      <c r="C72">
        <v>3432.5</v>
      </c>
      <c r="D72">
        <v>68.650000000000006</v>
      </c>
      <c r="H72" s="6">
        <v>5</v>
      </c>
      <c r="I72" s="10">
        <v>5</v>
      </c>
      <c r="J72" s="10">
        <v>5</v>
      </c>
    </row>
    <row r="76" spans="1:10" x14ac:dyDescent="0.15">
      <c r="A76" t="s">
        <v>76</v>
      </c>
    </row>
    <row r="79" spans="1:10" x14ac:dyDescent="0.15">
      <c r="A79" t="s">
        <v>77</v>
      </c>
      <c r="D79">
        <v>2</v>
      </c>
    </row>
    <row r="80" spans="1:10" x14ac:dyDescent="0.15">
      <c r="A80" t="s">
        <v>78</v>
      </c>
      <c r="D80">
        <v>3</v>
      </c>
    </row>
    <row r="81" spans="1:4" x14ac:dyDescent="0.15">
      <c r="A81" t="s">
        <v>79</v>
      </c>
      <c r="D81">
        <v>5</v>
      </c>
    </row>
    <row r="82" spans="1:4" x14ac:dyDescent="0.15">
      <c r="A82" t="s">
        <v>80</v>
      </c>
      <c r="D82">
        <v>1.9376158940397659</v>
      </c>
    </row>
    <row r="83" spans="1:4" x14ac:dyDescent="0.15">
      <c r="A83" t="s">
        <v>81</v>
      </c>
      <c r="D83">
        <v>0.37953519461239632</v>
      </c>
    </row>
    <row r="84" spans="1:4" x14ac:dyDescent="0.15">
      <c r="A84" t="s">
        <v>82</v>
      </c>
      <c r="D84">
        <v>2.0386695323928388</v>
      </c>
    </row>
    <row r="85" spans="1:4" x14ac:dyDescent="0.15">
      <c r="A85" t="s">
        <v>83</v>
      </c>
      <c r="D85">
        <v>0.36083489992250073</v>
      </c>
    </row>
    <row r="86" spans="1:4" x14ac:dyDescent="0.15">
      <c r="A86" t="s">
        <v>84</v>
      </c>
      <c r="D86">
        <v>5.9914645471079817</v>
      </c>
    </row>
  </sheetData>
  <phoneticPr fontId="2"/>
  <pageMargins left="0.75" right="0.75" top="1" bottom="1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B10" sqref="B10"/>
    </sheetView>
  </sheetViews>
  <sheetFormatPr defaultColWidth="23.125" defaultRowHeight="13.5" x14ac:dyDescent="0.15"/>
  <cols>
    <col min="1" max="1" width="26.125" customWidth="1"/>
  </cols>
  <sheetData>
    <row r="1" spans="1:4" ht="18" x14ac:dyDescent="0.15">
      <c r="A1" s="7" t="s">
        <v>30</v>
      </c>
      <c r="B1" s="7" t="s">
        <v>36</v>
      </c>
      <c r="C1" s="7" t="s">
        <v>37</v>
      </c>
      <c r="D1" s="7" t="s">
        <v>38</v>
      </c>
    </row>
    <row r="2" spans="1:4" ht="18" x14ac:dyDescent="0.15">
      <c r="A2" s="8" t="s">
        <v>31</v>
      </c>
      <c r="B2" s="7">
        <v>6</v>
      </c>
      <c r="C2" s="7">
        <v>5</v>
      </c>
      <c r="D2" s="7">
        <v>10</v>
      </c>
    </row>
    <row r="3" spans="1:4" ht="18" x14ac:dyDescent="0.15">
      <c r="A3" s="8" t="s">
        <v>32</v>
      </c>
      <c r="B3" s="7">
        <v>11</v>
      </c>
      <c r="C3" s="7">
        <v>8</v>
      </c>
      <c r="D3" s="7">
        <v>12</v>
      </c>
    </row>
    <row r="4" spans="1:4" ht="18" x14ac:dyDescent="0.15">
      <c r="A4" s="8" t="s">
        <v>33</v>
      </c>
      <c r="B4" s="7">
        <v>15</v>
      </c>
      <c r="C4" s="7">
        <v>17</v>
      </c>
      <c r="D4" s="7">
        <v>13</v>
      </c>
    </row>
    <row r="5" spans="1:4" ht="18" x14ac:dyDescent="0.15">
      <c r="A5" s="8" t="s">
        <v>34</v>
      </c>
      <c r="B5" s="7">
        <v>7</v>
      </c>
      <c r="C5" s="7">
        <v>14</v>
      </c>
      <c r="D5" s="7">
        <v>6</v>
      </c>
    </row>
    <row r="6" spans="1:4" ht="18" x14ac:dyDescent="0.15">
      <c r="A6" s="8" t="s">
        <v>35</v>
      </c>
      <c r="B6" s="7">
        <v>11</v>
      </c>
      <c r="C6" s="7">
        <v>6</v>
      </c>
      <c r="D6" s="7">
        <v>9</v>
      </c>
    </row>
    <row r="9" spans="1:4" ht="18" x14ac:dyDescent="0.15">
      <c r="A9" s="12" t="s">
        <v>85</v>
      </c>
      <c r="B9" t="s">
        <v>86</v>
      </c>
    </row>
    <row r="10" spans="1:4" ht="18" x14ac:dyDescent="0.15">
      <c r="A10">
        <v>1</v>
      </c>
      <c r="B10" s="7">
        <v>6</v>
      </c>
    </row>
    <row r="11" spans="1:4" ht="18" x14ac:dyDescent="0.15">
      <c r="A11">
        <v>1</v>
      </c>
      <c r="B11" s="7">
        <v>11</v>
      </c>
    </row>
    <row r="12" spans="1:4" ht="18" x14ac:dyDescent="0.15">
      <c r="A12">
        <v>1</v>
      </c>
      <c r="B12" s="7">
        <v>15</v>
      </c>
    </row>
    <row r="13" spans="1:4" ht="18" x14ac:dyDescent="0.15">
      <c r="A13">
        <v>1</v>
      </c>
      <c r="B13" s="7">
        <v>7</v>
      </c>
    </row>
    <row r="14" spans="1:4" ht="18" x14ac:dyDescent="0.15">
      <c r="A14">
        <v>1</v>
      </c>
      <c r="B14" s="7">
        <v>11</v>
      </c>
    </row>
    <row r="15" spans="1:4" ht="18" x14ac:dyDescent="0.15">
      <c r="A15">
        <v>2</v>
      </c>
      <c r="B15" s="7">
        <v>5</v>
      </c>
    </row>
    <row r="16" spans="1:4" ht="18" x14ac:dyDescent="0.15">
      <c r="A16">
        <v>2</v>
      </c>
      <c r="B16" s="7">
        <v>8</v>
      </c>
    </row>
    <row r="17" spans="1:2" ht="18" x14ac:dyDescent="0.15">
      <c r="A17">
        <v>2</v>
      </c>
      <c r="B17" s="7">
        <v>17</v>
      </c>
    </row>
    <row r="18" spans="1:2" ht="18" x14ac:dyDescent="0.15">
      <c r="A18">
        <v>2</v>
      </c>
      <c r="B18" s="7">
        <v>14</v>
      </c>
    </row>
    <row r="19" spans="1:2" ht="18" x14ac:dyDescent="0.15">
      <c r="A19">
        <v>2</v>
      </c>
      <c r="B19" s="7">
        <v>6</v>
      </c>
    </row>
    <row r="20" spans="1:2" ht="18" x14ac:dyDescent="0.15">
      <c r="A20">
        <v>3</v>
      </c>
      <c r="B20" s="7">
        <v>10</v>
      </c>
    </row>
    <row r="21" spans="1:2" ht="18" x14ac:dyDescent="0.15">
      <c r="A21">
        <v>3</v>
      </c>
      <c r="B21" s="7">
        <v>12</v>
      </c>
    </row>
    <row r="22" spans="1:2" ht="18" x14ac:dyDescent="0.15">
      <c r="A22">
        <v>3</v>
      </c>
      <c r="B22" s="7">
        <v>13</v>
      </c>
    </row>
    <row r="23" spans="1:2" ht="18" x14ac:dyDescent="0.15">
      <c r="A23">
        <v>3</v>
      </c>
      <c r="B23" s="7">
        <v>6</v>
      </c>
    </row>
    <row r="24" spans="1:2" ht="18" x14ac:dyDescent="0.15">
      <c r="A24">
        <v>3</v>
      </c>
      <c r="B24" s="7">
        <v>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KW 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Yuichiro Mizoguchi</dc:creator>
  <cp:lastModifiedBy>Yuichiro Mizoguchi</cp:lastModifiedBy>
  <dcterms:created xsi:type="dcterms:W3CDTF">2018-03-24T06:53:16Z</dcterms:created>
  <dcterms:modified xsi:type="dcterms:W3CDTF">2018-03-26T00:51:06Z</dcterms:modified>
</cp:coreProperties>
</file>