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\document\Temple University\STB101\week9\1\"/>
    </mc:Choice>
  </mc:AlternateContent>
  <bookViews>
    <workbookView xWindow="0" yWindow="600" windowWidth="26370" windowHeight="12495"/>
  </bookViews>
  <sheets>
    <sheet name="Regression 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8" i="1" l="1"/>
  <c r="E107" i="1"/>
  <c r="E106" i="1"/>
  <c r="G86" i="1"/>
  <c r="E25" i="1"/>
  <c r="F25" i="1"/>
  <c r="E26" i="1"/>
  <c r="E86" i="1"/>
  <c r="G85" i="1"/>
  <c r="D25" i="1"/>
  <c r="D26" i="1"/>
  <c r="E85" i="1"/>
  <c r="G84" i="1"/>
  <c r="C25" i="1"/>
  <c r="C26" i="1"/>
  <c r="E84" i="1"/>
  <c r="I64" i="1"/>
  <c r="F23" i="1"/>
  <c r="F24" i="1"/>
  <c r="F53" i="1"/>
  <c r="E23" i="1"/>
  <c r="E24" i="1"/>
  <c r="E53" i="1"/>
  <c r="D23" i="1"/>
  <c r="D24" i="1"/>
  <c r="D53" i="1"/>
  <c r="C23" i="1"/>
  <c r="C24" i="1"/>
  <c r="C53" i="1"/>
  <c r="F52" i="1"/>
  <c r="E52" i="1"/>
  <c r="D52" i="1"/>
  <c r="C52" i="1"/>
  <c r="F51" i="1"/>
  <c r="E51" i="1"/>
  <c r="D51" i="1"/>
  <c r="C51" i="1"/>
  <c r="F50" i="1"/>
  <c r="E50" i="1"/>
  <c r="D50" i="1"/>
  <c r="C50" i="1"/>
  <c r="F49" i="1"/>
  <c r="E49" i="1"/>
  <c r="D49" i="1"/>
  <c r="C49" i="1"/>
  <c r="F48" i="1"/>
  <c r="E48" i="1"/>
  <c r="D48" i="1"/>
  <c r="C48" i="1"/>
  <c r="F47" i="1"/>
  <c r="E47" i="1"/>
  <c r="D47" i="1"/>
  <c r="C47" i="1"/>
  <c r="F46" i="1"/>
  <c r="E46" i="1"/>
  <c r="D46" i="1"/>
  <c r="C46" i="1"/>
  <c r="F45" i="1"/>
  <c r="E45" i="1"/>
  <c r="D45" i="1"/>
  <c r="C45" i="1"/>
  <c r="F44" i="1"/>
  <c r="E44" i="1"/>
  <c r="D44" i="1"/>
  <c r="C44" i="1"/>
  <c r="F43" i="1"/>
  <c r="E43" i="1"/>
  <c r="D43" i="1"/>
  <c r="C43" i="1"/>
  <c r="F42" i="1"/>
  <c r="E42" i="1"/>
  <c r="D42" i="1"/>
  <c r="C42" i="1"/>
  <c r="F41" i="1"/>
  <c r="E41" i="1"/>
  <c r="D41" i="1"/>
  <c r="C41" i="1"/>
  <c r="F40" i="1"/>
  <c r="E40" i="1"/>
  <c r="D40" i="1"/>
  <c r="C40" i="1"/>
  <c r="F39" i="1"/>
  <c r="E39" i="1"/>
  <c r="D39" i="1"/>
  <c r="C39" i="1"/>
  <c r="F38" i="1"/>
  <c r="E38" i="1"/>
  <c r="D38" i="1"/>
  <c r="C38" i="1"/>
  <c r="F37" i="1"/>
  <c r="E37" i="1"/>
  <c r="D37" i="1"/>
  <c r="C37" i="1"/>
</calcChain>
</file>

<file path=xl/sharedStrings.xml><?xml version="1.0" encoding="utf-8"?>
<sst xmlns="http://schemas.openxmlformats.org/spreadsheetml/2006/main" count="137" uniqueCount="97">
  <si>
    <t>Population per Industries    vs    family home volumes</t>
    <phoneticPr fontId="3"/>
  </si>
  <si>
    <t>Prefectures</t>
    <phoneticPr fontId="3"/>
  </si>
  <si>
    <t>Agricultures</t>
  </si>
  <si>
    <t>Manufacturing</t>
    <phoneticPr fontId="3"/>
  </si>
  <si>
    <t>Services</t>
    <phoneticPr fontId="3"/>
  </si>
  <si>
    <t>Family homes</t>
    <phoneticPr fontId="3"/>
  </si>
  <si>
    <r>
      <rPr>
        <sz val="14"/>
        <rFont val="ＭＳ Ｐゴシック"/>
        <family val="3"/>
        <charset val="128"/>
      </rPr>
      <t>ｘ</t>
    </r>
    <phoneticPr fontId="3"/>
  </si>
  <si>
    <r>
      <rPr>
        <sz val="14"/>
        <rFont val="ＭＳ Ｐゴシック"/>
        <family val="3"/>
        <charset val="128"/>
      </rPr>
      <t>ｕ</t>
    </r>
    <phoneticPr fontId="3"/>
  </si>
  <si>
    <r>
      <rPr>
        <sz val="14"/>
        <rFont val="ＭＳ Ｐゴシック"/>
        <family val="3"/>
        <charset val="128"/>
      </rPr>
      <t>ｖ</t>
    </r>
    <phoneticPr fontId="3"/>
  </si>
  <si>
    <r>
      <rPr>
        <sz val="14"/>
        <rFont val="ＭＳ Ｐゴシック"/>
        <family val="3"/>
        <charset val="128"/>
      </rPr>
      <t>ｙ</t>
    </r>
    <phoneticPr fontId="3"/>
  </si>
  <si>
    <t>Fukushima</t>
    <phoneticPr fontId="6"/>
  </si>
  <si>
    <t>Ibaragi</t>
    <phoneticPr fontId="6"/>
  </si>
  <si>
    <t>Tochigi</t>
    <phoneticPr fontId="6"/>
  </si>
  <si>
    <t>Gunma</t>
    <phoneticPr fontId="6"/>
  </si>
  <si>
    <t>Saitama</t>
    <phoneticPr fontId="6"/>
  </si>
  <si>
    <t>Chiba</t>
    <phoneticPr fontId="6"/>
  </si>
  <si>
    <t>Tokyo</t>
    <phoneticPr fontId="6"/>
  </si>
  <si>
    <t>Kanagawa</t>
    <phoneticPr fontId="6"/>
  </si>
  <si>
    <t>Niigata</t>
    <phoneticPr fontId="6"/>
  </si>
  <si>
    <t>Toyama</t>
    <phoneticPr fontId="6"/>
  </si>
  <si>
    <t>Ishikawa</t>
    <phoneticPr fontId="6"/>
  </si>
  <si>
    <t>Fukui</t>
    <phoneticPr fontId="6"/>
  </si>
  <si>
    <t>Yamanashi</t>
    <phoneticPr fontId="6"/>
  </si>
  <si>
    <t>Nagano</t>
    <phoneticPr fontId="6"/>
  </si>
  <si>
    <t>Gifu</t>
    <phoneticPr fontId="6"/>
  </si>
  <si>
    <t>Shizuoka</t>
    <phoneticPr fontId="6"/>
  </si>
  <si>
    <t>Aichi</t>
    <phoneticPr fontId="6"/>
  </si>
  <si>
    <t>Mean</t>
    <phoneticPr fontId="3"/>
  </si>
  <si>
    <t>Variance</t>
    <phoneticPr fontId="3"/>
  </si>
  <si>
    <t>Let us define family home as y ( objective variable )</t>
    <phoneticPr fontId="2"/>
  </si>
  <si>
    <t>and explanatory variables x, u, and v for agriculture, manufacturing, and services.</t>
  </si>
  <si>
    <t>1. Obtain regression equation</t>
  </si>
  <si>
    <t>2. Evaluate effectiveness of equation and significance of regression coefficients</t>
  </si>
  <si>
    <t>3. Predict family home for new prefecture A with x=98, y=450,v=88</t>
    <phoneticPr fontId="2"/>
  </si>
  <si>
    <t>Standardized Data</t>
    <phoneticPr fontId="2"/>
  </si>
  <si>
    <t>重回帰分析</t>
  </si>
  <si>
    <t>グラフデータ</t>
  </si>
  <si>
    <t>データNo</t>
  </si>
  <si>
    <t>実測値</t>
    <phoneticPr fontId="3"/>
  </si>
  <si>
    <t>予測値</t>
  </si>
  <si>
    <t>残差</t>
  </si>
  <si>
    <t>データ数</t>
  </si>
  <si>
    <t>重相関係数Ｒ</t>
  </si>
  <si>
    <t>決定係数Ｒ2</t>
  </si>
  <si>
    <t>自由度修正済み決定係数</t>
  </si>
  <si>
    <t>Ｙ評価値の標準誤差</t>
  </si>
  <si>
    <t>standard error of residual estimator</t>
    <phoneticPr fontId="2"/>
  </si>
  <si>
    <t>ダービン・ワトソン比</t>
  </si>
  <si>
    <t>分散分析表</t>
  </si>
  <si>
    <t>要因</t>
  </si>
  <si>
    <t>偏差平方和</t>
  </si>
  <si>
    <t>自由度</t>
  </si>
  <si>
    <t>平均平方</t>
  </si>
  <si>
    <t>Ｆ値</t>
  </si>
  <si>
    <t>Ｐ値</t>
  </si>
  <si>
    <t>F(0.95)</t>
  </si>
  <si>
    <t>回帰</t>
  </si>
  <si>
    <t>計</t>
  </si>
  <si>
    <t>回帰係数の有意性の検定と信頼区間</t>
  </si>
  <si>
    <t>回帰係数</t>
  </si>
  <si>
    <t>標準誤差</t>
  </si>
  <si>
    <t>標準回帰係数</t>
  </si>
  <si>
    <t>偏相関係数</t>
  </si>
  <si>
    <t>ｔ値</t>
  </si>
  <si>
    <t>95％下限</t>
  </si>
  <si>
    <t>95％上限</t>
  </si>
  <si>
    <t>定数項</t>
  </si>
  <si>
    <t>ｘ</t>
  </si>
  <si>
    <t>ｕ</t>
  </si>
  <si>
    <t>ｖ</t>
  </si>
  <si>
    <t>概要</t>
  </si>
  <si>
    <t>Applied for Standardized Data</t>
    <phoneticPr fontId="2"/>
  </si>
  <si>
    <t>回帰統計</t>
  </si>
  <si>
    <t>重相関 R</t>
  </si>
  <si>
    <t>重決定 R2</t>
  </si>
  <si>
    <t>partial regression coefficient x( (standard deviation of x or u or v)/(standard deviation of y))</t>
    <phoneticPr fontId="2"/>
  </si>
  <si>
    <t>補正 R2</t>
  </si>
  <si>
    <t>観測数</t>
  </si>
  <si>
    <t>変動</t>
  </si>
  <si>
    <t>分散</t>
  </si>
  <si>
    <t>観測された分散比</t>
  </si>
  <si>
    <t>有意 F</t>
  </si>
  <si>
    <t>合計</t>
  </si>
  <si>
    <t>standardized coefficient with standardized data</t>
    <phoneticPr fontId="2"/>
  </si>
  <si>
    <t>係数</t>
  </si>
  <si>
    <t xml:space="preserve">t </t>
  </si>
  <si>
    <t>P-値</t>
  </si>
  <si>
    <t>下限 95%</t>
  </si>
  <si>
    <t>上限 95%</t>
  </si>
  <si>
    <t>下限 95.0%</t>
  </si>
  <si>
    <t>上限 95.0%</t>
  </si>
  <si>
    <t>切片</t>
  </si>
  <si>
    <t>Applied for original Data</t>
    <phoneticPr fontId="2"/>
  </si>
  <si>
    <t>x</t>
    <phoneticPr fontId="3"/>
  </si>
  <si>
    <t>u</t>
    <phoneticPr fontId="3"/>
  </si>
  <si>
    <t>v</t>
    <phoneticPr fontId="3"/>
  </si>
  <si>
    <t>y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</si>
</sst>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,##0_ "/>
    <numFmt numFmtId="177" formatCode="0.00_ "/>
    <numFmt numFmtId="178" formatCode="0.00_);[Red]\(0.00\)"/>
  </numFmts>
  <fonts count="7" x14ac:knownFonts="1">
    <font>
      <sz val="11"/>
      <name val="ＭＳ Ｐゴシック"/>
      <family val="3"/>
      <charset val="128"/>
    </font>
    <font>
      <sz val="14"/>
      <name val="Arial"/>
      <family val="2"/>
    </font>
    <font>
      <sz val="6"/>
      <name val="ＭＳ Ｐゴシック"/>
      <family val="3"/>
      <charset val="128"/>
    </font>
    <font>
      <sz val="6"/>
      <name val="ＭＳ Ｐ明朝"/>
      <family val="1"/>
      <charset val="128"/>
    </font>
    <font>
      <sz val="14"/>
      <name val="ＭＳ Ｐゴシック"/>
      <family val="3"/>
      <charset val="128"/>
    </font>
    <font>
      <sz val="10"/>
      <name val="ＭＳ ゴシック"/>
      <family val="3"/>
      <charset val="128"/>
    </font>
    <font>
      <sz val="6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1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3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>
      <alignment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0" borderId="9" xfId="1" applyFont="1" applyBorder="1"/>
    <xf numFmtId="176" fontId="1" fillId="0" borderId="10" xfId="0" applyNumberFormat="1" applyFont="1" applyBorder="1">
      <alignment vertical="center"/>
    </xf>
    <xf numFmtId="176" fontId="1" fillId="0" borderId="11" xfId="0" applyNumberFormat="1" applyFont="1" applyBorder="1">
      <alignment vertical="center"/>
    </xf>
    <xf numFmtId="176" fontId="1" fillId="0" borderId="12" xfId="0" applyNumberFormat="1" applyFont="1" applyBorder="1">
      <alignment vertical="center"/>
    </xf>
    <xf numFmtId="0" fontId="1" fillId="0" borderId="1" xfId="1" applyFont="1" applyBorder="1"/>
    <xf numFmtId="176" fontId="1" fillId="0" borderId="2" xfId="0" applyNumberFormat="1" applyFont="1" applyBorder="1">
      <alignment vertical="center"/>
    </xf>
    <xf numFmtId="176" fontId="1" fillId="0" borderId="3" xfId="0" applyNumberFormat="1" applyFont="1" applyBorder="1">
      <alignment vertical="center"/>
    </xf>
    <xf numFmtId="176" fontId="1" fillId="0" borderId="4" xfId="0" applyNumberFormat="1" applyFont="1" applyBorder="1">
      <alignment vertical="center"/>
    </xf>
    <xf numFmtId="0" fontId="1" fillId="0" borderId="13" xfId="1" applyFont="1" applyFill="1" applyBorder="1"/>
    <xf numFmtId="177" fontId="1" fillId="0" borderId="14" xfId="0" applyNumberFormat="1" applyFont="1" applyBorder="1">
      <alignment vertical="center"/>
    </xf>
    <xf numFmtId="177" fontId="1" fillId="0" borderId="15" xfId="0" applyNumberFormat="1" applyFont="1" applyBorder="1">
      <alignment vertical="center"/>
    </xf>
    <xf numFmtId="177" fontId="1" fillId="0" borderId="16" xfId="0" applyNumberFormat="1" applyFont="1" applyBorder="1">
      <alignment vertical="center"/>
    </xf>
    <xf numFmtId="0" fontId="1" fillId="0" borderId="9" xfId="1" applyFont="1" applyFill="1" applyBorder="1"/>
    <xf numFmtId="178" fontId="1" fillId="0" borderId="17" xfId="0" applyNumberFormat="1" applyFont="1" applyBorder="1">
      <alignment vertical="center"/>
    </xf>
    <xf numFmtId="178" fontId="1" fillId="0" borderId="11" xfId="0" applyNumberFormat="1" applyFont="1" applyBorder="1">
      <alignment vertical="center"/>
    </xf>
    <xf numFmtId="178" fontId="1" fillId="0" borderId="12" xfId="0" applyNumberFormat="1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Continuous" vertical="center"/>
    </xf>
    <xf numFmtId="0" fontId="0" fillId="0" borderId="0" xfId="0" applyFill="1" applyBorder="1" applyAlignment="1">
      <alignment vertical="center"/>
    </xf>
    <xf numFmtId="0" fontId="0" fillId="0" borderId="18" xfId="0" applyFill="1" applyBorder="1" applyAlignment="1">
      <alignment horizontal="left" vertical="center"/>
    </xf>
    <xf numFmtId="0" fontId="0" fillId="0" borderId="20" xfId="0" applyFill="1" applyBorder="1" applyAlignment="1">
      <alignment vertical="center"/>
    </xf>
    <xf numFmtId="0" fontId="0" fillId="0" borderId="19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標準" xfId="0" builtinId="0"/>
    <cellStyle name="標準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79</xdr:row>
      <xdr:rowOff>0</xdr:rowOff>
    </xdr:from>
    <xdr:to>
      <xdr:col>5</xdr:col>
      <xdr:colOff>104775</xdr:colOff>
      <xdr:row>82</xdr:row>
      <xdr:rowOff>22098</xdr:rowOff>
    </xdr:to>
    <xdr:sp macro="" textlink="">
      <xdr:nvSpPr>
        <xdr:cNvPr id="2" name="四角形吹き出し 1">
          <a:extLst>
            <a:ext uri="{FF2B5EF4-FFF2-40B4-BE49-F238E27FC236}">
              <a16:creationId xmlns:a16="http://schemas.microsoft.com/office/drawing/2014/main" id="{8E80A5DA-9A9E-4446-899C-0B511B838CC1}"/>
            </a:ext>
          </a:extLst>
        </xdr:cNvPr>
        <xdr:cNvSpPr/>
      </xdr:nvSpPr>
      <xdr:spPr>
        <a:xfrm>
          <a:off x="4162425" y="18097500"/>
          <a:ext cx="1381125" cy="707898"/>
        </a:xfrm>
        <a:prstGeom prst="wedgeRectCallout">
          <a:avLst>
            <a:gd name="adj1" fmla="val -53937"/>
            <a:gd name="adj2" fmla="val 255588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238124</xdr:colOff>
      <xdr:row>89</xdr:row>
      <xdr:rowOff>190500</xdr:rowOff>
    </xdr:from>
    <xdr:ext cx="3124201" cy="36067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テキスト ボックス 2">
              <a:extLst>
                <a:ext uri="{FF2B5EF4-FFF2-40B4-BE49-F238E27FC236}">
                  <a16:creationId xmlns:a16="http://schemas.microsoft.com/office/drawing/2014/main" id="{4E8BB958-44C4-43D4-8575-66CBDE2F4B82}"/>
                </a:ext>
              </a:extLst>
            </xdr:cNvPr>
            <xdr:cNvSpPr txBox="1"/>
          </xdr:nvSpPr>
          <xdr:spPr>
            <a:xfrm>
              <a:off x="4324349" y="20593050"/>
              <a:ext cx="3124201" cy="3606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100"/>
                <a:t>Standardized </a:t>
              </a:r>
              <a14:m>
                <m:oMath xmlns:m="http://schemas.openxmlformats.org/officeDocument/2006/math">
                  <m:sSub>
                    <m:sSubPr>
                      <m:ctrlPr>
                        <a:rPr kumimoji="1" lang="en-US" altLang="ja-JP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kumimoji="1" lang="en-US" altLang="ja-JP" sz="1100" b="0" i="1">
                          <a:latin typeface="Cambria Math"/>
                        </a:rPr>
                        <m:t>𝐵</m:t>
                      </m:r>
                    </m:e>
                    <m:sub>
                      <m:r>
                        <a:rPr kumimoji="1" lang="en-US" altLang="ja-JP" sz="1100" b="0" i="1">
                          <a:latin typeface="Cambria Math"/>
                        </a:rPr>
                        <m:t>𝑖</m:t>
                      </m:r>
                    </m:sub>
                  </m:sSub>
                  <m:r>
                    <a:rPr kumimoji="1" lang="en-US" altLang="ja-JP" sz="1100" b="0" i="1">
                      <a:latin typeface="Cambria Math"/>
                    </a:rPr>
                    <m:t>= </m:t>
                  </m:r>
                  <m:sSub>
                    <m:sSubPr>
                      <m:ctrlPr>
                        <a:rPr kumimoji="1" lang="en-US" altLang="ja-JP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kumimoji="1" lang="en-US" altLang="ja-JP" sz="1100" b="0" i="1">
                          <a:latin typeface="Cambria Math"/>
                        </a:rPr>
                        <m:t>𝐵</m:t>
                      </m:r>
                    </m:e>
                    <m:sub>
                      <m:r>
                        <a:rPr kumimoji="1" lang="en-US" altLang="ja-JP" sz="1100" b="0" i="1">
                          <a:latin typeface="Cambria Math"/>
                        </a:rPr>
                        <m:t>𝑖</m:t>
                      </m:r>
                    </m:sub>
                  </m:sSub>
                  <m:r>
                    <a:rPr kumimoji="1" lang="en-US" altLang="ja-JP" sz="1100" b="0" i="1">
                      <a:latin typeface="Cambria Math"/>
                    </a:rPr>
                    <m:t> ∗  </m:t>
                  </m:r>
                  <m:f>
                    <m:fPr>
                      <m:ctrlPr>
                        <a:rPr kumimoji="1" lang="en-US" altLang="ja-JP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kumimoji="1" lang="en-US" altLang="ja-JP" sz="1100" b="0" i="1">
                          <a:latin typeface="Cambria Math"/>
                        </a:rPr>
                        <m:t>𝑠𝑡𝑎𝑛𝑑𝑎𝑟𝑑</m:t>
                      </m:r>
                      <m:r>
                        <a:rPr kumimoji="1" lang="en-US" altLang="ja-JP" sz="1100" b="0" i="1">
                          <a:latin typeface="Cambria Math"/>
                        </a:rPr>
                        <m:t> </m:t>
                      </m:r>
                      <m:r>
                        <a:rPr kumimoji="1" lang="en-US" altLang="ja-JP" sz="1100" b="0" i="1">
                          <a:latin typeface="Cambria Math"/>
                        </a:rPr>
                        <m:t>𝑑𝑒𝑣𝑖𝑎𝑡𝑖𝑜𝑛</m:t>
                      </m:r>
                      <m:r>
                        <a:rPr kumimoji="1" lang="en-US" altLang="ja-JP" sz="1100" b="0" i="1">
                          <a:latin typeface="Cambria Math"/>
                        </a:rPr>
                        <m:t> </m:t>
                      </m:r>
                      <m:r>
                        <a:rPr kumimoji="1" lang="en-US" altLang="ja-JP" sz="1100" b="0" i="1">
                          <a:latin typeface="Cambria Math"/>
                        </a:rPr>
                        <m:t>𝑜𝑓</m:t>
                      </m:r>
                      <m:r>
                        <a:rPr kumimoji="1" lang="en-US" altLang="ja-JP" sz="1100" b="0" i="1">
                          <a:latin typeface="Cambria Math"/>
                        </a:rPr>
                        <m:t> </m:t>
                      </m:r>
                      <m:sSub>
                        <m:sSubPr>
                          <m:ctrlPr>
                            <a:rPr kumimoji="1" lang="en-US" altLang="ja-JP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kumimoji="1" lang="en-US" altLang="ja-JP" sz="1100" b="0" i="1">
                              <a:latin typeface="Cambria Math"/>
                            </a:rPr>
                            <m:t>𝑋</m:t>
                          </m:r>
                        </m:e>
                        <m:sub>
                          <m:r>
                            <a:rPr kumimoji="1" lang="en-US" altLang="ja-JP" sz="1100" b="0" i="1">
                              <a:latin typeface="Cambria Math"/>
                            </a:rPr>
                            <m:t>𝑖</m:t>
                          </m:r>
                        </m:sub>
                      </m:sSub>
                    </m:num>
                    <m:den>
                      <m:r>
                        <a:rPr kumimoji="1" lang="en-US" altLang="ja-JP" sz="1100" b="0" i="1">
                          <a:latin typeface="Cambria Math"/>
                        </a:rPr>
                        <m:t>𝑠𝑡𝑎𝑛𝑑𝑎𝑟𝑑</m:t>
                      </m:r>
                      <m:r>
                        <a:rPr kumimoji="1" lang="en-US" altLang="ja-JP" sz="1100" b="0" i="1">
                          <a:latin typeface="Cambria Math"/>
                        </a:rPr>
                        <m:t> </m:t>
                      </m:r>
                      <m:r>
                        <a:rPr kumimoji="1" lang="en-US" altLang="ja-JP" sz="1100" b="0" i="1">
                          <a:latin typeface="Cambria Math"/>
                        </a:rPr>
                        <m:t>𝑑𝑒𝑣𝑖𝑎𝑡𝑖𝑜𝑛</m:t>
                      </m:r>
                      <m:r>
                        <a:rPr kumimoji="1" lang="en-US" altLang="ja-JP" sz="1100" b="0" i="1">
                          <a:latin typeface="Cambria Math"/>
                        </a:rPr>
                        <m:t> </m:t>
                      </m:r>
                      <m:r>
                        <a:rPr kumimoji="1" lang="en-US" altLang="ja-JP" sz="1100" b="0" i="1">
                          <a:latin typeface="Cambria Math"/>
                        </a:rPr>
                        <m:t>𝑜𝑓</m:t>
                      </m:r>
                      <m:r>
                        <a:rPr kumimoji="1" lang="en-US" altLang="ja-JP" sz="1100" b="0" i="1">
                          <a:latin typeface="Cambria Math"/>
                        </a:rPr>
                        <m:t> </m:t>
                      </m:r>
                      <m:sSub>
                        <m:sSubPr>
                          <m:ctrlPr>
                            <a:rPr kumimoji="1" lang="en-US" altLang="ja-JP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kumimoji="1" lang="en-US" altLang="ja-JP" sz="1100" b="0" i="1">
                              <a:latin typeface="Cambria Math"/>
                            </a:rPr>
                            <m:t>𝑌</m:t>
                          </m:r>
                        </m:e>
                        <m:sub>
                          <m:r>
                            <a:rPr kumimoji="1" lang="en-US" altLang="ja-JP" sz="1100" b="0" i="1">
                              <a:latin typeface="Cambria Math"/>
                            </a:rPr>
                            <m:t>𝑖</m:t>
                          </m:r>
                        </m:sub>
                      </m:sSub>
                    </m:den>
                  </m:f>
                </m:oMath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3" name="テキスト ボックス 2">
              <a:extLst>
                <a:ext uri="{FF2B5EF4-FFF2-40B4-BE49-F238E27FC236}">
                  <a16:creationId xmlns:a16="http://schemas.microsoft.com/office/drawing/2014/main" id="{4E8BB958-44C4-43D4-8575-66CBDE2F4B82}"/>
                </a:ext>
              </a:extLst>
            </xdr:cNvPr>
            <xdr:cNvSpPr txBox="1"/>
          </xdr:nvSpPr>
          <xdr:spPr>
            <a:xfrm>
              <a:off x="4324349" y="20593050"/>
              <a:ext cx="3124201" cy="3606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100"/>
                <a:t>Standardized </a:t>
              </a:r>
              <a:r>
                <a:rPr kumimoji="1" lang="en-US" altLang="ja-JP" sz="1100" b="0" i="0">
                  <a:latin typeface="Cambria Math"/>
                </a:rPr>
                <a:t>𝐵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_</a:t>
              </a:r>
              <a:r>
                <a:rPr kumimoji="1" lang="en-US" altLang="ja-JP" sz="1100" b="0" i="0">
                  <a:latin typeface="Cambria Math"/>
                </a:rPr>
                <a:t>𝑖= 𝐵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_</a:t>
              </a:r>
              <a:r>
                <a:rPr kumimoji="1" lang="en-US" altLang="ja-JP" sz="1100" b="0" i="0">
                  <a:latin typeface="Cambria Math"/>
                </a:rPr>
                <a:t>𝑖  ∗   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(</a:t>
              </a:r>
              <a:r>
                <a:rPr kumimoji="1" lang="en-US" altLang="ja-JP" sz="1100" b="0" i="0">
                  <a:latin typeface="Cambria Math"/>
                </a:rPr>
                <a:t>𝑠𝑡𝑎𝑛𝑑𝑎𝑟𝑑 𝑑𝑒𝑣𝑖𝑎𝑡𝑖𝑜𝑛 𝑜𝑓 𝑋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_</a:t>
              </a:r>
              <a:r>
                <a:rPr kumimoji="1" lang="en-US" altLang="ja-JP" sz="1100" b="0" i="0">
                  <a:latin typeface="Cambria Math"/>
                </a:rPr>
                <a:t>𝑖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)/(</a:t>
              </a:r>
              <a:r>
                <a:rPr kumimoji="1" lang="en-US" altLang="ja-JP" sz="1100" b="0" i="0">
                  <a:latin typeface="Cambria Math"/>
                </a:rPr>
                <a:t>𝑠𝑡𝑎𝑛𝑑𝑎𝑟𝑑 𝑑𝑒𝑣𝑖𝑎𝑡𝑖𝑜𝑛 𝑜𝑓 𝑌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_</a:t>
              </a:r>
              <a:r>
                <a:rPr kumimoji="1" lang="en-US" altLang="ja-JP" sz="1100" b="0" i="0">
                  <a:latin typeface="Cambria Math"/>
                </a:rPr>
                <a:t>𝑖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 )</a:t>
              </a:r>
              <a:endParaRPr kumimoji="1" lang="ja-JP" altLang="en-US" sz="1100"/>
            </a:p>
          </xdr:txBody>
        </xdr:sp>
      </mc:Fallback>
    </mc:AlternateContent>
    <xdr:clientData/>
  </xdr:oneCellAnchor>
  <xdr:twoCellAnchor>
    <xdr:from>
      <xdr:col>6</xdr:col>
      <xdr:colOff>28575</xdr:colOff>
      <xdr:row>79</xdr:row>
      <xdr:rowOff>19049</xdr:rowOff>
    </xdr:from>
    <xdr:to>
      <xdr:col>7</xdr:col>
      <xdr:colOff>47625</xdr:colOff>
      <xdr:row>81</xdr:row>
      <xdr:rowOff>209548</xdr:rowOff>
    </xdr:to>
    <xdr:sp macro="" textlink="">
      <xdr:nvSpPr>
        <xdr:cNvPr id="4" name="四角形吹き出し 3">
          <a:extLst>
            <a:ext uri="{FF2B5EF4-FFF2-40B4-BE49-F238E27FC236}">
              <a16:creationId xmlns:a16="http://schemas.microsoft.com/office/drawing/2014/main" id="{0110E069-87D5-410E-8F4B-4B6D98FF31E7}"/>
            </a:ext>
          </a:extLst>
        </xdr:cNvPr>
        <xdr:cNvSpPr/>
      </xdr:nvSpPr>
      <xdr:spPr>
        <a:xfrm>
          <a:off x="6877050" y="18116549"/>
          <a:ext cx="704850" cy="647699"/>
        </a:xfrm>
        <a:prstGeom prst="wedgeRectCallout">
          <a:avLst>
            <a:gd name="adj1" fmla="val 118903"/>
            <a:gd name="adj2" fmla="val 410138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7</xdr:col>
      <xdr:colOff>542925</xdr:colOff>
      <xdr:row>91</xdr:row>
      <xdr:rowOff>47625</xdr:rowOff>
    </xdr:from>
    <xdr:ext cx="524695" cy="35477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テキスト ボックス 4">
              <a:extLst>
                <a:ext uri="{FF2B5EF4-FFF2-40B4-BE49-F238E27FC236}">
                  <a16:creationId xmlns:a16="http://schemas.microsoft.com/office/drawing/2014/main" id="{AE137056-0220-4541-80F7-BE5139AC93A2}"/>
                </a:ext>
              </a:extLst>
            </xdr:cNvPr>
            <xdr:cNvSpPr txBox="1"/>
          </xdr:nvSpPr>
          <xdr:spPr>
            <a:xfrm>
              <a:off x="8077200" y="20907375"/>
              <a:ext cx="524695" cy="3547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t = </a:t>
              </a:r>
              <a14:m>
                <m:oMath xmlns:m="http://schemas.openxmlformats.org/officeDocument/2006/math">
                  <m:f>
                    <m:fPr>
                      <m:ctrlPr>
                        <a:rPr kumimoji="1" lang="en-US" altLang="ja-JP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kumimoji="1" lang="en-US" altLang="ja-JP" sz="11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kumimoji="1" lang="en-US" altLang="ja-JP" sz="1100" b="0" i="1">
                              <a:latin typeface="Cambria Math"/>
                            </a:rPr>
                            <m:t>𝐵</m:t>
                          </m:r>
                        </m:e>
                        <m:sub>
                          <m:r>
                            <a:rPr kumimoji="1" lang="en-US" altLang="ja-JP" sz="1100" b="0" i="1">
                              <a:latin typeface="Cambria Math"/>
                            </a:rPr>
                            <m:t>𝑖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kumimoji="1" lang="en-US" altLang="ja-JP" sz="11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kumimoji="1" lang="en-US" altLang="ja-JP" sz="1100" b="0" i="1">
                              <a:latin typeface="Cambria Math"/>
                            </a:rPr>
                            <m:t>𝑆𝐸</m:t>
                          </m:r>
                        </m:e>
                        <m:sub>
                          <m:r>
                            <a:rPr kumimoji="1" lang="en-US" altLang="ja-JP" sz="1100" b="0" i="1">
                              <a:latin typeface="Cambria Math"/>
                            </a:rPr>
                            <m:t>𝑖</m:t>
                          </m:r>
                        </m:sub>
                      </m:sSub>
                    </m:den>
                  </m:f>
                </m:oMath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5" name="テキスト ボックス 4">
              <a:extLst>
                <a:ext uri="{FF2B5EF4-FFF2-40B4-BE49-F238E27FC236}">
                  <a16:creationId xmlns:a16="http://schemas.microsoft.com/office/drawing/2014/main" id="{AE137056-0220-4541-80F7-BE5139AC93A2}"/>
                </a:ext>
              </a:extLst>
            </xdr:cNvPr>
            <xdr:cNvSpPr txBox="1"/>
          </xdr:nvSpPr>
          <xdr:spPr>
            <a:xfrm>
              <a:off x="8077200" y="20907375"/>
              <a:ext cx="524695" cy="3547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t = </a:t>
              </a:r>
              <a:r>
                <a:rPr kumimoji="1" lang="en-US" altLang="ja-JP" sz="1100" b="0" i="0">
                  <a:latin typeface="Cambria Math"/>
                </a:rPr>
                <a:t>𝐵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_</a:t>
              </a:r>
              <a:r>
                <a:rPr kumimoji="1" lang="en-US" altLang="ja-JP" sz="1100" b="0" i="0">
                  <a:latin typeface="Cambria Math"/>
                </a:rPr>
                <a:t>𝑖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/〖</a:t>
              </a:r>
              <a:r>
                <a:rPr kumimoji="1" lang="en-US" altLang="ja-JP" sz="1100" b="0" i="0">
                  <a:latin typeface="Cambria Math"/>
                </a:rPr>
                <a:t>𝑆𝐸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〗_</a:t>
              </a:r>
              <a:r>
                <a:rPr kumimoji="1" lang="en-US" altLang="ja-JP" sz="1100" b="0" i="0">
                  <a:latin typeface="Cambria Math"/>
                </a:rPr>
                <a:t>𝑖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 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2</xdr:col>
      <xdr:colOff>19050</xdr:colOff>
      <xdr:row>76</xdr:row>
      <xdr:rowOff>9525</xdr:rowOff>
    </xdr:from>
    <xdr:ext cx="914400" cy="26494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テキスト ボックス 5">
              <a:extLst>
                <a:ext uri="{FF2B5EF4-FFF2-40B4-BE49-F238E27FC236}">
                  <a16:creationId xmlns:a16="http://schemas.microsoft.com/office/drawing/2014/main" id="{C3A061B2-1AB9-481A-BE5C-3332FF58B550}"/>
                </a:ext>
              </a:extLst>
            </xdr:cNvPr>
            <xdr:cNvSpPr txBox="1"/>
          </xdr:nvSpPr>
          <xdr:spPr>
            <a:xfrm>
              <a:off x="2038350" y="17411700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𝐵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6" name="テキスト ボックス 5">
              <a:extLst>
                <a:ext uri="{FF2B5EF4-FFF2-40B4-BE49-F238E27FC236}">
                  <a16:creationId xmlns:a16="http://schemas.microsoft.com/office/drawing/2014/main" id="{C3A061B2-1AB9-481A-BE5C-3332FF58B550}"/>
                </a:ext>
              </a:extLst>
            </xdr:cNvPr>
            <xdr:cNvSpPr txBox="1"/>
          </xdr:nvSpPr>
          <xdr:spPr>
            <a:xfrm>
              <a:off x="2038350" y="17411700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𝐵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_</a:t>
              </a:r>
              <a:r>
                <a:rPr kumimoji="1" lang="en-US" altLang="ja-JP" sz="1100" b="0" i="0">
                  <a:latin typeface="Cambria Math"/>
                </a:rPr>
                <a:t>𝑖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4</xdr:col>
      <xdr:colOff>152400</xdr:colOff>
      <xdr:row>76</xdr:row>
      <xdr:rowOff>0</xdr:rowOff>
    </xdr:from>
    <xdr:ext cx="1143000" cy="2645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テキスト ボックス 6">
              <a:extLst>
                <a:ext uri="{FF2B5EF4-FFF2-40B4-BE49-F238E27FC236}">
                  <a16:creationId xmlns:a16="http://schemas.microsoft.com/office/drawing/2014/main" id="{C917DACF-60C5-4C72-9314-E6DC62AC7FC5}"/>
                </a:ext>
              </a:extLst>
            </xdr:cNvPr>
            <xdr:cNvSpPr txBox="1"/>
          </xdr:nvSpPr>
          <xdr:spPr>
            <a:xfrm>
              <a:off x="4238625" y="17402175"/>
              <a:ext cx="11430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100"/>
                <a:t>stabdardized </a:t>
              </a:r>
              <a14:m>
                <m:oMath xmlns:m="http://schemas.openxmlformats.org/officeDocument/2006/math">
                  <m:sSub>
                    <m:sSubPr>
                      <m:ctrlPr>
                        <a:rPr kumimoji="1" lang="en-US" altLang="ja-JP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kumimoji="1" lang="en-US" altLang="ja-JP" sz="1100" b="0" i="1">
                          <a:latin typeface="Cambria Math"/>
                        </a:rPr>
                        <m:t>𝐵</m:t>
                      </m:r>
                    </m:e>
                    <m:sub>
                      <m:r>
                        <a:rPr kumimoji="1" lang="en-US" altLang="ja-JP" sz="1100" b="0" i="1">
                          <a:latin typeface="Cambria Math"/>
                        </a:rPr>
                        <m:t>𝑖</m:t>
                      </m:r>
                    </m:sub>
                  </m:sSub>
                </m:oMath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7" name="テキスト ボックス 6">
              <a:extLst>
                <a:ext uri="{FF2B5EF4-FFF2-40B4-BE49-F238E27FC236}">
                  <a16:creationId xmlns:a16="http://schemas.microsoft.com/office/drawing/2014/main" id="{C917DACF-60C5-4C72-9314-E6DC62AC7FC5}"/>
                </a:ext>
              </a:extLst>
            </xdr:cNvPr>
            <xdr:cNvSpPr txBox="1"/>
          </xdr:nvSpPr>
          <xdr:spPr>
            <a:xfrm>
              <a:off x="4238625" y="17402175"/>
              <a:ext cx="11430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100"/>
                <a:t>stabdardized </a:t>
              </a:r>
              <a:r>
                <a:rPr kumimoji="1" lang="en-US" altLang="ja-JP" sz="1100" b="0" i="0">
                  <a:latin typeface="Cambria Math"/>
                </a:rPr>
                <a:t>𝐵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_</a:t>
              </a:r>
              <a:r>
                <a:rPr kumimoji="1" lang="en-US" altLang="ja-JP" sz="1100" b="0" i="0">
                  <a:latin typeface="Cambria Math"/>
                </a:rPr>
                <a:t>𝑖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3</xdr:col>
      <xdr:colOff>161925</xdr:colOff>
      <xdr:row>76</xdr:row>
      <xdr:rowOff>0</xdr:rowOff>
    </xdr:from>
    <xdr:ext cx="914400" cy="26494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テキスト ボックス 7">
              <a:extLst>
                <a:ext uri="{FF2B5EF4-FFF2-40B4-BE49-F238E27FC236}">
                  <a16:creationId xmlns:a16="http://schemas.microsoft.com/office/drawing/2014/main" id="{53CF5DD9-9787-4105-9941-08668601FE99}"/>
                </a:ext>
              </a:extLst>
            </xdr:cNvPr>
            <xdr:cNvSpPr txBox="1"/>
          </xdr:nvSpPr>
          <xdr:spPr>
            <a:xfrm>
              <a:off x="3048000" y="17402175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𝑆𝐸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8" name="テキスト ボックス 7">
              <a:extLst>
                <a:ext uri="{FF2B5EF4-FFF2-40B4-BE49-F238E27FC236}">
                  <a16:creationId xmlns:a16="http://schemas.microsoft.com/office/drawing/2014/main" id="{53CF5DD9-9787-4105-9941-08668601FE99}"/>
                </a:ext>
              </a:extLst>
            </xdr:cNvPr>
            <xdr:cNvSpPr txBox="1"/>
          </xdr:nvSpPr>
          <xdr:spPr>
            <a:xfrm>
              <a:off x="3048000" y="17402175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100" i="0">
                  <a:latin typeface="Cambria Math" panose="02040503050406030204" pitchFamily="18" charset="0"/>
                </a:rPr>
                <a:t>〖</a:t>
              </a:r>
              <a:r>
                <a:rPr kumimoji="1" lang="en-US" altLang="ja-JP" sz="1100" b="0" i="0">
                  <a:latin typeface="Cambria Math"/>
                </a:rPr>
                <a:t>𝑆𝐸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〗_</a:t>
              </a:r>
              <a:r>
                <a:rPr kumimoji="1" lang="en-US" altLang="ja-JP" sz="1100" b="0" i="0">
                  <a:latin typeface="Cambria Math"/>
                </a:rPr>
                <a:t>𝑖</a:t>
              </a:r>
              <a:endParaRPr kumimoji="1" lang="ja-JP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129"/>
  <sheetViews>
    <sheetView tabSelected="1" workbookViewId="0">
      <selection activeCell="F6" sqref="F6"/>
    </sheetView>
  </sheetViews>
  <sheetFormatPr defaultColWidth="9" defaultRowHeight="18" x14ac:dyDescent="0.15"/>
  <cols>
    <col min="1" max="1" width="9" style="1"/>
    <col min="2" max="2" width="17.5" style="1" customWidth="1"/>
    <col min="3" max="3" width="11.375" style="1" customWidth="1"/>
    <col min="4" max="4" width="15.75" style="1" customWidth="1"/>
    <col min="5" max="5" width="17.75" style="1" customWidth="1"/>
    <col min="6" max="6" width="18.5" style="1" customWidth="1"/>
    <col min="7" max="16384" width="9" style="1"/>
  </cols>
  <sheetData>
    <row r="3" spans="2:6" x14ac:dyDescent="0.15">
      <c r="B3" s="1" t="s">
        <v>0</v>
      </c>
    </row>
    <row r="4" spans="2:6" x14ac:dyDescent="0.15">
      <c r="B4" s="2" t="s">
        <v>1</v>
      </c>
      <c r="C4" s="3" t="s">
        <v>2</v>
      </c>
      <c r="D4" s="4" t="s">
        <v>3</v>
      </c>
      <c r="E4" s="4" t="s">
        <v>4</v>
      </c>
      <c r="F4" s="5" t="s">
        <v>5</v>
      </c>
    </row>
    <row r="5" spans="2:6" x14ac:dyDescent="0.15">
      <c r="B5" s="6"/>
      <c r="C5" s="33" t="s">
        <v>93</v>
      </c>
      <c r="D5" s="34" t="s">
        <v>94</v>
      </c>
      <c r="E5" s="34" t="s">
        <v>95</v>
      </c>
      <c r="F5" s="35" t="s">
        <v>96</v>
      </c>
    </row>
    <row r="6" spans="2:6" x14ac:dyDescent="0.25">
      <c r="B6" s="10" t="s">
        <v>10</v>
      </c>
      <c r="C6" s="11">
        <v>102</v>
      </c>
      <c r="D6" s="12">
        <v>368</v>
      </c>
      <c r="E6" s="12">
        <v>586</v>
      </c>
      <c r="F6" s="13">
        <v>488</v>
      </c>
    </row>
    <row r="7" spans="2:6" x14ac:dyDescent="0.25">
      <c r="B7" s="10" t="s">
        <v>11</v>
      </c>
      <c r="C7" s="11">
        <v>121</v>
      </c>
      <c r="D7" s="12">
        <v>504</v>
      </c>
      <c r="E7" s="12">
        <v>866</v>
      </c>
      <c r="F7" s="13">
        <v>704</v>
      </c>
    </row>
    <row r="8" spans="2:6" x14ac:dyDescent="0.25">
      <c r="B8" s="10" t="s">
        <v>12</v>
      </c>
      <c r="C8" s="11">
        <v>75</v>
      </c>
      <c r="D8" s="12">
        <v>373</v>
      </c>
      <c r="E8" s="12">
        <v>583</v>
      </c>
      <c r="F8" s="13">
        <v>480</v>
      </c>
    </row>
    <row r="9" spans="2:6" x14ac:dyDescent="0.25">
      <c r="B9" s="10" t="s">
        <v>13</v>
      </c>
      <c r="C9" s="11">
        <v>72</v>
      </c>
      <c r="D9" s="12">
        <v>379</v>
      </c>
      <c r="E9" s="12">
        <v>585</v>
      </c>
      <c r="F9" s="13">
        <v>510</v>
      </c>
    </row>
    <row r="10" spans="2:6" x14ac:dyDescent="0.25">
      <c r="B10" s="10" t="s">
        <v>14</v>
      </c>
      <c r="C10" s="11">
        <v>85</v>
      </c>
      <c r="D10" s="12">
        <v>1079</v>
      </c>
      <c r="E10" s="12">
        <v>2304</v>
      </c>
      <c r="F10" s="13">
        <v>1329</v>
      </c>
    </row>
    <row r="11" spans="2:6" x14ac:dyDescent="0.25">
      <c r="B11" s="10" t="s">
        <v>15</v>
      </c>
      <c r="C11" s="11">
        <v>117</v>
      </c>
      <c r="D11" s="12">
        <v>734</v>
      </c>
      <c r="E11" s="12">
        <v>2071</v>
      </c>
      <c r="F11" s="13">
        <v>1134</v>
      </c>
    </row>
    <row r="12" spans="2:6" x14ac:dyDescent="0.25">
      <c r="B12" s="10" t="s">
        <v>16</v>
      </c>
      <c r="C12" s="11">
        <v>27</v>
      </c>
      <c r="D12" s="12">
        <v>1383</v>
      </c>
      <c r="E12" s="12">
        <v>4573</v>
      </c>
      <c r="F12" s="13">
        <v>1498</v>
      </c>
    </row>
    <row r="13" spans="2:6" x14ac:dyDescent="0.25">
      <c r="B13" s="10" t="s">
        <v>17</v>
      </c>
      <c r="C13" s="11">
        <v>44</v>
      </c>
      <c r="D13" s="12">
        <v>1178</v>
      </c>
      <c r="E13" s="12">
        <v>2954</v>
      </c>
      <c r="F13" s="13">
        <v>1311</v>
      </c>
    </row>
    <row r="14" spans="2:6" x14ac:dyDescent="0.25">
      <c r="B14" s="10" t="s">
        <v>18</v>
      </c>
      <c r="C14" s="11">
        <v>92</v>
      </c>
      <c r="D14" s="12">
        <v>436</v>
      </c>
      <c r="E14" s="12">
        <v>733</v>
      </c>
      <c r="F14" s="13">
        <v>595</v>
      </c>
    </row>
    <row r="15" spans="2:6" x14ac:dyDescent="0.25">
      <c r="B15" s="10" t="s">
        <v>19</v>
      </c>
      <c r="C15" s="11">
        <v>24</v>
      </c>
      <c r="D15" s="12">
        <v>230</v>
      </c>
      <c r="E15" s="12">
        <v>343</v>
      </c>
      <c r="F15" s="13">
        <v>278</v>
      </c>
    </row>
    <row r="16" spans="2:6" x14ac:dyDescent="0.25">
      <c r="B16" s="10" t="s">
        <v>20</v>
      </c>
      <c r="C16" s="11">
        <v>24</v>
      </c>
      <c r="D16" s="12">
        <v>200</v>
      </c>
      <c r="E16" s="12">
        <v>386</v>
      </c>
      <c r="F16" s="13">
        <v>277</v>
      </c>
    </row>
    <row r="17" spans="2:6" x14ac:dyDescent="0.25">
      <c r="B17" s="10" t="s">
        <v>21</v>
      </c>
      <c r="C17" s="11">
        <v>21</v>
      </c>
      <c r="D17" s="12">
        <v>164</v>
      </c>
      <c r="E17" s="12">
        <v>254</v>
      </c>
      <c r="F17" s="13">
        <v>195</v>
      </c>
    </row>
    <row r="18" spans="2:6" x14ac:dyDescent="0.25">
      <c r="B18" s="10" t="s">
        <v>22</v>
      </c>
      <c r="C18" s="11">
        <v>40</v>
      </c>
      <c r="D18" s="12">
        <v>156</v>
      </c>
      <c r="E18" s="12">
        <v>260</v>
      </c>
      <c r="F18" s="13">
        <v>221</v>
      </c>
    </row>
    <row r="19" spans="2:6" x14ac:dyDescent="0.25">
      <c r="B19" s="10" t="s">
        <v>23</v>
      </c>
      <c r="C19" s="11">
        <v>135</v>
      </c>
      <c r="D19" s="12">
        <v>421</v>
      </c>
      <c r="E19" s="12">
        <v>640</v>
      </c>
      <c r="F19" s="13">
        <v>548</v>
      </c>
    </row>
    <row r="20" spans="2:6" x14ac:dyDescent="0.25">
      <c r="B20" s="10" t="s">
        <v>24</v>
      </c>
      <c r="C20" s="11">
        <v>41</v>
      </c>
      <c r="D20" s="12">
        <v>423</v>
      </c>
      <c r="E20" s="12">
        <v>627</v>
      </c>
      <c r="F20" s="13">
        <v>495</v>
      </c>
    </row>
    <row r="21" spans="2:6" x14ac:dyDescent="0.25">
      <c r="B21" s="10" t="s">
        <v>25</v>
      </c>
      <c r="C21" s="11">
        <v>108</v>
      </c>
      <c r="D21" s="12">
        <v>756</v>
      </c>
      <c r="E21" s="12">
        <v>1140</v>
      </c>
      <c r="F21" s="13">
        <v>829</v>
      </c>
    </row>
    <row r="22" spans="2:6" ht="18.75" thickBot="1" x14ac:dyDescent="0.3">
      <c r="B22" s="14" t="s">
        <v>26</v>
      </c>
      <c r="C22" s="15">
        <v>109</v>
      </c>
      <c r="D22" s="16">
        <v>1360</v>
      </c>
      <c r="E22" s="16">
        <v>2193</v>
      </c>
      <c r="F22" s="17">
        <v>1244</v>
      </c>
    </row>
    <row r="23" spans="2:6" ht="18.75" thickTop="1" x14ac:dyDescent="0.25">
      <c r="B23" s="18" t="s">
        <v>27</v>
      </c>
      <c r="C23" s="19">
        <f>AVERAGE(C6:C22)</f>
        <v>72.764705882352942</v>
      </c>
      <c r="D23" s="20">
        <f>AVERAGE(D6:D22)</f>
        <v>596.70588235294122</v>
      </c>
      <c r="E23" s="20">
        <f>AVERAGE(E6:E22)</f>
        <v>1241.0588235294117</v>
      </c>
      <c r="F23" s="21">
        <f>AVERAGE(F6:F22)</f>
        <v>713.88235294117646</v>
      </c>
    </row>
    <row r="24" spans="2:6" x14ac:dyDescent="0.25">
      <c r="B24" s="22" t="s">
        <v>28</v>
      </c>
      <c r="C24" s="23">
        <f>VAR(C6:C22)</f>
        <v>1533.1911764705883</v>
      </c>
      <c r="D24" s="24">
        <f>VAR(D6:D22)</f>
        <v>170883.0955882353</v>
      </c>
      <c r="E24" s="24">
        <f>VAR(E6:E22)</f>
        <v>1417196.0588235294</v>
      </c>
      <c r="F24" s="25">
        <f>VAR(F6:F22)</f>
        <v>184407.23529411759</v>
      </c>
    </row>
    <row r="25" spans="2:6" x14ac:dyDescent="0.15">
      <c r="C25" s="1">
        <f>_xlfn.STDEV.S(C6:C22)</f>
        <v>39.155985193461653</v>
      </c>
      <c r="D25" s="1">
        <f t="shared" ref="D25:F25" si="0">_xlfn.STDEV.S(D6:D22)</f>
        <v>413.38008610507023</v>
      </c>
      <c r="E25" s="1">
        <f t="shared" si="0"/>
        <v>1190.460439839783</v>
      </c>
      <c r="F25" s="1">
        <f t="shared" si="0"/>
        <v>429.42663552010555</v>
      </c>
    </row>
    <row r="26" spans="2:6" x14ac:dyDescent="0.15">
      <c r="C26" s="1">
        <f>C25/F25</f>
        <v>9.1182013304874257E-2</v>
      </c>
      <c r="D26" s="1">
        <f>D25/F25</f>
        <v>0.96263261733730066</v>
      </c>
      <c r="E26" s="1">
        <f>E25/F25</f>
        <v>2.7722091304325862</v>
      </c>
    </row>
    <row r="27" spans="2:6" x14ac:dyDescent="0.15">
      <c r="B27" s="1" t="s">
        <v>29</v>
      </c>
    </row>
    <row r="28" spans="2:6" x14ac:dyDescent="0.15">
      <c r="B28" s="1" t="s">
        <v>30</v>
      </c>
    </row>
    <row r="30" spans="2:6" x14ac:dyDescent="0.15">
      <c r="B30" s="1" t="s">
        <v>31</v>
      </c>
    </row>
    <row r="31" spans="2:6" x14ac:dyDescent="0.15">
      <c r="B31" s="1" t="s">
        <v>32</v>
      </c>
    </row>
    <row r="32" spans="2:6" x14ac:dyDescent="0.15">
      <c r="B32" s="1" t="s">
        <v>33</v>
      </c>
    </row>
    <row r="35" spans="3:6" x14ac:dyDescent="0.15">
      <c r="C35" s="1" t="s">
        <v>34</v>
      </c>
    </row>
    <row r="36" spans="3:6" x14ac:dyDescent="0.15">
      <c r="C36" s="7" t="s">
        <v>6</v>
      </c>
      <c r="D36" s="8" t="s">
        <v>7</v>
      </c>
      <c r="E36" s="8" t="s">
        <v>8</v>
      </c>
      <c r="F36" s="9" t="s">
        <v>9</v>
      </c>
    </row>
    <row r="37" spans="3:6" x14ac:dyDescent="0.15">
      <c r="C37" s="1">
        <f>(C6-$C$23)/SQRT($C$24)</f>
        <v>0.74663666290610475</v>
      </c>
      <c r="D37" s="1">
        <f>(D6-$D$23)/SQRT($D$24)</f>
        <v>-0.55325810323337699</v>
      </c>
      <c r="E37" s="1">
        <f>(E6-$E$23)/SQRT($E$24)</f>
        <v>-0.5502566919548979</v>
      </c>
      <c r="F37" s="1">
        <f>(F6-$F$23)/SQRT($F$24)</f>
        <v>-0.52600918121344797</v>
      </c>
    </row>
    <row r="38" spans="3:6" x14ac:dyDescent="0.15">
      <c r="C38" s="1">
        <f t="shared" ref="C38:C53" si="1">(C7-$C$23)/SQRT($C$24)</f>
        <v>1.2318753794426678</v>
      </c>
      <c r="D38" s="1">
        <f t="shared" ref="D38:D53" si="2">(D7-$D$23)/SQRT($D$24)</f>
        <v>-0.22426305830653354</v>
      </c>
      <c r="E38" s="1">
        <f t="shared" ref="E38:E53" si="3">(E7-$E$23)/SQRT($E$24)</f>
        <v>-0.31505358009199252</v>
      </c>
      <c r="F38" s="1">
        <f t="shared" ref="F38:F53" si="4">(F7-$F$23)/SQRT($F$24)</f>
        <v>-2.3012901678088334E-2</v>
      </c>
    </row>
    <row r="39" spans="3:6" x14ac:dyDescent="0.15">
      <c r="C39" s="1">
        <f t="shared" si="1"/>
        <v>5.7086907827830928E-2</v>
      </c>
      <c r="D39" s="1">
        <f t="shared" si="2"/>
        <v>-0.54116269716989007</v>
      </c>
      <c r="E39" s="1">
        <f t="shared" si="3"/>
        <v>-0.55277672529628619</v>
      </c>
      <c r="F39" s="1">
        <f t="shared" si="4"/>
        <v>-0.54463867304809088</v>
      </c>
    </row>
    <row r="40" spans="3:6" x14ac:dyDescent="0.15">
      <c r="C40" s="1">
        <f t="shared" si="1"/>
        <v>-1.952973162531061E-2</v>
      </c>
      <c r="D40" s="1">
        <f t="shared" si="2"/>
        <v>-0.52664820989370587</v>
      </c>
      <c r="E40" s="1">
        <f t="shared" si="3"/>
        <v>-0.55109670306869396</v>
      </c>
      <c r="F40" s="1">
        <f t="shared" si="4"/>
        <v>-0.47477807866817984</v>
      </c>
    </row>
    <row r="41" spans="3:6" x14ac:dyDescent="0.15">
      <c r="C41" s="1">
        <f t="shared" si="1"/>
        <v>0.31247570600496938</v>
      </c>
      <c r="D41" s="1">
        <f t="shared" si="2"/>
        <v>1.166708638994459</v>
      </c>
      <c r="E41" s="1">
        <f t="shared" si="3"/>
        <v>0.89288240154678578</v>
      </c>
      <c r="F41" s="1">
        <f t="shared" si="4"/>
        <v>1.4324161479033921</v>
      </c>
    </row>
    <row r="42" spans="3:6" x14ac:dyDescent="0.15">
      <c r="C42" s="1">
        <f t="shared" si="1"/>
        <v>1.1297198601718124</v>
      </c>
      <c r="D42" s="1">
        <f t="shared" si="2"/>
        <v>0.33212562061386353</v>
      </c>
      <c r="E42" s="1">
        <f t="shared" si="3"/>
        <v>0.6971598120322966</v>
      </c>
      <c r="F42" s="1">
        <f t="shared" si="4"/>
        <v>0.97832228443397018</v>
      </c>
    </row>
    <row r="43" spans="3:6" x14ac:dyDescent="0.15">
      <c r="C43" s="1">
        <f t="shared" si="1"/>
        <v>-1.1687793234224337</v>
      </c>
      <c r="D43" s="1">
        <f t="shared" si="2"/>
        <v>1.9021093276544621</v>
      </c>
      <c r="E43" s="1">
        <f t="shared" si="3"/>
        <v>2.7988676187501151</v>
      </c>
      <c r="F43" s="1">
        <f t="shared" si="4"/>
        <v>1.8259641629102243</v>
      </c>
    </row>
    <row r="44" spans="3:6" x14ac:dyDescent="0.15">
      <c r="C44" s="1">
        <f t="shared" si="1"/>
        <v>-0.7346183665212983</v>
      </c>
      <c r="D44" s="1">
        <f t="shared" si="2"/>
        <v>1.4061976790514996</v>
      </c>
      <c r="E44" s="1">
        <f t="shared" si="3"/>
        <v>1.4388896255142445</v>
      </c>
      <c r="F44" s="1">
        <f t="shared" si="4"/>
        <v>1.3904997912754453</v>
      </c>
    </row>
    <row r="45" spans="3:6" x14ac:dyDescent="0.15">
      <c r="C45" s="1">
        <f t="shared" si="1"/>
        <v>0.49124786472896631</v>
      </c>
      <c r="D45" s="1">
        <f t="shared" si="2"/>
        <v>-0.38876058076995523</v>
      </c>
      <c r="E45" s="1">
        <f t="shared" si="3"/>
        <v>-0.42677505822687256</v>
      </c>
      <c r="F45" s="1">
        <f t="shared" si="4"/>
        <v>-0.27683972792509853</v>
      </c>
    </row>
    <row r="46" spans="3:6" x14ac:dyDescent="0.15">
      <c r="C46" s="1">
        <f t="shared" si="1"/>
        <v>-1.2453959628755753</v>
      </c>
      <c r="D46" s="1">
        <f t="shared" si="2"/>
        <v>-0.88709131058561519</v>
      </c>
      <c r="E46" s="1">
        <f t="shared" si="3"/>
        <v>-0.75437939260734788</v>
      </c>
      <c r="F46" s="1">
        <f t="shared" si="4"/>
        <v>-1.0150333418728255</v>
      </c>
    </row>
    <row r="47" spans="3:6" x14ac:dyDescent="0.15">
      <c r="C47" s="1">
        <f t="shared" si="1"/>
        <v>-1.2453959628755753</v>
      </c>
      <c r="D47" s="1">
        <f t="shared" si="2"/>
        <v>-0.95966374696653656</v>
      </c>
      <c r="E47" s="1">
        <f t="shared" si="3"/>
        <v>-0.71825891471411596</v>
      </c>
      <c r="F47" s="1">
        <f t="shared" si="4"/>
        <v>-1.0173620283521558</v>
      </c>
    </row>
    <row r="48" spans="3:6" x14ac:dyDescent="0.15">
      <c r="C48" s="1">
        <f t="shared" si="1"/>
        <v>-1.3220126023287169</v>
      </c>
      <c r="D48" s="1">
        <f t="shared" si="2"/>
        <v>-1.0467506706236422</v>
      </c>
      <c r="E48" s="1">
        <f t="shared" si="3"/>
        <v>-0.82914038173519988</v>
      </c>
      <c r="F48" s="1">
        <f t="shared" si="4"/>
        <v>-1.2083143196572459</v>
      </c>
    </row>
    <row r="49" spans="2:17" x14ac:dyDescent="0.15">
      <c r="C49" s="1">
        <f t="shared" si="1"/>
        <v>-0.83677388579215373</v>
      </c>
      <c r="D49" s="1">
        <f t="shared" si="2"/>
        <v>-1.0661033203252213</v>
      </c>
      <c r="E49" s="1">
        <f t="shared" si="3"/>
        <v>-0.82410031505242343</v>
      </c>
      <c r="F49" s="1">
        <f t="shared" si="4"/>
        <v>-1.1477684711946563</v>
      </c>
    </row>
    <row r="50" spans="2:17" x14ac:dyDescent="0.15">
      <c r="C50" s="1">
        <f t="shared" si="1"/>
        <v>1.5894196968906618</v>
      </c>
      <c r="D50" s="1">
        <f t="shared" si="2"/>
        <v>-0.42504679896041592</v>
      </c>
      <c r="E50" s="1">
        <f t="shared" si="3"/>
        <v>-0.50489609180990902</v>
      </c>
      <c r="F50" s="1">
        <f t="shared" si="4"/>
        <v>-0.38628799245362583</v>
      </c>
    </row>
    <row r="51" spans="2:17" x14ac:dyDescent="0.15">
      <c r="C51" s="1">
        <f t="shared" si="1"/>
        <v>-0.81123500597443987</v>
      </c>
      <c r="D51" s="1">
        <f t="shared" si="2"/>
        <v>-0.42020863653502116</v>
      </c>
      <c r="E51" s="1">
        <f t="shared" si="3"/>
        <v>-0.5158162362892581</v>
      </c>
      <c r="F51" s="1">
        <f t="shared" si="4"/>
        <v>-0.50970837585813533</v>
      </c>
    </row>
    <row r="52" spans="2:17" x14ac:dyDescent="0.15">
      <c r="C52" s="1">
        <f t="shared" si="1"/>
        <v>0.89986994181238789</v>
      </c>
      <c r="D52" s="1">
        <f t="shared" si="2"/>
        <v>0.38534540729320582</v>
      </c>
      <c r="E52" s="1">
        <f t="shared" si="3"/>
        <v>-8.4890534911863699E-2</v>
      </c>
      <c r="F52" s="1">
        <f t="shared" si="4"/>
        <v>0.26807290823820773</v>
      </c>
    </row>
    <row r="53" spans="2:17" x14ac:dyDescent="0.15">
      <c r="C53" s="1">
        <f t="shared" si="1"/>
        <v>0.92540882163010174</v>
      </c>
      <c r="D53" s="1">
        <f t="shared" si="2"/>
        <v>1.8464704597624224</v>
      </c>
      <c r="E53" s="1">
        <f t="shared" si="3"/>
        <v>0.79964116791541962</v>
      </c>
      <c r="F53" s="1">
        <f t="shared" si="4"/>
        <v>1.2344777971603107</v>
      </c>
    </row>
    <row r="57" spans="2:17" x14ac:dyDescent="0.15">
      <c r="B57" t="s">
        <v>35</v>
      </c>
      <c r="C57"/>
      <c r="D57"/>
      <c r="E57"/>
      <c r="F57"/>
      <c r="G57"/>
      <c r="H57"/>
      <c r="I57"/>
      <c r="J57"/>
      <c r="K57"/>
      <c r="M57" s="1" t="s">
        <v>36</v>
      </c>
    </row>
    <row r="58" spans="2:17" x14ac:dyDescent="0.15">
      <c r="B58"/>
      <c r="C58"/>
      <c r="D58"/>
      <c r="E58"/>
      <c r="F58"/>
      <c r="G58"/>
      <c r="H58"/>
      <c r="I58"/>
      <c r="J58"/>
      <c r="K58"/>
      <c r="M58" s="1" t="s">
        <v>37</v>
      </c>
      <c r="O58" s="9" t="s">
        <v>38</v>
      </c>
      <c r="P58" s="26" t="s">
        <v>39</v>
      </c>
      <c r="Q58" s="26" t="s">
        <v>40</v>
      </c>
    </row>
    <row r="59" spans="2:17" x14ac:dyDescent="0.15">
      <c r="B59"/>
      <c r="C59"/>
      <c r="D59"/>
      <c r="E59"/>
      <c r="F59"/>
      <c r="G59"/>
      <c r="H59"/>
      <c r="I59"/>
      <c r="J59"/>
      <c r="K59"/>
      <c r="M59" s="1">
        <v>1</v>
      </c>
      <c r="O59" s="13">
        <v>488</v>
      </c>
      <c r="P59">
        <v>540.68330609107306</v>
      </c>
      <c r="Q59">
        <v>-52.683306091073064</v>
      </c>
    </row>
    <row r="60" spans="2:17" x14ac:dyDescent="0.15">
      <c r="B60" t="s">
        <v>41</v>
      </c>
      <c r="C60"/>
      <c r="D60"/>
      <c r="E60">
        <v>17</v>
      </c>
      <c r="F60"/>
      <c r="G60"/>
      <c r="H60"/>
      <c r="I60"/>
      <c r="J60"/>
      <c r="K60"/>
      <c r="M60" s="1">
        <v>2</v>
      </c>
      <c r="O60" s="13">
        <v>704</v>
      </c>
      <c r="P60">
        <v>696.29559468518971</v>
      </c>
      <c r="Q60">
        <v>7.7044053148102876</v>
      </c>
    </row>
    <row r="61" spans="2:17" x14ac:dyDescent="0.15">
      <c r="B61" t="s">
        <v>42</v>
      </c>
      <c r="C61"/>
      <c r="D61"/>
      <c r="E61">
        <v>0.9863582484029555</v>
      </c>
      <c r="F61"/>
      <c r="G61"/>
      <c r="H61"/>
      <c r="I61"/>
      <c r="J61"/>
      <c r="K61"/>
      <c r="M61" s="1">
        <v>3</v>
      </c>
      <c r="O61" s="13">
        <v>480</v>
      </c>
      <c r="P61">
        <v>489.24493229047579</v>
      </c>
      <c r="Q61">
        <v>-9.2449322904757878</v>
      </c>
    </row>
    <row r="62" spans="2:17" x14ac:dyDescent="0.15">
      <c r="B62" t="s">
        <v>43</v>
      </c>
      <c r="C62"/>
      <c r="D62"/>
      <c r="E62">
        <v>0.97290259419254643</v>
      </c>
      <c r="F62"/>
      <c r="G62"/>
      <c r="H62"/>
      <c r="I62"/>
      <c r="J62"/>
      <c r="K62"/>
      <c r="M62" s="1">
        <v>4</v>
      </c>
      <c r="O62" s="13">
        <v>510</v>
      </c>
      <c r="P62">
        <v>486.68395209651067</v>
      </c>
      <c r="Q62">
        <v>23.316047903489334</v>
      </c>
    </row>
    <row r="63" spans="2:17" x14ac:dyDescent="0.15">
      <c r="B63" t="s">
        <v>44</v>
      </c>
      <c r="C63"/>
      <c r="D63"/>
      <c r="E63">
        <v>0.96664934669851865</v>
      </c>
      <c r="F63"/>
      <c r="G63"/>
      <c r="H63"/>
      <c r="I63"/>
      <c r="J63"/>
      <c r="K63"/>
      <c r="M63" s="1">
        <v>5</v>
      </c>
      <c r="O63" s="13">
        <v>1329</v>
      </c>
      <c r="P63">
        <v>1168.9923056806017</v>
      </c>
      <c r="Q63">
        <v>160.0076943193983</v>
      </c>
    </row>
    <row r="64" spans="2:17" x14ac:dyDescent="0.15">
      <c r="B64" t="s">
        <v>45</v>
      </c>
      <c r="C64"/>
      <c r="D64"/>
      <c r="E64">
        <v>78.422584569594193</v>
      </c>
      <c r="F64" t="s">
        <v>46</v>
      </c>
      <c r="G64"/>
      <c r="H64"/>
      <c r="I64">
        <f>SQRT(E72)</f>
        <v>78.422584569617513</v>
      </c>
      <c r="J64"/>
      <c r="K64"/>
      <c r="M64" s="1">
        <v>6</v>
      </c>
      <c r="O64" s="13">
        <v>1134</v>
      </c>
      <c r="P64">
        <v>1017.3640932204071</v>
      </c>
      <c r="Q64">
        <v>116.63590677959291</v>
      </c>
    </row>
    <row r="65" spans="2:17" x14ac:dyDescent="0.15">
      <c r="B65" t="s">
        <v>47</v>
      </c>
      <c r="C65"/>
      <c r="D65"/>
      <c r="E65">
        <v>1.7542694974256992</v>
      </c>
      <c r="F65"/>
      <c r="G65"/>
      <c r="H65"/>
      <c r="I65"/>
      <c r="J65"/>
      <c r="K65"/>
      <c r="M65" s="1">
        <v>7</v>
      </c>
      <c r="O65" s="13">
        <v>1498</v>
      </c>
      <c r="P65">
        <v>1608.6943180022604</v>
      </c>
      <c r="Q65">
        <v>-110.69431800226039</v>
      </c>
    </row>
    <row r="66" spans="2:17" x14ac:dyDescent="0.15">
      <c r="B66"/>
      <c r="C66"/>
      <c r="D66"/>
      <c r="E66"/>
      <c r="F66"/>
      <c r="G66"/>
      <c r="H66"/>
      <c r="I66"/>
      <c r="J66"/>
      <c r="K66"/>
      <c r="M66" s="1">
        <v>8</v>
      </c>
      <c r="O66" s="13">
        <v>1311</v>
      </c>
      <c r="P66">
        <v>1252.7020649232491</v>
      </c>
      <c r="Q66">
        <v>58.297935076750946</v>
      </c>
    </row>
    <row r="67" spans="2:17" x14ac:dyDescent="0.15">
      <c r="B67"/>
      <c r="C67"/>
      <c r="D67"/>
      <c r="E67"/>
      <c r="F67"/>
      <c r="G67"/>
      <c r="H67"/>
      <c r="I67"/>
      <c r="J67"/>
      <c r="K67"/>
      <c r="M67" s="1">
        <v>9</v>
      </c>
      <c r="O67" s="13">
        <v>595</v>
      </c>
      <c r="P67">
        <v>581.14266155632413</v>
      </c>
      <c r="Q67">
        <v>13.857338443675872</v>
      </c>
    </row>
    <row r="68" spans="2:17" x14ac:dyDescent="0.15">
      <c r="B68" t="s">
        <v>48</v>
      </c>
      <c r="C68"/>
      <c r="D68"/>
      <c r="E68"/>
      <c r="F68"/>
      <c r="G68"/>
      <c r="H68"/>
      <c r="I68"/>
      <c r="J68"/>
      <c r="K68"/>
      <c r="M68" s="1">
        <v>10</v>
      </c>
      <c r="O68" s="13">
        <v>278</v>
      </c>
      <c r="P68">
        <v>273.86454740768323</v>
      </c>
      <c r="Q68">
        <v>4.1354525923167671</v>
      </c>
    </row>
    <row r="69" spans="2:17" x14ac:dyDescent="0.15">
      <c r="B69"/>
      <c r="C69"/>
      <c r="D69"/>
      <c r="E69"/>
      <c r="F69"/>
      <c r="G69"/>
      <c r="H69"/>
      <c r="I69"/>
      <c r="J69"/>
      <c r="K69"/>
      <c r="M69" s="1">
        <v>11</v>
      </c>
      <c r="O69" s="13">
        <v>277</v>
      </c>
      <c r="P69">
        <v>266.36427173920674</v>
      </c>
      <c r="Q69">
        <v>10.635728260793258</v>
      </c>
    </row>
    <row r="70" spans="2:17" ht="18.75" thickBot="1" x14ac:dyDescent="0.2">
      <c r="B70" s="27" t="s">
        <v>49</v>
      </c>
      <c r="C70" s="27" t="s">
        <v>50</v>
      </c>
      <c r="D70" s="27" t="s">
        <v>51</v>
      </c>
      <c r="E70" s="27" t="s">
        <v>52</v>
      </c>
      <c r="F70" s="27" t="s">
        <v>53</v>
      </c>
      <c r="G70" s="27" t="s">
        <v>54</v>
      </c>
      <c r="H70" s="27" t="s">
        <v>55</v>
      </c>
      <c r="I70"/>
      <c r="J70"/>
      <c r="K70"/>
      <c r="M70" s="1">
        <v>12</v>
      </c>
      <c r="O70" s="13">
        <v>195</v>
      </c>
      <c r="P70">
        <v>218.94908497882221</v>
      </c>
      <c r="Q70">
        <v>-23.949084978822214</v>
      </c>
    </row>
    <row r="71" spans="2:17" x14ac:dyDescent="0.15">
      <c r="B71" s="26" t="s">
        <v>56</v>
      </c>
      <c r="C71">
        <v>2870564.4416883569</v>
      </c>
      <c r="D71">
        <v>3</v>
      </c>
      <c r="E71">
        <v>956854.81389611901</v>
      </c>
      <c r="F71">
        <v>155.58357399442926</v>
      </c>
      <c r="G71">
        <v>1.9571402757998949E-10</v>
      </c>
      <c r="H71">
        <v>3.4105336446278485</v>
      </c>
      <c r="I71"/>
      <c r="J71"/>
      <c r="K71"/>
      <c r="M71" s="1">
        <v>13</v>
      </c>
      <c r="O71" s="13">
        <v>221</v>
      </c>
      <c r="P71">
        <v>253.57768460257654</v>
      </c>
      <c r="Q71">
        <v>-32.577684602576539</v>
      </c>
    </row>
    <row r="72" spans="2:17" x14ac:dyDescent="0.15">
      <c r="B72" s="26" t="s">
        <v>40</v>
      </c>
      <c r="C72">
        <v>79951.323017524555</v>
      </c>
      <c r="D72">
        <v>13</v>
      </c>
      <c r="E72">
        <v>6150.1017705788117</v>
      </c>
      <c r="F72"/>
      <c r="G72"/>
      <c r="H72"/>
      <c r="I72"/>
      <c r="J72"/>
      <c r="K72"/>
      <c r="M72" s="1">
        <v>14</v>
      </c>
      <c r="O72" s="13">
        <v>548</v>
      </c>
      <c r="P72">
        <v>642.22262269903831</v>
      </c>
      <c r="Q72">
        <v>-94.222622699038311</v>
      </c>
    </row>
    <row r="73" spans="2:17" x14ac:dyDescent="0.15">
      <c r="B73" s="26" t="s">
        <v>57</v>
      </c>
      <c r="C73">
        <v>2950515.7647058815</v>
      </c>
      <c r="D73">
        <v>16</v>
      </c>
      <c r="E73"/>
      <c r="F73"/>
      <c r="G73"/>
      <c r="H73"/>
      <c r="I73"/>
      <c r="J73"/>
      <c r="K73"/>
      <c r="M73" s="1">
        <v>15</v>
      </c>
      <c r="O73" s="13">
        <v>495</v>
      </c>
      <c r="P73">
        <v>454.93017502333663</v>
      </c>
      <c r="Q73">
        <v>40.069824976663369</v>
      </c>
    </row>
    <row r="74" spans="2:17" x14ac:dyDescent="0.15">
      <c r="B74"/>
      <c r="C74"/>
      <c r="D74"/>
      <c r="E74"/>
      <c r="F74"/>
      <c r="G74"/>
      <c r="H74"/>
      <c r="I74"/>
      <c r="J74"/>
      <c r="K74"/>
      <c r="M74" s="1">
        <v>16</v>
      </c>
      <c r="O74" s="13">
        <v>829</v>
      </c>
      <c r="P74">
        <v>845.94088030121384</v>
      </c>
      <c r="Q74">
        <v>-16.940880301213838</v>
      </c>
    </row>
    <row r="75" spans="2:17" x14ac:dyDescent="0.15">
      <c r="C75"/>
      <c r="D75"/>
      <c r="E75"/>
      <c r="F75"/>
      <c r="G75"/>
      <c r="H75"/>
      <c r="I75"/>
      <c r="J75"/>
      <c r="K75"/>
      <c r="M75" s="1">
        <v>17</v>
      </c>
      <c r="O75" s="17">
        <v>1244</v>
      </c>
      <c r="P75">
        <v>1338.3475047020306</v>
      </c>
      <c r="Q75">
        <v>-94.347504702030619</v>
      </c>
    </row>
    <row r="76" spans="2:17" x14ac:dyDescent="0.15">
      <c r="B76" t="s">
        <v>58</v>
      </c>
      <c r="C76"/>
      <c r="D76"/>
      <c r="E76"/>
      <c r="F76"/>
      <c r="G76"/>
      <c r="H76"/>
      <c r="I76"/>
      <c r="J76"/>
      <c r="K76"/>
    </row>
    <row r="77" spans="2:17" x14ac:dyDescent="0.15">
      <c r="B77"/>
      <c r="C77"/>
      <c r="D77"/>
      <c r="E77"/>
      <c r="F77"/>
      <c r="G77"/>
      <c r="H77"/>
      <c r="I77"/>
      <c r="J77"/>
      <c r="K77"/>
    </row>
    <row r="78" spans="2:17" ht="18.75" thickBot="1" x14ac:dyDescent="0.2">
      <c r="B78" s="27"/>
      <c r="C78" s="27" t="s">
        <v>59</v>
      </c>
      <c r="D78" s="27" t="s">
        <v>60</v>
      </c>
      <c r="E78" s="27" t="s">
        <v>61</v>
      </c>
      <c r="F78" s="27" t="s">
        <v>62</v>
      </c>
      <c r="G78" s="27" t="s">
        <v>63</v>
      </c>
      <c r="H78" s="27" t="s">
        <v>53</v>
      </c>
      <c r="I78" s="27" t="s">
        <v>54</v>
      </c>
      <c r="J78" s="27" t="s">
        <v>64</v>
      </c>
      <c r="K78" s="27" t="s">
        <v>65</v>
      </c>
    </row>
    <row r="79" spans="2:17" x14ac:dyDescent="0.15">
      <c r="B79" t="s">
        <v>66</v>
      </c>
      <c r="C79">
        <v>49.878919606715158</v>
      </c>
      <c r="D79">
        <v>46.694420071840661</v>
      </c>
      <c r="E79">
        <v>49.878919606715158</v>
      </c>
      <c r="F79"/>
      <c r="G79">
        <v>1.06819871689112</v>
      </c>
      <c r="H79">
        <v>1.1410484987678351</v>
      </c>
      <c r="I79">
        <v>0.30486586652573944</v>
      </c>
      <c r="J79">
        <v>-50.998241948196508</v>
      </c>
      <c r="K79">
        <v>150.75608116162681</v>
      </c>
    </row>
    <row r="80" spans="2:17" x14ac:dyDescent="0.15">
      <c r="B80" t="s">
        <v>67</v>
      </c>
      <c r="C80">
        <v>1.9787222096043899</v>
      </c>
      <c r="D80">
        <v>0.58594118584992771</v>
      </c>
      <c r="E80">
        <v>0.18042387484279768</v>
      </c>
      <c r="F80">
        <v>0.68359561346866948</v>
      </c>
      <c r="G80">
        <v>3.376997994660822</v>
      </c>
      <c r="H80">
        <v>11.404115455943213</v>
      </c>
      <c r="I80">
        <v>4.956652029311069E-3</v>
      </c>
      <c r="J80">
        <v>0.71287323716356621</v>
      </c>
      <c r="K80">
        <v>3.2445711820452137</v>
      </c>
    </row>
    <row r="81" spans="2:11" x14ac:dyDescent="0.15">
      <c r="B81" t="s">
        <v>68</v>
      </c>
      <c r="C81">
        <v>0.50356467935665705</v>
      </c>
      <c r="D81">
        <v>0.14215316977779546</v>
      </c>
      <c r="E81">
        <v>0.48474778528771734</v>
      </c>
      <c r="F81">
        <v>0.70083314207735847</v>
      </c>
      <c r="G81">
        <v>3.5424090798945702</v>
      </c>
      <c r="H81">
        <v>12.548662089319496</v>
      </c>
      <c r="I81">
        <v>3.6084985408796934E-3</v>
      </c>
      <c r="J81">
        <v>0.1964614269518738</v>
      </c>
      <c r="K81">
        <v>0.81066793176144025</v>
      </c>
    </row>
    <row r="82" spans="2:11" x14ac:dyDescent="0.15">
      <c r="B82" t="s">
        <v>69</v>
      </c>
      <c r="C82">
        <v>0.17689917935402799</v>
      </c>
      <c r="D82">
        <v>4.8570508641083789E-2</v>
      </c>
      <c r="E82">
        <v>0.49040152017126798</v>
      </c>
      <c r="F82">
        <v>0.71066462289829468</v>
      </c>
      <c r="G82">
        <v>3.6421109085194194</v>
      </c>
      <c r="H82">
        <v>13.264971869956151</v>
      </c>
      <c r="I82">
        <v>2.9819227068728724E-3</v>
      </c>
      <c r="J82">
        <v>7.1968974857375342E-2</v>
      </c>
      <c r="K82">
        <v>0.28182938385068063</v>
      </c>
    </row>
    <row r="83" spans="2:11" x14ac:dyDescent="0.15">
      <c r="B83"/>
      <c r="C83"/>
      <c r="D83"/>
      <c r="E83"/>
      <c r="F83"/>
      <c r="G83"/>
      <c r="H83"/>
      <c r="I83"/>
      <c r="J83"/>
      <c r="K83"/>
    </row>
    <row r="84" spans="2:11" x14ac:dyDescent="0.15">
      <c r="E84" s="1">
        <f>C80*C26</f>
        <v>0.18042387484279768</v>
      </c>
      <c r="G84" s="1">
        <f>C80/D80</f>
        <v>3.376997994660822</v>
      </c>
    </row>
    <row r="85" spans="2:11" x14ac:dyDescent="0.15">
      <c r="B85" t="s">
        <v>70</v>
      </c>
      <c r="C85"/>
      <c r="D85"/>
      <c r="E85" s="1">
        <f>C81*D26</f>
        <v>0.48474778528771734</v>
      </c>
      <c r="F85"/>
      <c r="G85">
        <f>C81/D81</f>
        <v>3.5424090798945702</v>
      </c>
      <c r="H85"/>
      <c r="I85"/>
      <c r="J85"/>
    </row>
    <row r="86" spans="2:11" ht="18.75" thickBot="1" x14ac:dyDescent="0.2">
      <c r="B86" t="s">
        <v>71</v>
      </c>
      <c r="C86"/>
      <c r="D86"/>
      <c r="E86" s="1">
        <f>C82*E26</f>
        <v>0.49040152017126803</v>
      </c>
      <c r="F86"/>
      <c r="G86">
        <f>C82/D82</f>
        <v>3.6421109085194194</v>
      </c>
      <c r="H86"/>
      <c r="I86"/>
      <c r="J86"/>
    </row>
    <row r="87" spans="2:11" x14ac:dyDescent="0.15">
      <c r="B87" s="28" t="s">
        <v>72</v>
      </c>
      <c r="C87" s="28"/>
      <c r="D87"/>
      <c r="E87"/>
      <c r="F87"/>
      <c r="G87"/>
      <c r="H87"/>
      <c r="I87"/>
      <c r="J87"/>
    </row>
    <row r="88" spans="2:11" x14ac:dyDescent="0.15">
      <c r="B88" s="29" t="s">
        <v>73</v>
      </c>
      <c r="C88" s="29">
        <v>0.9863582484029636</v>
      </c>
      <c r="D88"/>
      <c r="E88"/>
      <c r="F88"/>
      <c r="G88"/>
      <c r="H88"/>
      <c r="I88"/>
      <c r="J88"/>
    </row>
    <row r="89" spans="2:11" ht="18.75" thickBot="1" x14ac:dyDescent="0.2">
      <c r="B89" s="29" t="s">
        <v>74</v>
      </c>
      <c r="C89" s="29">
        <v>0.97290259419256253</v>
      </c>
      <c r="D89"/>
      <c r="E89" s="30" t="s">
        <v>75</v>
      </c>
      <c r="F89"/>
      <c r="G89"/>
      <c r="H89"/>
      <c r="I89"/>
      <c r="J89"/>
    </row>
    <row r="90" spans="2:11" x14ac:dyDescent="0.15">
      <c r="B90" s="29" t="s">
        <v>76</v>
      </c>
      <c r="C90" s="29">
        <v>0.96664934669853853</v>
      </c>
      <c r="D90"/>
      <c r="E90"/>
      <c r="F90"/>
      <c r="G90"/>
      <c r="H90"/>
      <c r="I90"/>
      <c r="J90"/>
    </row>
    <row r="91" spans="2:11" x14ac:dyDescent="0.15">
      <c r="B91" s="29" t="s">
        <v>60</v>
      </c>
      <c r="C91" s="29">
        <v>0.18262161236135641</v>
      </c>
      <c r="D91"/>
      <c r="E91"/>
      <c r="F91"/>
      <c r="G91"/>
      <c r="H91"/>
      <c r="I91"/>
      <c r="J91"/>
    </row>
    <row r="92" spans="2:11" ht="18.75" thickBot="1" x14ac:dyDescent="0.2">
      <c r="B92" s="31" t="s">
        <v>77</v>
      </c>
      <c r="C92" s="31">
        <v>17</v>
      </c>
      <c r="D92"/>
      <c r="E92"/>
      <c r="F92"/>
      <c r="G92"/>
      <c r="H92"/>
      <c r="I92"/>
      <c r="J92"/>
    </row>
    <row r="93" spans="2:11" x14ac:dyDescent="0.15">
      <c r="B93"/>
      <c r="C93"/>
      <c r="D93"/>
      <c r="E93"/>
      <c r="F93"/>
      <c r="G93"/>
      <c r="H93"/>
      <c r="I93"/>
      <c r="J93"/>
    </row>
    <row r="94" spans="2:11" ht="18.75" thickBot="1" x14ac:dyDescent="0.2">
      <c r="B94" t="s">
        <v>48</v>
      </c>
      <c r="C94"/>
      <c r="D94"/>
      <c r="E94"/>
      <c r="F94"/>
      <c r="G94"/>
      <c r="H94"/>
      <c r="I94"/>
      <c r="J94"/>
    </row>
    <row r="95" spans="2:11" x14ac:dyDescent="0.15">
      <c r="B95" s="32"/>
      <c r="C95" s="32" t="s">
        <v>51</v>
      </c>
      <c r="D95" s="32" t="s">
        <v>78</v>
      </c>
      <c r="E95" s="32" t="s">
        <v>79</v>
      </c>
      <c r="F95" s="32" t="s">
        <v>80</v>
      </c>
      <c r="G95" s="32" t="s">
        <v>81</v>
      </c>
      <c r="H95"/>
      <c r="I95"/>
      <c r="J95"/>
    </row>
    <row r="96" spans="2:11" x14ac:dyDescent="0.15">
      <c r="B96" s="29" t="s">
        <v>56</v>
      </c>
      <c r="C96" s="29">
        <v>3</v>
      </c>
      <c r="D96" s="29">
        <v>15.566441507081008</v>
      </c>
      <c r="E96" s="29">
        <v>5.1888138356936695</v>
      </c>
      <c r="F96" s="29">
        <v>155.58357399452444</v>
      </c>
      <c r="G96" s="29">
        <v>1.9571402757923441E-10</v>
      </c>
      <c r="H96"/>
      <c r="I96"/>
      <c r="J96"/>
    </row>
    <row r="97" spans="2:10" x14ac:dyDescent="0.15">
      <c r="B97" s="29" t="s">
        <v>40</v>
      </c>
      <c r="C97" s="29">
        <v>13</v>
      </c>
      <c r="D97" s="29">
        <v>0.43355849291899984</v>
      </c>
      <c r="E97" s="29">
        <v>3.3350653301461523E-2</v>
      </c>
      <c r="F97" s="29"/>
      <c r="G97" s="29"/>
      <c r="H97"/>
      <c r="I97"/>
      <c r="J97"/>
    </row>
    <row r="98" spans="2:10" ht="18.75" thickBot="1" x14ac:dyDescent="0.2">
      <c r="B98" s="31" t="s">
        <v>82</v>
      </c>
      <c r="C98" s="31">
        <v>16</v>
      </c>
      <c r="D98" s="31">
        <v>16.000000000000007</v>
      </c>
      <c r="E98" s="31"/>
      <c r="F98" s="31"/>
      <c r="G98" s="31"/>
      <c r="H98"/>
      <c r="I98"/>
      <c r="J98"/>
    </row>
    <row r="99" spans="2:10" ht="18.75" thickBot="1" x14ac:dyDescent="0.2">
      <c r="B99" s="29" t="s">
        <v>83</v>
      </c>
      <c r="C99"/>
      <c r="D99"/>
      <c r="E99"/>
      <c r="F99"/>
      <c r="G99"/>
      <c r="H99"/>
      <c r="I99"/>
      <c r="J99"/>
    </row>
    <row r="100" spans="2:10" x14ac:dyDescent="0.15">
      <c r="B100" s="32"/>
      <c r="C100" s="32" t="s">
        <v>84</v>
      </c>
      <c r="D100" s="32" t="s">
        <v>60</v>
      </c>
      <c r="E100" s="32" t="s">
        <v>85</v>
      </c>
      <c r="F100" s="32" t="s">
        <v>86</v>
      </c>
      <c r="G100" s="32" t="s">
        <v>87</v>
      </c>
      <c r="H100" s="32" t="s">
        <v>88</v>
      </c>
      <c r="I100" s="32" t="s">
        <v>89</v>
      </c>
      <c r="J100" s="32" t="s">
        <v>90</v>
      </c>
    </row>
    <row r="101" spans="2:10" x14ac:dyDescent="0.15">
      <c r="B101" s="29" t="s">
        <v>91</v>
      </c>
      <c r="C101" s="29">
        <v>7.0187959774200433E-17</v>
      </c>
      <c r="D101" s="29">
        <v>4.4292246899204489E-2</v>
      </c>
      <c r="E101" s="29">
        <v>1.5846556607057351E-15</v>
      </c>
      <c r="F101" s="29">
        <v>1</v>
      </c>
      <c r="G101" s="29">
        <v>-9.5687581925352622E-2</v>
      </c>
      <c r="H101" s="29">
        <v>9.568758192535276E-2</v>
      </c>
      <c r="I101" s="29">
        <v>-9.5687581925352622E-2</v>
      </c>
      <c r="J101" s="29">
        <v>9.568758192535276E-2</v>
      </c>
    </row>
    <row r="102" spans="2:10" x14ac:dyDescent="0.15">
      <c r="B102" s="29" t="s">
        <v>67</v>
      </c>
      <c r="C102" s="29">
        <v>0.18042387484279965</v>
      </c>
      <c r="D102" s="29">
        <v>5.3427297004041946E-2</v>
      </c>
      <c r="E102" s="29">
        <v>3.3769979946608566</v>
      </c>
      <c r="F102" s="29">
        <v>4.9566520293107376E-3</v>
      </c>
      <c r="G102" s="29">
        <v>6.5001216995738964E-2</v>
      </c>
      <c r="H102" s="29">
        <v>0.29584653268986033</v>
      </c>
      <c r="I102" s="29">
        <v>6.5001216995738964E-2</v>
      </c>
      <c r="J102" s="29">
        <v>0.29584653268986033</v>
      </c>
    </row>
    <row r="103" spans="2:10" x14ac:dyDescent="0.15">
      <c r="B103" s="29" t="s">
        <v>68</v>
      </c>
      <c r="C103" s="29">
        <v>0.48474778528771634</v>
      </c>
      <c r="D103" s="29">
        <v>0.13684127788599323</v>
      </c>
      <c r="E103" s="29">
        <v>3.5424090798945547</v>
      </c>
      <c r="F103" s="29">
        <v>3.6084985408797992E-3</v>
      </c>
      <c r="G103" s="29">
        <v>0.1891201776325015</v>
      </c>
      <c r="H103" s="29">
        <v>0.78037539294293112</v>
      </c>
      <c r="I103" s="29">
        <v>0.1891201776325015</v>
      </c>
      <c r="J103" s="29">
        <v>0.78037539294293112</v>
      </c>
    </row>
    <row r="104" spans="2:10" ht="18.75" thickBot="1" x14ac:dyDescent="0.2">
      <c r="B104" s="31" t="s">
        <v>69</v>
      </c>
      <c r="C104" s="31">
        <v>0.49040152017127742</v>
      </c>
      <c r="D104" s="31">
        <v>0.13464760752456767</v>
      </c>
      <c r="E104" s="31">
        <v>3.6421109085194794</v>
      </c>
      <c r="F104" s="31">
        <v>2.9819227068725294E-3</v>
      </c>
      <c r="G104" s="31">
        <v>0.19951304920749774</v>
      </c>
      <c r="H104" s="31">
        <v>0.78128999113505704</v>
      </c>
      <c r="I104" s="31">
        <v>0.19951304920749774</v>
      </c>
      <c r="J104" s="31">
        <v>0.78128999113505704</v>
      </c>
    </row>
    <row r="105" spans="2:10" x14ac:dyDescent="0.15">
      <c r="B105"/>
      <c r="C105"/>
      <c r="D105"/>
      <c r="E105"/>
      <c r="F105"/>
      <c r="G105"/>
      <c r="H105"/>
      <c r="I105"/>
      <c r="J105"/>
    </row>
    <row r="106" spans="2:10" x14ac:dyDescent="0.15">
      <c r="B106"/>
      <c r="C106"/>
      <c r="D106"/>
      <c r="E106">
        <f>C102/D102</f>
        <v>3.3769979946608566</v>
      </c>
      <c r="F106"/>
      <c r="G106"/>
      <c r="H106"/>
      <c r="I106"/>
      <c r="J106"/>
    </row>
    <row r="107" spans="2:10" x14ac:dyDescent="0.15">
      <c r="B107" t="s">
        <v>70</v>
      </c>
      <c r="C107"/>
      <c r="D107"/>
      <c r="E107">
        <f>C103/D103</f>
        <v>3.5424090798945547</v>
      </c>
      <c r="F107"/>
      <c r="G107"/>
      <c r="H107"/>
      <c r="I107"/>
      <c r="J107"/>
    </row>
    <row r="108" spans="2:10" ht="18.75" thickBot="1" x14ac:dyDescent="0.2">
      <c r="B108" t="s">
        <v>92</v>
      </c>
      <c r="C108"/>
      <c r="D108"/>
      <c r="E108">
        <f>C104/D104</f>
        <v>3.6421109085194794</v>
      </c>
      <c r="F108"/>
      <c r="G108"/>
      <c r="H108"/>
      <c r="I108"/>
      <c r="J108"/>
    </row>
    <row r="109" spans="2:10" x14ac:dyDescent="0.15">
      <c r="B109" s="28" t="s">
        <v>72</v>
      </c>
      <c r="C109" s="28"/>
      <c r="D109"/>
      <c r="E109"/>
      <c r="F109"/>
      <c r="G109"/>
      <c r="H109"/>
      <c r="I109"/>
      <c r="J109"/>
    </row>
    <row r="110" spans="2:10" x14ac:dyDescent="0.15">
      <c r="B110" s="29" t="s">
        <v>73</v>
      </c>
      <c r="C110" s="29">
        <v>0.9863582484029636</v>
      </c>
      <c r="D110"/>
      <c r="E110"/>
      <c r="F110"/>
      <c r="G110"/>
      <c r="H110"/>
      <c r="I110"/>
      <c r="J110"/>
    </row>
    <row r="111" spans="2:10" x14ac:dyDescent="0.15">
      <c r="B111" s="29" t="s">
        <v>74</v>
      </c>
      <c r="C111" s="29">
        <v>0.97290259419256253</v>
      </c>
      <c r="D111"/>
      <c r="E111"/>
      <c r="F111"/>
      <c r="G111"/>
      <c r="H111"/>
      <c r="I111"/>
      <c r="J111"/>
    </row>
    <row r="112" spans="2:10" x14ac:dyDescent="0.15">
      <c r="B112" s="29" t="s">
        <v>76</v>
      </c>
      <c r="C112" s="29">
        <v>0.96664934669853853</v>
      </c>
      <c r="D112"/>
      <c r="E112"/>
      <c r="F112"/>
      <c r="G112"/>
      <c r="H112"/>
      <c r="I112"/>
      <c r="J112"/>
    </row>
    <row r="113" spans="2:10" x14ac:dyDescent="0.15">
      <c r="B113" s="29" t="s">
        <v>60</v>
      </c>
      <c r="C113" s="29">
        <v>78.422584569594207</v>
      </c>
      <c r="D113"/>
      <c r="E113"/>
      <c r="F113"/>
      <c r="G113"/>
      <c r="H113"/>
      <c r="I113"/>
      <c r="J113"/>
    </row>
    <row r="114" spans="2:10" ht="18.75" thickBot="1" x14ac:dyDescent="0.2">
      <c r="B114" s="31" t="s">
        <v>77</v>
      </c>
      <c r="C114" s="31">
        <v>17</v>
      </c>
      <c r="D114"/>
      <c r="E114"/>
      <c r="F114"/>
      <c r="G114"/>
      <c r="H114"/>
      <c r="I114"/>
      <c r="J114"/>
    </row>
    <row r="115" spans="2:10" x14ac:dyDescent="0.15">
      <c r="B115"/>
      <c r="C115"/>
      <c r="D115"/>
      <c r="E115"/>
      <c r="F115"/>
      <c r="G115"/>
      <c r="H115"/>
      <c r="I115"/>
      <c r="J115"/>
    </row>
    <row r="116" spans="2:10" ht="18.75" thickBot="1" x14ac:dyDescent="0.2">
      <c r="B116" t="s">
        <v>48</v>
      </c>
      <c r="C116"/>
      <c r="D116"/>
      <c r="E116"/>
      <c r="F116"/>
      <c r="G116"/>
      <c r="H116"/>
      <c r="I116"/>
      <c r="J116"/>
    </row>
    <row r="117" spans="2:10" x14ac:dyDescent="0.15">
      <c r="B117" s="32"/>
      <c r="C117" s="32" t="s">
        <v>51</v>
      </c>
      <c r="D117" s="32" t="s">
        <v>78</v>
      </c>
      <c r="E117" s="32" t="s">
        <v>79</v>
      </c>
      <c r="F117" s="32" t="s">
        <v>80</v>
      </c>
      <c r="G117" s="32" t="s">
        <v>81</v>
      </c>
      <c r="H117"/>
      <c r="I117"/>
      <c r="J117"/>
    </row>
    <row r="118" spans="2:10" x14ac:dyDescent="0.15">
      <c r="B118" s="29" t="s">
        <v>56</v>
      </c>
      <c r="C118" s="29">
        <v>3</v>
      </c>
      <c r="D118" s="29">
        <v>2870564.4416884053</v>
      </c>
      <c r="E118" s="29">
        <v>956854.81389613508</v>
      </c>
      <c r="F118" s="29">
        <v>155.58357399452439</v>
      </c>
      <c r="G118" s="29">
        <v>1.9571402757923441E-10</v>
      </c>
      <c r="H118"/>
      <c r="I118"/>
      <c r="J118"/>
    </row>
    <row r="119" spans="2:10" x14ac:dyDescent="0.15">
      <c r="B119" s="29" t="s">
        <v>40</v>
      </c>
      <c r="C119" s="29">
        <v>13</v>
      </c>
      <c r="D119" s="29">
        <v>79951.323017477014</v>
      </c>
      <c r="E119" s="29">
        <v>6150.1017705751547</v>
      </c>
      <c r="F119" s="29"/>
      <c r="G119" s="29"/>
      <c r="H119"/>
      <c r="I119"/>
      <c r="J119"/>
    </row>
    <row r="120" spans="2:10" ht="18.75" thickBot="1" x14ac:dyDescent="0.2">
      <c r="B120" s="31" t="s">
        <v>82</v>
      </c>
      <c r="C120" s="31">
        <v>16</v>
      </c>
      <c r="D120" s="31">
        <v>2950515.7647058824</v>
      </c>
      <c r="E120" s="31"/>
      <c r="F120" s="31"/>
      <c r="G120" s="31"/>
      <c r="H120"/>
      <c r="I120"/>
      <c r="J120"/>
    </row>
    <row r="121" spans="2:10" ht="18.75" thickBot="1" x14ac:dyDescent="0.2">
      <c r="B121"/>
      <c r="C121"/>
      <c r="D121"/>
      <c r="E121"/>
      <c r="F121"/>
      <c r="G121"/>
      <c r="H121"/>
      <c r="I121"/>
      <c r="J121"/>
    </row>
    <row r="122" spans="2:10" x14ac:dyDescent="0.15">
      <c r="B122" s="32"/>
      <c r="C122" s="32" t="s">
        <v>84</v>
      </c>
      <c r="D122" s="32" t="s">
        <v>60</v>
      </c>
      <c r="E122" s="32" t="s">
        <v>85</v>
      </c>
      <c r="F122" s="32" t="s">
        <v>86</v>
      </c>
      <c r="G122" s="32" t="s">
        <v>87</v>
      </c>
      <c r="H122" s="32" t="s">
        <v>88</v>
      </c>
      <c r="I122" s="32" t="s">
        <v>89</v>
      </c>
      <c r="J122" s="32" t="s">
        <v>90</v>
      </c>
    </row>
    <row r="123" spans="2:10" x14ac:dyDescent="0.15">
      <c r="B123" s="29" t="s">
        <v>91</v>
      </c>
      <c r="C123" s="29">
        <v>49.878919606710127</v>
      </c>
      <c r="D123" s="29">
        <v>46.694420071840696</v>
      </c>
      <c r="E123" s="29">
        <v>1.0681987168910116</v>
      </c>
      <c r="F123" s="29">
        <v>0.30486586652578679</v>
      </c>
      <c r="G123" s="29">
        <v>-50.99824194820161</v>
      </c>
      <c r="H123" s="29">
        <v>150.75608116162186</v>
      </c>
      <c r="I123" s="29">
        <v>-50.99824194820161</v>
      </c>
      <c r="J123" s="29">
        <v>150.75608116162186</v>
      </c>
    </row>
    <row r="124" spans="2:10" x14ac:dyDescent="0.15">
      <c r="B124" s="29" t="s">
        <v>67</v>
      </c>
      <c r="C124" s="29">
        <v>1.9787222096044119</v>
      </c>
      <c r="D124" s="29">
        <v>0.58594118584992816</v>
      </c>
      <c r="E124" s="29">
        <v>3.376997994660857</v>
      </c>
      <c r="F124" s="29">
        <v>4.9566520293107376E-3</v>
      </c>
      <c r="G124" s="29">
        <v>0.71287323716358708</v>
      </c>
      <c r="H124" s="29">
        <v>3.2445711820452368</v>
      </c>
      <c r="I124" s="29">
        <v>0.71287323716358708</v>
      </c>
      <c r="J124" s="29">
        <v>3.2445711820452368</v>
      </c>
    </row>
    <row r="125" spans="2:10" x14ac:dyDescent="0.15">
      <c r="B125" s="29" t="s">
        <v>68</v>
      </c>
      <c r="C125" s="29">
        <v>0.50356467935665583</v>
      </c>
      <c r="D125" s="29">
        <v>0.1421531697777958</v>
      </c>
      <c r="E125" s="29">
        <v>3.5424090798945533</v>
      </c>
      <c r="F125" s="29">
        <v>3.6084985408798131E-3</v>
      </c>
      <c r="G125" s="29">
        <v>0.19646142695187185</v>
      </c>
      <c r="H125" s="29">
        <v>0.81066793176143981</v>
      </c>
      <c r="I125" s="29">
        <v>0.19646142695187185</v>
      </c>
      <c r="J125" s="29">
        <v>0.81066793176143981</v>
      </c>
    </row>
    <row r="126" spans="2:10" ht="18.75" thickBot="1" x14ac:dyDescent="0.2">
      <c r="B126" s="31" t="s">
        <v>69</v>
      </c>
      <c r="C126" s="31">
        <v>0.17689917935403141</v>
      </c>
      <c r="D126" s="31">
        <v>4.8570508641083913E-2</v>
      </c>
      <c r="E126" s="31">
        <v>3.6421109085194803</v>
      </c>
      <c r="F126" s="31">
        <v>2.9819227068725238E-3</v>
      </c>
      <c r="G126" s="31">
        <v>7.1968974857378493E-2</v>
      </c>
      <c r="H126" s="31">
        <v>0.28182938385068435</v>
      </c>
      <c r="I126" s="31">
        <v>7.1968974857378493E-2</v>
      </c>
      <c r="J126" s="31">
        <v>0.28182938385068435</v>
      </c>
    </row>
    <row r="127" spans="2:10" x14ac:dyDescent="0.15">
      <c r="B127"/>
      <c r="C127"/>
      <c r="D127"/>
      <c r="E127"/>
      <c r="F127"/>
      <c r="G127"/>
      <c r="H127"/>
      <c r="I127"/>
      <c r="J127"/>
    </row>
    <row r="128" spans="2:10" x14ac:dyDescent="0.15">
      <c r="B128"/>
      <c r="C128"/>
      <c r="D128"/>
      <c r="E128"/>
      <c r="F128"/>
      <c r="G128"/>
      <c r="H128"/>
      <c r="I128"/>
      <c r="J128"/>
    </row>
    <row r="129" spans="2:10" x14ac:dyDescent="0.15">
      <c r="B129"/>
      <c r="C129"/>
      <c r="D129"/>
      <c r="E129"/>
      <c r="F129"/>
      <c r="G129"/>
      <c r="H129"/>
      <c r="I129"/>
      <c r="J129"/>
    </row>
  </sheetData>
  <mergeCells count="1">
    <mergeCell ref="B4:B5"/>
  </mergeCells>
  <phoneticPr fontId="2"/>
  <pageMargins left="0.75" right="0.75" top="1" bottom="1" header="0.51200000000000001" footer="0.51200000000000001"/>
  <pageSetup paperSize="9" orientation="portrait" horizontalDpi="0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Regression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Yuichiro Mizoguchi</dc:creator>
  <cp:lastModifiedBy>Yuichiro Mizoguchi</cp:lastModifiedBy>
  <dcterms:created xsi:type="dcterms:W3CDTF">2018-03-26T04:06:12Z</dcterms:created>
  <dcterms:modified xsi:type="dcterms:W3CDTF">2018-03-26T04:11:38Z</dcterms:modified>
</cp:coreProperties>
</file>