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ru\OneDrive\Documents\GitHub\SynapseModel\Two_Pool_and_Maturation\"/>
    </mc:Choice>
  </mc:AlternateContent>
  <xr:revisionPtr revIDLastSave="0" documentId="13_ncr:1_{194A53F0-ED2A-44CE-8C6F-91308127FD48}" xr6:coauthVersionLast="45" xr6:coauthVersionMax="45" xr10:uidLastSave="{00000000-0000-0000-0000-000000000000}"/>
  <bookViews>
    <workbookView xWindow="28680" yWindow="-120" windowWidth="29040" windowHeight="15840"/>
  </bookViews>
  <sheets>
    <sheet name="3Prime7UnfillInhib" sheetId="1" r:id="rId1"/>
  </sheets>
  <definedNames>
    <definedName name="b">'3Prime7UnfillInhib'!$B$17</definedName>
    <definedName name="k_basal">'3Prime7UnfillInhib'!$B$18</definedName>
    <definedName name="k_fill">'3Prime7UnfillInhib'!$B$21</definedName>
    <definedName name="k_off_1">'3Prime7UnfillInhib'!$B$16</definedName>
    <definedName name="k_on_1">'3Prime7UnfillInhib'!$B$15</definedName>
    <definedName name="k_prime">'3Prime7UnfillInhib'!$B$19</definedName>
    <definedName name="k_unfill">'3Prime7UnfillInhib'!$B$23</definedName>
    <definedName name="k_unfill_inhib">'3Prime7UnfillInhib'!$B$22</definedName>
    <definedName name="k_unprime">'3Prime7UnfillInhib'!$B$20</definedName>
    <definedName name="L_plus">'3Prime7UnfillInhib'!$B$13</definedName>
    <definedName name="O">'3Prime7UnfillInhib'!$B$14</definedName>
  </definedNames>
  <calcPr calcId="191029" fullCalcOnLoad="true" iterateDelta="0.0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<sst xmlns="http://schemas.openxmlformats.org/spreadsheetml/2006/main" count="51" uniqueCount="24">
  <si>
    <t>R0</t>
  </si>
  <si>
    <t>R1</t>
  </si>
  <si>
    <t>V0</t>
  </si>
  <si>
    <t>V1</t>
  </si>
  <si>
    <t>V2</t>
  </si>
  <si>
    <t>V3</t>
  </si>
  <si>
    <t>V4</t>
  </si>
  <si>
    <t>V5</t>
  </si>
  <si>
    <t>Fused</t>
  </si>
  <si>
    <t>Ca_ind</t>
  </si>
  <si>
    <t>Variable</t>
  </si>
  <si>
    <t>Value</t>
  </si>
  <si>
    <t>L_plus</t>
  </si>
  <si>
    <t>O</t>
  </si>
  <si>
    <t>k_on_1</t>
  </si>
  <si>
    <t>k_off_1</t>
  </si>
  <si>
    <t>b</t>
  </si>
  <si>
    <t>Ca_dep</t>
  </si>
  <si>
    <t>k_basal</t>
  </si>
  <si>
    <t>k_fill</t>
  </si>
  <si>
    <t>k_prime</t>
  </si>
  <si>
    <t>k_unprime</t>
  </si>
  <si>
    <t>k_unfill</t>
  </si>
  <si>
    <t>k_unfill_inhib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</si>
</sst>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9" tint="-0.24994659260842"/>
        <bgColor indexed="64"/>
      </patternFill>
    </fill>
    <fill>
      <patternFill patternType="solid">
        <fgColor theme="4" tint="-0.24994659260842"/>
        <bgColor indexed="64"/>
      </patternFill>
    </fill>
    <fill>
      <patternFill patternType="solid">
        <fgColor theme="4" tint="-0.49995422223579"/>
        <bgColor indexed="64"/>
      </patternFill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true"/>
    <xf numFmtId="11" fontId="0" fillId="0" borderId="0" xfId="0" applyNumberFormat="true"/>
    <xf numFmtId="0" fontId="0" fillId="0" borderId="0" xfId="0"/>
    <xf numFmtId="0" fontId="0" fillId="4" borderId="0" xfId="0" applyFill="true" applyAlignment="true">
      <alignment horizontal="left"/>
    </xf>
    <xf numFmtId="0" fontId="0" fillId="5" borderId="0" xfId="0" applyFill="true"/>
    <xf numFmtId="0" fontId="0" fillId="3" borderId="0" xfId="0" applyFill="true"/>
    <xf numFmtId="0" fontId="0" fillId="4" borderId="0" xfId="0" applyFill="true"/>
    <xf numFmtId="0" fontId="0" fillId="6" borderId="0" xfId="0" applyFill="true"/>
    <xf numFmtId="0" fontId="0" fillId="2" borderId="0" xfId="0" applyFill="true"/>
    <xf numFmtId="0" fontId="0" fillId="6" borderId="0" xfId="0" applyFont="true" applyFill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0" fillId="11" borderId="0" xfId="0" applyFill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metadata.xml" Type="http://schemas.openxmlformats.org/officeDocument/2006/relationships/sheetMetadata" Id="rId5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3B43-595B-494B-89E0-D0324554FB0A}">
  <dimension ref="A1:U23"/>
  <sheetViews>
    <sheetView tabSelected="true" workbookViewId="0">
      <selection activeCell="J16" sqref="J16"/>
    </sheetView>
  </sheetViews>
  <sheetFormatPr defaultRowHeight="15" x14ac:dyDescent="0.25"/>
  <cols>
    <col min="1" max="1" width="12.7109375" customWidth="true"/>
    <col min="2" max="2" width="8.7109375" customWidth="true"/>
    <col min="5" max="6" width="11" bestFit="true" customWidth="true"/>
  </cols>
  <sheetData>
    <row r="1" x14ac:dyDescent="0.25">
      <c r="A1" s="1" t="s">
        <v>9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 s="9" t="s">
        <v>17</v>
      </c>
      <c r="M1" s="3" t="s">
        <v>8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</row>
    <row r="2" x14ac:dyDescent="0.25">
      <c r="A2" t="s">
        <v>8</v>
      </c>
      <c r="B2" s="1">
        <v>0</v>
      </c>
      <c r="C2">
        <v>0</v>
      </c>
      <c r="D2">
        <v>0</v>
      </c>
      <c r="E2" s="4">
        <f>L_plus</f>
        <v>3.4999999999999998E-7</v>
      </c>
      <c r="F2" s="4">
        <f>L_plus*O</f>
        <v>9.7922999999999994E-6</v>
      </c>
      <c r="G2" s="4">
        <f>L_plus*O^2</f>
        <v>2.7396896940000003E-4</v>
      </c>
      <c r="H2" s="4">
        <f>L_plus*O^3</f>
        <v>7.6651038258732001E-3</v>
      </c>
      <c r="I2" s="4">
        <f>L_plus*O^4</f>
        <v>0.2144542748402804</v>
      </c>
      <c r="J2" s="4">
        <f>L_plus*O^5</f>
        <v>6.0000017014813656</v>
      </c>
      <c r="L2" s="3" t="s">
        <v>8</v>
      </c>
      <c r="M2" s="9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x14ac:dyDescent="0.25">
      <c r="A3" t="s">
        <v>0</v>
      </c>
      <c r="B3">
        <v>0</v>
      </c>
      <c r="C3" s="1">
        <v>0</v>
      </c>
      <c r="D3" s="13">
        <f>k_unprime</f>
        <v>0.05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3" t="s">
        <v>0</v>
      </c>
      <c r="M3" s="3">
        <v>0</v>
      </c>
      <c r="N3" s="9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x14ac:dyDescent="0.25">
      <c r="A4" t="s">
        <v>1</v>
      </c>
      <c r="B4">
        <v>0</v>
      </c>
      <c r="C4" s="6">
        <f>k_basal</f>
        <v>2E-3</v>
      </c>
      <c r="D4" s="1">
        <v>0</v>
      </c>
      <c r="E4" s="15" cm="1">
        <f t="array" ref="E4">k_unfill</f>
        <v>0.12</v>
      </c>
      <c r="F4">
        <v>0</v>
      </c>
      <c r="G4">
        <v>0</v>
      </c>
      <c r="H4">
        <v>0</v>
      </c>
      <c r="I4">
        <v>0</v>
      </c>
      <c r="J4">
        <v>0</v>
      </c>
      <c r="L4" s="3" t="s">
        <v>1</v>
      </c>
      <c r="M4" s="3">
        <v>0</v>
      </c>
      <c r="N4" s="5">
        <f>k_prime</f>
        <v>300000</v>
      </c>
      <c r="O4" s="9">
        <v>0</v>
      </c>
      <c r="P4" s="14">
        <f>-1*k_unfill_inhib</f>
        <v>-7333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x14ac:dyDescent="0.25">
      <c r="A5" t="s">
        <v>2</v>
      </c>
      <c r="B5">
        <v>0</v>
      </c>
      <c r="C5">
        <v>0</v>
      </c>
      <c r="D5" s="12">
        <f>k_fill</f>
        <v>8000</v>
      </c>
      <c r="E5" s="1">
        <v>0</v>
      </c>
      <c r="F5" s="8">
        <f>k_off_1</f>
        <v>4</v>
      </c>
      <c r="G5">
        <v>0</v>
      </c>
      <c r="H5">
        <v>0</v>
      </c>
      <c r="I5">
        <v>0</v>
      </c>
      <c r="J5">
        <v>0</v>
      </c>
      <c r="L5" s="3" t="s">
        <v>2</v>
      </c>
      <c r="M5" s="3">
        <v>0</v>
      </c>
      <c r="N5" s="3">
        <v>0</v>
      </c>
      <c r="O5" s="3">
        <v>0</v>
      </c>
      <c r="P5" s="9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x14ac:dyDescent="0.25">
      <c r="A6" t="s">
        <v>3</v>
      </c>
      <c r="B6">
        <v>0</v>
      </c>
      <c r="C6">
        <v>0</v>
      </c>
      <c r="D6">
        <v>0</v>
      </c>
      <c r="E6">
        <v>0</v>
      </c>
      <c r="F6" s="1">
        <v>0</v>
      </c>
      <c r="G6" s="8">
        <f>2*b*k_off_1</f>
        <v>4</v>
      </c>
      <c r="H6">
        <v>0</v>
      </c>
      <c r="I6">
        <v>0</v>
      </c>
      <c r="J6">
        <v>0</v>
      </c>
      <c r="L6" s="3" t="s">
        <v>3</v>
      </c>
      <c r="M6" s="3">
        <v>0</v>
      </c>
      <c r="N6" s="3">
        <v>0</v>
      </c>
      <c r="O6" s="3">
        <v>0</v>
      </c>
      <c r="P6" s="11">
        <f>5*k_on_1</f>
        <v>700000</v>
      </c>
      <c r="Q6" s="9">
        <v>0</v>
      </c>
      <c r="R6" s="3">
        <v>0</v>
      </c>
      <c r="S6" s="3">
        <v>0</v>
      </c>
      <c r="T6" s="3">
        <v>0</v>
      </c>
      <c r="U6" s="3">
        <v>0</v>
      </c>
    </row>
    <row r="7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 s="1">
        <v>0</v>
      </c>
      <c r="H7" s="8">
        <f>3*b^2*k_off_1</f>
        <v>3</v>
      </c>
      <c r="I7">
        <v>0</v>
      </c>
      <c r="J7">
        <v>0</v>
      </c>
      <c r="L7" s="3" t="s">
        <v>4</v>
      </c>
      <c r="M7" s="3">
        <v>0</v>
      </c>
      <c r="N7" s="3">
        <v>0</v>
      </c>
      <c r="O7" s="3">
        <v>0</v>
      </c>
      <c r="P7" s="3">
        <v>0</v>
      </c>
      <c r="Q7" s="11">
        <f>4*k_on_1</f>
        <v>560000</v>
      </c>
      <c r="R7" s="9">
        <v>0</v>
      </c>
      <c r="S7" s="3">
        <v>0</v>
      </c>
      <c r="T7" s="3">
        <v>0</v>
      </c>
      <c r="U7" s="3">
        <v>0</v>
      </c>
    </row>
    <row r="8" x14ac:dyDescent="0.2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0</v>
      </c>
      <c r="I8" s="8">
        <f>4*b^3*k_off_1</f>
        <v>2</v>
      </c>
      <c r="J8">
        <v>0</v>
      </c>
      <c r="L8" s="3" t="s">
        <v>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1">
        <f>3*k_on_1</f>
        <v>420000</v>
      </c>
      <c r="S8" s="9">
        <v>0</v>
      </c>
      <c r="T8" s="3">
        <v>0</v>
      </c>
      <c r="U8" s="3">
        <v>0</v>
      </c>
    </row>
    <row r="9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0</v>
      </c>
      <c r="J9" s="8">
        <f>5*b^4*k_off_1</f>
        <v>1.25</v>
      </c>
      <c r="L9" s="3" t="s">
        <v>6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11">
        <f>2*k_on_1</f>
        <v>280000</v>
      </c>
      <c r="T9" s="9">
        <v>0</v>
      </c>
      <c r="U9" s="3">
        <v>0</v>
      </c>
    </row>
    <row r="10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0</v>
      </c>
      <c r="L10" s="3" t="s">
        <v>7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11">
        <f>k_on_1</f>
        <v>140000</v>
      </c>
      <c r="U10" s="9">
        <v>0</v>
      </c>
    </row>
    <row r="12" x14ac:dyDescent="0.25">
      <c r="A12" s="5" t="s">
        <v>10</v>
      </c>
      <c r="B12" s="5" t="s">
        <v>11</v>
      </c>
    </row>
    <row r="13" x14ac:dyDescent="0.25">
      <c r="A13" s="7" t="s">
        <v>12</v>
      </c>
      <c r="B13" s="2">
        <v>3.4999999999999998e-07</v>
      </c>
    </row>
    <row r="14" x14ac:dyDescent="0.25">
      <c r="A14" s="7" t="s">
        <v>13</v>
      </c>
      <c r="B14">
        <v>27.978000000000002</v>
      </c>
    </row>
    <row r="15" x14ac:dyDescent="0.25">
      <c r="A15" s="11" t="s">
        <v>14</v>
      </c>
      <c r="B15" s="2">
        <v>140000</v>
      </c>
    </row>
    <row r="16" x14ac:dyDescent="0.25">
      <c r="A16" s="10" t="s">
        <v>15</v>
      </c>
      <c r="B16">
        <v>4</v>
      </c>
    </row>
    <row r="17" x14ac:dyDescent="0.25">
      <c r="A17" s="8" t="s">
        <v>16</v>
      </c>
      <c r="B17">
        <v>0.5</v>
      </c>
    </row>
    <row r="18" x14ac:dyDescent="0.25">
      <c r="A18" s="6" t="s">
        <v>18</v>
      </c>
      <c r="B18" s="2">
        <v>1.9999999999999999e-06</v>
      </c>
    </row>
    <row r="19" x14ac:dyDescent="0.25">
      <c r="A19" s="5" t="s">
        <v>20</v>
      </c>
      <c r="B19" s="2">
        <v>0</v>
      </c>
    </row>
    <row r="20" x14ac:dyDescent="0.25">
      <c r="A20" s="13" t="s">
        <v>21</v>
      </c>
      <c r="B20" s="2">
        <v>0.050000000000000003</v>
      </c>
    </row>
    <row r="21" x14ac:dyDescent="0.25">
      <c r="A21" s="12" t="s">
        <v>19</v>
      </c>
      <c r="B21" s="2">
        <v>8000</v>
      </c>
    </row>
    <row r="22" x14ac:dyDescent="0.25">
      <c r="A22" s="14" t="s">
        <v>23</v>
      </c>
      <c r="B22" s="2">
        <v>0</v>
      </c>
    </row>
    <row r="23" x14ac:dyDescent="0.25">
      <c r="A23" s="15" t="s">
        <v>22</v>
      </c>
      <c r="B23" s="2">
        <v>0.12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3Prime7UnfillInhib</vt:lpstr>
      <vt:lpstr>b</vt:lpstr>
      <vt:lpstr>k_basal</vt:lpstr>
      <vt:lpstr>k_fill</vt:lpstr>
      <vt:lpstr>k_off_1</vt:lpstr>
      <vt:lpstr>k_on_1</vt:lpstr>
      <vt:lpstr>k_prime</vt:lpstr>
      <vt:lpstr>k_unfill</vt:lpstr>
      <vt:lpstr>k_unfill_inhib</vt:lpstr>
      <vt:lpstr>k_unprime</vt:lpstr>
      <vt:lpstr>L_plus</vt:lpstr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Spruston</dc:creator>
  <cp:lastModifiedBy>Evan Spruston</cp:lastModifiedBy>
  <dcterms:created xsi:type="dcterms:W3CDTF">2020-07-27T03:44:00Z</dcterms:created>
  <dcterms:modified xsi:type="dcterms:W3CDTF">2020-07-27T04:27:45Z</dcterms:modified>
</cp:coreProperties>
</file>