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<sst xmlns="http://schemas.openxmlformats.org/spreadsheetml/2006/main" count="24" uniqueCount="21">
  <si>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RA (h)</t>
  </si>
  <si>
    <t xml:space="preserve">(m)</t>
  </si>
  <si>
    <t xml:space="preserve">(s)</t>
  </si>
  <si>
    <t xml:space="preserve">RAT (deg)</t>
  </si>
  <si>
    <t xml:space="preserve">RAT(arcsec)</t>
  </si>
  <si>
    <t xml:space="preserve">RA (rad)</t>
  </si>
  <si>
    <t xml:space="preserve">X</t>
  </si>
  <si>
    <t xml:space="preserve">Y</t>
  </si>
  <si>
    <t xml:space="preserve">Z^2</t>
  </si>
  <si>
    <t xml:space="preserve">Z</t>
  </si>
  <si>
    <t xml:space="preserve">Rc = 10</t>
  </si>
  <si>
    <t xml:space="preserve">Dec (degr)</t>
  </si>
  <si>
    <t xml:space="preserve">dec(arcmin)</t>
  </si>
  <si>
    <t xml:space="preserve">dec(arcsec)</t>
  </si>
  <si>
    <t xml:space="preserve">decT(deg)</t>
  </si>
  <si>
    <t xml:space="preserve">dec (arcsec)</t>
  </si>
  <si>
    <t xml:space="preserve">dec(rad)</t>
  </si>
  <si>
    <t xml:space="preserve">Distance in pc:</t>
  </si>
  <si>
    <t xml:space="preserve">X-x0</t>
  </si>
  <si>
    <t xml:space="preserve">Y-Y0</t>
  </si>
  <si>
    <t xml:space="preserve">Z-Z0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</si>
</sst>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General"/>
    <numFmt numFmtId="167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3" min="2" style="0" width="11.02"/>
    <col collapsed="false" customWidth="true" hidden="false" outlineLevel="0" max="4" min="4" style="0" width="12.13"/>
    <col collapsed="false" customWidth="true" hidden="false" outlineLevel="0" max="5" min="5" style="0" width="17.27"/>
    <col collapsed="false" customWidth="false" hidden="false" outlineLevel="0" max="7" min="6" style="0" width="11.52"/>
    <col collapsed="false" customWidth="false" hidden="false" outlineLevel="0" max="8" min="8" style="1" width="11.52"/>
    <col collapsed="false" customWidth="true" hidden="false" outlineLevel="0" max="9" min="9" style="0" width="17.27"/>
    <col collapsed="false" customWidth="false" hidden="false" outlineLevel="0" max="10" min="10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1" t="s">
        <v>6</v>
      </c>
      <c r="I1" s="0" t="s">
        <v>7</v>
      </c>
      <c r="J1" s="0" t="s">
        <v>8</v>
      </c>
      <c r="K1" s="1" t="s">
        <v>9</v>
      </c>
      <c r="L1" s="0" t="s">
        <v>10</v>
      </c>
    </row>
    <row r="2" customFormat="false" ht="12.8" hidden="false" customHeight="false" outlineLevel="0" collapsed="false">
      <c r="A2" s="0" t="n">
        <v>5</v>
      </c>
      <c r="B2" s="0" t="n">
        <v>43</v>
      </c>
      <c r="C2" s="0" t="n">
        <v>8.33</v>
      </c>
      <c r="D2" s="0" t="n">
        <f aca="false">A2*15+B2/4+C2/240</f>
        <v>85.7847083333333</v>
      </c>
      <c r="E2" s="0" t="n">
        <f aca="false">D2*3600</f>
        <v>308824.95</v>
      </c>
      <c r="F2" s="2" t="n">
        <f aca="false">RADIANS(D2)</f>
        <v>1.49722560827968</v>
      </c>
      <c r="H2" s="1" t="n">
        <f aca="false">-COS(F18)*SIN(F2-$F$15)/(COS($F$31)*COS(F18)*COS(F2-$F$15)+SIN(F18)*SIN($F$31))*$B$33</f>
        <v>10.6467451939342</v>
      </c>
      <c r="I2" s="1" t="n">
        <f aca="false">-(SIN($F$31)*COS(F18)*COS(F2-$F$15)-COS($F$31)*SIN(F18))/(COS($F$31)*COS(F18)*COS(F2-$F$15)+SIN(F18)*SIN($F$31))*$B$33</f>
        <v>-1.17006645983375</v>
      </c>
      <c r="J2" s="3" t="n">
        <f aca="true">100*RAND()-H2*H2-I2*I2</f>
        <v>-49.1543971676388</v>
      </c>
      <c r="K2" s="1" t="n">
        <f aca="false">SIGN(J2)*SQRT(ABS(J2))</f>
        <v>-7.01101969528248</v>
      </c>
    </row>
    <row r="3" customFormat="false" ht="12.8" hidden="false" customHeight="false" outlineLevel="0" collapsed="false">
      <c r="A3" s="0" t="n">
        <v>5</v>
      </c>
      <c r="B3" s="0" t="n">
        <v>43</v>
      </c>
      <c r="C3" s="0" t="n">
        <v>15.5</v>
      </c>
      <c r="D3" s="0" t="n">
        <f aca="false">A3*15+B3/4+C3/240</f>
        <v>85.8145833333333</v>
      </c>
      <c r="E3" s="0" t="n">
        <f aca="false">D3*3600</f>
        <v>308932.5</v>
      </c>
      <c r="F3" s="2" t="n">
        <f aca="false">RADIANS(D3)</f>
        <v>1.49774702539372</v>
      </c>
      <c r="H3" s="1" t="n">
        <f aca="false">-COS(F19)*SIN(F3-$F$15)/(COS($F$31)*COS(F19)*COS(F3-$F$15)+SIN(F19)*SIN($F$31))*$B$33</f>
        <v>0.816136024298562</v>
      </c>
      <c r="I3" s="1" t="n">
        <f aca="false">-(SIN($F$31)*COS(F19)*COS(F3-$F$15)-COS($F$31)*SIN(F19))/(COS($F$31)*COS(F19)*COS(F3-$F$15)+SIN(F19)*SIN($F$31))*$B$33</f>
        <v>-5.33669621322129</v>
      </c>
      <c r="J3" s="3" t="n">
        <f aca="true">100*RAND()-H3*H3-I3*I3</f>
        <v>48.1250211746075</v>
      </c>
      <c r="K3" s="1" t="n">
        <f aca="false">SIGN(J3)*SQRT(ABS(J3))</f>
        <v>6.93721998891541</v>
      </c>
    </row>
    <row r="4" customFormat="false" ht="12.8" hidden="false" customHeight="false" outlineLevel="0" collapsed="false">
      <c r="A4" s="0" t="n">
        <v>5</v>
      </c>
      <c r="B4" s="0" t="n">
        <v>43</v>
      </c>
      <c r="C4" s="0" t="n">
        <v>15.5</v>
      </c>
      <c r="D4" s="0" t="n">
        <f aca="false">A4*15+B4/4+C4/240</f>
        <v>85.8145833333333</v>
      </c>
      <c r="E4" s="0" t="n">
        <f aca="false">D4*3600</f>
        <v>308932.5</v>
      </c>
      <c r="F4" s="2" t="n">
        <f aca="false">RADIANS(D4)</f>
        <v>1.49774702539372</v>
      </c>
      <c r="H4" s="1" t="n">
        <f aca="false">-COS(F20)*SIN(F4-$F$15)/(COS($F$31)*COS(F20)*COS(F4-$F$15)+SIN(F20)*SIN($F$31))*$B$33</f>
        <v>0.816136024298562</v>
      </c>
      <c r="I4" s="1" t="n">
        <f aca="false">-(SIN($F$31)*COS(F20)*COS(F4-$F$15)-COS($F$31)*SIN(F20))/(COS($F$31)*COS(F20)*COS(F4-$F$15)+SIN(F20)*SIN($F$31))*$B$33</f>
        <v>-5.33669621322129</v>
      </c>
      <c r="J4" s="3" t="n">
        <f aca="true">100*RAND()-H4*H4-I4*I4</f>
        <v>23.0393126402351</v>
      </c>
      <c r="K4" s="1" t="n">
        <f aca="false">SIGN(J4)*SQRT(ABS(J4))</f>
        <v>4.79992839949047</v>
      </c>
    </row>
    <row r="5" customFormat="false" ht="12.8" hidden="false" customHeight="false" outlineLevel="0" collapsed="false">
      <c r="A5" s="0" t="n">
        <v>5</v>
      </c>
      <c r="B5" s="0" t="n">
        <v>43</v>
      </c>
      <c r="C5" s="0" t="n">
        <v>12.87</v>
      </c>
      <c r="D5" s="0" t="n">
        <f aca="false">A5*15+B5/4+C5/240</f>
        <v>85.803625</v>
      </c>
      <c r="E5" s="0" t="n">
        <f aca="false">D5*3600</f>
        <v>308893.05</v>
      </c>
      <c r="F5" s="2" t="n">
        <f aca="false">RADIANS(D5)</f>
        <v>1.49755576639652</v>
      </c>
      <c r="H5" s="1" t="n">
        <f aca="false">-COS(F21)*SIN(F5-$F$15)/(COS($F$31)*COS(F21)*COS(F5-$F$15)+SIN(F21)*SIN($F$31))*$B$33</f>
        <v>4.42091643478538</v>
      </c>
      <c r="I5" s="1" t="n">
        <f aca="false">-(SIN($F$31)*COS(F21)*COS(F5-$F$15)-COS($F$31)*SIN(F21))/(COS($F$31)*COS(F21)*COS(F5-$F$15)+SIN(F21)*SIN($F$31))*$B$33</f>
        <v>-6.93704524969845</v>
      </c>
      <c r="J5" s="3" t="n">
        <f aca="true">100*RAND()-H5*H5-I5*I5</f>
        <v>-45.7752338347366</v>
      </c>
      <c r="K5" s="1" t="n">
        <f aca="false">SIGN(J5)*SQRT(ABS(J5))</f>
        <v>-6.76573971083255</v>
      </c>
    </row>
    <row r="6" customFormat="false" ht="12.8" hidden="false" customHeight="false" outlineLevel="0" collapsed="false">
      <c r="A6" s="0" t="n">
        <v>5</v>
      </c>
      <c r="B6" s="0" t="n">
        <v>43</v>
      </c>
      <c r="C6" s="0" t="n">
        <v>17.7</v>
      </c>
      <c r="D6" s="0" t="n">
        <f aca="false">A6*15+B6/4+C6/240</f>
        <v>85.82375</v>
      </c>
      <c r="E6" s="0" t="n">
        <f aca="false">D6*3600</f>
        <v>308965.5</v>
      </c>
      <c r="F6" s="2" t="n">
        <f aca="false">RADIANS(D6)</f>
        <v>1.49790701390848</v>
      </c>
      <c r="H6" s="1" t="n">
        <f aca="false">-COS(F22)*SIN(F6-$F$15)/(COS($F$31)*COS(F22)*COS(F6-$F$15)+SIN(F22)*SIN($F$31))*$B$33</f>
        <v>-2.2004275635675</v>
      </c>
      <c r="I6" s="1" t="n">
        <f aca="false">-(SIN($F$31)*COS(F22)*COS(F6-$F$15)-COS($F$31)*SIN(F22))/(COS($F$31)*COS(F22)*COS(F6-$F$15)+SIN(F22)*SIN($F$31))*$B$33</f>
        <v>2.68686769208978</v>
      </c>
      <c r="J6" s="3" t="n">
        <f aca="true">100*RAND()-H6*H6-I6*I6</f>
        <v>6.12160654371446</v>
      </c>
      <c r="K6" s="1" t="n">
        <f aca="false">SIGN(J6)*SQRT(ABS(J6))</f>
        <v>2.47418805746743</v>
      </c>
    </row>
    <row r="7" customFormat="false" ht="12.8" hidden="false" customHeight="false" outlineLevel="0" collapsed="false">
      <c r="A7" s="0" t="n">
        <v>5</v>
      </c>
      <c r="B7" s="0" t="n">
        <v>43</v>
      </c>
      <c r="C7" s="0" t="n">
        <v>15.98</v>
      </c>
      <c r="D7" s="0" t="n">
        <f aca="false">A7*15+B7/4+C7/240</f>
        <v>85.8165833333333</v>
      </c>
      <c r="E7" s="0" t="n">
        <f aca="false">D7*3600</f>
        <v>308939.7</v>
      </c>
      <c r="F7" s="2" t="n">
        <f aca="false">RADIANS(D7)</f>
        <v>1.49778193197876</v>
      </c>
      <c r="H7" s="1" t="n">
        <f aca="false">-COS(F23)*SIN(F7-$F$15)/(COS($F$31)*COS(F23)*COS(F7-$F$15)+SIN(F23)*SIN($F$31))*$B$33</f>
        <v>0.158313780754428</v>
      </c>
      <c r="I7" s="1" t="n">
        <f aca="false">-(SIN($F$31)*COS(F23)*COS(F7-$F$15)-COS($F$31)*SIN(F23))/(COS($F$31)*COS(F23)*COS(F7-$F$15)+SIN(F23)*SIN($F$31))*$B$33</f>
        <v>13.6922568825033</v>
      </c>
      <c r="J7" s="3" t="n">
        <f aca="true">100*RAND()-H7*H7-I7*I7</f>
        <v>-147.585434705739</v>
      </c>
      <c r="K7" s="1" t="n">
        <f aca="false">SIGN(J7)*SQRT(ABS(J7))</f>
        <v>-12.1484745834915</v>
      </c>
    </row>
    <row r="8" customFormat="false" ht="12.8" hidden="false" customHeight="false" outlineLevel="0" collapsed="false">
      <c r="A8" s="0" t="n">
        <v>5</v>
      </c>
      <c r="B8" s="0" t="n">
        <v>43</v>
      </c>
      <c r="C8" s="0" t="n">
        <v>24.6</v>
      </c>
      <c r="D8" s="0" t="n">
        <f aca="false">A8*15+B8/4+C8/240</f>
        <v>85.8525</v>
      </c>
      <c r="E8" s="0" t="n">
        <f aca="false">D8*3600</f>
        <v>309069</v>
      </c>
      <c r="F8" s="2" t="n">
        <f aca="false">RADIANS(D8)</f>
        <v>1.49840879606843</v>
      </c>
      <c r="H8" s="1" t="n">
        <f aca="false">-COS(F24)*SIN(F8-$F$15)/(COS($F$31)*COS(F24)*COS(F8-$F$15)+SIN(F24)*SIN($F$31))*$B$33</f>
        <v>-11.6632403463864</v>
      </c>
      <c r="I8" s="1" t="n">
        <f aca="false">-(SIN($F$31)*COS(F24)*COS(F8-$F$15)-COS($F$31)*SIN(F24))/(COS($F$31)*COS(F24)*COS(F8-$F$15)+SIN(F24)*SIN($F$31))*$B$33</f>
        <v>4.01688389081484</v>
      </c>
      <c r="J8" s="3" t="n">
        <f aca="true">100*RAND()-H8*H8-I8*I8</f>
        <v>-70.174539469565</v>
      </c>
      <c r="K8" s="1" t="n">
        <f aca="false">SIGN(J8)*SQRT(ABS(J8))</f>
        <v>-8.37702449975915</v>
      </c>
    </row>
    <row r="9" customFormat="false" ht="12.8" hidden="false" customHeight="false" outlineLevel="0" collapsed="false">
      <c r="A9" s="0" t="n">
        <v>5</v>
      </c>
      <c r="B9" s="0" t="n">
        <v>43</v>
      </c>
      <c r="C9" s="0" t="n">
        <v>34.85</v>
      </c>
      <c r="D9" s="0" t="n">
        <f aca="false">A9*15+B9/4+C9/240</f>
        <v>85.8952083333333</v>
      </c>
      <c r="E9" s="0" t="n">
        <f aca="false">D9*3600</f>
        <v>309222.75</v>
      </c>
      <c r="F9" s="2" t="n">
        <f aca="false">RADIANS(D9)</f>
        <v>1.49915419710314</v>
      </c>
      <c r="H9" s="1" t="n">
        <f aca="false">-COS(F25)*SIN(F9-$F$15)/(COS($F$31)*COS(F25)*COS(F9-$F$15)+SIN(F25)*SIN($F$31))*$B$33</f>
        <v>-25.7170989244633</v>
      </c>
      <c r="I9" s="1" t="n">
        <f aca="false">-(SIN($F$31)*COS(F25)*COS(F9-$F$15)-COS($F$31)*SIN(F25))/(COS($F$31)*COS(F25)*COS(F9-$F$15)+SIN(F25)*SIN($F$31))*$B$33</f>
        <v>1.62839461134988</v>
      </c>
      <c r="J9" s="3" t="n">
        <f aca="true">100*RAND()-H9*H9-I9*I9</f>
        <v>-613.386917765782</v>
      </c>
      <c r="K9" s="1" t="n">
        <f aca="false">SIGN(J9)*SQRT(ABS(J9))</f>
        <v>-24.7666493043726</v>
      </c>
    </row>
    <row r="10" customFormat="false" ht="12.8" hidden="false" customHeight="false" outlineLevel="0" collapsed="false">
      <c r="A10" s="0" t="n">
        <v>5</v>
      </c>
      <c r="B10" s="0" t="n">
        <v>43</v>
      </c>
      <c r="C10" s="0" t="n">
        <v>23.79</v>
      </c>
      <c r="D10" s="0" t="n">
        <f aca="false">A10*15+B10/4+C10/240</f>
        <v>85.849125</v>
      </c>
      <c r="E10" s="0" t="n">
        <f aca="false">D10*3600</f>
        <v>309056.85</v>
      </c>
      <c r="F10" s="2" t="n">
        <f aca="false">RADIANS(D10)</f>
        <v>1.49834989120618</v>
      </c>
      <c r="H10" s="1" t="n">
        <f aca="false">-COS(F26)*SIN(F10-$F$15)/(COS($F$31)*COS(F26)*COS(F10-$F$15)+SIN(F26)*SIN($F$31))*$B$33</f>
        <v>-10.5536114315324</v>
      </c>
      <c r="I10" s="1" t="n">
        <f aca="false">-(SIN($F$31)*COS(F26)*COS(F10-$F$15)-COS($F$31)*SIN(F26))/(COS($F$31)*COS(F26)*COS(F10-$F$15)+SIN(F26)*SIN($F$31))*$B$33</f>
        <v>6.34459530738048</v>
      </c>
      <c r="J10" s="3" t="n">
        <f aca="true">100*RAND()-H10*H10-I10*I10</f>
        <v>-110.996500949618</v>
      </c>
      <c r="K10" s="1" t="n">
        <f aca="false">SIGN(J10)*SQRT(ABS(J10))</f>
        <v>-10.5354876939617</v>
      </c>
    </row>
    <row r="11" customFormat="false" ht="12.8" hidden="false" customHeight="false" outlineLevel="0" collapsed="false">
      <c r="A11" s="0" t="n">
        <v>5</v>
      </c>
      <c r="B11" s="0" t="n">
        <v>43</v>
      </c>
      <c r="C11" s="0" t="n">
        <v>6.71</v>
      </c>
      <c r="D11" s="0" t="n">
        <f aca="false">A11*15+B11/4+C11/240</f>
        <v>85.7779583333333</v>
      </c>
      <c r="E11" s="0" t="n">
        <f aca="false">D11*3600</f>
        <v>308800.65</v>
      </c>
      <c r="F11" s="2" t="n">
        <f aca="false">RADIANS(D11)</f>
        <v>1.49710779855517</v>
      </c>
      <c r="H11" s="1" t="n">
        <f aca="false">-COS(F27)*SIN(F11-$F$15)/(COS($F$31)*COS(F27)*COS(F11-$F$15)+SIN(F27)*SIN($F$31))*$B$33</f>
        <v>12.8765068262298</v>
      </c>
      <c r="I11" s="1" t="n">
        <f aca="false">-(SIN($F$31)*COS(F27)*COS(F11-$F$15)-COS($F$31)*SIN(F27))/(COS($F$31)*COS(F27)*COS(F11-$F$15)+SIN(F27)*SIN($F$31))*$B$33</f>
        <v>12.5246351285798</v>
      </c>
      <c r="J11" s="3" t="n">
        <f aca="true">100*RAND()-H11*H11-I11*I11</f>
        <v>-305.16233413327</v>
      </c>
      <c r="K11" s="1" t="n">
        <f aca="false">SIGN(J11)*SQRT(ABS(J11))</f>
        <v>-17.4688961910382</v>
      </c>
    </row>
    <row r="12" customFormat="false" ht="12.8" hidden="false" customHeight="false" outlineLevel="0" collapsed="false">
      <c r="A12" s="0" t="n">
        <v>5</v>
      </c>
      <c r="B12" s="0" t="n">
        <v>43</v>
      </c>
      <c r="C12" s="0" t="n">
        <v>10.03</v>
      </c>
      <c r="D12" s="0" t="n">
        <f aca="false">A12*15+B12/4+C12/240</f>
        <v>85.7917916666667</v>
      </c>
      <c r="E12" s="0" t="n">
        <f aca="false">D12*3600</f>
        <v>308850.45</v>
      </c>
      <c r="F12" s="2" t="n">
        <f aca="false">RADIANS(D12)</f>
        <v>1.49734923576837</v>
      </c>
      <c r="H12" s="1" t="n">
        <f aca="false">-COS(F28)*SIN(F12-$F$15)/(COS($F$31)*COS(F28)*COS(F12-$F$15)+SIN(F28)*SIN($F$31))*$B$33</f>
        <v>8.30716329370817</v>
      </c>
      <c r="I12" s="1" t="n">
        <f aca="false">-(SIN($F$31)*COS(F28)*COS(F12-$F$15)-COS($F$31)*SIN(F28))/(COS($F$31)*COS(F28)*COS(F12-$F$15)+SIN(F28)*SIN($F$31))*$B$33</f>
        <v>-22.6947083257554</v>
      </c>
      <c r="J12" s="3" t="n">
        <f aca="true">100*RAND()-H12*H12-I12*I12</f>
        <v>-547.920751684721</v>
      </c>
      <c r="K12" s="1" t="n">
        <f aca="false">SIGN(J12)*SQRT(ABS(J12))</f>
        <v>-23.4077071001139</v>
      </c>
    </row>
    <row r="13" customFormat="false" ht="12.8" hidden="false" customHeight="false" outlineLevel="0" collapsed="false">
      <c r="A13" s="0" t="n">
        <v>5</v>
      </c>
      <c r="B13" s="0" t="n">
        <v>43</v>
      </c>
      <c r="C13" s="0" t="n">
        <v>12.25</v>
      </c>
      <c r="D13" s="0" t="n">
        <f aca="false">A13*15+B13/4+C13/240</f>
        <v>85.8010416666667</v>
      </c>
      <c r="E13" s="0" t="n">
        <f aca="false">D13*3600</f>
        <v>308883.75</v>
      </c>
      <c r="F13" s="2" t="n">
        <f aca="false">RADIANS(D13)</f>
        <v>1.49751067872418</v>
      </c>
      <c r="H13" s="1" t="n">
        <f aca="false">-COS(F29)*SIN(F13-$F$15)/(COS($F$31)*COS(F29)*COS(F13-$F$15)+SIN(F29)*SIN($F$31))*$B$33</f>
        <v>5.27220310146199</v>
      </c>
      <c r="I13" s="1" t="n">
        <f aca="false">-(SIN($F$31)*COS(F29)*COS(F13-$F$15)-COS($F$31)*SIN(F29))/(COS($F$31)*COS(F29)*COS(F13-$F$15)+SIN(F29)*SIN($F$31))*$B$33</f>
        <v>-1.24068698083739</v>
      </c>
      <c r="J13" s="3" t="n">
        <f aca="true">100*RAND()-H13*H13-I13*I13</f>
        <v>49.6142045679676</v>
      </c>
      <c r="K13" s="1" t="n">
        <f aca="false">SIGN(J13)*SQRT(ABS(J13))</f>
        <v>7.04373512903258</v>
      </c>
    </row>
    <row r="14" customFormat="false" ht="12.8" hidden="false" customHeight="false" outlineLevel="0" collapsed="false">
      <c r="A14" s="0" t="n">
        <v>5</v>
      </c>
      <c r="B14" s="0" t="n">
        <v>43</v>
      </c>
      <c r="C14" s="0" t="n">
        <v>11.13</v>
      </c>
      <c r="D14" s="0" t="n">
        <f aca="false">A14*15+B14/4+C14/240</f>
        <v>85.796375</v>
      </c>
      <c r="E14" s="0" t="n">
        <f aca="false">D14*3600</f>
        <v>308866.95</v>
      </c>
      <c r="F14" s="2" t="n">
        <f aca="false">RADIANS(D14)</f>
        <v>1.49742923002575</v>
      </c>
      <c r="H14" s="1" t="n">
        <f aca="false">-COS(F30)*SIN(F14-$F$15)/(COS($F$31)*COS(F30)*COS(F14-$F$15)+SIN(F30)*SIN($F$31))*$B$33</f>
        <v>6.80878909532721</v>
      </c>
      <c r="I14" s="1" t="n">
        <f aca="false">-(SIN($F$31)*COS(F30)*COS(F14-$F$15)-COS($F$31)*SIN(F30))/(COS($F$31)*COS(F30)*COS(F14-$F$15)+SIN(F30)*SIN($F$31))*$B$33</f>
        <v>1.78894274882773</v>
      </c>
      <c r="J14" s="3" t="n">
        <f aca="true">100*RAND()-H14*H14-I14*I14</f>
        <v>-25.4213949026203</v>
      </c>
      <c r="K14" s="1" t="n">
        <f aca="false">SIGN(J14)*SQRT(ABS(J14))</f>
        <v>-5.04196339758831</v>
      </c>
    </row>
    <row r="15" customFormat="false" ht="12.8" hidden="false" customHeight="false" outlineLevel="0" collapsed="false">
      <c r="F15" s="4" t="n">
        <f aca="false">AVERAGE(F2:F14)</f>
        <v>1.49779032298478</v>
      </c>
      <c r="H15" s="5" t="n">
        <f aca="false">STDEV(H2:H14)</f>
        <v>10.6334572897861</v>
      </c>
      <c r="I15" s="5" t="n">
        <f aca="false">STDEV(I2:I14)</f>
        <v>9.29536704775379</v>
      </c>
      <c r="J15" s="5" t="n">
        <f aca="false">STDEV(J2:J14)</f>
        <v>218.519521526445</v>
      </c>
      <c r="K15" s="5" t="n">
        <f aca="false">STDEV(K2:K14)</f>
        <v>10.6415291476246</v>
      </c>
    </row>
    <row r="17" customFormat="false" ht="12.8" hidden="false" customHeight="false" outlineLevel="0" collapsed="false">
      <c r="A17" s="0" t="s">
        <v>11</v>
      </c>
      <c r="B17" s="0" t="s">
        <v>12</v>
      </c>
      <c r="C17" s="0" t="s">
        <v>13</v>
      </c>
      <c r="D17" s="0" t="s">
        <v>14</v>
      </c>
      <c r="E17" s="0" t="s">
        <v>15</v>
      </c>
      <c r="F17" s="0" t="s">
        <v>16</v>
      </c>
    </row>
    <row r="18" customFormat="false" ht="12.8" hidden="false" customHeight="false" outlineLevel="0" collapsed="false">
      <c r="A18" s="0" t="n">
        <v>-67</v>
      </c>
      <c r="B18" s="0" t="n">
        <v>50</v>
      </c>
      <c r="C18" s="0" t="n">
        <v>52.5</v>
      </c>
      <c r="D18" s="0" t="n">
        <f aca="false">SIGN(A18)*(ABS(A18)+B18/60+C18/3600)</f>
        <v>-67.8479166666667</v>
      </c>
      <c r="E18" s="0" t="n">
        <f aca="false">D18*3600</f>
        <v>-244252.5</v>
      </c>
      <c r="F18" s="0" t="n">
        <f aca="false">RADIANS(D18)</f>
        <v>-1.18416953645207</v>
      </c>
    </row>
    <row r="19" customFormat="false" ht="12.8" hidden="false" customHeight="false" outlineLevel="0" collapsed="false">
      <c r="A19" s="0" t="n">
        <v>-67</v>
      </c>
      <c r="B19" s="0" t="n">
        <v>51</v>
      </c>
      <c r="C19" s="0" t="n">
        <v>9.7</v>
      </c>
      <c r="D19" s="0" t="n">
        <f aca="false">SIGN(A19)*(ABS(A19)+B19/60+C19/3600)</f>
        <v>-67.8526944444444</v>
      </c>
      <c r="E19" s="0" t="n">
        <f aca="false">D19*3600</f>
        <v>-244269.7</v>
      </c>
      <c r="F19" s="0" t="n">
        <f aca="false">RADIANS(D19)</f>
        <v>-1.18425292440522</v>
      </c>
    </row>
    <row r="20" customFormat="false" ht="12.8" hidden="false" customHeight="false" outlineLevel="0" collapsed="false">
      <c r="A20" s="0" t="n">
        <v>-67</v>
      </c>
      <c r="B20" s="0" t="n">
        <v>51</v>
      </c>
      <c r="C20" s="0" t="n">
        <v>9.7</v>
      </c>
      <c r="D20" s="0" t="n">
        <f aca="false">SIGN(A20)*(ABS(A20)+B20/60+C20/3600)</f>
        <v>-67.8526944444444</v>
      </c>
      <c r="E20" s="0" t="n">
        <f aca="false">D20*3600</f>
        <v>-244269.7</v>
      </c>
      <c r="F20" s="0" t="n">
        <f aca="false">RADIANS(D20)</f>
        <v>-1.18425292440522</v>
      </c>
    </row>
    <row r="21" customFormat="false" ht="12.8" hidden="false" customHeight="false" outlineLevel="0" collapsed="false">
      <c r="A21" s="0" t="n">
        <v>-67</v>
      </c>
      <c r="B21" s="0" t="n">
        <v>51</v>
      </c>
      <c r="C21" s="0" t="n">
        <v>16.3</v>
      </c>
      <c r="D21" s="0" t="n">
        <f aca="false">SIGN(A21)*(ABS(A21)+B21/60+C21/3600)</f>
        <v>-67.8545277777778</v>
      </c>
      <c r="E21" s="0" t="n">
        <f aca="false">D21*3600</f>
        <v>-244276.3</v>
      </c>
      <c r="F21" s="0" t="n">
        <f aca="false">RADIANS(D21)</f>
        <v>-1.18428492210817</v>
      </c>
    </row>
    <row r="22" customFormat="false" ht="12.8" hidden="false" customHeight="false" outlineLevel="0" collapsed="false">
      <c r="A22" s="0" t="n">
        <v>-67</v>
      </c>
      <c r="B22" s="0" t="n">
        <v>50</v>
      </c>
      <c r="C22" s="0" t="n">
        <v>36.6</v>
      </c>
      <c r="D22" s="0" t="n">
        <f aca="false">SIGN(A22)*(ABS(A22)+B22/60+C22/3600)</f>
        <v>-67.8435</v>
      </c>
      <c r="E22" s="0" t="n">
        <f aca="false">D22*3600</f>
        <v>-244236.6</v>
      </c>
      <c r="F22" s="0" t="n">
        <f aca="false">RADIANS(D22)</f>
        <v>-1.18409245107677</v>
      </c>
    </row>
    <row r="23" customFormat="false" ht="12.8" hidden="false" customHeight="false" outlineLevel="0" collapsed="false">
      <c r="A23" s="0" t="n">
        <v>-67</v>
      </c>
      <c r="B23" s="0" t="n">
        <v>49</v>
      </c>
      <c r="C23" s="0" t="n">
        <v>51.2</v>
      </c>
      <c r="D23" s="0" t="n">
        <f aca="false">SIGN(A23)*(ABS(A23)+B23/60+C23/3600)</f>
        <v>-67.8308888888889</v>
      </c>
      <c r="E23" s="0" t="n">
        <f aca="false">D23*3600</f>
        <v>-244191.2</v>
      </c>
      <c r="F23" s="0" t="n">
        <f aca="false">RADIANS(D23)</f>
        <v>-1.18387234566555</v>
      </c>
    </row>
    <row r="24" customFormat="false" ht="12.8" hidden="false" customHeight="false" outlineLevel="0" collapsed="false">
      <c r="A24" s="0" t="n">
        <v>-67</v>
      </c>
      <c r="B24" s="0" t="n">
        <v>50</v>
      </c>
      <c r="C24" s="0" t="n">
        <v>31.1</v>
      </c>
      <c r="D24" s="0" t="n">
        <f aca="false">SIGN(A24)*(ABS(A24)+B24/60+C24/3600)</f>
        <v>-67.8419722222222</v>
      </c>
      <c r="E24" s="0" t="n">
        <f aca="false">D24*3600</f>
        <v>-244231.1</v>
      </c>
      <c r="F24" s="0" t="n">
        <f aca="false">RADIANS(D24)</f>
        <v>-1.18406578632431</v>
      </c>
    </row>
    <row r="25" customFormat="false" ht="12.8" hidden="false" customHeight="false" outlineLevel="0" collapsed="false">
      <c r="A25" s="0" t="n">
        <v>-67</v>
      </c>
      <c r="B25" s="0" t="n">
        <v>50</v>
      </c>
      <c r="C25" s="0" t="n">
        <v>40.9</v>
      </c>
      <c r="D25" s="0" t="n">
        <f aca="false">SIGN(A25)*(ABS(A25)+B25/60+C25/3600)</f>
        <v>-67.8446944444444</v>
      </c>
      <c r="E25" s="0" t="n">
        <f aca="false">D25*3600</f>
        <v>-244240.9</v>
      </c>
      <c r="F25" s="0" t="n">
        <f aca="false">RADIANS(D25)</f>
        <v>-1.18411329806506</v>
      </c>
    </row>
    <row r="26" customFormat="false" ht="12.8" hidden="false" customHeight="false" outlineLevel="0" collapsed="false">
      <c r="A26" s="0" t="n">
        <v>-67</v>
      </c>
      <c r="B26" s="0" t="n">
        <v>50</v>
      </c>
      <c r="C26" s="0" t="n">
        <v>21.5</v>
      </c>
      <c r="D26" s="0" t="n">
        <f aca="false">SIGN(A26)*(ABS(A26)+B26/60+C26/3600)</f>
        <v>-67.8393055555556</v>
      </c>
      <c r="E26" s="0" t="n">
        <f aca="false">D26*3600</f>
        <v>-244221.5</v>
      </c>
      <c r="F26" s="0" t="n">
        <f aca="false">RADIANS(D26)</f>
        <v>-1.18401924421093</v>
      </c>
    </row>
    <row r="27" customFormat="false" ht="12.8" hidden="false" customHeight="false" outlineLevel="0" collapsed="false">
      <c r="A27" s="0" t="n">
        <v>-67</v>
      </c>
      <c r="B27" s="0" t="n">
        <v>49</v>
      </c>
      <c r="C27" s="0" t="n">
        <v>56</v>
      </c>
      <c r="D27" s="0" t="n">
        <f aca="false">SIGN(A27)*(ABS(A27)+B27/60+C27/3600)</f>
        <v>-67.8322222222222</v>
      </c>
      <c r="E27" s="0" t="n">
        <f aca="false">D27*3600</f>
        <v>-244196</v>
      </c>
      <c r="F27" s="0" t="n">
        <f aca="false">RADIANS(D27)</f>
        <v>-1.18389561672224</v>
      </c>
    </row>
    <row r="28" customFormat="false" ht="12.8" hidden="false" customHeight="false" outlineLevel="0" collapsed="false">
      <c r="A28" s="0" t="n">
        <v>-67</v>
      </c>
      <c r="B28" s="0" t="n">
        <v>52</v>
      </c>
      <c r="C28" s="0" t="n">
        <v>21.3</v>
      </c>
      <c r="D28" s="0" t="n">
        <f aca="false">SIGN(A28)*(ABS(A28)+B28/60+C28/3600)</f>
        <v>-67.8725833333333</v>
      </c>
      <c r="E28" s="0" t="n">
        <f aca="false">D28*3600</f>
        <v>-244341.3</v>
      </c>
      <c r="F28" s="0" t="n">
        <f aca="false">RADIANS(D28)</f>
        <v>-1.18460005100089</v>
      </c>
    </row>
    <row r="29" customFormat="false" ht="12.8" hidden="false" customHeight="false" outlineLevel="0" collapsed="false">
      <c r="A29" s="0" t="n">
        <v>-67</v>
      </c>
      <c r="B29" s="0" t="n">
        <v>50</v>
      </c>
      <c r="C29" s="0" t="n">
        <v>52.8</v>
      </c>
      <c r="D29" s="0" t="n">
        <f aca="false">SIGN(A29)*(ABS(A29)+B29/60+C29/3600)</f>
        <v>-67.848</v>
      </c>
      <c r="E29" s="0" t="n">
        <f aca="false">D29*3600</f>
        <v>-244252.8</v>
      </c>
      <c r="F29" s="0" t="n">
        <f aca="false">RADIANS(D29)</f>
        <v>-1.18417099089311</v>
      </c>
    </row>
    <row r="30" customFormat="false" ht="12.8" hidden="false" customHeight="false" outlineLevel="0" collapsed="false">
      <c r="A30" s="0" t="n">
        <v>-67</v>
      </c>
      <c r="B30" s="0" t="n">
        <v>50</v>
      </c>
      <c r="C30" s="0" t="n">
        <v>40.3</v>
      </c>
      <c r="D30" s="0" t="n">
        <f aca="false">SIGN(A30)*(ABS(A30)+B30/60+C30/3600)</f>
        <v>-67.8445277777778</v>
      </c>
      <c r="E30" s="0" t="n">
        <f aca="false">D30*3600</f>
        <v>-244240.3</v>
      </c>
      <c r="F30" s="0" t="n">
        <f aca="false">RADIANS(D30)</f>
        <v>-1.18411038918297</v>
      </c>
    </row>
    <row r="31" customFormat="false" ht="12.8" hidden="false" customHeight="false" outlineLevel="0" collapsed="false">
      <c r="F31" s="4" t="n">
        <f aca="false">AVERAGE(F18:F30)</f>
        <v>-1.18414619080866</v>
      </c>
    </row>
    <row r="33" customFormat="false" ht="12.8" hidden="false" customHeight="false" outlineLevel="0" collapsed="false">
      <c r="A33" s="0" t="s">
        <v>17</v>
      </c>
      <c r="B33" s="0" t="n">
        <v>50000</v>
      </c>
    </row>
    <row r="35" customFormat="false" ht="12.8" hidden="false" customHeight="false" outlineLevel="0" collapsed="false">
      <c r="A35" s="0" t="s">
        <v>6</v>
      </c>
      <c r="B35" s="0" t="s">
        <v>7</v>
      </c>
      <c r="C35" s="0" t="s">
        <v>9</v>
      </c>
      <c r="D35" s="0" t="s">
        <v>18</v>
      </c>
      <c r="E35" s="0" t="s">
        <v>19</v>
      </c>
      <c r="F35" s="0" t="s">
        <v>20</v>
      </c>
    </row>
    <row r="36" customFormat="false" ht="12.8" hidden="false" customHeight="false" outlineLevel="0" collapsed="false">
      <c r="A36" s="0" t="n">
        <f aca="false">$B$33*COS(RADIANS(D2))*COS(RADIANS(D18))</f>
        <v>1385.80116688194</v>
      </c>
      <c r="B36" s="0" t="n">
        <f aca="false">$B$33*SIN(RADIANS(D2))*COS(RADIANS(D18))</f>
        <v>18802.3170939849</v>
      </c>
      <c r="C36" s="0" t="n">
        <f aca="false">$B$33*SIN(RADIANS(D18))</f>
        <v>-46309.3125302364</v>
      </c>
      <c r="D36" s="1" t="n">
        <f aca="false">A36-AVERAGE(A$36:A$48)</f>
        <v>10.5404110307527</v>
      </c>
      <c r="E36" s="1" t="n">
        <f aca="false">B36-AVERAGE(B$36:B$48)</f>
        <v>-1.85482408994721</v>
      </c>
      <c r="F36" s="1" t="n">
        <f aca="false">C36-AVERAGE(C$36:C$48)</f>
        <v>-0.440894243831281</v>
      </c>
    </row>
    <row r="37" customFormat="false" ht="12.8" hidden="false" customHeight="false" outlineLevel="0" collapsed="false">
      <c r="A37" s="0" t="n">
        <f aca="false">$B$33*COS(RADIANS(D3))*COS(RADIANS(D19))</f>
        <v>1375.71528504242</v>
      </c>
      <c r="B37" s="0" t="n">
        <f aca="false">$B$33*SIN(RADIANS(D3))*COS(RADIANS(D19))</f>
        <v>18799.1857129549</v>
      </c>
      <c r="C37" s="0" t="n">
        <f aca="false">$B$33*SIN(RADIANS(D19))</f>
        <v>-46310.8845087668</v>
      </c>
      <c r="D37" s="1" t="n">
        <f aca="false">A37-AVERAGE(A$36:A$48)</f>
        <v>0.454529191229312</v>
      </c>
      <c r="E37" s="1" t="n">
        <f aca="false">B37-AVERAGE(B$36:B$48)</f>
        <v>-4.98620511990157</v>
      </c>
      <c r="F37" s="1" t="n">
        <f aca="false">C37-AVERAGE(C$36:C$48)</f>
        <v>-2.01287277415395</v>
      </c>
    </row>
    <row r="38" customFormat="false" ht="12.8" hidden="false" customHeight="false" outlineLevel="0" collapsed="false">
      <c r="A38" s="0" t="n">
        <f aca="false">$B$33*COS(RADIANS(D4))*COS(RADIANS(D20))</f>
        <v>1375.71528504242</v>
      </c>
      <c r="B38" s="0" t="n">
        <f aca="false">$B$33*SIN(RADIANS(D4))*COS(RADIANS(D20))</f>
        <v>18799.1857129549</v>
      </c>
      <c r="C38" s="0" t="n">
        <f aca="false">$B$33*SIN(RADIANS(D20))</f>
        <v>-46310.8845087668</v>
      </c>
      <c r="D38" s="1" t="n">
        <f aca="false">A38-AVERAGE(A$36:A$48)</f>
        <v>0.454529191229312</v>
      </c>
      <c r="E38" s="1" t="n">
        <f aca="false">B38-AVERAGE(B$36:B$48)</f>
        <v>-4.98620511990157</v>
      </c>
      <c r="F38" s="1" t="n">
        <f aca="false">C38-AVERAGE(C$36:C$48)</f>
        <v>-2.01287277415395</v>
      </c>
    </row>
    <row r="39" customFormat="false" ht="12.8" hidden="false" customHeight="false" outlineLevel="0" collapsed="false">
      <c r="A39" s="0" t="n">
        <f aca="false">$B$33*COS(RADIANS(D5))*COS(RADIANS(D21))</f>
        <v>1379.20233863097</v>
      </c>
      <c r="B39" s="0" t="n">
        <f aca="false">$B$33*SIN(RADIANS(D5))*COS(RADIANS(D21))</f>
        <v>18797.444372301</v>
      </c>
      <c r="C39" s="0" t="n">
        <f aca="false">$B$33*SIN(RADIANS(D21))</f>
        <v>-46311.4876243397</v>
      </c>
      <c r="D39" s="1" t="n">
        <f aca="false">A39-AVERAGE(A$36:A$48)</f>
        <v>3.94158277978045</v>
      </c>
      <c r="E39" s="1" t="n">
        <f aca="false">B39-AVERAGE(B$36:B$48)</f>
        <v>-6.72754577384694</v>
      </c>
      <c r="F39" s="1" t="n">
        <f aca="false">C39-AVERAGE(C$36:C$48)</f>
        <v>-2.61598834706092</v>
      </c>
    </row>
    <row r="40" customFormat="false" ht="12.8" hidden="false" customHeight="false" outlineLevel="0" collapsed="false">
      <c r="A40" s="0" t="n">
        <f aca="false">$B$33*COS(RADIANS(D6))*COS(RADIANS(D22))</f>
        <v>1373.24880516668</v>
      </c>
      <c r="B40" s="0" t="n">
        <f aca="false">$B$33*SIN(RADIANS(D6))*COS(RADIANS(D22))</f>
        <v>18806.8172577741</v>
      </c>
      <c r="C40" s="0" t="n">
        <f aca="false">$B$33*SIN(RADIANS(D22))</f>
        <v>-46307.8590776101</v>
      </c>
      <c r="D40" s="1" t="n">
        <f aca="false">A40-AVERAGE(A$36:A$48)</f>
        <v>-2.01195068450397</v>
      </c>
      <c r="E40" s="1" t="n">
        <f aca="false">B40-AVERAGE(B$36:B$48)</f>
        <v>2.64533969925105</v>
      </c>
      <c r="F40" s="1" t="n">
        <f aca="false">C40-AVERAGE(C$36:C$48)</f>
        <v>1.01255838245561</v>
      </c>
    </row>
    <row r="41" customFormat="false" ht="12.8" hidden="false" customHeight="false" outlineLevel="0" collapsed="false">
      <c r="A41" s="0" t="n">
        <f aca="false">$B$33*COS(RADIANS(D7))*COS(RADIANS(D23))</f>
        <v>1376.34470029798</v>
      </c>
      <c r="B41" s="0" t="n">
        <f aca="false">$B$33*SIN(RADIANS(D7))*COS(RADIANS(D23))</f>
        <v>18816.810339915</v>
      </c>
      <c r="C41" s="0" t="n">
        <f aca="false">$B$33*SIN(RADIANS(D23))</f>
        <v>-46303.7074530499</v>
      </c>
      <c r="D41" s="1" t="n">
        <f aca="false">A41-AVERAGE(A$36:A$48)</f>
        <v>1.08394444679129</v>
      </c>
      <c r="E41" s="1" t="n">
        <f aca="false">B41-AVERAGE(B$36:B$48)</f>
        <v>12.6384218401399</v>
      </c>
      <c r="F41" s="1" t="n">
        <f aca="false">C41-AVERAGE(C$36:C$48)</f>
        <v>5.16418294267351</v>
      </c>
    </row>
    <row r="42" customFormat="false" ht="12.8" hidden="false" customHeight="false" outlineLevel="0" collapsed="false">
      <c r="A42" s="0" t="n">
        <f aca="false">$B$33*COS(RADIANS(D8))*COS(RADIANS(D24))</f>
        <v>1363.9010119956</v>
      </c>
      <c r="B42" s="0" t="n">
        <f aca="false">$B$33*SIN(RADIANS(D8))*COS(RADIANS(D24))</f>
        <v>18808.7355090663</v>
      </c>
      <c r="C42" s="0" t="n">
        <f aca="false">$B$33*SIN(RADIANS(D24))</f>
        <v>-46307.3562469233</v>
      </c>
      <c r="D42" s="1" t="n">
        <f aca="false">A42-AVERAGE(A$36:A$48)</f>
        <v>-11.3597438555921</v>
      </c>
      <c r="E42" s="1" t="n">
        <f aca="false">B42-AVERAGE(B$36:B$48)</f>
        <v>4.56359099150723</v>
      </c>
      <c r="F42" s="1" t="n">
        <f aca="false">C42-AVERAGE(C$36:C$48)</f>
        <v>1.51538906931819</v>
      </c>
    </row>
    <row r="43" customFormat="false" ht="12.8" hidden="false" customHeight="false" outlineLevel="0" collapsed="false">
      <c r="A43" s="0" t="n">
        <f aca="false">$B$33*COS(RADIANS(D9))*COS(RADIANS(D25))</f>
        <v>1349.72309381677</v>
      </c>
      <c r="B43" s="0" t="n">
        <f aca="false">$B$33*SIN(RADIANS(D9))*COS(RADIANS(D25))</f>
        <v>18807.5524163905</v>
      </c>
      <c r="C43" s="0" t="n">
        <f aca="false">$B$33*SIN(RADIANS(D25))</f>
        <v>-46308.2521768501</v>
      </c>
      <c r="D43" s="1" t="n">
        <f aca="false">A43-AVERAGE(A$36:A$48)</f>
        <v>-25.5376620344168</v>
      </c>
      <c r="E43" s="1" t="n">
        <f aca="false">B43-AVERAGE(B$36:B$48)</f>
        <v>3.38049831568424</v>
      </c>
      <c r="F43" s="1" t="n">
        <f aca="false">C43-AVERAGE(C$36:C$48)</f>
        <v>0.619459142501</v>
      </c>
    </row>
    <row r="44" customFormat="false" ht="12.8" hidden="false" customHeight="false" outlineLevel="0" collapsed="false">
      <c r="A44" s="0" t="n">
        <f aca="false">$B$33*COS(RADIANS(D10))*COS(RADIANS(D26))</f>
        <v>1365.16493719472</v>
      </c>
      <c r="B44" s="0" t="n">
        <f aca="false">$B$33*SIN(RADIANS(D10))*COS(RADIANS(D26))</f>
        <v>18810.8047044809</v>
      </c>
      <c r="C44" s="0" t="n">
        <f aca="false">$B$33*SIN(RADIANS(D26))</f>
        <v>-46306.4784999263</v>
      </c>
      <c r="D44" s="1" t="n">
        <f aca="false">A44-AVERAGE(A$36:A$48)</f>
        <v>-10.0958186564724</v>
      </c>
      <c r="E44" s="1" t="n">
        <f aca="false">B44-AVERAGE(B$36:B$48)</f>
        <v>6.63278640608405</v>
      </c>
      <c r="F44" s="1" t="n">
        <f aca="false">C44-AVERAGE(C$36:C$48)</f>
        <v>2.39313606633368</v>
      </c>
    </row>
    <row r="45" customFormat="false" ht="12.8" hidden="false" customHeight="false" outlineLevel="0" collapsed="false">
      <c r="A45" s="0" t="n">
        <f aca="false">$B$33*COS(RADIANS(D11))*COS(RADIANS(D27))</f>
        <v>1388.95009677503</v>
      </c>
      <c r="B45" s="0" t="n">
        <f aca="false">$B$33*SIN(RADIANS(D11))*COS(RADIANS(D27))</f>
        <v>18814.8036072064</v>
      </c>
      <c r="C45" s="0" t="n">
        <f aca="false">$B$33*SIN(RADIANS(D27))</f>
        <v>-46304.146497381</v>
      </c>
      <c r="D45" s="1" t="n">
        <f aca="false">A45-AVERAGE(A$36:A$48)</f>
        <v>13.6893409238387</v>
      </c>
      <c r="E45" s="1" t="n">
        <f aca="false">B45-AVERAGE(B$36:B$48)</f>
        <v>10.6316891316128</v>
      </c>
      <c r="F45" s="1" t="n">
        <f aca="false">C45-AVERAGE(C$36:C$48)</f>
        <v>4.72513861160405</v>
      </c>
    </row>
    <row r="46" customFormat="false" ht="12.8" hidden="false" customHeight="false" outlineLevel="0" collapsed="false">
      <c r="A46" s="0" t="n">
        <f aca="false">$B$33*COS(RADIANS(D12))*COS(RADIANS(D28))</f>
        <v>1382.01355868649</v>
      </c>
      <c r="B46" s="0" t="n">
        <f aca="false">$B$33*SIN(RADIANS(D12))*COS(RADIANS(D28))</f>
        <v>18782.6034489941</v>
      </c>
      <c r="C46" s="0" t="n">
        <f aca="false">$B$33*SIN(RADIANS(D28))</f>
        <v>-46317.424865826</v>
      </c>
      <c r="D46" s="1" t="n">
        <f aca="false">A46-AVERAGE(A$36:A$48)</f>
        <v>6.75280283530287</v>
      </c>
      <c r="E46" s="1" t="n">
        <f aca="false">B46-AVERAGE(B$36:B$48)</f>
        <v>-21.5684690806775</v>
      </c>
      <c r="F46" s="1" t="n">
        <f aca="false">C46-AVERAGE(C$36:C$48)</f>
        <v>-8.55322983343649</v>
      </c>
    </row>
    <row r="47" customFormat="false" ht="12.8" hidden="false" customHeight="false" outlineLevel="0" collapsed="false">
      <c r="A47" s="0" t="n">
        <f aca="false">$B$33*COS(RADIANS(D13))*COS(RADIANS(D29))</f>
        <v>1380.43619407657</v>
      </c>
      <c r="B47" s="0" t="n">
        <f aca="false">$B$33*SIN(RADIANS(D13))*COS(RADIANS(D29))</f>
        <v>18802.6442075543</v>
      </c>
      <c r="C47" s="0" t="n">
        <f aca="false">$B$33*SIN(RADIANS(D29))</f>
        <v>-46309.3399512259</v>
      </c>
      <c r="D47" s="1" t="n">
        <f aca="false">A47-AVERAGE(A$36:A$48)</f>
        <v>5.17543822538642</v>
      </c>
      <c r="E47" s="1" t="n">
        <f aca="false">B47-AVERAGE(B$36:B$48)</f>
        <v>-1.52771052054959</v>
      </c>
      <c r="F47" s="1" t="n">
        <f aca="false">C47-AVERAGE(C$36:C$48)</f>
        <v>-0.468315233323665</v>
      </c>
    </row>
    <row r="48" customFormat="false" ht="12.8" hidden="false" customHeight="false" outlineLevel="0" collapsed="false">
      <c r="A48" s="0" t="n">
        <f aca="false">$B$33*COS(RADIANS(D14))*COS(RADIANS(D30))</f>
        <v>1382.17335245786</v>
      </c>
      <c r="B48" s="0" t="n">
        <f aca="false">$B$33*SIN(RADIANS(D14))*COS(RADIANS(D30))</f>
        <v>18805.3305513954</v>
      </c>
      <c r="C48" s="0" t="n">
        <f aca="false">$B$33*SIN(RADIANS(D30))</f>
        <v>-46308.1973270015</v>
      </c>
      <c r="D48" s="1" t="n">
        <f aca="false">A48-AVERAGE(A$36:A$48)</f>
        <v>6.91259660667629</v>
      </c>
      <c r="E48" s="1" t="n">
        <f aca="false">B48-AVERAGE(B$36:B$48)</f>
        <v>1.15863332054505</v>
      </c>
      <c r="F48" s="1" t="n">
        <f aca="false">C48-AVERAGE(C$36:C$48)</f>
        <v>0.674308991066937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2019-11-27T10:47:13Z</dcterms:created>
  <dc:creator/>
  <dc:description/>
  <dc:language>en-US</dc:language>
  <cp:lastModifiedBy/>
  <dcterms:modified xsi:type="dcterms:W3CDTF">2019-11-27T15:56:25Z</dcterms:modified>
  <cp:revision>1</cp:revision>
  <dc:subject/>
  <dc:title/>
</cp:coreProperties>
</file>