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C:\Users\KimoStore\Desktop\data analasis\work\"/>
    </mc:Choice>
  </mc:AlternateContent>
  <xr:revisionPtr revIDLastSave="0" documentId="13_ncr:1_{0D3B769C-CA8C-49AD-AD6B-E5379A5861A8}" xr6:coauthVersionLast="47" xr6:coauthVersionMax="47" xr10:uidLastSave="{00000000-0000-0000-0000-000000000000}"/>
  <bookViews>
    <workbookView xWindow="-120" yWindow="-120" windowWidth="20730" windowHeight="11760" tabRatio="910" activeTab="6" xr2:uid="{74445BF2-650F-4CDA-825C-B1345B821C61}"/>
  </bookViews>
  <sheets>
    <sheet name="payment_methods" sheetId="19" r:id="rId1"/>
    <sheet name="brands" sheetId="18" r:id="rId2"/>
    <sheet name="products" sheetId="17" r:id="rId3"/>
    <sheet name="customers" sheetId="16" r:id="rId4"/>
    <sheet name="branches" sheetId="15" r:id="rId5"/>
    <sheet name="work sace" sheetId="20" r:id="rId6"/>
    <sheet name="Sheet3" sheetId="23" r:id="rId7"/>
    <sheet name="Sheet1" sheetId="24" r:id="rId8"/>
  </sheets>
  <definedNames>
    <definedName name="Slicer_Year">#N/A</definedName>
  </definedNames>
  <calcPr calcId="191029"/>
  <pivotCaches>
    <pivotCache cacheId="0" r:id="rId9"/>
    <pivotCache cacheId="74" r:id="rId10"/>
    <pivotCache cacheId="77" r:id="rId11"/>
    <pivotCache cacheId="80" r:id="rId12"/>
    <pivotCache cacheId="83" r:id="rId13"/>
    <pivotCache cacheId="86" r:id="rId14"/>
    <pivotCache cacheId="89" r:id="rId15"/>
    <pivotCache cacheId="92" r:id="rId16"/>
    <pivotCache cacheId="95" r:id="rId17"/>
    <pivotCache cacheId="98" r:id="rId18"/>
    <pivotCache cacheId="101"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2017_4dfd617a-a6de-4b0d-84ac-aca4df89ffb7" name="Sales_2017" connection="Query - Sales_2017"/>
          <x15:modelTable id="Sales_2018_070700cc-a12a-4fe2-a130-0c0ee6a40185" name="Sales_2018" connection="Query - Sales_2018"/>
          <x15:modelTable id="branches_31ddf5aa-be5c-4caa-9fd5-e1d0dd666588" name="branches" connection="Query - branches"/>
          <x15:modelTable id="customers_c53800b6-645f-439f-a68d-4af232682e6d" name="customers" connection="Query - customers"/>
          <x15:modelTable id="products_ccbda3b3-9e33-434a-ac63-644a30091346" name="products" connection="Query - products"/>
          <x15:modelTable id="brands_ce8aec7d-5277-4f7c-b1b5-670141a5acf6" name="brands" connection="Query - brands"/>
          <x15:modelTable id="payment_methods_04fb5016-c3e0-4719-8cbb-02cbcf888be9" name="payment_methods" connection="Query - payment_methods"/>
          <x15:modelTable id="TOTAL SALES_8da945d3-4623-4751-9b53-1e98fe2049a4" name="TOTAL SALES" connection="Query - TOTAL SALES"/>
        </x15:modelTables>
        <x15:modelRelationships>
          <x15:modelRelationship fromTable="products" fromColumn="brand_id" toTable="brands" toColumn="brand_id"/>
          <x15:modelRelationship fromTable="TOTAL SALES" fromColumn="product_id" toTable="products" toColumn="product_id"/>
          <x15:modelRelationship fromTable="TOTAL SALES" fromColumn="branch_id" toTable="branches" toColumn="branch_id"/>
          <x15:modelRelationship fromTable="TOTAL SALES" fromColumn="customer_id" toTable="customers" toColumn="customer_id"/>
          <x15:modelRelationship fromTable="TOTAL SALES" fromColumn="payment_method_id" toTable="payment_methods" toColumn="payment_method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12" i="20" l="1" a="1"/>
  <c r="C12" i="20" s="1"/>
  <c r="C11" i="20" a="1"/>
  <c r="C11" i="20" s="1"/>
  <c r="C10" i="20" a="1"/>
  <c r="C10" i="20" s="1"/>
  <c r="D10" i="20" s="1"/>
  <c r="Q14" i="20"/>
  <c r="B11" i="20"/>
  <c r="B12" i="20"/>
  <c r="B10" i="20"/>
  <c r="D16" i="20" l="1"/>
  <c r="D13" i="20"/>
  <c r="E13" i="20" s="1"/>
  <c r="D11" i="20"/>
  <c r="E11" i="20" s="1"/>
  <c r="D12" i="20"/>
  <c r="E12" i="20" s="1"/>
  <c r="C16" i="20" l="1"/>
  <c r="C17"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CB5E3A-372B-4A6A-A9CA-F6B07B02C8D5}" name="Query - branches" description="Connection to the 'branches' query in the workbook." type="100" refreshedVersion="7" minRefreshableVersion="5">
    <extLst>
      <ext xmlns:x15="http://schemas.microsoft.com/office/spreadsheetml/2010/11/main" uri="{DE250136-89BD-433C-8126-D09CA5730AF9}">
        <x15:connection id="f9fd37e3-d307-4552-a7fb-9bee93742f55">
          <x15:oledbPr connection="Provider=Microsoft.Mashup.OleDb.1;Data Source=$Workbook$;Location=branches;Extended Properties=&quot;&quot;">
            <x15:dbTables>
              <x15:dbTable name="branches"/>
            </x15:dbTables>
          </x15:oledbPr>
        </x15:connection>
      </ext>
    </extLst>
  </connection>
  <connection id="2" xr16:uid="{FAF757EE-DD42-496C-978F-03CD3D7CDD84}" name="Query - brands" description="Connection to the 'brands' query in the workbook." type="100" refreshedVersion="7" minRefreshableVersion="5">
    <extLst>
      <ext xmlns:x15="http://schemas.microsoft.com/office/spreadsheetml/2010/11/main" uri="{DE250136-89BD-433C-8126-D09CA5730AF9}">
        <x15:connection id="0fbe4f30-313f-4d0f-a3e1-08f8cf6ca190">
          <x15:oledbPr connection="Provider=Microsoft.Mashup.OleDb.1;Data Source=$Workbook$;Location=brands;Extended Properties=&quot;&quot;">
            <x15:dbTables>
              <x15:dbTable name="brands"/>
            </x15:dbTables>
          </x15:oledbPr>
        </x15:connection>
      </ext>
    </extLst>
  </connection>
  <connection id="3" xr16:uid="{B8A6C2B4-2791-4205-8591-4CA257774BA6}" name="Query - customers" description="Connection to the 'customers' query in the workbook." type="100" refreshedVersion="7" minRefreshableVersion="5">
    <extLst>
      <ext xmlns:x15="http://schemas.microsoft.com/office/spreadsheetml/2010/11/main" uri="{DE250136-89BD-433C-8126-D09CA5730AF9}">
        <x15:connection id="b27d4ae1-ec52-48ec-bff5-bb956f09f970">
          <x15:oledbPr connection="Provider=Microsoft.Mashup.OleDb.1;Data Source=$Workbook$;Location=customers;Extended Properties=&quot;&quot;">
            <x15:dbTables>
              <x15:dbTable name="customers"/>
            </x15:dbTables>
          </x15:oledbPr>
        </x15:connection>
      </ext>
    </extLst>
  </connection>
  <connection id="4" xr16:uid="{A25B0815-DFC2-4DA5-AC7A-AF1F98002BCD}" name="Query - payment_methods" description="Connection to the 'payment_methods' query in the workbook." type="100" refreshedVersion="7" minRefreshableVersion="5">
    <extLst>
      <ext xmlns:x15="http://schemas.microsoft.com/office/spreadsheetml/2010/11/main" uri="{DE250136-89BD-433C-8126-D09CA5730AF9}">
        <x15:connection id="1656da3f-a1ff-4c1d-a091-6648361b4e7c">
          <x15:oledbPr connection="Provider=Microsoft.Mashup.OleDb.1;Data Source=$Workbook$;Location=payment_methods;Extended Properties=&quot;&quot;">
            <x15:dbTables>
              <x15:dbTable name="payment_methods"/>
            </x15:dbTables>
          </x15:oledbPr>
        </x15:connection>
      </ext>
    </extLst>
  </connection>
  <connection id="5" xr16:uid="{C97BBD10-3FDC-443C-A0EF-4A733A3963BC}" name="Query - products" description="Connection to the 'products' query in the workbook." type="100" refreshedVersion="7" minRefreshableVersion="5">
    <extLst>
      <ext xmlns:x15="http://schemas.microsoft.com/office/spreadsheetml/2010/11/main" uri="{DE250136-89BD-433C-8126-D09CA5730AF9}">
        <x15:connection id="9c3f139d-38c4-4126-beab-62365d50f261"/>
      </ext>
    </extLst>
  </connection>
  <connection id="6" xr16:uid="{FA24B1DB-4A8C-40E0-BDAE-FC4F63761D54}" name="Query - Sales_2017" description="Connection to the 'Sales_2017' query in the workbook." type="100" refreshedVersion="7" minRefreshableVersion="5">
    <extLst>
      <ext xmlns:x15="http://schemas.microsoft.com/office/spreadsheetml/2010/11/main" uri="{DE250136-89BD-433C-8126-D09CA5730AF9}">
        <x15:connection id="fd2e0e5a-a0e9-4afa-a489-70bb19792154">
          <x15:oledbPr connection="Provider=Microsoft.Mashup.OleDb.1;Data Source=$Workbook$;Location=Sales_2017;Extended Properties=&quot;&quot;">
            <x15:dbTables>
              <x15:dbTable name="Sales_2017"/>
            </x15:dbTables>
          </x15:oledbPr>
        </x15:connection>
      </ext>
    </extLst>
  </connection>
  <connection id="7" xr16:uid="{0DB88B87-6029-41BB-85A5-3F14FA355036}" name="Query - Sales_2018" description="Connection to the 'Sales_2018' query in the workbook." type="100" refreshedVersion="7" minRefreshableVersion="5">
    <extLst>
      <ext xmlns:x15="http://schemas.microsoft.com/office/spreadsheetml/2010/11/main" uri="{DE250136-89BD-433C-8126-D09CA5730AF9}">
        <x15:connection id="4f9d360d-89cd-4198-a113-de8b16547558">
          <x15:oledbPr connection="Provider=Microsoft.Mashup.OleDb.1;Data Source=$Workbook$;Location=Sales_2018;Extended Properties=&quot;&quot;">
            <x15:dbTables>
              <x15:dbTable name="Sales_2018"/>
            </x15:dbTables>
          </x15:oledbPr>
        </x15:connection>
      </ext>
    </extLst>
  </connection>
  <connection id="8" xr16:uid="{DE817216-7E92-401D-A5E3-60FCF2BEE81A}" name="Query - TOTAL SALES" description="Connection to the 'TOTAL SALES' query in the workbook." type="100" refreshedVersion="7" minRefreshableVersion="5">
    <extLst>
      <ext xmlns:x15="http://schemas.microsoft.com/office/spreadsheetml/2010/11/main" uri="{DE250136-89BD-433C-8126-D09CA5730AF9}">
        <x15:connection id="9943f091-34b5-4fb4-9ab8-61060d6f84e2"/>
      </ext>
    </extLst>
  </connection>
  <connection id="9" xr16:uid="{A3DB1E4D-5268-486D-83EE-D74CC1194AB9}"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<sst xmlns="http://schemas.openxmlformats.org/spreadsheetml/2006/main" count="74" uniqueCount="51">
  <si>
    <t>brand_name</t>
  </si>
  <si>
    <t>total sales</t>
  </si>
  <si>
    <t># Transaction</t>
  </si>
  <si>
    <t>Aov</t>
  </si>
  <si>
    <t>TOTAL CUSTOMER</t>
  </si>
  <si>
    <t>customer_id</t>
  </si>
  <si>
    <t>C05899</t>
  </si>
  <si>
    <t>C21172</t>
  </si>
  <si>
    <t>C38473</t>
  </si>
  <si>
    <t>C40678</t>
  </si>
  <si>
    <t>C44773</t>
  </si>
  <si>
    <t>C54996</t>
  </si>
  <si>
    <t>C64496</t>
  </si>
  <si>
    <t>C75951</t>
  </si>
  <si>
    <t>C90197</t>
  </si>
  <si>
    <t>C98446</t>
  </si>
  <si>
    <t>Deliverd order</t>
  </si>
  <si>
    <t>Canceled order</t>
  </si>
  <si>
    <t>PM02</t>
  </si>
  <si>
    <t>May</t>
  </si>
  <si>
    <t>BR0391</t>
  </si>
  <si>
    <t>BR0243</t>
  </si>
  <si>
    <t>BR2721</t>
  </si>
  <si>
    <t>BR2618</t>
  </si>
  <si>
    <t>BR1183</t>
  </si>
  <si>
    <t>Year</t>
  </si>
  <si>
    <t>botton option</t>
  </si>
  <si>
    <t>above average</t>
  </si>
  <si>
    <t xml:space="preserve"> total of above averdge</t>
  </si>
  <si>
    <t xml:space="preserve">precentage of total </t>
  </si>
  <si>
    <t>caption</t>
  </si>
  <si>
    <t>Order per customer</t>
  </si>
  <si>
    <t>sold products</t>
  </si>
  <si>
    <t>un sold products</t>
  </si>
  <si>
    <t>Apr</t>
  </si>
  <si>
    <t>Feb</t>
  </si>
  <si>
    <t>Jan</t>
  </si>
  <si>
    <t>Mar</t>
  </si>
  <si>
    <t>Jun</t>
  </si>
  <si>
    <t>branch_id</t>
  </si>
  <si>
    <t>Values</t>
  </si>
  <si>
    <t>payment_method_id</t>
  </si>
  <si>
    <t>PM01</t>
  </si>
  <si>
    <t>PM03</t>
  </si>
  <si>
    <t>PM05</t>
  </si>
  <si>
    <t>First Characters</t>
  </si>
  <si>
    <t>Aug</t>
  </si>
  <si>
    <t>Jul</t>
  </si>
  <si>
    <t>Sep</t>
  </si>
  <si>
    <t>air_conditioning</t>
  </si>
  <si>
    <t>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</si>
</sst>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_);_(* \(#,##0.0\);_(* &quot;-&quot;??_);_(@_)"/>
    <numFmt numFmtId="165" formatCode="#,##0,&quot;K&quot;"/>
    <numFmt numFmtId="166" formatCode="&quot;$&quot;#,##0.0"/>
    <numFmt numFmtId="167" formatCode="_#\,0,&quot;K&quot;"/>
    <numFmt numFmtId="168" formatCode="&quot;$&quot;#,##0,,\ \ &quot;M&quot;"/>
    <numFmt numFmtId="169" formatCode="&quot;$&quot;#,##0\ &quot; M&quot;"/>
  </numFmts>
  <fonts count="2" x14ac:knownFonts="1">
    <font>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1" fontId="0" fillId="0" borderId="0" xfId="0" applyNumberFormat="1"/>
    <xf numFmtId="0"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169" fontId="0" fillId="0" borderId="0" xfId="0" applyNumberFormat="1"/>
    <xf numFmtId="168" fontId="0" fillId="0" borderId="0" xfId="0" applyNumberFormat="1" applyAlignment="1">
      <alignment horizontal="center" vertical="center"/>
    </xf>
    <xf numFmtId="164" fontId="0" fillId="0" borderId="0" xfId="0" pivotButton="1" applyNumberFormat="1"/>
    <xf numFmtId="2" fontId="0" fillId="0" borderId="0" xfId="0" pivotButton="1" applyNumberFormat="1"/>
    <xf numFmtId="0" fontId="0" fillId="2" borderId="0" xfId="0" applyFill="1"/>
    <xf numFmtId="0" fontId="0" fillId="3" borderId="0" xfId="0" applyFill="1"/>
    <xf numFmtId="165" fontId="0" fillId="0" borderId="1" xfId="0" applyNumberFormat="1" applyBorder="1"/>
    <xf numFmtId="2" fontId="0" fillId="0" borderId="1" xfId="0" applyNumberFormat="1" applyBorder="1"/>
    <xf numFmtId="0" fontId="0" fillId="0" borderId="1" xfId="0" applyBorder="1"/>
    <xf numFmtId="1" fontId="0" fillId="0" borderId="1" xfId="0" applyNumberFormat="1" applyBorder="1"/>
    <xf numFmtId="9" fontId="0" fillId="0" borderId="1" xfId="1" applyFont="1" applyBorder="1"/>
  </cellXfs>
  <cellStyles count="2">
    <cellStyle name="Normal" xfId="0" builtinId="0"/>
    <cellStyle name="Percent" xfId="1" builtinId="5"/>
  </cellStyles>
  <dxfs count="84">
    <dxf>
      <numFmt numFmtId="164" formatCode="_(* #,##0.0_);_(* \(#,##0.0\);_(* &quot;-&quot;??_);_(@_)"/>
    </dxf>
    <dxf>
      <numFmt numFmtId="164" formatCode="_(* #,##0.0_);_(* \(#,##0.0\);_(* &quot;-&quot;??_);_(@_)"/>
    </dxf>
    <dxf>
      <numFmt numFmtId="2" formatCode="0.00"/>
    </dxf>
    <dxf>
      <numFmt numFmtId="165" formatCode="#,##0,&quot;K&quot;"/>
    </dxf>
    <dxf>
      <numFmt numFmtId="165" formatCode="#,##0,&quot;K&quot;"/>
    </dxf>
    <dxf>
      <numFmt numFmtId="165" formatCode="#,##0,&quot;K&quot;"/>
    </dxf>
    <dxf>
      <numFmt numFmtId="165" formatCode="#,##0,&quot;K&quot;"/>
    </dxf>
    <dxf>
      <numFmt numFmtId="165" formatCode="#,##0,&quot;K&quot;"/>
    </dxf>
    <dxf>
      <numFmt numFmtId="165" formatCode="#,##0,&quot;K&quot;"/>
    </dxf>
    <dxf>
      <numFmt numFmtId="0" formatCode="General"/>
    </dxf>
    <dxf>
      <numFmt numFmtId="0" formatCode="General"/>
    </dxf>
    <dxf>
      <numFmt numFmtId="165" formatCode="#,##0,&quot;K&quot;"/>
    </dxf>
    <dxf>
      <numFmt numFmtId="168" formatCode="&quot;$&quot;#,##0,,\ \ &quot;M&quot;"/>
    </dxf>
    <dxf>
      <numFmt numFmtId="169" formatCode="&quot;$&quot;#,##0\ &quot; M&quot;"/>
    </dxf>
    <dxf>
      <numFmt numFmtId="165" formatCode="#,##0,&quot;K&quot;"/>
    </dxf>
    <dxf>
      <numFmt numFmtId="167" formatCode="_#\,0,&quot;K&quot;"/>
    </dxf>
    <dxf>
      <numFmt numFmtId="166" formatCode="&quot;$&quot;#,##0.0"/>
    </dxf>
    <dxf>
      <numFmt numFmtId="165" formatCode="#,##0,&quot;K&quot;"/>
    </dxf>
    <dxf>
      <numFmt numFmtId="165" formatCode="#,##0,&quot;K&quot;"/>
    </dxf>
    <dxf>
      <alignment horizontal="center"/>
    </dxf>
    <dxf>
      <alignment vertical="center"/>
    </dxf>
    <dxf>
      <numFmt numFmtId="32" formatCode="_(&quot;$&quot;* #,##0_);_(&quot;$&quot;* \(#,##0\);_(&quot;$&quot;* &quot;-&quot;_);_(@_)"/>
    </dxf>
    <dxf>
      <numFmt numFmtId="164" formatCode="_(* #,##0.0_);_(* \(#,##0.0\);_(* &quot;-&quot;??_);_(@_)"/>
    </dxf>
    <dxf>
      <numFmt numFmtId="164" formatCode="_(* #,##0.0_);_(* \(#,##0.0\);_(* &quot;-&quot;??_);_(@_)"/>
    </dxf>
    <dxf>
      <numFmt numFmtId="164" formatCode="_(* #,##0.0_);_(* \(#,##0.0\);_(* &quot;-&quot;??_);_(@_)"/>
    </dxf>
    <dxf>
      <numFmt numFmtId="2" formatCode="0.00"/>
    </dxf>
    <dxf>
      <numFmt numFmtId="164" formatCode="_(* #,##0.0_);_(* \(#,##0.0\);_(* &quot;-&quot;??_);_(@_)"/>
    </dxf>
    <dxf>
      <numFmt numFmtId="164" formatCode="_(* #,##0.0_);_(* \(#,##0.0\);_(* &quot;-&quot;??_);_(@_)"/>
    </dxf>
    <dxf>
      <numFmt numFmtId="2" formatCode="0.00"/>
    </dxf>
    <dxf>
      <numFmt numFmtId="164" formatCode="_(* #,##0.0_);_(* \(#,##0.0\);_(* &quot;-&quot;??_);_(@_)"/>
    </dxf>
    <dxf>
      <numFmt numFmtId="164" formatCode="_(* #,##0.0_);_(* \(#,##0.0\);_(* &quot;-&quot;??_);_(@_)"/>
    </dxf>
    <dxf>
      <numFmt numFmtId="0" formatCode="General"/>
    </dxf>
    <dxf>
      <numFmt numFmtId="0" formatCode="General"/>
    </dxf>
    <dxf>
      <numFmt numFmtId="2" formatCode="0.00"/>
    </dxf>
    <dxf>
      <numFmt numFmtId="164" formatCode="_(* #,##0.0_);_(* \(#,##0.0\);_(* &quot;-&quot;??_);_(@_)"/>
    </dxf>
    <dxf>
      <numFmt numFmtId="164" formatCode="_(* #,##0.0_);_(* \(#,##0.0\);_(* &quot;-&quot;??_);_(@_)"/>
    </dxf>
    <dxf>
      <numFmt numFmtId="168" formatCode="&quot;$&quot;#,##0,,\ \ &quot;M&quot;"/>
      <alignment horizontal="center" vertical="center"/>
    </dxf>
    <dxf>
      <numFmt numFmtId="168" formatCode="&quot;$&quot;#,##0,,\ \ &quot;M&quot;"/>
      <alignment horizontal="center" vertical="center"/>
    </dxf>
    <dxf>
      <numFmt numFmtId="165" formatCode="#,##0,&quot;K&quot;"/>
    </dxf>
    <dxf>
      <numFmt numFmtId="165" formatCode="#,##0,&quot;K&quot;"/>
    </dxf>
    <dxf>
      <numFmt numFmtId="1" formatCode="0"/>
    </dxf>
    <dxf>
      <numFmt numFmtId="1" formatCode="0"/>
    </dxf>
    <dxf>
      <numFmt numFmtId="2" formatCode="0.00"/>
    </dxf>
    <dxf>
      <numFmt numFmtId="164" formatCode="_(* #,##0.0_);_(* \(#,##0.0\);_(* &quot;-&quot;??_);_(@_)"/>
    </dxf>
    <dxf>
      <numFmt numFmtId="164" formatCode="_(* #,##0.0_);_(* \(#,##0.0\);_(* &quot;-&quot;??_);_(@_)"/>
    </dxf>
    <dxf>
      <numFmt numFmtId="165" formatCode="#,##0,&quot;K&quot;"/>
    </dxf>
    <dxf>
      <numFmt numFmtId="165" formatCode="#,##0,&quot;K&quot;"/>
    </dxf>
    <dxf>
      <numFmt numFmtId="165" formatCode="#,##0,&quot;K&quot;"/>
    </dxf>
    <dxf>
      <numFmt numFmtId="165" formatCode="#,##0,&quot;K&quot;"/>
    </dxf>
    <dxf>
      <numFmt numFmtId="165" formatCode="#,##0,&quot;K&quot;"/>
    </dxf>
    <dxf>
      <numFmt numFmtId="2" formatCode="0.00"/>
    </dxf>
    <dxf>
      <numFmt numFmtId="164" formatCode="_(* #,##0.0_);_(* \(#,##0.0\);_(* &quot;-&quot;??_);_(@_)"/>
    </dxf>
    <dxf>
      <numFmt numFmtId="164" formatCode="_(* #,##0.0_);_(* \(#,##0.0\);_(* &quot;-&quot;??_);_(@_)"/>
    </dxf>
    <dxf>
      <numFmt numFmtId="0" formatCode="General"/>
    </dxf>
    <dxf>
      <numFmt numFmtId="0" formatCode="General"/>
    </dxf>
    <dxf>
      <numFmt numFmtId="164" formatCode="_(* #,##0.0_);_(* \(#,##0.0\);_(* &quot;-&quot;??_);_(@_)"/>
    </dxf>
    <dxf>
      <numFmt numFmtId="164" formatCode="_(* #,##0.0_);_(* \(#,##0.0\);_(* &quot;-&quot;??_);_(@_)"/>
    </dxf>
    <dxf>
      <numFmt numFmtId="165" formatCode="#,##0,&quot;K&quot;"/>
    </dxf>
    <dxf>
      <numFmt numFmtId="165" formatCode="#,##0,&quot;K&quot;"/>
    </dxf>
    <dxf>
      <numFmt numFmtId="165" formatCode="#,##0,&quot;K&quot;"/>
    </dxf>
    <dxf>
      <numFmt numFmtId="1" formatCode="0"/>
    </dxf>
    <dxf>
      <numFmt numFmtId="1" formatCode="0"/>
    </dxf>
    <dxf>
      <numFmt numFmtId="2" formatCode="0.00"/>
    </dxf>
    <dxf>
      <numFmt numFmtId="164" formatCode="_(* #,##0.0_);_(* \(#,##0.0\);_(* &quot;-&quot;??_);_(@_)"/>
    </dxf>
    <dxf>
      <numFmt numFmtId="164" formatCode="_(* #,##0.0_);_(* \(#,##0.0\);_(* &quot;-&quot;??_);_(@_)"/>
    </dxf>
    <dxf>
      <numFmt numFmtId="2" formatCode="0.00"/>
    </dxf>
    <dxf>
      <numFmt numFmtId="164" formatCode="_(* #,##0.0_);_(* \(#,##0.0\);_(* &quot;-&quot;??_);_(@_)"/>
    </dxf>
    <dxf>
      <numFmt numFmtId="164" formatCode="_(* #,##0.0_);_(* \(#,##0.0\);_(* &quot;-&quot;??_);_(@_)"/>
    </dxf>
    <dxf>
      <numFmt numFmtId="165" formatCode="#,##0,&quot;K&quot;"/>
    </dxf>
    <dxf>
      <numFmt numFmtId="168" formatCode="&quot;$&quot;#,##0,,\ \ &quot;M&quot;"/>
    </dxf>
    <dxf>
      <numFmt numFmtId="169" formatCode="&quot;$&quot;#,##0\ &quot; M&quot;"/>
    </dxf>
    <dxf>
      <numFmt numFmtId="165" formatCode="#,##0,&quot;K&quot;"/>
    </dxf>
    <dxf>
      <numFmt numFmtId="167" formatCode="_#\,0,&quot;K&quot;"/>
    </dxf>
    <dxf>
      <numFmt numFmtId="166" formatCode="&quot;$&quot;#,##0.0"/>
    </dxf>
    <dxf>
      <numFmt numFmtId="165" formatCode="#,##0,&quot;K&quot;"/>
    </dxf>
    <dxf>
      <numFmt numFmtId="165" formatCode="#,##0,&quot;K&quot;"/>
    </dxf>
    <dxf>
      <numFmt numFmtId="165" formatCode="#,##0,&quot;K&quot;"/>
    </dxf>
    <dxf>
      <numFmt numFmtId="165" formatCode="#,##0,&quot;K&quot;"/>
    </dxf>
    <dxf>
      <alignment horizontal="center"/>
    </dxf>
    <dxf>
      <alignment vertical="center"/>
    </dxf>
    <dxf>
      <numFmt numFmtId="32" formatCode="_(&quot;$&quot;* #,##0_);_(&quot;$&quot;* \(#,##0\);_(&quot;$&quot;* &quot;-&quot;_);_(@_)"/>
    </dxf>
    <dxf>
      <numFmt numFmtId="164" formatCode="_(* #,##0.0_);_(* \(#,##0.0\);_(* &quot;-&quot;??_);_(@_)"/>
    </dxf>
    <dxf>
      <numFmt numFmtId="164" formatCode="_(* #,##0.0_);_(* \(#,##0.0\);_(* &quot;-&quot;??_);_(@_)"/>
    </dxf>
    <dxf>
      <numFmt numFmtId="164" formatCode="_(* #,##0.0_);_(* \(#,##0.0\);_(* &quot;-&quot;??_);_(@_)"/>
    </dxf>
  </dxfs>
  <tableStyles count="0" defaultTableStyle="TableStyleMedium2" defaultPivotStyle="PivotStyleLight16"/>
  <colors>
    <mruColors>
      <color rgb="FF018CCD"/>
      <color rgb="FF049DD9"/>
      <color rgb="FFF2CB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eetMetadata" Target="metadata.xml"/><Relationship Id="rId21" Type="http://schemas.microsoft.com/office/2007/relationships/slicerCache" Target="slicerCaches/slicerCache1.xml"/><Relationship Id="rId42" Type="http://schemas.openxmlformats.org/officeDocument/2006/relationships/customXml" Target="../customXml/item14.xml"/><Relationship Id="rId47" Type="http://schemas.openxmlformats.org/officeDocument/2006/relationships/customXml" Target="../customXml/item19.xml"/><Relationship Id="rId63" Type="http://schemas.openxmlformats.org/officeDocument/2006/relationships/customXml" Target="../customXml/item35.xml"/><Relationship Id="rId68" Type="http://schemas.openxmlformats.org/officeDocument/2006/relationships/customXml" Target="../customXml/item40.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1.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66"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33.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64" Type="http://schemas.openxmlformats.org/officeDocument/2006/relationships/customXml" Target="../customXml/item36.xml"/><Relationship Id="rId69" Type="http://schemas.openxmlformats.org/officeDocument/2006/relationships/customXml" Target="../customXml/item41.xml"/><Relationship Id="rId8" Type="http://schemas.openxmlformats.org/officeDocument/2006/relationships/worksheet" Target="worksheets/sheet8.xml"/><Relationship Id="rId51" Type="http://schemas.openxmlformats.org/officeDocument/2006/relationships/customXml" Target="../customXml/item23.xml"/><Relationship Id="rId72"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67" Type="http://schemas.openxmlformats.org/officeDocument/2006/relationships/customXml" Target="../customXml/item39.xml"/><Relationship Id="rId20" Type="http://schemas.openxmlformats.org/officeDocument/2006/relationships/pivotCacheDefinition" Target="pivotCache/pivotCacheDefinition12.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70"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65" Type="http://schemas.openxmlformats.org/officeDocument/2006/relationships/customXml" Target="../customXml/item37.xml"/><Relationship Id="rId73" Type="http://schemas.openxmlformats.org/officeDocument/2006/relationships/customXml" Target="../customXml/item4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11.xml"/><Relationship Id="rId34" Type="http://schemas.openxmlformats.org/officeDocument/2006/relationships/customXml" Target="../customXml/item6.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71" Type="http://schemas.openxmlformats.org/officeDocument/2006/relationships/customXml" Target="../customXml/item4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8BD21D50-EC42-11CE-9E0D-00AA006002F3}" ax:persistence="persistStreamInit" r:id="rId1"/>
</file>

<file path=xl/activeX/activeX2.xml><?xml version="1.0" encoding="utf-8"?>
<ax:ocx xmlns:ax="http://schemas.microsoft.com/office/2006/activeX" xmlns:r="http://schemas.openxmlformats.org/officeDocument/2006/relationships" ax:classid="{8BD21D5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771431817851342E-2"/>
          <c:y val="0.21729201518893229"/>
          <c:w val="0.98206588712211573"/>
          <c:h val="0.77846153846153843"/>
        </c:manualLayout>
      </c:layout>
      <c:barChart>
        <c:barDir val="col"/>
        <c:grouping val="clustered"/>
        <c:varyColors val="0"/>
        <c:ser>
          <c:idx val="0"/>
          <c:order val="0"/>
          <c:tx>
            <c:strRef>
              <c:f>'work sace'!$C$10</c:f>
              <c:strCache>
                <c:ptCount val="1"/>
                <c:pt idx="0">
                  <c:v># Transaction</c:v>
                </c:pt>
              </c:strCache>
            </c:strRef>
          </c:tx>
          <c:spPr>
            <a:solidFill>
              <a:srgbClr val="049DD9"/>
            </a:solidFill>
            <a:ln>
              <a:noFill/>
            </a:ln>
            <a:effectLst/>
          </c:spPr>
          <c:invertIfNegative val="0"/>
          <c:val>
            <c:numRef>
              <c:f>'work sace'!$C$11:$C$12</c:f>
              <c:numCache>
                <c:formatCode>"$"#,##0,,\ \ "M"</c:formatCode>
                <c:ptCount val="2"/>
                <c:pt idx="0">
                  <c:v>44579</c:v>
                </c:pt>
                <c:pt idx="1">
                  <c:v>53775</c:v>
                </c:pt>
              </c:numCache>
            </c:numRef>
          </c:val>
          <c:extLst>
            <c:ext xmlns:c16="http://schemas.microsoft.com/office/drawing/2014/chart" uri="{C3380CC4-5D6E-409C-BE32-E72D297353CC}">
              <c16:uniqueId val="{00000000-210D-4E4F-9688-45A80A4D420A}"/>
            </c:ext>
          </c:extLst>
        </c:ser>
        <c:ser>
          <c:idx val="2"/>
          <c:order val="2"/>
          <c:tx>
            <c:v>above</c:v>
          </c:tx>
          <c:spPr>
            <a:solidFill>
              <a:srgbClr val="F2CB05"/>
            </a:solidFill>
            <a:ln>
              <a:noFill/>
            </a:ln>
            <a:effectLst/>
          </c:spPr>
          <c:invertIfNegative val="0"/>
          <c:val>
            <c:numRef>
              <c:f>'work sace'!$E$11:$E$13</c:f>
              <c:numCache>
                <c:formatCode>#,##0,"K"</c:formatCode>
                <c:ptCount val="3"/>
                <c:pt idx="0" formatCode="General">
                  <c:v>0</c:v>
                </c:pt>
                <c:pt idx="1">
                  <c:v>53775</c:v>
                </c:pt>
                <c:pt idx="2">
                  <c:v>0</c:v>
                </c:pt>
              </c:numCache>
            </c:numRef>
          </c:val>
          <c:extLst>
            <c:ext xmlns:c16="http://schemas.microsoft.com/office/drawing/2014/chart" uri="{C3380CC4-5D6E-409C-BE32-E72D297353CC}">
              <c16:uniqueId val="{00000001-210D-4E4F-9688-45A80A4D420A}"/>
            </c:ext>
          </c:extLst>
        </c:ser>
        <c:dLbls>
          <c:showLegendKey val="0"/>
          <c:showVal val="0"/>
          <c:showCatName val="0"/>
          <c:showSerName val="0"/>
          <c:showPercent val="0"/>
          <c:showBubbleSize val="0"/>
        </c:dLbls>
        <c:gapWidth val="219"/>
        <c:overlap val="100"/>
        <c:axId val="1977296367"/>
        <c:axId val="1977296783"/>
      </c:barChart>
      <c:lineChart>
        <c:grouping val="standard"/>
        <c:varyColors val="0"/>
        <c:ser>
          <c:idx val="1"/>
          <c:order val="1"/>
          <c:tx>
            <c:v>average</c:v>
          </c:tx>
          <c:spPr>
            <a:ln w="28575" cap="rnd">
              <a:solidFill>
                <a:schemeClr val="accent2"/>
              </a:solidFill>
              <a:round/>
            </a:ln>
            <a:effectLst/>
          </c:spPr>
          <c:marker>
            <c:symbol val="none"/>
          </c:marker>
          <c:val>
            <c:numRef>
              <c:f>'work sace'!$D$11:$D$13</c:f>
              <c:numCache>
                <c:formatCode>#,##0,"K"</c:formatCode>
                <c:ptCount val="3"/>
                <c:pt idx="0">
                  <c:v>49177</c:v>
                </c:pt>
                <c:pt idx="1">
                  <c:v>49177</c:v>
                </c:pt>
                <c:pt idx="2">
                  <c:v>49177</c:v>
                </c:pt>
              </c:numCache>
            </c:numRef>
          </c:val>
          <c:smooth val="0"/>
          <c:extLst>
            <c:ext xmlns:c16="http://schemas.microsoft.com/office/drawing/2014/chart" uri="{C3380CC4-5D6E-409C-BE32-E72D297353CC}">
              <c16:uniqueId val="{00000002-210D-4E4F-9688-45A80A4D420A}"/>
            </c:ext>
          </c:extLst>
        </c:ser>
        <c:dLbls>
          <c:showLegendKey val="0"/>
          <c:showVal val="0"/>
          <c:showCatName val="0"/>
          <c:showSerName val="0"/>
          <c:showPercent val="0"/>
          <c:showBubbleSize val="0"/>
        </c:dLbls>
        <c:marker val="1"/>
        <c:smooth val="0"/>
        <c:axId val="1977296367"/>
        <c:axId val="1977296783"/>
      </c:lineChart>
      <c:catAx>
        <c:axId val="1977296367"/>
        <c:scaling>
          <c:orientation val="minMax"/>
        </c:scaling>
        <c:delete val="1"/>
        <c:axPos val="b"/>
        <c:majorTickMark val="none"/>
        <c:minorTickMark val="none"/>
        <c:tickLblPos val="nextTo"/>
        <c:crossAx val="1977296783"/>
        <c:crosses val="autoZero"/>
        <c:auto val="1"/>
        <c:lblAlgn val="ctr"/>
        <c:lblOffset val="100"/>
        <c:noMultiLvlLbl val="0"/>
      </c:catAx>
      <c:valAx>
        <c:axId val="1977296783"/>
        <c:scaling>
          <c:orientation val="minMax"/>
        </c:scaling>
        <c:delete val="1"/>
        <c:axPos val="l"/>
        <c:numFmt formatCode="&quot;$&quot;#,##0,,\ \ &quot;M&quot;" sourceLinked="1"/>
        <c:majorTickMark val="none"/>
        <c:minorTickMark val="none"/>
        <c:tickLblPos val="nextTo"/>
        <c:crossAx val="197729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I.xlsx]work sace!PivotTable7</c:name>
    <c:fmtId val="31"/>
  </c:pivotSource>
  <c:chart>
    <c:title>
      <c:tx>
        <c:rich>
          <a:bodyPr rot="0" spcFirstLastPara="1" vertOverflow="ellipsis" vert="horz" wrap="square" anchor="ctr" anchorCtr="1"/>
          <a:lstStyle/>
          <a:p>
            <a:pPr algn="ctr">
              <a:defRPr sz="3200" b="0" i="0" u="none" strike="noStrike" kern="1200" spc="0" baseline="0">
                <a:solidFill>
                  <a:schemeClr val="tx1">
                    <a:lumMod val="65000"/>
                    <a:lumOff val="35000"/>
                  </a:schemeClr>
                </a:solidFill>
                <a:latin typeface="+mn-lt"/>
                <a:ea typeface="+mn-ea"/>
                <a:cs typeface="+mn-cs"/>
              </a:defRPr>
            </a:pPr>
            <a:r>
              <a:rPr lang="en-US" sz="3600" b="1"/>
              <a:t>Sold</a:t>
            </a:r>
            <a:r>
              <a:rPr lang="en-US" sz="3600" b="1" baseline="0"/>
              <a:t> Vs unsold</a:t>
            </a:r>
            <a:endParaRPr lang="en-US" sz="3600" b="1"/>
          </a:p>
        </c:rich>
      </c:tx>
      <c:layout>
        <c:manualLayout>
          <c:xMode val="edge"/>
          <c:yMode val="edge"/>
          <c:x val="0.34112564789663663"/>
          <c:y val="5.5526377813203472E-2"/>
        </c:manualLayout>
      </c:layout>
      <c:overlay val="0"/>
      <c:spPr>
        <a:solidFill>
          <a:srgbClr val="018CCD"/>
        </a:solidFill>
        <a:ln>
          <a:noFill/>
        </a:ln>
        <a:effectLst/>
      </c:spPr>
      <c:txPr>
        <a:bodyPr rot="0" spcFirstLastPara="1" vertOverflow="ellipsis" vert="horz" wrap="square" anchor="ctr" anchorCtr="1"/>
        <a:lstStyle/>
        <a:p>
          <a:pPr algn="ctr">
            <a:defRPr sz="3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2CB05"/>
          </a:solidFill>
          <a:ln>
            <a:noFill/>
          </a:ln>
          <a:effectLst>
            <a:outerShdw blurRad="406400" dist="508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glow>
              <a:schemeClr val="accent1">
                <a:alpha val="40000"/>
              </a:schemeClr>
            </a:glow>
            <a:outerShdw blurRad="508000" dist="50800" dir="5400000" algn="ctr" rotWithShape="0">
              <a:schemeClr val="accent1">
                <a:lumMod val="75000"/>
                <a:alpha val="43000"/>
              </a:scheme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2CB05"/>
          </a:solidFill>
          <a:ln>
            <a:noFill/>
          </a:ln>
          <a:effectLst>
            <a:outerShdw blurRad="406400" dist="50800" dir="5400000" algn="ctr" rotWithShape="0">
              <a:srgbClr val="000000">
                <a:alpha val="43137"/>
              </a:srgbClr>
            </a:outerShdw>
          </a:effectLst>
        </c:spPr>
        <c:dLbl>
          <c:idx val="0"/>
          <c:layout>
            <c:manualLayout>
              <c:x val="8.6154410076246159E-3"/>
              <c:y val="0.23152460433162936"/>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617435661337599"/>
                  <c:h val="0.11682962831299802"/>
                </c:manualLayout>
              </c15:layout>
            </c:ext>
          </c:extLst>
        </c:dLbl>
      </c:pivotFmt>
      <c:pivotFmt>
        <c:idx val="7"/>
        <c:spPr>
          <a:solidFill>
            <a:schemeClr val="accent1"/>
          </a:solidFill>
          <a:ln>
            <a:noFill/>
          </a:ln>
          <a:effectLst>
            <a:glow>
              <a:schemeClr val="accent1">
                <a:alpha val="40000"/>
              </a:schemeClr>
            </a:glow>
            <a:outerShdw blurRad="508000" dist="50800" dir="5400000" algn="ctr" rotWithShape="0">
              <a:schemeClr val="accent1">
                <a:lumMod val="75000"/>
                <a:alpha val="43000"/>
              </a:schemeClr>
            </a:outerShdw>
            <a:softEdge rad="0"/>
          </a:effectLst>
        </c:spPr>
        <c:dLbl>
          <c:idx val="0"/>
          <c:layout>
            <c:manualLayout>
              <c:x val="8.6153844762304147E-3"/>
              <c:y val="0.27855303958649158"/>
            </c:manualLayout>
          </c:layout>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21042837036582E-2"/>
          <c:y val="0.32732577021507192"/>
          <c:w val="0.80001478617475064"/>
          <c:h val="0.6681230827355632"/>
        </c:manualLayout>
      </c:layout>
      <c:barChart>
        <c:barDir val="col"/>
        <c:grouping val="clustered"/>
        <c:varyColors val="0"/>
        <c:ser>
          <c:idx val="0"/>
          <c:order val="0"/>
          <c:tx>
            <c:strRef>
              <c:f>'work sace'!$I$14</c:f>
              <c:strCache>
                <c:ptCount val="1"/>
                <c:pt idx="0">
                  <c:v>sold products</c:v>
                </c:pt>
              </c:strCache>
            </c:strRef>
          </c:tx>
          <c:spPr>
            <a:solidFill>
              <a:srgbClr val="F2CB05"/>
            </a:solidFill>
            <a:ln>
              <a:noFill/>
            </a:ln>
            <a:effectLst>
              <a:outerShdw blurRad="406400" dist="50800" dir="5400000" algn="ctr" rotWithShape="0">
                <a:srgbClr val="000000">
                  <a:alpha val="43137"/>
                </a:srgbClr>
              </a:outerShdw>
            </a:effectLst>
          </c:spPr>
          <c:invertIfNegative val="0"/>
          <c:dPt>
            <c:idx val="0"/>
            <c:invertIfNegative val="0"/>
            <c:bubble3D val="0"/>
            <c:extLst>
              <c:ext xmlns:c16="http://schemas.microsoft.com/office/drawing/2014/chart" uri="{C3380CC4-5D6E-409C-BE32-E72D297353CC}">
                <c16:uniqueId val="{00000003-B7B4-4FBA-8908-0953BD8634B7}"/>
              </c:ext>
            </c:extLst>
          </c:dPt>
          <c:dLbls>
            <c:dLbl>
              <c:idx val="0"/>
              <c:layout>
                <c:manualLayout>
                  <c:x val="8.6154410076246159E-3"/>
                  <c:y val="0.23152460433162936"/>
                </c:manualLayout>
              </c:layout>
              <c:showLegendKey val="0"/>
              <c:showVal val="1"/>
              <c:showCatName val="0"/>
              <c:showSerName val="0"/>
              <c:showPercent val="0"/>
              <c:showBubbleSize val="0"/>
              <c:extLst>
                <c:ext xmlns:c15="http://schemas.microsoft.com/office/drawing/2012/chart" uri="{CE6537A1-D6FC-4f65-9D91-7224C49458BB}">
                  <c15:layout>
                    <c:manualLayout>
                      <c:w val="0.14617435661337599"/>
                      <c:h val="0.11682962831299802"/>
                    </c:manualLayout>
                  </c15:layout>
                </c:ext>
                <c:ext xmlns:c16="http://schemas.microsoft.com/office/drawing/2014/chart" uri="{C3380CC4-5D6E-409C-BE32-E72D297353CC}">
                  <c16:uniqueId val="{00000003-B7B4-4FBA-8908-0953BD8634B7}"/>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sace'!$H$15</c:f>
              <c:strCache>
                <c:ptCount val="1"/>
                <c:pt idx="0">
                  <c:v>2018</c:v>
                </c:pt>
              </c:strCache>
            </c:strRef>
          </c:cat>
          <c:val>
            <c:numRef>
              <c:f>'work sace'!$I$15</c:f>
              <c:numCache>
                <c:formatCode>#,##0,"K"</c:formatCode>
                <c:ptCount val="1"/>
                <c:pt idx="0">
                  <c:v>20495</c:v>
                </c:pt>
              </c:numCache>
            </c:numRef>
          </c:val>
          <c:extLst>
            <c:ext xmlns:c16="http://schemas.microsoft.com/office/drawing/2014/chart" uri="{C3380CC4-5D6E-409C-BE32-E72D297353CC}">
              <c16:uniqueId val="{00000000-B7B4-4FBA-8908-0953BD8634B7}"/>
            </c:ext>
          </c:extLst>
        </c:ser>
        <c:ser>
          <c:idx val="1"/>
          <c:order val="1"/>
          <c:tx>
            <c:strRef>
              <c:f>'work sace'!$J$14</c:f>
              <c:strCache>
                <c:ptCount val="1"/>
                <c:pt idx="0">
                  <c:v>un sold products</c:v>
                </c:pt>
              </c:strCache>
            </c:strRef>
          </c:tx>
          <c:spPr>
            <a:solidFill>
              <a:schemeClr val="accent2"/>
            </a:solidFill>
            <a:ln>
              <a:noFill/>
            </a:ln>
            <a:effectLst>
              <a:glow>
                <a:schemeClr val="accent1">
                  <a:alpha val="40000"/>
                </a:schemeClr>
              </a:glow>
              <a:outerShdw blurRad="508000" dist="50800" dir="5400000" algn="ctr" rotWithShape="0">
                <a:schemeClr val="accent1">
                  <a:lumMod val="75000"/>
                  <a:alpha val="43000"/>
                </a:schemeClr>
              </a:outerShdw>
              <a:softEdge rad="0"/>
            </a:effectLst>
          </c:spPr>
          <c:invertIfNegative val="0"/>
          <c:dPt>
            <c:idx val="0"/>
            <c:invertIfNegative val="0"/>
            <c:bubble3D val="0"/>
            <c:extLst>
              <c:ext xmlns:c16="http://schemas.microsoft.com/office/drawing/2014/chart" uri="{C3380CC4-5D6E-409C-BE32-E72D297353CC}">
                <c16:uniqueId val="{00000004-B7B4-4FBA-8908-0953BD8634B7}"/>
              </c:ext>
            </c:extLst>
          </c:dPt>
          <c:dLbls>
            <c:dLbl>
              <c:idx val="0"/>
              <c:layout>
                <c:manualLayout>
                  <c:x val="8.6153844762304147E-3"/>
                  <c:y val="0.278553039586491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B4-4FBA-8908-0953BD8634B7}"/>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sace'!$H$15</c:f>
              <c:strCache>
                <c:ptCount val="1"/>
                <c:pt idx="0">
                  <c:v>2018</c:v>
                </c:pt>
              </c:strCache>
            </c:strRef>
          </c:cat>
          <c:val>
            <c:numRef>
              <c:f>'work sace'!$J$15</c:f>
              <c:numCache>
                <c:formatCode>#,##0,"K"</c:formatCode>
                <c:ptCount val="1"/>
                <c:pt idx="0">
                  <c:v>12456</c:v>
                </c:pt>
              </c:numCache>
            </c:numRef>
          </c:val>
          <c:extLst>
            <c:ext xmlns:c16="http://schemas.microsoft.com/office/drawing/2014/chart" uri="{C3380CC4-5D6E-409C-BE32-E72D297353CC}">
              <c16:uniqueId val="{00000001-B7B4-4FBA-8908-0953BD8634B7}"/>
            </c:ext>
          </c:extLst>
        </c:ser>
        <c:dLbls>
          <c:showLegendKey val="0"/>
          <c:showVal val="0"/>
          <c:showCatName val="0"/>
          <c:showSerName val="0"/>
          <c:showPercent val="0"/>
          <c:showBubbleSize val="0"/>
        </c:dLbls>
        <c:gapWidth val="120"/>
        <c:overlap val="-27"/>
        <c:axId val="1977286383"/>
        <c:axId val="1977285135"/>
      </c:barChart>
      <c:catAx>
        <c:axId val="1977286383"/>
        <c:scaling>
          <c:orientation val="minMax"/>
        </c:scaling>
        <c:delete val="1"/>
        <c:axPos val="b"/>
        <c:numFmt formatCode="General" sourceLinked="1"/>
        <c:majorTickMark val="none"/>
        <c:minorTickMark val="none"/>
        <c:tickLblPos val="nextTo"/>
        <c:crossAx val="1977285135"/>
        <c:crosses val="autoZero"/>
        <c:auto val="1"/>
        <c:lblAlgn val="ctr"/>
        <c:lblOffset val="100"/>
        <c:noMultiLvlLbl val="0"/>
      </c:catAx>
      <c:valAx>
        <c:axId val="1977285135"/>
        <c:scaling>
          <c:orientation val="minMax"/>
        </c:scaling>
        <c:delete val="1"/>
        <c:axPos val="l"/>
        <c:numFmt formatCode="#,##0,&quot;K&quot;" sourceLinked="1"/>
        <c:majorTickMark val="none"/>
        <c:minorTickMark val="none"/>
        <c:tickLblPos val="nextTo"/>
        <c:crossAx val="1977286383"/>
        <c:crosses val="autoZero"/>
        <c:crossBetween val="between"/>
      </c:valAx>
      <c:spPr>
        <a:noFill/>
        <a:ln>
          <a:noFill/>
        </a:ln>
        <a:effectLst>
          <a:softEdge rad="12700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I.xlsx]work sace!PivotTable8</c:name>
    <c:fmtId val="36"/>
  </c:pivotSource>
  <c:chart>
    <c:title>
      <c:tx>
        <c:rich>
          <a:bodyPr rot="0" spcFirstLastPara="1" vertOverflow="ellipsis" vert="horz" wrap="square" anchor="ctr" anchorCtr="1"/>
          <a:lstStyle/>
          <a:p>
            <a:pPr algn="ctr">
              <a:defRPr sz="2800" b="1" i="0" u="none" strike="noStrike" kern="1200" spc="0" baseline="0">
                <a:solidFill>
                  <a:srgbClr val="018CCD"/>
                </a:solidFill>
                <a:latin typeface="+mn-lt"/>
                <a:ea typeface="+mn-ea"/>
                <a:cs typeface="+mn-cs"/>
              </a:defRPr>
            </a:pPr>
            <a:r>
              <a:rPr lang="en-US" sz="2800" b="1">
                <a:solidFill>
                  <a:srgbClr val="018CCD"/>
                </a:solidFill>
              </a:rPr>
              <a:t>top</a:t>
            </a:r>
            <a:r>
              <a:rPr lang="en-US" sz="2800" b="1" baseline="0">
                <a:solidFill>
                  <a:srgbClr val="018CCD"/>
                </a:solidFill>
              </a:rPr>
              <a:t> brand</a:t>
            </a:r>
          </a:p>
          <a:p>
            <a:pPr algn="ctr">
              <a:defRPr sz="2800" b="1">
                <a:solidFill>
                  <a:srgbClr val="018CCD"/>
                </a:solidFill>
              </a:defRPr>
            </a:pPr>
            <a:endParaRPr lang="en-US" sz="2800" b="1">
              <a:solidFill>
                <a:srgbClr val="018CCD"/>
              </a:solidFill>
            </a:endParaRPr>
          </a:p>
        </c:rich>
      </c:tx>
      <c:layout>
        <c:manualLayout>
          <c:xMode val="edge"/>
          <c:yMode val="edge"/>
          <c:x val="0.53924387388274775"/>
          <c:y val="6.3349663970631895E-2"/>
        </c:manualLayout>
      </c:layout>
      <c:overlay val="0"/>
      <c:spPr>
        <a:noFill/>
        <a:ln>
          <a:noFill/>
        </a:ln>
        <a:effectLst/>
      </c:spPr>
      <c:txPr>
        <a:bodyPr rot="0" spcFirstLastPara="1" vertOverflow="ellipsis" vert="horz" wrap="square" anchor="ctr" anchorCtr="1"/>
        <a:lstStyle/>
        <a:p>
          <a:pPr algn="ctr">
            <a:defRPr sz="2800" b="1" i="0" u="none" strike="noStrike" kern="1200" spc="0" baseline="0">
              <a:solidFill>
                <a:srgbClr val="018CCD"/>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571500" dist="50800" dir="5400000" sx="3000" sy="3000" algn="ctr" rotWithShape="0">
              <a:srgbClr val="000000">
                <a:alpha val="12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sace'!$I$23</c:f>
              <c:strCache>
                <c:ptCount val="1"/>
                <c:pt idx="0">
                  <c:v>Total</c:v>
                </c:pt>
              </c:strCache>
            </c:strRef>
          </c:tx>
          <c:spPr>
            <a:solidFill>
              <a:srgbClr val="FFC000"/>
            </a:solidFill>
            <a:ln>
              <a:noFill/>
            </a:ln>
            <a:effectLst>
              <a:outerShdw blurRad="571500" dist="50800" dir="5400000" sx="3000" sy="3000" algn="ctr" rotWithShape="0">
                <a:srgbClr val="000000">
                  <a:alpha val="12000"/>
                </a:srgbClr>
              </a:outerShdw>
            </a:effectLst>
          </c:spPr>
          <c:invertIfNegative val="0"/>
          <c:cat>
            <c:strRef>
              <c:f>'work sace'!$H$24:$H$25</c:f>
              <c:strCache>
                <c:ptCount val="2"/>
                <c:pt idx="0">
                  <c:v>air_conditioning</c:v>
                </c:pt>
                <c:pt idx="1">
                  <c:v>art</c:v>
                </c:pt>
              </c:strCache>
            </c:strRef>
          </c:cat>
          <c:val>
            <c:numRef>
              <c:f>'work sace'!$I$24:$I$25</c:f>
              <c:numCache>
                <c:formatCode>_(* #,##0.0_);_(* \(#,##0.0\);_(* "-"??_);_(@_)</c:formatCode>
                <c:ptCount val="2"/>
                <c:pt idx="0">
                  <c:v>28889.119999999999</c:v>
                </c:pt>
                <c:pt idx="1">
                  <c:v>17947.63</c:v>
                </c:pt>
              </c:numCache>
            </c:numRef>
          </c:val>
          <c:extLst>
            <c:ext xmlns:c16="http://schemas.microsoft.com/office/drawing/2014/chart" uri="{C3380CC4-5D6E-409C-BE32-E72D297353CC}">
              <c16:uniqueId val="{00000000-E164-41B6-A4F9-226573B52EAC}"/>
            </c:ext>
          </c:extLst>
        </c:ser>
        <c:dLbls>
          <c:showLegendKey val="0"/>
          <c:showVal val="0"/>
          <c:showCatName val="0"/>
          <c:showSerName val="0"/>
          <c:showPercent val="0"/>
          <c:showBubbleSize val="0"/>
        </c:dLbls>
        <c:gapWidth val="50"/>
        <c:axId val="1965732255"/>
        <c:axId val="1965737663"/>
      </c:barChart>
      <c:catAx>
        <c:axId val="196573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rgbClr val="018CCD"/>
                </a:solidFill>
                <a:latin typeface="+mn-lt"/>
                <a:ea typeface="+mn-ea"/>
                <a:cs typeface="+mn-cs"/>
              </a:defRPr>
            </a:pPr>
            <a:endParaRPr lang="en-US"/>
          </a:p>
        </c:txPr>
        <c:crossAx val="1965737663"/>
        <c:crosses val="autoZero"/>
        <c:auto val="1"/>
        <c:lblAlgn val="ctr"/>
        <c:lblOffset val="100"/>
        <c:noMultiLvlLbl val="0"/>
      </c:catAx>
      <c:valAx>
        <c:axId val="1965737663"/>
        <c:scaling>
          <c:orientation val="minMax"/>
        </c:scaling>
        <c:delete val="1"/>
        <c:axPos val="b"/>
        <c:numFmt formatCode="_(* #,##0.0_);_(* \(#,##0.0\);_(* &quot;-&quot;??_);_(@_)" sourceLinked="1"/>
        <c:majorTickMark val="none"/>
        <c:minorTickMark val="none"/>
        <c:tickLblPos val="nextTo"/>
        <c:crossAx val="196573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I.xlsx]work sace!PivotTable9</c:name>
    <c:fmtId val="44"/>
  </c:pivotSource>
  <c:chart>
    <c:title>
      <c:tx>
        <c:rich>
          <a:bodyPr rot="0" spcFirstLastPara="1" vertOverflow="ellipsis" vert="horz" wrap="square" anchor="ctr" anchorCtr="1"/>
          <a:lstStyle/>
          <a:p>
            <a:pPr>
              <a:defRPr sz="4000" b="0" i="0" u="none" strike="noStrike" kern="1200" spc="0" baseline="0">
                <a:solidFill>
                  <a:srgbClr val="049DD9"/>
                </a:solidFill>
                <a:latin typeface="+mn-lt"/>
                <a:ea typeface="+mn-ea"/>
                <a:cs typeface="+mn-cs"/>
              </a:defRPr>
            </a:pPr>
            <a:r>
              <a:rPr lang="en-US" sz="4000">
                <a:solidFill>
                  <a:srgbClr val="049DD9"/>
                </a:solidFill>
              </a:rPr>
              <a:t>Top</a:t>
            </a:r>
            <a:r>
              <a:rPr lang="en-US" sz="4000" baseline="0">
                <a:solidFill>
                  <a:srgbClr val="049DD9"/>
                </a:solidFill>
              </a:rPr>
              <a:t> branches</a:t>
            </a:r>
            <a:endParaRPr lang="en-US" sz="4000">
              <a:solidFill>
                <a:srgbClr val="049DD9"/>
              </a:solidFill>
            </a:endParaRPr>
          </a:p>
        </c:rich>
      </c:tx>
      <c:overlay val="0"/>
      <c:spPr>
        <a:noFill/>
        <a:ln>
          <a:noFill/>
        </a:ln>
        <a:effectLst/>
      </c:spPr>
      <c:txPr>
        <a:bodyPr rot="0" spcFirstLastPara="1" vertOverflow="ellipsis" vert="horz" wrap="square" anchor="ctr" anchorCtr="1"/>
        <a:lstStyle/>
        <a:p>
          <a:pPr>
            <a:defRPr sz="4000" b="0" i="0" u="none" strike="noStrike" kern="1200" spc="0" baseline="0">
              <a:solidFill>
                <a:srgbClr val="049DD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 sace'!$D$21</c:f>
              <c:strCache>
                <c:ptCount val="1"/>
                <c:pt idx="0">
                  <c:v>Total</c:v>
                </c:pt>
              </c:strCache>
            </c:strRef>
          </c:tx>
          <c:spPr>
            <a:solidFill>
              <a:srgbClr val="00B050"/>
            </a:solidFill>
            <a:ln>
              <a:noFill/>
            </a:ln>
            <a:effectLst/>
          </c:spPr>
          <c:invertIfNegative val="0"/>
          <c:cat>
            <c:strRef>
              <c:f>'work sace'!$C$22:$C$26</c:f>
              <c:strCache>
                <c:ptCount val="5"/>
                <c:pt idx="0">
                  <c:v>BR0243</c:v>
                </c:pt>
                <c:pt idx="1">
                  <c:v>BR0391</c:v>
                </c:pt>
                <c:pt idx="2">
                  <c:v>BR1183</c:v>
                </c:pt>
                <c:pt idx="3">
                  <c:v>BR2618</c:v>
                </c:pt>
                <c:pt idx="4">
                  <c:v>BR2721</c:v>
                </c:pt>
              </c:strCache>
            </c:strRef>
          </c:cat>
          <c:val>
            <c:numRef>
              <c:f>'work sace'!$D$22:$D$26</c:f>
              <c:numCache>
                <c:formatCode>#,##0,"K"</c:formatCode>
                <c:ptCount val="5"/>
                <c:pt idx="0">
                  <c:v>122261.02</c:v>
                </c:pt>
                <c:pt idx="1">
                  <c:v>138989.01999999999</c:v>
                </c:pt>
                <c:pt idx="2">
                  <c:v>120504.38</c:v>
                </c:pt>
                <c:pt idx="3">
                  <c:v>151292.81</c:v>
                </c:pt>
                <c:pt idx="4">
                  <c:v>130593.12</c:v>
                </c:pt>
              </c:numCache>
            </c:numRef>
          </c:val>
          <c:extLst>
            <c:ext xmlns:c16="http://schemas.microsoft.com/office/drawing/2014/chart" uri="{C3380CC4-5D6E-409C-BE32-E72D297353CC}">
              <c16:uniqueId val="{00000000-B02F-4EA0-A213-86DA48C73648}"/>
            </c:ext>
          </c:extLst>
        </c:ser>
        <c:dLbls>
          <c:showLegendKey val="0"/>
          <c:showVal val="0"/>
          <c:showCatName val="0"/>
          <c:showSerName val="0"/>
          <c:showPercent val="0"/>
          <c:showBubbleSize val="0"/>
        </c:dLbls>
        <c:gapWidth val="150"/>
        <c:overlap val="100"/>
        <c:axId val="1965726431"/>
        <c:axId val="1965726847"/>
      </c:barChart>
      <c:catAx>
        <c:axId val="196572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1" i="0" u="none" strike="noStrike" kern="1200" baseline="0">
                <a:solidFill>
                  <a:srgbClr val="018CCD"/>
                </a:solidFill>
                <a:latin typeface="+mn-lt"/>
                <a:ea typeface="+mn-ea"/>
                <a:cs typeface="+mn-cs"/>
              </a:defRPr>
            </a:pPr>
            <a:endParaRPr lang="en-US"/>
          </a:p>
        </c:txPr>
        <c:crossAx val="1965726847"/>
        <c:crosses val="autoZero"/>
        <c:auto val="1"/>
        <c:lblAlgn val="ctr"/>
        <c:lblOffset val="100"/>
        <c:noMultiLvlLbl val="0"/>
      </c:catAx>
      <c:valAx>
        <c:axId val="1965726847"/>
        <c:scaling>
          <c:orientation val="minMax"/>
        </c:scaling>
        <c:delete val="1"/>
        <c:axPos val="b"/>
        <c:numFmt formatCode="#,##0,&quot;K&quot;" sourceLinked="1"/>
        <c:majorTickMark val="none"/>
        <c:minorTickMark val="none"/>
        <c:tickLblPos val="nextTo"/>
        <c:crossAx val="196572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I.xlsx]work sace!PivotTable10</c:name>
    <c:fmtId val="78"/>
  </c:pivotSource>
  <c:chart>
    <c:title>
      <c:tx>
        <c:rich>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r>
              <a:rPr lang="en-US" sz="3200" b="1"/>
              <a:t>Deliverd</a:t>
            </a:r>
            <a:r>
              <a:rPr lang="en-US" sz="3200" b="1" baseline="0"/>
              <a:t> Vs Canceled Orders</a:t>
            </a:r>
            <a:endParaRPr lang="en-US" sz="3200" b="1"/>
          </a:p>
        </c:rich>
      </c:tx>
      <c:layout>
        <c:manualLayout>
          <c:xMode val="edge"/>
          <c:yMode val="edge"/>
          <c:x val="0.23337892025477119"/>
          <c:y val="6.6912208988935185E-2"/>
        </c:manualLayout>
      </c:layout>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49DD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49DD9"/>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49DD9"/>
          </a:solidFill>
          <a:ln w="19050">
            <a:solidFill>
              <a:schemeClr val="lt1"/>
            </a:solidFill>
          </a:ln>
          <a:effectLst/>
        </c:spPr>
        <c:dLbl>
          <c:idx val="0"/>
          <c:layout>
            <c:manualLayout>
              <c:x val="0.68614938757655297"/>
              <c:y val="-8.1873541848935555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049DD9"/>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151377952755907"/>
                  <c:h val="0.10178258967629045"/>
                </c:manualLayout>
              </c15:layout>
            </c:ext>
          </c:extLst>
        </c:dLbl>
      </c:pivotFmt>
      <c:pivotFmt>
        <c:idx val="2"/>
        <c:spPr>
          <a:solidFill>
            <a:schemeClr val="tx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49DD9"/>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49DD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49DD9"/>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49DD9"/>
          </a:solidFill>
          <a:ln w="19050">
            <a:solidFill>
              <a:schemeClr val="lt1"/>
            </a:solidFill>
          </a:ln>
          <a:effectLst/>
        </c:spPr>
        <c:dLbl>
          <c:idx val="0"/>
          <c:layout>
            <c:manualLayout>
              <c:x val="0.68614938757655297"/>
              <c:y val="-8.1873541848935555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049DD9"/>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151377952755907"/>
                  <c:h val="0.10178258967629045"/>
                </c:manualLayout>
              </c15:layout>
            </c:ext>
          </c:extLst>
        </c:dLbl>
      </c:pivotFmt>
      <c:pivotFmt>
        <c:idx val="5"/>
        <c:spPr>
          <a:solidFill>
            <a:schemeClr val="tx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49DD9"/>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49DD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rgbClr val="049DD9"/>
          </a:solidFill>
          <a:ln w="19050">
            <a:solidFill>
              <a:schemeClr val="lt1"/>
            </a:solidFill>
          </a:ln>
          <a:effectLst/>
        </c:spPr>
        <c:dLbl>
          <c:idx val="0"/>
          <c:layout>
            <c:manualLayout>
              <c:x val="0.65162674230938533"/>
              <c:y val="0.13866625199528698"/>
            </c:manualLayout>
          </c:layout>
          <c:spPr>
            <a:noFill/>
            <a:ln>
              <a:noFill/>
            </a:ln>
            <a:effectLst/>
          </c:spPr>
          <c:txPr>
            <a:bodyPr rot="0" spcFirstLastPara="1" vertOverflow="ellipsis" vert="horz" wrap="square" lIns="38100" tIns="19050" rIns="38100" bIns="19050" anchor="ctr" anchorCtr="1">
              <a:noAutofit/>
            </a:bodyPr>
            <a:lstStyle/>
            <a:p>
              <a:pPr>
                <a:defRPr sz="3200" b="1" i="0" u="none" strike="noStrike" kern="1200" baseline="0">
                  <a:solidFill>
                    <a:srgbClr val="049DD9"/>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layout>
                <c:manualLayout>
                  <c:w val="0.27500095538067004"/>
                  <c:h val="0.22973972098971984"/>
                </c:manualLayout>
              </c15:layout>
            </c:ext>
          </c:extLst>
        </c:dLbl>
      </c:pivotFmt>
      <c:pivotFmt>
        <c:idx val="8"/>
        <c:spPr>
          <a:solidFill>
            <a:schemeClr val="tx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
          <c:y val="0.2416559023354376"/>
          <c:w val="1"/>
          <c:h val="0.75834409766456234"/>
        </c:manualLayout>
      </c:layout>
      <c:ofPieChart>
        <c:ofPieType val="pie"/>
        <c:varyColors val="1"/>
        <c:ser>
          <c:idx val="0"/>
          <c:order val="0"/>
          <c:tx>
            <c:strRef>
              <c:f>'work sace'!$G$21</c:f>
              <c:strCache>
                <c:ptCount val="1"/>
                <c:pt idx="0">
                  <c:v>Total</c:v>
                </c:pt>
              </c:strCache>
            </c:strRef>
          </c:tx>
          <c:spPr>
            <a:solidFill>
              <a:srgbClr val="049DD9"/>
            </a:solidFill>
          </c:spPr>
          <c:dPt>
            <c:idx val="0"/>
            <c:bubble3D val="0"/>
            <c:spPr>
              <a:solidFill>
                <a:srgbClr val="049DD9"/>
              </a:solidFill>
              <a:ln w="19050">
                <a:solidFill>
                  <a:schemeClr val="lt1"/>
                </a:solidFill>
              </a:ln>
              <a:effectLst/>
            </c:spPr>
            <c:extLst>
              <c:ext xmlns:c16="http://schemas.microsoft.com/office/drawing/2014/chart" uri="{C3380CC4-5D6E-409C-BE32-E72D297353CC}">
                <c16:uniqueId val="{00000001-A213-4697-BE19-6D68C4164D3D}"/>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A213-4697-BE19-6D68C4164D3D}"/>
              </c:ext>
            </c:extLst>
          </c:dPt>
          <c:dPt>
            <c:idx val="2"/>
            <c:bubble3D val="0"/>
            <c:spPr>
              <a:solidFill>
                <a:srgbClr val="049DD9"/>
              </a:solidFill>
              <a:ln w="19050">
                <a:solidFill>
                  <a:schemeClr val="lt1"/>
                </a:solidFill>
              </a:ln>
              <a:effectLst/>
            </c:spPr>
            <c:extLst>
              <c:ext xmlns:c16="http://schemas.microsoft.com/office/drawing/2014/chart" uri="{C3380CC4-5D6E-409C-BE32-E72D297353CC}">
                <c16:uniqueId val="{00000005-A213-4697-BE19-6D68C4164D3D}"/>
              </c:ext>
            </c:extLst>
          </c:dPt>
          <c:dLbls>
            <c:dLbl>
              <c:idx val="0"/>
              <c:layout>
                <c:manualLayout>
                  <c:x val="0.65162674230938533"/>
                  <c:y val="0.13866625199528698"/>
                </c:manualLayout>
              </c:layout>
              <c:spPr>
                <a:noFill/>
                <a:ln>
                  <a:noFill/>
                </a:ln>
                <a:effectLst/>
              </c:spPr>
              <c:txPr>
                <a:bodyPr rot="0" spcFirstLastPara="1" vertOverflow="ellipsis" vert="horz" wrap="square" lIns="38100" tIns="19050" rIns="38100" bIns="19050" anchor="ctr" anchorCtr="1">
                  <a:noAutofit/>
                </a:bodyPr>
                <a:lstStyle/>
                <a:p>
                  <a:pPr>
                    <a:defRPr sz="3200" b="1" i="0" u="none" strike="noStrike" kern="1200" baseline="0">
                      <a:solidFill>
                        <a:srgbClr val="049DD9"/>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15:layout>
                    <c:manualLayout>
                      <c:w val="0.27500095538067004"/>
                      <c:h val="0.22973972098971984"/>
                    </c:manualLayout>
                  </c15:layout>
                </c:ext>
                <c:ext xmlns:c16="http://schemas.microsoft.com/office/drawing/2014/chart" uri="{C3380CC4-5D6E-409C-BE32-E72D297353CC}">
                  <c16:uniqueId val="{00000001-A213-4697-BE19-6D68C4164D3D}"/>
                </c:ext>
              </c:extLst>
            </c:dLbl>
            <c:dLbl>
              <c:idx val="1"/>
              <c:delete val="1"/>
              <c:extLst>
                <c:ext xmlns:c15="http://schemas.microsoft.com/office/drawing/2012/chart" uri="{CE6537A1-D6FC-4f65-9D91-7224C49458BB}"/>
                <c:ext xmlns:c16="http://schemas.microsoft.com/office/drawing/2014/chart" uri="{C3380CC4-5D6E-409C-BE32-E72D297353CC}">
                  <c16:uniqueId val="{00000003-A213-4697-BE19-6D68C4164D3D}"/>
                </c:ext>
              </c:extLst>
            </c:dLbl>
            <c:spPr>
              <a:noFill/>
              <a:ln>
                <a:noFill/>
              </a:ln>
              <a:effectLst/>
            </c:spPr>
            <c:txPr>
              <a:bodyPr rot="0" spcFirstLastPara="1" vertOverflow="ellipsis" vert="horz" wrap="square" lIns="38100" tIns="19050" rIns="38100" bIns="19050" anchor="ctr" anchorCtr="1">
                <a:spAutoFit/>
              </a:bodyPr>
              <a:lstStyle/>
              <a:p>
                <a:pPr>
                  <a:defRPr sz="3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 sace'!$F$22:$F$23</c:f>
              <c:strCache>
                <c:ptCount val="2"/>
                <c:pt idx="0">
                  <c:v>Canceled order</c:v>
                </c:pt>
                <c:pt idx="1">
                  <c:v>Deliverd order</c:v>
                </c:pt>
              </c:strCache>
            </c:strRef>
          </c:cat>
          <c:val>
            <c:numRef>
              <c:f>'work sace'!$G$22:$G$23</c:f>
              <c:numCache>
                <c:formatCode>_(* #,##0.0_);_(* \(#,##0.0\);_(* "-"??_);_(@_)</c:formatCode>
                <c:ptCount val="2"/>
                <c:pt idx="0">
                  <c:v>244</c:v>
                </c:pt>
                <c:pt idx="1">
                  <c:v>52783</c:v>
                </c:pt>
              </c:numCache>
            </c:numRef>
          </c:val>
          <c:extLst>
            <c:ext xmlns:c16="http://schemas.microsoft.com/office/drawing/2014/chart" uri="{C3380CC4-5D6E-409C-BE32-E72D297353CC}">
              <c16:uniqueId val="{00000006-A213-4697-BE19-6D68C4164D3D}"/>
            </c:ext>
          </c:extLst>
        </c:ser>
        <c:dLbls>
          <c:dLblPos val="bestFit"/>
          <c:showLegendKey val="0"/>
          <c:showVal val="1"/>
          <c:showCatName val="0"/>
          <c:showSerName val="0"/>
          <c:showPercent val="0"/>
          <c:showBubbleSize val="0"/>
          <c:showLeaderLines val="1"/>
        </c:dLbls>
        <c:gapWidth val="100"/>
        <c:splitType val="cust"/>
        <c:custSplit>
          <c:secondPiePt val="1"/>
        </c:custSplit>
        <c:secondPieSize val="75"/>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I.xlsx]work sace!PivotTable12</c:name>
    <c:fmtId val="52"/>
  </c:pivotSource>
  <c:chart>
    <c:title>
      <c:tx>
        <c:rich>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r>
              <a:rPr lang="en-US" sz="4000">
                <a:solidFill>
                  <a:srgbClr val="F2CB05"/>
                </a:solidFill>
              </a:rPr>
              <a:t>top</a:t>
            </a:r>
            <a:r>
              <a:rPr lang="en-US" sz="4000" baseline="0">
                <a:solidFill>
                  <a:srgbClr val="F2CB05"/>
                </a:solidFill>
              </a:rPr>
              <a:t> Customers</a:t>
            </a:r>
            <a:endParaRPr lang="en-US" sz="4000">
              <a:solidFill>
                <a:srgbClr val="F2CB05"/>
              </a:solidFill>
            </a:endParaRPr>
          </a:p>
        </c:rich>
      </c:tx>
      <c:overlay val="0"/>
      <c:spPr>
        <a:noFill/>
        <a:ln>
          <a:noFill/>
        </a:ln>
        <a:effectLst/>
      </c:spPr>
      <c:txPr>
        <a:bodyPr rot="0" spcFirstLastPara="1" vertOverflow="ellipsis" vert="horz" wrap="square" anchor="ctr" anchorCtr="1"/>
        <a:lstStyle/>
        <a:p>
          <a:pPr>
            <a:defRPr sz="4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18CCD"/>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2.8221174754527893E-2"/>
          <c:y val="0"/>
          <c:w val="0.92844841243142462"/>
          <c:h val="0.80511851824207747"/>
        </c:manualLayout>
      </c:layout>
      <c:bar3DChart>
        <c:barDir val="col"/>
        <c:grouping val="stacked"/>
        <c:varyColors val="0"/>
        <c:ser>
          <c:idx val="0"/>
          <c:order val="0"/>
          <c:tx>
            <c:strRef>
              <c:f>'work sace'!$D$29</c:f>
              <c:strCache>
                <c:ptCount val="1"/>
                <c:pt idx="0">
                  <c:v>Total</c:v>
                </c:pt>
              </c:strCache>
            </c:strRef>
          </c:tx>
          <c:spPr>
            <a:solidFill>
              <a:srgbClr val="018CCD"/>
            </a:solidFill>
            <a:ln>
              <a:noFill/>
            </a:ln>
            <a:effectLst/>
            <a:sp3d/>
          </c:spPr>
          <c:invertIfNegative val="0"/>
          <c:cat>
            <c:strRef>
              <c:f>'work sace'!$C$30:$C$39</c:f>
              <c:strCache>
                <c:ptCount val="10"/>
                <c:pt idx="0">
                  <c:v>C05899</c:v>
                </c:pt>
                <c:pt idx="1">
                  <c:v>C21172</c:v>
                </c:pt>
                <c:pt idx="2">
                  <c:v>C38473</c:v>
                </c:pt>
                <c:pt idx="3">
                  <c:v>C40678</c:v>
                </c:pt>
                <c:pt idx="4">
                  <c:v>C44773</c:v>
                </c:pt>
                <c:pt idx="5">
                  <c:v>C54996</c:v>
                </c:pt>
                <c:pt idx="6">
                  <c:v>C64496</c:v>
                </c:pt>
                <c:pt idx="7">
                  <c:v>C75951</c:v>
                </c:pt>
                <c:pt idx="8">
                  <c:v>C90197</c:v>
                </c:pt>
                <c:pt idx="9">
                  <c:v>C98446</c:v>
                </c:pt>
              </c:strCache>
            </c:strRef>
          </c:cat>
          <c:val>
            <c:numRef>
              <c:f>'work sace'!$D$30:$D$39</c:f>
              <c:numCache>
                <c:formatCode>_(* #,##0.0_);_(* \(#,##0.0\);_(* "-"??_);_(@_)</c:formatCode>
                <c:ptCount val="10"/>
                <c:pt idx="0">
                  <c:v>4175.26</c:v>
                </c:pt>
                <c:pt idx="1">
                  <c:v>6922.21</c:v>
                </c:pt>
                <c:pt idx="2">
                  <c:v>4034.44</c:v>
                </c:pt>
                <c:pt idx="3">
                  <c:v>4681.78</c:v>
                </c:pt>
                <c:pt idx="4">
                  <c:v>4809.4399999999996</c:v>
                </c:pt>
                <c:pt idx="5">
                  <c:v>4445.5</c:v>
                </c:pt>
                <c:pt idx="6">
                  <c:v>4513.32</c:v>
                </c:pt>
                <c:pt idx="7">
                  <c:v>3979.55</c:v>
                </c:pt>
                <c:pt idx="8">
                  <c:v>4163.51</c:v>
                </c:pt>
                <c:pt idx="9">
                  <c:v>7274.88</c:v>
                </c:pt>
              </c:numCache>
            </c:numRef>
          </c:val>
          <c:extLst>
            <c:ext xmlns:c16="http://schemas.microsoft.com/office/drawing/2014/chart" uri="{C3380CC4-5D6E-409C-BE32-E72D297353CC}">
              <c16:uniqueId val="{00000000-E445-4C77-9560-5C819EA876A6}"/>
            </c:ext>
          </c:extLst>
        </c:ser>
        <c:dLbls>
          <c:showLegendKey val="0"/>
          <c:showVal val="0"/>
          <c:showCatName val="0"/>
          <c:showSerName val="0"/>
          <c:showPercent val="0"/>
          <c:showBubbleSize val="0"/>
        </c:dLbls>
        <c:gapWidth val="150"/>
        <c:shape val="box"/>
        <c:axId val="524363504"/>
        <c:axId val="524402608"/>
        <c:axId val="0"/>
      </c:bar3DChart>
      <c:catAx>
        <c:axId val="524363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US"/>
          </a:p>
        </c:txPr>
        <c:crossAx val="524402608"/>
        <c:crosses val="autoZero"/>
        <c:auto val="1"/>
        <c:lblAlgn val="ctr"/>
        <c:lblOffset val="100"/>
        <c:noMultiLvlLbl val="0"/>
      </c:catAx>
      <c:valAx>
        <c:axId val="524402608"/>
        <c:scaling>
          <c:orientation val="minMax"/>
        </c:scaling>
        <c:delete val="1"/>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crossAx val="52436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I.xlsx]work sace!PivotTable14</c:name>
    <c:fmtId val="66"/>
  </c:pivotSource>
  <c:chart>
    <c:title>
      <c:tx>
        <c:rich>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r>
              <a:rPr lang="en-US" sz="3200" b="1"/>
              <a:t>Total</a:t>
            </a:r>
            <a:r>
              <a:rPr lang="en-US" sz="3200" baseline="0"/>
              <a:t> </a:t>
            </a:r>
            <a:r>
              <a:rPr lang="en-US" sz="3200" b="1" baseline="0"/>
              <a:t>sales</a:t>
            </a:r>
            <a:r>
              <a:rPr lang="en-US" sz="3200" baseline="0"/>
              <a:t> </a:t>
            </a:r>
            <a:endParaRPr lang="en-US" sz="3200"/>
          </a:p>
        </c:rich>
      </c:tx>
      <c:layout>
        <c:manualLayout>
          <c:xMode val="edge"/>
          <c:yMode val="edge"/>
          <c:x val="0.44981228393452166"/>
          <c:y val="2.5932610151848834E-2"/>
        </c:manualLayout>
      </c:layout>
      <c:overlay val="0"/>
      <c:spPr>
        <a:noFill/>
        <a:ln>
          <a:noFill/>
        </a:ln>
        <a:effectLst/>
      </c:spPr>
      <c:txPr>
        <a:bodyPr rot="0" spcFirstLastPara="1" vertOverflow="ellipsis" vert="horz" wrap="square" anchor="ctr" anchorCtr="1"/>
        <a:lstStyle/>
        <a:p>
          <a:pPr>
            <a:defRPr sz="3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solidFill>
              <a:srgbClr val="018CCD"/>
            </a:solidFill>
            <a:round/>
            <a:headEnd w="lg" len="lg"/>
            <a:tailEnd w="lg" len="me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04904982224823E-3"/>
          <c:y val="0.30924140639683101"/>
          <c:w val="0.98458458434157914"/>
          <c:h val="0.31397132172580466"/>
        </c:manualLayout>
      </c:layout>
      <c:lineChart>
        <c:grouping val="stacked"/>
        <c:varyColors val="0"/>
        <c:ser>
          <c:idx val="0"/>
          <c:order val="0"/>
          <c:tx>
            <c:strRef>
              <c:f>'work sace'!$K$34</c:f>
              <c:strCache>
                <c:ptCount val="1"/>
                <c:pt idx="0">
                  <c:v>Total</c:v>
                </c:pt>
              </c:strCache>
            </c:strRef>
          </c:tx>
          <c:spPr>
            <a:ln w="28575" cap="rnd" cmpd="sng">
              <a:solidFill>
                <a:srgbClr val="018CCD"/>
              </a:solidFill>
              <a:round/>
              <a:headEnd w="lg" len="lg"/>
              <a:tailEnd w="lg" len="med"/>
            </a:ln>
            <a:effectLst/>
          </c:spPr>
          <c:marker>
            <c:symbol val="none"/>
          </c:marker>
          <c:cat>
            <c:multiLvlStrRef>
              <c:f>'work sace'!$I$35:$J$43</c:f>
              <c:multiLvlStrCache>
                <c:ptCount val="9"/>
                <c:lvl>
                  <c:pt idx="0">
                    <c:v>Apr</c:v>
                  </c:pt>
                  <c:pt idx="1">
                    <c:v>Aug</c:v>
                  </c:pt>
                  <c:pt idx="2">
                    <c:v>Feb</c:v>
                  </c:pt>
                  <c:pt idx="3">
                    <c:v>Jan</c:v>
                  </c:pt>
                  <c:pt idx="4">
                    <c:v>Jul</c:v>
                  </c:pt>
                  <c:pt idx="5">
                    <c:v>Jun</c:v>
                  </c:pt>
                  <c:pt idx="6">
                    <c:v>Mar</c:v>
                  </c:pt>
                  <c:pt idx="7">
                    <c:v>May</c:v>
                  </c:pt>
                  <c:pt idx="8">
                    <c:v>Sep</c:v>
                  </c:pt>
                </c:lvl>
                <c:lvl>
                  <c:pt idx="0">
                    <c:v>2018</c:v>
                  </c:pt>
                </c:lvl>
              </c:multiLvlStrCache>
            </c:multiLvlStrRef>
          </c:cat>
          <c:val>
            <c:numRef>
              <c:f>'work sace'!$K$35:$K$43</c:f>
              <c:numCache>
                <c:formatCode>_(* #,##0.0_);_(* \(#,##0.0\);_(* "-"??_);_(@_)</c:formatCode>
                <c:ptCount val="9"/>
                <c:pt idx="0">
                  <c:v>1159698.04</c:v>
                </c:pt>
                <c:pt idx="1">
                  <c:v>1003308.47</c:v>
                </c:pt>
                <c:pt idx="2">
                  <c:v>986908.96</c:v>
                </c:pt>
                <c:pt idx="3">
                  <c:v>1107301.8899999999</c:v>
                </c:pt>
                <c:pt idx="4">
                  <c:v>1058728.03</c:v>
                </c:pt>
                <c:pt idx="5">
                  <c:v>1022677.11</c:v>
                </c:pt>
                <c:pt idx="6">
                  <c:v>1155126.82</c:v>
                </c:pt>
                <c:pt idx="7">
                  <c:v>1149781.82</c:v>
                </c:pt>
                <c:pt idx="8">
                  <c:v>166.46</c:v>
                </c:pt>
              </c:numCache>
            </c:numRef>
          </c:val>
          <c:smooth val="1"/>
          <c:extLst>
            <c:ext xmlns:c16="http://schemas.microsoft.com/office/drawing/2014/chart" uri="{C3380CC4-5D6E-409C-BE32-E72D297353CC}">
              <c16:uniqueId val="{00000000-9A06-4D0D-B613-7CB7D21DC10E}"/>
            </c:ext>
          </c:extLst>
        </c:ser>
        <c:dLbls>
          <c:showLegendKey val="0"/>
          <c:showVal val="0"/>
          <c:showCatName val="0"/>
          <c:showSerName val="0"/>
          <c:showPercent val="0"/>
          <c:showBubbleSize val="0"/>
        </c:dLbls>
        <c:smooth val="0"/>
        <c:axId val="524422992"/>
        <c:axId val="524425904"/>
      </c:lineChart>
      <c:catAx>
        <c:axId val="52442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crossAx val="524425904"/>
        <c:crosses val="autoZero"/>
        <c:auto val="1"/>
        <c:lblAlgn val="ctr"/>
        <c:lblOffset val="100"/>
        <c:noMultiLvlLbl val="0"/>
      </c:catAx>
      <c:valAx>
        <c:axId val="524425904"/>
        <c:scaling>
          <c:orientation val="minMax"/>
        </c:scaling>
        <c:delete val="1"/>
        <c:axPos val="l"/>
        <c:numFmt formatCode="_(* #,##0.0_);_(* \(#,##0.0\);_(* &quot;-&quot;??_);_(@_)" sourceLinked="1"/>
        <c:majorTickMark val="none"/>
        <c:minorTickMark val="none"/>
        <c:tickLblPos val="nextTo"/>
        <c:crossAx val="52442299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8.pn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7.png"/><Relationship Id="rId2" Type="http://schemas.openxmlformats.org/officeDocument/2006/relationships/image" Target="../media/image4.png"/><Relationship Id="rId1" Type="http://schemas.openxmlformats.org/officeDocument/2006/relationships/image" Target="../media/image3.jpg"/><Relationship Id="rId6" Type="http://schemas.openxmlformats.org/officeDocument/2006/relationships/chart" Target="../charts/chart4.xml"/><Relationship Id="rId11" Type="http://schemas.openxmlformats.org/officeDocument/2006/relationships/image" Target="../media/image6.png"/><Relationship Id="rId5" Type="http://schemas.openxmlformats.org/officeDocument/2006/relationships/chart" Target="../charts/chart3.xml"/><Relationship Id="rId15" Type="http://schemas.openxmlformats.org/officeDocument/2006/relationships/image" Target="../media/image10.png"/><Relationship Id="rId10" Type="http://schemas.openxmlformats.org/officeDocument/2006/relationships/image" Target="../media/image5.pn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11</xdr:col>
      <xdr:colOff>504825</xdr:colOff>
      <xdr:row>1</xdr:row>
      <xdr:rowOff>9525</xdr:rowOff>
    </xdr:from>
    <xdr:to>
      <xdr:col>13</xdr:col>
      <xdr:colOff>114300</xdr:colOff>
      <xdr:row>28</xdr:row>
      <xdr:rowOff>47625</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flipH="1">
          <a:off x="9544050" y="200025"/>
          <a:ext cx="800100" cy="5181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573404</xdr:colOff>
      <xdr:row>1</xdr:row>
      <xdr:rowOff>40005</xdr:rowOff>
    </xdr:from>
    <xdr:to>
      <xdr:col>17</xdr:col>
      <xdr:colOff>299084</xdr:colOff>
      <xdr:row>5</xdr:row>
      <xdr:rowOff>135256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86284" y="230505"/>
              <a:ext cx="2758440" cy="857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72</xdr:col>
      <xdr:colOff>131961</xdr:colOff>
      <xdr:row>95</xdr:row>
      <xdr:rowOff>63500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3565961" cy="18161000"/>
        </a:xfrm>
        <a:prstGeom prst="rect">
          <a:avLst/>
        </a:prstGeom>
      </xdr:spPr>
    </xdr:pic>
    <xdr:clientData/>
  </xdr:twoCellAnchor>
  <xdr:twoCellAnchor>
    <xdr:from>
      <xdr:col>0</xdr:col>
      <xdr:colOff>81642</xdr:colOff>
      <xdr:row>0</xdr:row>
      <xdr:rowOff>52916</xdr:rowOff>
    </xdr:from>
    <xdr:to>
      <xdr:col>71</xdr:col>
      <xdr:colOff>285750</xdr:colOff>
      <xdr:row>17</xdr:row>
      <xdr:rowOff>63500</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81642" y="52916"/>
          <a:ext cx="43034858" cy="3249084"/>
        </a:xfrm>
        <a:prstGeom prst="rect">
          <a:avLst/>
        </a:prstGeom>
        <a:solidFill>
          <a:srgbClr val="018CCD"/>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502707</xdr:colOff>
      <xdr:row>0</xdr:row>
      <xdr:rowOff>79376</xdr:rowOff>
    </xdr:from>
    <xdr:to>
      <xdr:col>10</xdr:col>
      <xdr:colOff>381000</xdr:colOff>
      <xdr:row>16</xdr:row>
      <xdr:rowOff>158750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2707" y="79376"/>
          <a:ext cx="5910793" cy="3127374"/>
        </a:xfrm>
        <a:prstGeom prst="rect">
          <a:avLst/>
        </a:prstGeom>
        <a:solidFill>
          <a:srgbClr val="049DD9"/>
        </a:solidFill>
      </xdr:spPr>
    </xdr:pic>
    <xdr:clientData/>
  </xdr:twoCellAnchor>
  <xdr:twoCellAnchor>
    <xdr:from>
      <xdr:col>0</xdr:col>
      <xdr:colOff>508000</xdr:colOff>
      <xdr:row>43</xdr:row>
      <xdr:rowOff>1</xdr:rowOff>
    </xdr:from>
    <xdr:to>
      <xdr:col>15</xdr:col>
      <xdr:colOff>95250</xdr:colOff>
      <xdr:row>54</xdr:row>
      <xdr:rowOff>60961</xdr:rowOff>
    </xdr:to>
    <xdr:sp macro="" textlink="">
      <xdr:nvSpPr>
        <xdr:cNvPr id="16" name="Rectangle: Rounded Corners 15">
          <a:extLst>
            <a:ext uri="{FF2B5EF4-FFF2-40B4-BE49-F238E27FC236}">
              <a16:creationId xmlns:a16="http://schemas.microsoft.com/office/drawing/2014/main" id="{00000000-0008-0000-0600-000010000000}"/>
            </a:ext>
          </a:extLst>
        </xdr:cNvPr>
        <xdr:cNvSpPr/>
      </xdr:nvSpPr>
      <xdr:spPr>
        <a:xfrm>
          <a:off x="508000" y="8191501"/>
          <a:ext cx="8636000" cy="2156460"/>
        </a:xfrm>
        <a:prstGeom prst="roundRect">
          <a:avLst>
            <a:gd name="adj" fmla="val 13967"/>
          </a:avLst>
        </a:prstGeom>
        <a:solidFill>
          <a:schemeClr val="lt1"/>
        </a:solidFill>
        <a:effectLst>
          <a:outerShdw blurRad="1270000" dist="2540000" dir="6300000" sx="10000" sy="10000" algn="ctr" rotWithShape="0">
            <a:prstClr val="black">
              <a:alpha val="51000"/>
            </a:prstClr>
          </a:outerShdw>
          <a:softEdge rad="1270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4400" b="0" cap="none" spc="0">
              <a:ln w="0"/>
              <a:solidFill>
                <a:schemeClr val="tx1"/>
              </a:solidFill>
              <a:effectLst>
                <a:outerShdw blurRad="38100" dist="19050" dir="2700000" algn="tl" rotWithShape="0">
                  <a:schemeClr val="dk1">
                    <a:alpha val="40000"/>
                  </a:schemeClr>
                </a:outerShdw>
              </a:effectLst>
              <a:latin typeface="+mn-lt"/>
              <a:ea typeface="+mn-ea"/>
              <a:cs typeface="+mn-cs"/>
            </a:rPr>
            <a:t>Aov</a:t>
          </a:r>
          <a:r>
            <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rPr>
            <a:t>v</a:t>
          </a:r>
        </a:p>
      </xdr:txBody>
    </xdr:sp>
    <xdr:clientData/>
  </xdr:twoCellAnchor>
  <xdr:twoCellAnchor>
    <xdr:from>
      <xdr:col>0</xdr:col>
      <xdr:colOff>444500</xdr:colOff>
      <xdr:row>17</xdr:row>
      <xdr:rowOff>63500</xdr:rowOff>
    </xdr:from>
    <xdr:to>
      <xdr:col>15</xdr:col>
      <xdr:colOff>0</xdr:colOff>
      <xdr:row>28</xdr:row>
      <xdr:rowOff>174625</xdr:rowOff>
    </xdr:to>
    <xdr:sp macro="" textlink="">
      <xdr:nvSpPr>
        <xdr:cNvPr id="17" name="Rectangle: Rounded Corners 16">
          <a:extLst>
            <a:ext uri="{FF2B5EF4-FFF2-40B4-BE49-F238E27FC236}">
              <a16:creationId xmlns:a16="http://schemas.microsoft.com/office/drawing/2014/main" id="{00000000-0008-0000-0600-000011000000}"/>
            </a:ext>
          </a:extLst>
        </xdr:cNvPr>
        <xdr:cNvSpPr/>
      </xdr:nvSpPr>
      <xdr:spPr>
        <a:xfrm>
          <a:off x="444500" y="3302000"/>
          <a:ext cx="8604250" cy="2206625"/>
        </a:xfrm>
        <a:prstGeom prst="roundRect">
          <a:avLst>
            <a:gd name="adj" fmla="val 13967"/>
          </a:avLst>
        </a:prstGeom>
        <a:solidFill>
          <a:schemeClr val="lt1"/>
        </a:solidFill>
        <a:effectLst>
          <a:outerShdw blurRad="1270000" dist="2540000" dir="6300000" sx="10000" sy="10000" algn="ctr" rotWithShape="0">
            <a:prstClr val="black">
              <a:alpha val="51000"/>
            </a:prstClr>
          </a:outerShdw>
          <a:softEdge rad="1270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4400" b="1" cap="none" spc="0">
              <a:ln w="0"/>
              <a:solidFill>
                <a:schemeClr val="tx1"/>
              </a:solidFill>
              <a:effectLst>
                <a:outerShdw blurRad="38100" dist="19050" dir="2700000" algn="tl" rotWithShape="0">
                  <a:schemeClr val="dk1">
                    <a:alpha val="40000"/>
                  </a:schemeClr>
                </a:outerShdw>
              </a:effectLst>
              <a:latin typeface="+mj-lt"/>
            </a:rPr>
            <a:t>total</a:t>
          </a:r>
          <a:r>
            <a:rPr lang="en-US" sz="4400" b="1" cap="none" spc="0" baseline="0">
              <a:ln w="0"/>
              <a:solidFill>
                <a:schemeClr val="tx1"/>
              </a:solidFill>
              <a:effectLst>
                <a:outerShdw blurRad="38100" dist="19050" dir="2700000" algn="tl" rotWithShape="0">
                  <a:schemeClr val="dk1">
                    <a:alpha val="40000"/>
                  </a:schemeClr>
                </a:outerShdw>
              </a:effectLst>
              <a:latin typeface="+mj-lt"/>
            </a:rPr>
            <a:t> sales</a:t>
          </a:r>
          <a:endParaRPr lang="en-US" sz="4400" b="1" cap="none" spc="0">
            <a:ln w="0"/>
            <a:solidFill>
              <a:schemeClr val="tx1"/>
            </a:solidFill>
            <a:effectLst>
              <a:outerShdw blurRad="38100" dist="19050" dir="2700000" algn="tl" rotWithShape="0">
                <a:schemeClr val="dk1">
                  <a:alpha val="40000"/>
                </a:schemeClr>
              </a:outerShdw>
            </a:effectLst>
            <a:latin typeface="+mj-lt"/>
          </a:endParaRPr>
        </a:p>
      </xdr:txBody>
    </xdr:sp>
    <xdr:clientData/>
  </xdr:twoCellAnchor>
  <xdr:twoCellAnchor>
    <xdr:from>
      <xdr:col>0</xdr:col>
      <xdr:colOff>444500</xdr:colOff>
      <xdr:row>30</xdr:row>
      <xdr:rowOff>63500</xdr:rowOff>
    </xdr:from>
    <xdr:to>
      <xdr:col>15</xdr:col>
      <xdr:colOff>127000</xdr:colOff>
      <xdr:row>41</xdr:row>
      <xdr:rowOff>63500</xdr:rowOff>
    </xdr:to>
    <xdr:sp macro="" textlink="">
      <xdr:nvSpPr>
        <xdr:cNvPr id="18" name="Rectangle: Rounded Corners 17">
          <a:extLst>
            <a:ext uri="{FF2B5EF4-FFF2-40B4-BE49-F238E27FC236}">
              <a16:creationId xmlns:a16="http://schemas.microsoft.com/office/drawing/2014/main" id="{00000000-0008-0000-0600-000012000000}"/>
            </a:ext>
          </a:extLst>
        </xdr:cNvPr>
        <xdr:cNvSpPr/>
      </xdr:nvSpPr>
      <xdr:spPr>
        <a:xfrm>
          <a:off x="444500" y="5778500"/>
          <a:ext cx="8731250" cy="2095500"/>
        </a:xfrm>
        <a:prstGeom prst="roundRect">
          <a:avLst>
            <a:gd name="adj" fmla="val 13967"/>
          </a:avLst>
        </a:prstGeom>
        <a:solidFill>
          <a:schemeClr val="lt1"/>
        </a:solidFill>
        <a:effectLst>
          <a:outerShdw blurRad="1270000" dist="2540000" dir="6300000" sx="10000" sy="10000" algn="ctr" rotWithShape="0">
            <a:prstClr val="black">
              <a:alpha val="51000"/>
            </a:prstClr>
          </a:outerShdw>
          <a:softEdge rad="1270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3600" b="0" cap="none" spc="0">
              <a:ln w="0"/>
              <a:solidFill>
                <a:schemeClr val="tx1"/>
              </a:solidFill>
              <a:effectLst>
                <a:outerShdw blurRad="38100" dist="19050" dir="2700000" algn="tl" rotWithShape="0">
                  <a:schemeClr val="dk1">
                    <a:alpha val="40000"/>
                  </a:schemeClr>
                </a:outerShdw>
              </a:effectLst>
              <a:latin typeface="+mn-lt"/>
              <a:ea typeface="+mn-ea"/>
              <a:cs typeface="+mn-cs"/>
            </a:rPr>
            <a:t># </a:t>
          </a:r>
          <a:r>
            <a:rPr lang="en-US" sz="4400" b="0" cap="none" spc="0">
              <a:ln w="0"/>
              <a:solidFill>
                <a:schemeClr val="tx1"/>
              </a:solidFill>
              <a:effectLst>
                <a:outerShdw blurRad="38100" dist="19050" dir="2700000" algn="tl" rotWithShape="0">
                  <a:schemeClr val="dk1">
                    <a:alpha val="40000"/>
                  </a:schemeClr>
                </a:outerShdw>
              </a:effectLst>
              <a:latin typeface="+mn-lt"/>
              <a:ea typeface="+mn-ea"/>
              <a:cs typeface="+mn-cs"/>
            </a:rPr>
            <a:t>Transaction</a:t>
          </a:r>
          <a:endParaRPr lang="en-US" sz="36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480786</xdr:colOff>
      <xdr:row>56</xdr:row>
      <xdr:rowOff>95250</xdr:rowOff>
    </xdr:from>
    <xdr:to>
      <xdr:col>15</xdr:col>
      <xdr:colOff>317500</xdr:colOff>
      <xdr:row>67</xdr:row>
      <xdr:rowOff>63500</xdr:rowOff>
    </xdr:to>
    <xdr:sp macro="" textlink="">
      <xdr:nvSpPr>
        <xdr:cNvPr id="19" name="Rectangle: Rounded Corners 18">
          <a:extLst>
            <a:ext uri="{FF2B5EF4-FFF2-40B4-BE49-F238E27FC236}">
              <a16:creationId xmlns:a16="http://schemas.microsoft.com/office/drawing/2014/main" id="{00000000-0008-0000-0600-000013000000}"/>
            </a:ext>
          </a:extLst>
        </xdr:cNvPr>
        <xdr:cNvSpPr/>
      </xdr:nvSpPr>
      <xdr:spPr>
        <a:xfrm>
          <a:off x="480786" y="10763250"/>
          <a:ext cx="8885464" cy="2063750"/>
        </a:xfrm>
        <a:prstGeom prst="roundRect">
          <a:avLst>
            <a:gd name="adj" fmla="val 13967"/>
          </a:avLst>
        </a:prstGeom>
        <a:solidFill>
          <a:schemeClr val="lt1"/>
        </a:solidFill>
        <a:effectLst>
          <a:outerShdw blurRad="1270000" dist="2540000" dir="6300000" sx="10000" sy="10000" algn="ctr" rotWithShape="0">
            <a:prstClr val="black">
              <a:alpha val="51000"/>
            </a:prstClr>
          </a:outerShdw>
          <a:softEdge rad="1270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ctr"/>
          <a:r>
            <a:rPr lang="en-US" sz="4400" b="0" cap="none" spc="0">
              <a:ln w="0"/>
              <a:solidFill>
                <a:schemeClr val="tx1"/>
              </a:solidFill>
              <a:effectLst>
                <a:outerShdw blurRad="38100" dist="19050" dir="2700000" algn="tl" rotWithShape="0">
                  <a:schemeClr val="dk1">
                    <a:alpha val="40000"/>
                  </a:schemeClr>
                </a:outerShdw>
              </a:effectLst>
              <a:latin typeface="+mn-lt"/>
              <a:ea typeface="+mn-ea"/>
              <a:cs typeface="+mn-cs"/>
            </a:rPr>
            <a:t>order per customers</a:t>
          </a:r>
        </a:p>
      </xdr:txBody>
    </xdr:sp>
    <xdr:clientData/>
  </xdr:twoCellAnchor>
  <xdr:twoCellAnchor>
    <xdr:from>
      <xdr:col>0</xdr:col>
      <xdr:colOff>539750</xdr:colOff>
      <xdr:row>69</xdr:row>
      <xdr:rowOff>95250</xdr:rowOff>
    </xdr:from>
    <xdr:to>
      <xdr:col>15</xdr:col>
      <xdr:colOff>95250</xdr:colOff>
      <xdr:row>79</xdr:row>
      <xdr:rowOff>158750</xdr:rowOff>
    </xdr:to>
    <xdr:sp macro="" textlink="">
      <xdr:nvSpPr>
        <xdr:cNvPr id="20" name="Rectangle: Rounded Corners 19">
          <a:extLst>
            <a:ext uri="{FF2B5EF4-FFF2-40B4-BE49-F238E27FC236}">
              <a16:creationId xmlns:a16="http://schemas.microsoft.com/office/drawing/2014/main" id="{00000000-0008-0000-0600-000014000000}"/>
            </a:ext>
          </a:extLst>
        </xdr:cNvPr>
        <xdr:cNvSpPr/>
      </xdr:nvSpPr>
      <xdr:spPr>
        <a:xfrm>
          <a:off x="539750" y="13239750"/>
          <a:ext cx="8604250" cy="1968500"/>
        </a:xfrm>
        <a:prstGeom prst="roundRect">
          <a:avLst>
            <a:gd name="adj" fmla="val 13967"/>
          </a:avLst>
        </a:prstGeom>
        <a:solidFill>
          <a:schemeClr val="lt1"/>
        </a:solidFill>
        <a:effectLst>
          <a:outerShdw blurRad="1270000" dist="2540000" dir="6300000" sx="10000" sy="10000" algn="ctr" rotWithShape="0">
            <a:prstClr val="black">
              <a:alpha val="51000"/>
            </a:prstClr>
          </a:outerShdw>
          <a:softEdge rad="1270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0</xdr:col>
      <xdr:colOff>508000</xdr:colOff>
      <xdr:row>82</xdr:row>
      <xdr:rowOff>31750</xdr:rowOff>
    </xdr:from>
    <xdr:to>
      <xdr:col>15</xdr:col>
      <xdr:colOff>158750</xdr:colOff>
      <xdr:row>92</xdr:row>
      <xdr:rowOff>110067</xdr:rowOff>
    </xdr:to>
    <xdr:sp macro="" textlink="">
      <xdr:nvSpPr>
        <xdr:cNvPr id="21" name="Rectangle: Rounded Corners 20">
          <a:extLst>
            <a:ext uri="{FF2B5EF4-FFF2-40B4-BE49-F238E27FC236}">
              <a16:creationId xmlns:a16="http://schemas.microsoft.com/office/drawing/2014/main" id="{00000000-0008-0000-0600-000015000000}"/>
            </a:ext>
          </a:extLst>
        </xdr:cNvPr>
        <xdr:cNvSpPr/>
      </xdr:nvSpPr>
      <xdr:spPr>
        <a:xfrm>
          <a:off x="508000" y="15652750"/>
          <a:ext cx="8699500" cy="1983317"/>
        </a:xfrm>
        <a:prstGeom prst="roundRect">
          <a:avLst>
            <a:gd name="adj" fmla="val 13967"/>
          </a:avLst>
        </a:prstGeom>
        <a:solidFill>
          <a:schemeClr val="lt1"/>
        </a:solidFill>
        <a:effectLst>
          <a:outerShdw blurRad="1270000" dist="2540000" dir="6300000" sx="10000" sy="10000" algn="ctr" rotWithShape="0">
            <a:prstClr val="black">
              <a:alpha val="51000"/>
            </a:prstClr>
          </a:outerShdw>
          <a:softEdge rad="12700"/>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b="0" cap="none" spc="0">
            <a:ln w="0"/>
            <a:solidFill>
              <a:schemeClr val="tx1"/>
            </a:solidFill>
            <a:effectLst>
              <a:outerShdw blurRad="38100" dist="19050" dir="2700000" algn="tl" rotWithShape="0">
                <a:schemeClr val="dk1">
                  <a:alpha val="40000"/>
                </a:schemeClr>
              </a:outerShdw>
            </a:effectLst>
            <a:latin typeface="+mn-lt"/>
            <a:ea typeface="+mn-ea"/>
            <a:cs typeface="+mn-cs"/>
          </a:endParaRPr>
        </a:p>
      </xdr:txBody>
    </xdr:sp>
    <xdr:clientData/>
  </xdr:twoCellAnchor>
  <xdr:twoCellAnchor>
    <xdr:from>
      <xdr:col>4</xdr:col>
      <xdr:colOff>428625</xdr:colOff>
      <xdr:row>22</xdr:row>
      <xdr:rowOff>158749</xdr:rowOff>
    </xdr:from>
    <xdr:to>
      <xdr:col>10</xdr:col>
      <xdr:colOff>428625</xdr:colOff>
      <xdr:row>26</xdr:row>
      <xdr:rowOff>74081</xdr:rowOff>
    </xdr:to>
    <xdr:sp macro="" textlink="'work sace'!B4">
      <xdr:nvSpPr>
        <xdr:cNvPr id="22" name="TextBox 21">
          <a:extLst>
            <a:ext uri="{FF2B5EF4-FFF2-40B4-BE49-F238E27FC236}">
              <a16:creationId xmlns:a16="http://schemas.microsoft.com/office/drawing/2014/main" id="{00000000-0008-0000-0600-000016000000}"/>
            </a:ext>
          </a:extLst>
        </xdr:cNvPr>
        <xdr:cNvSpPr txBox="1"/>
      </xdr:nvSpPr>
      <xdr:spPr>
        <a:xfrm>
          <a:off x="2841625" y="4349749"/>
          <a:ext cx="3619500" cy="6773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8A7859-B20B-40CE-9757-EC423CDC9CEA}" type="TxLink">
            <a:rPr lang="en-US" sz="4000" b="0" i="0" u="none" strike="noStrike">
              <a:solidFill>
                <a:srgbClr val="049DD9"/>
              </a:solidFill>
              <a:latin typeface="Calibri"/>
              <a:cs typeface="Calibri"/>
            </a:rPr>
            <a:pPr algn="ctr"/>
            <a:t>$9  M</a:t>
          </a:fld>
          <a:endParaRPr lang="en-US" sz="4000">
            <a:solidFill>
              <a:srgbClr val="049DD9"/>
            </a:solidFill>
          </a:endParaRPr>
        </a:p>
      </xdr:txBody>
    </xdr:sp>
    <xdr:clientData/>
  </xdr:twoCellAnchor>
  <xdr:twoCellAnchor>
    <xdr:from>
      <xdr:col>5</xdr:col>
      <xdr:colOff>14817</xdr:colOff>
      <xdr:row>35</xdr:row>
      <xdr:rowOff>56938</xdr:rowOff>
    </xdr:from>
    <xdr:to>
      <xdr:col>11</xdr:col>
      <xdr:colOff>14817</xdr:colOff>
      <xdr:row>38</xdr:row>
      <xdr:rowOff>168062</xdr:rowOff>
    </xdr:to>
    <xdr:sp macro="" textlink="'work sace'!C4">
      <xdr:nvSpPr>
        <xdr:cNvPr id="23" name="TextBox 22">
          <a:extLst>
            <a:ext uri="{FF2B5EF4-FFF2-40B4-BE49-F238E27FC236}">
              <a16:creationId xmlns:a16="http://schemas.microsoft.com/office/drawing/2014/main" id="{00000000-0008-0000-0600-000017000000}"/>
            </a:ext>
          </a:extLst>
        </xdr:cNvPr>
        <xdr:cNvSpPr txBox="1"/>
      </xdr:nvSpPr>
      <xdr:spPr>
        <a:xfrm>
          <a:off x="3031067" y="6724438"/>
          <a:ext cx="3619500" cy="68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7597A2-280C-4D06-AB96-200057EAD5FF}" type="TxLink">
            <a:rPr lang="en-US" sz="4000" b="0" i="0" u="none" strike="noStrike">
              <a:solidFill>
                <a:srgbClr val="049DD9"/>
              </a:solidFill>
              <a:latin typeface="Calibri"/>
              <a:ea typeface="+mn-ea"/>
              <a:cs typeface="Calibri"/>
            </a:rPr>
            <a:pPr marL="0" indent="0" algn="ctr"/>
            <a:t>54K</a:t>
          </a:fld>
          <a:endParaRPr lang="en-US" sz="4000" b="0" i="0" u="none" strike="noStrike">
            <a:solidFill>
              <a:srgbClr val="049DD9"/>
            </a:solidFill>
            <a:latin typeface="Calibri"/>
            <a:ea typeface="+mn-ea"/>
            <a:cs typeface="Calibri"/>
          </a:endParaRPr>
        </a:p>
      </xdr:txBody>
    </xdr:sp>
    <xdr:clientData/>
  </xdr:twoCellAnchor>
  <xdr:twoCellAnchor>
    <xdr:from>
      <xdr:col>4</xdr:col>
      <xdr:colOff>521759</xdr:colOff>
      <xdr:row>48</xdr:row>
      <xdr:rowOff>13547</xdr:rowOff>
    </xdr:from>
    <xdr:to>
      <xdr:col>10</xdr:col>
      <xdr:colOff>521759</xdr:colOff>
      <xdr:row>51</xdr:row>
      <xdr:rowOff>124671</xdr:rowOff>
    </xdr:to>
    <xdr:sp macro="" textlink="'work sace'!E4">
      <xdr:nvSpPr>
        <xdr:cNvPr id="27" name="TextBox 26">
          <a:extLst>
            <a:ext uri="{FF2B5EF4-FFF2-40B4-BE49-F238E27FC236}">
              <a16:creationId xmlns:a16="http://schemas.microsoft.com/office/drawing/2014/main" id="{00000000-0008-0000-0600-00001B000000}"/>
            </a:ext>
          </a:extLst>
        </xdr:cNvPr>
        <xdr:cNvSpPr txBox="1"/>
      </xdr:nvSpPr>
      <xdr:spPr>
        <a:xfrm>
          <a:off x="2934759" y="9157547"/>
          <a:ext cx="3619500" cy="68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AB66E1-12A0-4A82-B4FE-4F1037855477}" type="TxLink">
            <a:rPr lang="en-US" sz="4000" b="0" i="0" u="none" strike="noStrike">
              <a:solidFill>
                <a:srgbClr val="049DD9"/>
              </a:solidFill>
              <a:latin typeface="Calibri"/>
              <a:ea typeface="+mn-ea"/>
              <a:cs typeface="Calibri"/>
            </a:rPr>
            <a:pPr marL="0" indent="0" algn="ctr"/>
            <a:t>$160.7</a:t>
          </a:fld>
          <a:endParaRPr lang="en-US" sz="4000" b="0" i="0" u="none" strike="noStrike">
            <a:solidFill>
              <a:srgbClr val="049DD9"/>
            </a:solidFill>
            <a:latin typeface="Calibri"/>
            <a:ea typeface="+mn-ea"/>
            <a:cs typeface="Calibri"/>
          </a:endParaRPr>
        </a:p>
      </xdr:txBody>
    </xdr:sp>
    <xdr:clientData/>
  </xdr:twoCellAnchor>
  <xdr:twoCellAnchor>
    <xdr:from>
      <xdr:col>4</xdr:col>
      <xdr:colOff>76201</xdr:colOff>
      <xdr:row>61</xdr:row>
      <xdr:rowOff>160655</xdr:rowOff>
    </xdr:from>
    <xdr:to>
      <xdr:col>10</xdr:col>
      <xdr:colOff>76201</xdr:colOff>
      <xdr:row>65</xdr:row>
      <xdr:rowOff>81279</xdr:rowOff>
    </xdr:to>
    <xdr:sp macro="" textlink="'work sace'!F4">
      <xdr:nvSpPr>
        <xdr:cNvPr id="29" name="TextBox 28">
          <a:extLst>
            <a:ext uri="{FF2B5EF4-FFF2-40B4-BE49-F238E27FC236}">
              <a16:creationId xmlns:a16="http://schemas.microsoft.com/office/drawing/2014/main" id="{00000000-0008-0000-0600-00001D000000}"/>
            </a:ext>
          </a:extLst>
        </xdr:cNvPr>
        <xdr:cNvSpPr txBox="1"/>
      </xdr:nvSpPr>
      <xdr:spPr>
        <a:xfrm>
          <a:off x="2489201" y="11781155"/>
          <a:ext cx="3619500" cy="68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52E673-190C-42FB-8E8E-AC2245CE93F9}" type="TxLink">
            <a:rPr lang="en-US" sz="4000" b="0" i="0" u="none" strike="noStrike">
              <a:solidFill>
                <a:srgbClr val="049DD9"/>
              </a:solidFill>
              <a:latin typeface="Calibri"/>
              <a:ea typeface="+mn-ea"/>
              <a:cs typeface="Calibri"/>
            </a:rPr>
            <a:pPr marL="0" indent="0" algn="ctr"/>
            <a:t> 1.0 </a:t>
          </a:fld>
          <a:endParaRPr lang="en-US" sz="4000" b="0" i="0" u="none" strike="noStrike">
            <a:solidFill>
              <a:srgbClr val="049DD9"/>
            </a:solidFill>
            <a:latin typeface="Calibri"/>
            <a:ea typeface="+mn-ea"/>
            <a:cs typeface="Calibri"/>
          </a:endParaRPr>
        </a:p>
      </xdr:txBody>
    </xdr:sp>
    <xdr:clientData/>
  </xdr:twoCellAnchor>
  <xdr:twoCellAnchor>
    <xdr:from>
      <xdr:col>5</xdr:col>
      <xdr:colOff>159810</xdr:colOff>
      <xdr:row>74</xdr:row>
      <xdr:rowOff>101388</xdr:rowOff>
    </xdr:from>
    <xdr:to>
      <xdr:col>11</xdr:col>
      <xdr:colOff>159810</xdr:colOff>
      <xdr:row>78</xdr:row>
      <xdr:rowOff>22012</xdr:rowOff>
    </xdr:to>
    <xdr:sp macro="" textlink="'work sace'!G4">
      <xdr:nvSpPr>
        <xdr:cNvPr id="31" name="TextBox 30">
          <a:extLst>
            <a:ext uri="{FF2B5EF4-FFF2-40B4-BE49-F238E27FC236}">
              <a16:creationId xmlns:a16="http://schemas.microsoft.com/office/drawing/2014/main" id="{00000000-0008-0000-0600-00001F000000}"/>
            </a:ext>
          </a:extLst>
        </xdr:cNvPr>
        <xdr:cNvSpPr txBox="1"/>
      </xdr:nvSpPr>
      <xdr:spPr>
        <a:xfrm>
          <a:off x="3176060" y="14198388"/>
          <a:ext cx="3619500" cy="68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78DB68-6977-4086-8085-DF7C0ECCD737}" type="TxLink">
            <a:rPr lang="en-US" sz="4000" b="0" i="0" u="none" strike="noStrike">
              <a:solidFill>
                <a:srgbClr val="049DD9"/>
              </a:solidFill>
              <a:latin typeface="Calibri"/>
              <a:ea typeface="+mn-ea"/>
              <a:cs typeface="Calibri"/>
            </a:rPr>
            <a:pPr marL="0" indent="0" algn="ctr"/>
            <a:t>53K</a:t>
          </a:fld>
          <a:endParaRPr lang="en-US" sz="4000" b="0" i="0" u="none" strike="noStrike">
            <a:solidFill>
              <a:srgbClr val="049DD9"/>
            </a:solidFill>
            <a:latin typeface="Calibri"/>
            <a:ea typeface="+mn-ea"/>
            <a:cs typeface="Calibri"/>
          </a:endParaRPr>
        </a:p>
      </xdr:txBody>
    </xdr:sp>
    <xdr:clientData/>
  </xdr:twoCellAnchor>
  <xdr:twoCellAnchor>
    <xdr:from>
      <xdr:col>5</xdr:col>
      <xdr:colOff>131536</xdr:colOff>
      <xdr:row>70</xdr:row>
      <xdr:rowOff>21620</xdr:rowOff>
    </xdr:from>
    <xdr:to>
      <xdr:col>12</xdr:col>
      <xdr:colOff>125186</xdr:colOff>
      <xdr:row>74</xdr:row>
      <xdr:rowOff>21620</xdr:rowOff>
    </xdr:to>
    <xdr:sp macro="" textlink="">
      <xdr:nvSpPr>
        <xdr:cNvPr id="34" name="TextBox 33">
          <a:extLst>
            <a:ext uri="{FF2B5EF4-FFF2-40B4-BE49-F238E27FC236}">
              <a16:creationId xmlns:a16="http://schemas.microsoft.com/office/drawing/2014/main" id="{00000000-0008-0000-0600-000022000000}"/>
            </a:ext>
          </a:extLst>
        </xdr:cNvPr>
        <xdr:cNvSpPr txBox="1"/>
      </xdr:nvSpPr>
      <xdr:spPr>
        <a:xfrm>
          <a:off x="3147786" y="13356620"/>
          <a:ext cx="4216400" cy="76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t>Deliverd order</a:t>
          </a:r>
        </a:p>
      </xdr:txBody>
    </xdr:sp>
    <xdr:clientData/>
  </xdr:twoCellAnchor>
  <xdr:twoCellAnchor>
    <xdr:from>
      <xdr:col>4</xdr:col>
      <xdr:colOff>577851</xdr:colOff>
      <xdr:row>82</xdr:row>
      <xdr:rowOff>138430</xdr:rowOff>
    </xdr:from>
    <xdr:to>
      <xdr:col>10</xdr:col>
      <xdr:colOff>577851</xdr:colOff>
      <xdr:row>86</xdr:row>
      <xdr:rowOff>53762</xdr:rowOff>
    </xdr:to>
    <xdr:sp macro="" textlink="'work sace'!F4">
      <xdr:nvSpPr>
        <xdr:cNvPr id="35" name="TextBox 34">
          <a:extLst>
            <a:ext uri="{FF2B5EF4-FFF2-40B4-BE49-F238E27FC236}">
              <a16:creationId xmlns:a16="http://schemas.microsoft.com/office/drawing/2014/main" id="{00000000-0008-0000-0600-000023000000}"/>
            </a:ext>
          </a:extLst>
        </xdr:cNvPr>
        <xdr:cNvSpPr txBox="1"/>
      </xdr:nvSpPr>
      <xdr:spPr>
        <a:xfrm>
          <a:off x="2990851" y="15759430"/>
          <a:ext cx="3619500" cy="67733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4400" b="0" i="0" u="none" strike="noStrike">
              <a:solidFill>
                <a:schemeClr val="tx1"/>
              </a:solidFill>
              <a:latin typeface="+mn-lt"/>
              <a:ea typeface="+mn-ea"/>
              <a:cs typeface="Calibri"/>
            </a:rPr>
            <a:t>Canceled order</a:t>
          </a:r>
        </a:p>
      </xdr:txBody>
    </xdr:sp>
    <xdr:clientData/>
  </xdr:twoCellAnchor>
  <xdr:twoCellAnchor>
    <xdr:from>
      <xdr:col>4</xdr:col>
      <xdr:colOff>434976</xdr:colOff>
      <xdr:row>87</xdr:row>
      <xdr:rowOff>180763</xdr:rowOff>
    </xdr:from>
    <xdr:to>
      <xdr:col>10</xdr:col>
      <xdr:colOff>434976</xdr:colOff>
      <xdr:row>91</xdr:row>
      <xdr:rowOff>101387</xdr:rowOff>
    </xdr:to>
    <xdr:sp macro="" textlink="'work sace'!H4">
      <xdr:nvSpPr>
        <xdr:cNvPr id="37" name="TextBox 36">
          <a:extLst>
            <a:ext uri="{FF2B5EF4-FFF2-40B4-BE49-F238E27FC236}">
              <a16:creationId xmlns:a16="http://schemas.microsoft.com/office/drawing/2014/main" id="{00000000-0008-0000-0600-000025000000}"/>
            </a:ext>
          </a:extLst>
        </xdr:cNvPr>
        <xdr:cNvSpPr txBox="1"/>
      </xdr:nvSpPr>
      <xdr:spPr>
        <a:xfrm>
          <a:off x="2847976" y="16754263"/>
          <a:ext cx="3619500" cy="68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AE8348-63E5-489B-BBD9-8CA0D6BD3803}" type="TxLink">
            <a:rPr lang="en-US" sz="4000" b="0" i="0" u="none" strike="noStrike">
              <a:solidFill>
                <a:srgbClr val="049DD9"/>
              </a:solidFill>
              <a:latin typeface="Calibri"/>
              <a:ea typeface="+mn-ea"/>
              <a:cs typeface="Calibri"/>
            </a:rPr>
            <a:pPr marL="0" indent="0" algn="ctr"/>
            <a:t> 244.0 </a:t>
          </a:fld>
          <a:endParaRPr lang="en-US" sz="4000" b="0" i="0" u="none" strike="noStrike">
            <a:solidFill>
              <a:srgbClr val="049DD9"/>
            </a:solidFill>
            <a:latin typeface="Calibri"/>
            <a:ea typeface="+mn-ea"/>
            <a:cs typeface="Calibri"/>
          </a:endParaRPr>
        </a:p>
      </xdr:txBody>
    </xdr:sp>
    <xdr:clientData/>
  </xdr:twoCellAnchor>
  <xdr:twoCellAnchor>
    <xdr:from>
      <xdr:col>15</xdr:col>
      <xdr:colOff>506486</xdr:colOff>
      <xdr:row>18</xdr:row>
      <xdr:rowOff>0</xdr:rowOff>
    </xdr:from>
    <xdr:to>
      <xdr:col>33</xdr:col>
      <xdr:colOff>508000</xdr:colOff>
      <xdr:row>41</xdr:row>
      <xdr:rowOff>68037</xdr:rowOff>
    </xdr:to>
    <xdr:sp macro="" textlink="">
      <xdr:nvSpPr>
        <xdr:cNvPr id="38" name="Rectangle 37">
          <a:extLst>
            <a:ext uri="{FF2B5EF4-FFF2-40B4-BE49-F238E27FC236}">
              <a16:creationId xmlns:a16="http://schemas.microsoft.com/office/drawing/2014/main" id="{00000000-0008-0000-0600-000026000000}"/>
            </a:ext>
          </a:extLst>
        </xdr:cNvPr>
        <xdr:cNvSpPr/>
      </xdr:nvSpPr>
      <xdr:spPr>
        <a:xfrm>
          <a:off x="9555236" y="3429000"/>
          <a:ext cx="10860014" cy="4449537"/>
        </a:xfrm>
        <a:prstGeom prst="rect">
          <a:avLst/>
        </a:prstGeom>
        <a:solidFill>
          <a:schemeClr val="bg1"/>
        </a:solidFill>
        <a:ln>
          <a:noFill/>
        </a:ln>
        <a:effectLst>
          <a:outerShdw blurRad="1270000" dist="38100" algn="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16</xdr:col>
          <xdr:colOff>177800</xdr:colOff>
          <xdr:row>18</xdr:row>
          <xdr:rowOff>120650</xdr:rowOff>
        </xdr:from>
        <xdr:to>
          <xdr:col>21</xdr:col>
          <xdr:colOff>247650</xdr:colOff>
          <xdr:row>22</xdr:row>
          <xdr:rowOff>34925</xdr:rowOff>
        </xdr:to>
        <xdr:sp macro="" textlink="">
          <xdr:nvSpPr>
            <xdr:cNvPr id="9226" name="Transaction" hidden="1">
              <a:extLst>
                <a:ext uri="{63B3BB69-23CF-44E3-9099-C40C66FF867C}">
                  <a14:compatExt spid="_x0000_s9226"/>
                </a:ext>
                <a:ext uri="{FF2B5EF4-FFF2-40B4-BE49-F238E27FC236}">
                  <a16:creationId xmlns:a16="http://schemas.microsoft.com/office/drawing/2014/main" id="{00000000-0008-0000-0600-00000A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361950</xdr:colOff>
          <xdr:row>18</xdr:row>
          <xdr:rowOff>149225</xdr:rowOff>
        </xdr:from>
        <xdr:to>
          <xdr:col>31</xdr:col>
          <xdr:colOff>517525</xdr:colOff>
          <xdr:row>22</xdr:row>
          <xdr:rowOff>149225</xdr:rowOff>
        </xdr:to>
        <xdr:sp macro="" textlink="">
          <xdr:nvSpPr>
            <xdr:cNvPr id="9227" name="OptionButton1" hidden="1">
              <a:extLst>
                <a:ext uri="{63B3BB69-23CF-44E3-9099-C40C66FF867C}">
                  <a14:compatExt spid="_x0000_s9227"/>
                </a:ext>
                <a:ext uri="{FF2B5EF4-FFF2-40B4-BE49-F238E27FC236}">
                  <a16:creationId xmlns:a16="http://schemas.microsoft.com/office/drawing/2014/main" id="{00000000-0008-0000-0600-00000B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17</xdr:col>
      <xdr:colOff>520095</xdr:colOff>
      <xdr:row>27</xdr:row>
      <xdr:rowOff>60478</xdr:rowOff>
    </xdr:from>
    <xdr:to>
      <xdr:col>30</xdr:col>
      <xdr:colOff>449036</xdr:colOff>
      <xdr:row>39</xdr:row>
      <xdr:rowOff>34018</xdr:rowOff>
    </xdr:to>
    <xdr:graphicFrame macro="">
      <xdr:nvGraphicFramePr>
        <xdr:cNvPr id="46" name="Chart 45">
          <a:extLst>
            <a:ext uri="{FF2B5EF4-FFF2-40B4-BE49-F238E27FC236}">
              <a16:creationId xmlns:a16="http://schemas.microsoft.com/office/drawing/2014/main" id="{00000000-0008-0000-06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16</xdr:col>
      <xdr:colOff>423333</xdr:colOff>
      <xdr:row>18</xdr:row>
      <xdr:rowOff>105833</xdr:rowOff>
    </xdr:from>
    <xdr:ext cx="184731" cy="264560"/>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10160000" y="343958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16</xdr:col>
      <xdr:colOff>321280</xdr:colOff>
      <xdr:row>22</xdr:row>
      <xdr:rowOff>31750</xdr:rowOff>
    </xdr:from>
    <xdr:ext cx="2091720" cy="774851"/>
    <xdr:sp macro="" textlink="'work sace'!C17">
      <xdr:nvSpPr>
        <xdr:cNvPr id="36" name="TextBox 35">
          <a:extLst>
            <a:ext uri="{FF2B5EF4-FFF2-40B4-BE49-F238E27FC236}">
              <a16:creationId xmlns:a16="http://schemas.microsoft.com/office/drawing/2014/main" id="{00000000-0008-0000-0600-000024000000}"/>
            </a:ext>
          </a:extLst>
        </xdr:cNvPr>
        <xdr:cNvSpPr txBox="1"/>
      </xdr:nvSpPr>
      <xdr:spPr>
        <a:xfrm>
          <a:off x="9973280" y="4222750"/>
          <a:ext cx="2091720" cy="774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505393B-27FA-4908-AD9F-5BA24C3091E8}" type="TxLink">
            <a:rPr lang="en-US" sz="4000" b="0" i="0" u="none" strike="noStrike">
              <a:solidFill>
                <a:srgbClr val="049DD9"/>
              </a:solidFill>
              <a:latin typeface="Calibri"/>
              <a:cs typeface="Calibri"/>
            </a:rPr>
            <a:pPr/>
            <a:t>55%</a:t>
          </a:fld>
          <a:r>
            <a:rPr lang="en-US" sz="4000" b="0" i="0" u="none" strike="noStrike">
              <a:solidFill>
                <a:srgbClr val="049DD9"/>
              </a:solidFill>
              <a:latin typeface="Calibri"/>
              <a:cs typeface="Calibri"/>
            </a:rPr>
            <a:t> </a:t>
          </a:r>
        </a:p>
        <a:p>
          <a:r>
            <a:rPr lang="en-US" sz="4000" b="0" i="0" u="none" strike="noStrike">
              <a:solidFill>
                <a:srgbClr val="049DD9"/>
              </a:solidFill>
              <a:latin typeface="Calibri"/>
              <a:cs typeface="Calibri"/>
            </a:rPr>
            <a:t>  </a:t>
          </a:r>
        </a:p>
        <a:p>
          <a:endParaRPr lang="en-US" sz="4000">
            <a:solidFill>
              <a:srgbClr val="049DD9"/>
            </a:solidFill>
          </a:endParaRPr>
        </a:p>
      </xdr:txBody>
    </xdr:sp>
    <xdr:clientData/>
  </xdr:oneCellAnchor>
  <xdr:oneCellAnchor>
    <xdr:from>
      <xdr:col>16</xdr:col>
      <xdr:colOff>112333</xdr:colOff>
      <xdr:row>25</xdr:row>
      <xdr:rowOff>40516</xdr:rowOff>
    </xdr:from>
    <xdr:ext cx="7864475" cy="429685"/>
    <xdr:sp macro="" textlink="'work sace'!D16">
      <xdr:nvSpPr>
        <xdr:cNvPr id="52" name="TextBox 51">
          <a:extLst>
            <a:ext uri="{FF2B5EF4-FFF2-40B4-BE49-F238E27FC236}">
              <a16:creationId xmlns:a16="http://schemas.microsoft.com/office/drawing/2014/main" id="{00000000-0008-0000-0600-000034000000}"/>
            </a:ext>
          </a:extLst>
        </xdr:cNvPr>
        <xdr:cNvSpPr txBox="1"/>
      </xdr:nvSpPr>
      <xdr:spPr>
        <a:xfrm>
          <a:off x="9764333" y="4803016"/>
          <a:ext cx="7864475" cy="429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01081E1-2E5E-4478-BA7B-F8005AF6E5B3}" type="TxLink">
            <a:rPr lang="en-US" sz="3200" b="1" i="0" u="none" strike="noStrike">
              <a:solidFill>
                <a:srgbClr val="F2CB05"/>
              </a:solidFill>
              <a:latin typeface="Calibri"/>
              <a:cs typeface="Calibri"/>
            </a:rPr>
            <a:pPr/>
            <a:t>of # Transactioncame from the  highlited years</a:t>
          </a:fld>
          <a:endParaRPr lang="en-US" sz="8800" b="1" i="0" u="none" strike="noStrike">
            <a:solidFill>
              <a:srgbClr val="F2CB05"/>
            </a:solidFill>
            <a:latin typeface="Calibri"/>
            <a:cs typeface="Calibri"/>
          </a:endParaRPr>
        </a:p>
      </xdr:txBody>
    </xdr:sp>
    <xdr:clientData/>
  </xdr:oneCellAnchor>
  <xdr:twoCellAnchor>
    <xdr:from>
      <xdr:col>15</xdr:col>
      <xdr:colOff>349250</xdr:colOff>
      <xdr:row>43</xdr:row>
      <xdr:rowOff>127000</xdr:rowOff>
    </xdr:from>
    <xdr:to>
      <xdr:col>33</xdr:col>
      <xdr:colOff>349249</xdr:colOff>
      <xdr:row>67</xdr:row>
      <xdr:rowOff>31750</xdr:rowOff>
    </xdr:to>
    <xdr:graphicFrame macro="">
      <xdr:nvGraphicFramePr>
        <xdr:cNvPr id="56" name="Chart 55">
          <a:extLst>
            <a:ext uri="{FF2B5EF4-FFF2-40B4-BE49-F238E27FC236}">
              <a16:creationId xmlns:a16="http://schemas.microsoft.com/office/drawing/2014/main" id="{00000000-0008-0000-06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381000</xdr:colOff>
      <xdr:row>68</xdr:row>
      <xdr:rowOff>95250</xdr:rowOff>
    </xdr:from>
    <xdr:to>
      <xdr:col>70</xdr:col>
      <xdr:colOff>412750</xdr:colOff>
      <xdr:row>93</xdr:row>
      <xdr:rowOff>31750</xdr:rowOff>
    </xdr:to>
    <xdr:graphicFrame macro="">
      <xdr:nvGraphicFramePr>
        <xdr:cNvPr id="58" name="Chart 57">
          <a:extLst>
            <a:ext uri="{FF2B5EF4-FFF2-40B4-BE49-F238E27FC236}">
              <a16:creationId xmlns:a16="http://schemas.microsoft.com/office/drawing/2014/main" id="{00000000-0008-0000-06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317501</xdr:colOff>
      <xdr:row>43</xdr:row>
      <xdr:rowOff>95250</xdr:rowOff>
    </xdr:from>
    <xdr:to>
      <xdr:col>52</xdr:col>
      <xdr:colOff>317500</xdr:colOff>
      <xdr:row>68</xdr:row>
      <xdr:rowOff>58965</xdr:rowOff>
    </xdr:to>
    <xdr:graphicFrame macro="">
      <xdr:nvGraphicFramePr>
        <xdr:cNvPr id="59" name="Chart 58">
          <a:extLst>
            <a:ext uri="{FF2B5EF4-FFF2-40B4-BE49-F238E27FC236}">
              <a16:creationId xmlns:a16="http://schemas.microsoft.com/office/drawing/2014/main" id="{00000000-0008-0000-06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53</xdr:col>
      <xdr:colOff>190500</xdr:colOff>
      <xdr:row>43</xdr:row>
      <xdr:rowOff>68036</xdr:rowOff>
    </xdr:from>
    <xdr:to>
      <xdr:col>70</xdr:col>
      <xdr:colOff>158750</xdr:colOff>
      <xdr:row>66</xdr:row>
      <xdr:rowOff>127000</xdr:rowOff>
    </xdr:to>
    <xdr:graphicFrame macro="">
      <xdr:nvGraphicFramePr>
        <xdr:cNvPr id="60" name="Chart 59">
          <a:extLst>
            <a:ext uri="{FF2B5EF4-FFF2-40B4-BE49-F238E27FC236}">
              <a16:creationId xmlns:a16="http://schemas.microsoft.com/office/drawing/2014/main" id="{00000000-0008-0000-06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285750</xdr:colOff>
      <xdr:row>17</xdr:row>
      <xdr:rowOff>95250</xdr:rowOff>
    </xdr:from>
    <xdr:to>
      <xdr:col>70</xdr:col>
      <xdr:colOff>571500</xdr:colOff>
      <xdr:row>41</xdr:row>
      <xdr:rowOff>117930</xdr:rowOff>
    </xdr:to>
    <xdr:graphicFrame macro="">
      <xdr:nvGraphicFramePr>
        <xdr:cNvPr id="62" name="Chart 61">
          <a:extLst>
            <a:ext uri="{FF2B5EF4-FFF2-40B4-BE49-F238E27FC236}">
              <a16:creationId xmlns:a16="http://schemas.microsoft.com/office/drawing/2014/main" id="{00000000-0008-0000-06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571500</xdr:colOff>
      <xdr:row>69</xdr:row>
      <xdr:rowOff>127000</xdr:rowOff>
    </xdr:from>
    <xdr:to>
      <xdr:col>52</xdr:col>
      <xdr:colOff>317500</xdr:colOff>
      <xdr:row>92</xdr:row>
      <xdr:rowOff>158750</xdr:rowOff>
    </xdr:to>
    <xdr:graphicFrame macro="">
      <xdr:nvGraphicFramePr>
        <xdr:cNvPr id="67" name="Chart 66">
          <a:extLst>
            <a:ext uri="{FF2B5EF4-FFF2-40B4-BE49-F238E27FC236}">
              <a16:creationId xmlns:a16="http://schemas.microsoft.com/office/drawing/2014/main" id="{00000000-0008-0000-06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234186</xdr:colOff>
      <xdr:row>4</xdr:row>
      <xdr:rowOff>188351</xdr:rowOff>
    </xdr:from>
    <xdr:to>
      <xdr:col>31</xdr:col>
      <xdr:colOff>68036</xdr:colOff>
      <xdr:row>7</xdr:row>
      <xdr:rowOff>25067</xdr:rowOff>
    </xdr:to>
    <mc:AlternateContent xmlns:mc="http://schemas.openxmlformats.org/markup-compatibility/2006" xmlns:a14="http://schemas.microsoft.com/office/drawing/2010/main">
      <mc:Choice Requires="a14">
        <xdr:graphicFrame macro="">
          <xdr:nvGraphicFramePr>
            <xdr:cNvPr id="69" name="Year 1">
              <a:extLst>
                <a:ext uri="{FF2B5EF4-FFF2-40B4-BE49-F238E27FC236}">
                  <a16:creationId xmlns:a16="http://schemas.microsoft.com/office/drawing/2014/main" id="{00000000-0008-0000-0600-00004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94512" y="1016612"/>
              <a:ext cx="8530589" cy="457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174150</xdr:colOff>
      <xdr:row>18</xdr:row>
      <xdr:rowOff>158750</xdr:rowOff>
    </xdr:from>
    <xdr:to>
      <xdr:col>2</xdr:col>
      <xdr:colOff>548822</xdr:colOff>
      <xdr:row>23</xdr:row>
      <xdr:rowOff>175101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7400" y="3587750"/>
          <a:ext cx="977922" cy="968851"/>
        </a:xfrm>
        <a:prstGeom prst="rect">
          <a:avLst/>
        </a:prstGeom>
      </xdr:spPr>
    </xdr:pic>
    <xdr:clientData/>
  </xdr:twoCellAnchor>
  <xdr:twoCellAnchor editAs="oneCell">
    <xdr:from>
      <xdr:col>1</xdr:col>
      <xdr:colOff>122464</xdr:colOff>
      <xdr:row>33</xdr:row>
      <xdr:rowOff>36285</xdr:rowOff>
    </xdr:from>
    <xdr:to>
      <xdr:col>2</xdr:col>
      <xdr:colOff>431189</xdr:colOff>
      <xdr:row>37</xdr:row>
      <xdr:rowOff>177189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714" y="6322785"/>
          <a:ext cx="911975" cy="902904"/>
        </a:xfrm>
        <a:prstGeom prst="rect">
          <a:avLst/>
        </a:prstGeom>
      </xdr:spPr>
    </xdr:pic>
    <xdr:clientData/>
  </xdr:twoCellAnchor>
  <xdr:twoCellAnchor editAs="oneCell">
    <xdr:from>
      <xdr:col>1</xdr:col>
      <xdr:colOff>548820</xdr:colOff>
      <xdr:row>58</xdr:row>
      <xdr:rowOff>18143</xdr:rowOff>
    </xdr:from>
    <xdr:to>
      <xdr:col>3</xdr:col>
      <xdr:colOff>254295</xdr:colOff>
      <xdr:row>62</xdr:row>
      <xdr:rowOff>159047</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52070" y="11067143"/>
          <a:ext cx="911975" cy="902904"/>
        </a:xfrm>
        <a:prstGeom prst="rect">
          <a:avLst/>
        </a:prstGeom>
      </xdr:spPr>
    </xdr:pic>
    <xdr:clientData/>
  </xdr:twoCellAnchor>
  <xdr:twoCellAnchor editAs="oneCell">
    <xdr:from>
      <xdr:col>1</xdr:col>
      <xdr:colOff>353787</xdr:colOff>
      <xdr:row>70</xdr:row>
      <xdr:rowOff>158749</xdr:rowOff>
    </xdr:from>
    <xdr:to>
      <xdr:col>3</xdr:col>
      <xdr:colOff>312498</xdr:colOff>
      <xdr:row>76</xdr:row>
      <xdr:rowOff>0</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57037" y="13493749"/>
          <a:ext cx="1165211" cy="984251"/>
        </a:xfrm>
        <a:prstGeom prst="rect">
          <a:avLst/>
        </a:prstGeom>
      </xdr:spPr>
    </xdr:pic>
    <xdr:clientData/>
  </xdr:twoCellAnchor>
  <xdr:twoCellAnchor editAs="oneCell">
    <xdr:from>
      <xdr:col>1</xdr:col>
      <xdr:colOff>444499</xdr:colOff>
      <xdr:row>83</xdr:row>
      <xdr:rowOff>99786</xdr:rowOff>
    </xdr:from>
    <xdr:to>
      <xdr:col>3</xdr:col>
      <xdr:colOff>286045</xdr:colOff>
      <xdr:row>88</xdr:row>
      <xdr:rowOff>186261</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7749" y="15911286"/>
          <a:ext cx="1048046" cy="1038975"/>
        </a:xfrm>
        <a:prstGeom prst="rect">
          <a:avLst/>
        </a:prstGeom>
      </xdr:spPr>
    </xdr:pic>
    <xdr:clientData/>
  </xdr:twoCellAnchor>
  <xdr:twoCellAnchor editAs="oneCell">
    <xdr:from>
      <xdr:col>1</xdr:col>
      <xdr:colOff>4536</xdr:colOff>
      <xdr:row>44</xdr:row>
      <xdr:rowOff>118225</xdr:rowOff>
    </xdr:from>
    <xdr:to>
      <xdr:col>2</xdr:col>
      <xdr:colOff>362857</xdr:colOff>
      <xdr:row>49</xdr:row>
      <xdr:rowOff>118225</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07786" y="8500225"/>
          <a:ext cx="961571" cy="9525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1.869100694443" createdVersion="5" refreshedVersion="7" minRefreshableVersion="3" recordCount="0" supportSubquery="1" supportAdvancedDrill="1" xr:uid="{C5B561BD-32A0-4DFB-BA08-315CC20A256B}">
  <cacheSource type="external" connectionId="9"/>
  <cacheFields count="4">
    <cacheField name="[products].[brand_name].[brand_name]" caption="brand_name" numFmtId="0" hierarchy="13" level="1">
      <sharedItems count="10">
        <s v="auto"/>
        <s v="bed_bath_table"/>
        <s v="computers_accessories"/>
        <s v="cool_stuff"/>
        <s v="furniture_decor"/>
        <s v="garden_tools"/>
        <s v="health_beauty"/>
        <s v="housewares"/>
        <s v="sports_leisure"/>
        <s v="watches_gifts"/>
      </sharedItems>
    </cacheField>
    <cacheField name="[TOTAL SALES].[Year].[Year]" caption="Year" numFmtId="0" hierarchy="53" level="1">
      <sharedItems containsSemiMixedTypes="0" containsString="0" containsNumber="1" containsInteger="1" minValue="2017" maxValue="2018" count="2">
        <n v="2017"/>
        <n v="2018"/>
      </sharedItems>
      <extLst>
        <ext xmlns:x15="http://schemas.microsoft.com/office/spreadsheetml/2010/11/main" uri="{4F2E5C28-24EA-4eb8-9CBF-B6C8F9C3D259}">
          <x15:cachedUniqueNames>
            <x15:cachedUniqueName index="0" name="[TOTAL SALES].[Year].&amp;[2017]"/>
            <x15:cachedUniqueName index="1" name="[TOTAL SALES].[Year].&amp;[2018]"/>
          </x15:cachedUniqueNames>
        </ext>
      </extLst>
    </cacheField>
    <cacheField name="[Measures].[total sales]" caption="total sales" numFmtId="0" hierarchy="55" level="32767"/>
    <cacheField name="[Measures].[# Transaction]" caption="# Transaction" numFmtId="0" hierarchy="56" level="32767"/>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2"/>
      </fieldsUsage>
    </cacheHierarchy>
    <cacheHierarchy uniqueName="[Measures].[# Transaction]" caption="# Transaction" measure="1" displayFolder="" measureGroup="TOTAL SALES" count="0" oneField="1">
      <fieldsUsage count="1">
        <fieldUsage x="3"/>
      </fieldsUsage>
    </cacheHierarchy>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69907404" createdVersion="5" refreshedVersion="7" minRefreshableVersion="3" recordCount="0" supportSubquery="1" supportAdvancedDrill="1" xr:uid="{8C128963-335D-4A9F-A9B1-0398204F377D}">
  <cacheSource type="external" connectionId="9"/>
  <cacheFields count="10">
    <cacheField name="[products].[brand_name].[brand_name]" caption="brand_name" numFmtId="0" hierarchy="13" level="1">
      <sharedItems count="10">
        <s v="auto"/>
        <s v="bed_bath_table"/>
        <s v="computers_accessories"/>
        <s v="cool_stuff"/>
        <s v="furniture_decor"/>
        <s v="garden_tools"/>
        <s v="health_beauty"/>
        <s v="housewares"/>
        <s v="sports_leisure"/>
        <s v="watches_gifts"/>
      </sharedItems>
    </cacheField>
    <cacheField name="[Measures].[# Transaction]" caption="# Transaction" numFmtId="0" hierarchy="56" level="32767"/>
    <cacheField name="[Measures].[Aov]" caption="Aov" numFmtId="0" hierarchy="57" level="32767"/>
    <cacheField name="[Measures].[Order oer customer]" caption="Order oer customer" numFmtId="0" hierarchy="59" level="32767"/>
    <cacheField name="[Measures].[total sales]" caption="total sales" numFmtId="0" hierarchy="55" level="32767"/>
    <cacheField name="[Measures].[Deliverd order]" caption="Deliverd order" numFmtId="0" hierarchy="60" level="32767"/>
    <cacheField name="[Measures].[Canceled order]" caption="Canceled order" numFmtId="0" hierarchy="61" level="32767"/>
    <cacheField name="[Measures].[sold products]" caption="sold products" numFmtId="0" hierarchy="62" level="32767"/>
    <cacheField name="[Measures].[un sold products]" caption="un sold products" numFmtId="0" hierarchy="63" level="32767"/>
    <cacheField name="[TOTAL SALES].[Year].[Year]" caption="Year" numFmtId="0" hierarchy="53" level="1">
      <sharedItems containsSemiMixedTypes="0" containsString="0" containsNumber="1" containsInteger="1" minValue="2017" maxValue="2018" count="2">
        <n v="2018"/>
        <n v="2017" u="1"/>
      </sharedItems>
      <extLst>
        <ext xmlns:x15="http://schemas.microsoft.com/office/spreadsheetml/2010/11/main" uri="{4F2E5C28-24EA-4eb8-9CBF-B6C8F9C3D259}">
          <x15:cachedUniqueNames>
            <x15:cachedUniqueName index="0" name="[TOTAL SALES].[Year].&amp;[2018]"/>
            <x15:cachedUniqueName index="1" name="[TOTAL SALES].[Year].&amp;[2017]"/>
          </x15:cachedUniqueNames>
        </ext>
      </extLst>
    </cacheField>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9"/>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4"/>
      </fieldsUsage>
    </cacheHierarchy>
    <cacheHierarchy uniqueName="[Measures].[# Transaction]" caption="# Transaction" measure="1" displayFolder="" measureGroup="TOTAL SALES" count="0" oneField="1">
      <fieldsUsage count="1">
        <fieldUsage x="1"/>
      </fieldsUsage>
    </cacheHierarchy>
    <cacheHierarchy uniqueName="[Measures].[Aov]" caption="Aov" measure="1" displayFolder="" measureGroup="TOTAL SALES" count="0" oneField="1">
      <fieldsUsage count="1">
        <fieldUsage x="2"/>
      </fieldsUsage>
    </cacheHierarchy>
    <cacheHierarchy uniqueName="[Measures].[TOTAL CUSTOMER]" caption="TOTAL CUSTOMER" measure="1" displayFolder="" measureGroup="TOTAL SALES" count="0"/>
    <cacheHierarchy uniqueName="[Measures].[Order oer customer]" caption="Order oer customer" measure="1" displayFolder="" measureGroup="TOTAL SALES" count="0" oneField="1">
      <fieldsUsage count="1">
        <fieldUsage x="3"/>
      </fieldsUsage>
    </cacheHierarchy>
    <cacheHierarchy uniqueName="[Measures].[Deliverd order]" caption="Deliverd order" measure="1" displayFolder="" measureGroup="TOTAL SALES" count="0" oneField="1">
      <fieldsUsage count="1">
        <fieldUsage x="5"/>
      </fieldsUsage>
    </cacheHierarchy>
    <cacheHierarchy uniqueName="[Measures].[Canceled order]" caption="Canceled order" measure="1" displayFolder="" measureGroup="TOTAL SALES" count="0" oneField="1">
      <fieldsUsage count="1">
        <fieldUsage x="6"/>
      </fieldsUsage>
    </cacheHierarchy>
    <cacheHierarchy uniqueName="[Measures].[sold products]" caption="sold products" measure="1" displayFolder="" measureGroup="TOTAL SALES" count="0" oneField="1">
      <fieldsUsage count="1">
        <fieldUsage x="7"/>
      </fieldsUsage>
    </cacheHierarchy>
    <cacheHierarchy uniqueName="[Measures].[un sold products]" caption="un sold products" measure="1" displayFolder="" measureGroup="TOTAL SALES" count="0" oneField="1">
      <fieldsUsage count="1">
        <fieldUsage x="8"/>
      </fieldsUsage>
    </cacheHierarchy>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70370373" createdVersion="5" refreshedVersion="7" minRefreshableVersion="3" recordCount="0" supportSubquery="1" supportAdvancedDrill="1" xr:uid="{3E53F174-A310-4EF5-9AF4-3AFB8FFB8025}">
  <cacheSource type="external" connectionId="9"/>
  <cacheFields count="2">
    <cacheField name="[products].[brand_name].[brand_name]" caption="brand_name" numFmtId="0" hierarchy="13" level="1">
      <sharedItems count="10">
        <s v="auto"/>
        <s v="bed_bath_table"/>
        <s v="computers_accessories"/>
        <s v="cool_stuff"/>
        <s v="furniture_decor"/>
        <s v="garden_tools"/>
        <s v="health_beauty"/>
        <s v="housewares"/>
        <s v="sports_leisure"/>
        <s v="watches_gifts"/>
      </sharedItems>
    </cacheField>
    <cacheField name="[TOTAL SALES].[Year].[Year]" caption="Year" numFmtId="0" hierarchy="53" level="1">
      <sharedItems containsSemiMixedTypes="0" containsString="0" containsNumber="1" containsInteger="1" minValue="2017" maxValue="2018" count="2">
        <n v="2018"/>
        <n v="2017" u="1"/>
      </sharedItems>
      <extLst>
        <ext xmlns:x15="http://schemas.microsoft.com/office/spreadsheetml/2010/11/main" uri="{4F2E5C28-24EA-4eb8-9CBF-B6C8F9C3D259}">
          <x15:cachedUniqueNames>
            <x15:cachedUniqueName index="0" name="[TOTAL SALES].[Year].&amp;[2018]"/>
            <x15:cachedUniqueName index="1" name="[TOTAL SALES].[Year].&amp;[2017]"/>
          </x15:cachedUniqueNames>
        </ext>
      </extLst>
    </cacheField>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70833335" createdVersion="5" refreshedVersion="7" minRefreshableVersion="3" recordCount="0" supportSubquery="1" supportAdvancedDrill="1" xr:uid="{4872FE5C-A75C-43DE-B3AA-96103578F850}">
  <cacheSource type="external" connectionId="9"/>
  <cacheFields count="4">
    <cacheField name="[products].[brand_name].[brand_name]" caption="brand_name" numFmtId="0" hierarchy="13" level="1">
      <sharedItems count="10">
        <s v="auto"/>
        <s v="bed_bath_table"/>
        <s v="computers_accessories"/>
        <s v="cool_stuff"/>
        <s v="furniture_decor"/>
        <s v="garden_tools"/>
        <s v="health_beauty"/>
        <s v="housewares"/>
        <s v="sports_leisure"/>
        <s v="watches_gifts"/>
      </sharedItems>
    </cacheField>
    <cacheField name="[TOTAL SALES].[Year].[Year]" caption="Year" numFmtId="0" hierarchy="53" level="1">
      <sharedItems containsSemiMixedTypes="0" containsString="0" containsNumber="1" containsInteger="1" minValue="2017" maxValue="2018" count="2">
        <n v="2018"/>
        <n v="2017" u="1"/>
      </sharedItems>
      <extLst>
        <ext xmlns:x15="http://schemas.microsoft.com/office/spreadsheetml/2010/11/main" uri="{4F2E5C28-24EA-4eb8-9CBF-B6C8F9C3D259}">
          <x15:cachedUniqueNames>
            <x15:cachedUniqueName index="0" name="[TOTAL SALES].[Year].&amp;[2018]"/>
            <x15:cachedUniqueName index="1" name="[TOTAL SALES].[Year].&amp;[2017]"/>
          </x15:cachedUniqueNames>
        </ext>
      </extLst>
    </cacheField>
    <cacheField name="[Measures].[sold products]" caption="sold products" numFmtId="0" hierarchy="62" level="32767"/>
    <cacheField name="[Measures].[un sold products]" caption="un sold products" numFmtId="0" hierarchy="63" level="32767"/>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oneField="1">
      <fieldsUsage count="1">
        <fieldUsage x="2"/>
      </fieldsUsage>
    </cacheHierarchy>
    <cacheHierarchy uniqueName="[Measures].[un sold products]" caption="un sold products" measure="1" displayFolder="" measureGroup="TOTAL SALES" count="0" oneField="1">
      <fieldsUsage count="1">
        <fieldUsage x="3"/>
      </fieldsUsage>
    </cacheHierarchy>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7164352" createdVersion="5" refreshedVersion="7" minRefreshableVersion="3" recordCount="0" supportSubquery="1" supportAdvancedDrill="1" xr:uid="{6BE719F5-7121-43D1-8A3E-A92C7B1BC139}">
  <cacheSource type="external" connectionId="9"/>
  <cacheFields count="11">
    <cacheField name="[products].[brand_name].[brand_name]" caption="brand_name" numFmtId="0" hierarchy="13" level="1">
      <sharedItems count="10">
        <s v="auto"/>
        <s v="bed_bath_table"/>
        <s v="computers_accessories"/>
        <s v="cool_stuff"/>
        <s v="furniture_decor"/>
        <s v="garden_tools"/>
        <s v="health_beauty"/>
        <s v="housewares"/>
        <s v="sports_leisure"/>
        <s v="watches_gifts"/>
      </sharedItems>
    </cacheField>
    <cacheField name="[Measures].[# Transaction]" caption="# Transaction" numFmtId="0" hierarchy="56" level="32767"/>
    <cacheField name="[Measures].[TOTAL CUSTOMER]" caption="TOTAL CUSTOMER" numFmtId="0" hierarchy="58" level="32767"/>
    <cacheField name="[Measures].[Aov]" caption="Aov" numFmtId="0" hierarchy="57" level="32767"/>
    <cacheField name="[Measures].[Order oer customer]" caption="Order oer customer" numFmtId="0" hierarchy="59" level="32767"/>
    <cacheField name="[Measures].[total sales]" caption="total sales" numFmtId="0" hierarchy="55" level="32767"/>
    <cacheField name="[Measures].[Deliverd order]" caption="Deliverd order" numFmtId="0" hierarchy="60" level="32767"/>
    <cacheField name="[Measures].[Canceled order]" caption="Canceled order" numFmtId="0" hierarchy="61" level="32767"/>
    <cacheField name="[Measures].[sold products]" caption="sold products" numFmtId="0" hierarchy="62" level="32767"/>
    <cacheField name="[Measures].[un sold products]" caption="un sold products" numFmtId="0" hierarchy="63" level="32767"/>
    <cacheField name="[TOTAL SALES].[Year].[Year]" caption="Year" numFmtId="0" hierarchy="53" level="1">
      <sharedItems containsSemiMixedTypes="0" containsNonDate="0" containsString="0"/>
    </cacheField>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0"/>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5"/>
      </fieldsUsage>
    </cacheHierarchy>
    <cacheHierarchy uniqueName="[Measures].[# Transaction]" caption="# Transaction" measure="1" displayFolder="" measureGroup="TOTAL SALES" count="0" oneField="1">
      <fieldsUsage count="1">
        <fieldUsage x="1"/>
      </fieldsUsage>
    </cacheHierarchy>
    <cacheHierarchy uniqueName="[Measures].[Aov]" caption="Aov" measure="1" displayFolder="" measureGroup="TOTAL SALES" count="0" oneField="1">
      <fieldsUsage count="1">
        <fieldUsage x="3"/>
      </fieldsUsage>
    </cacheHierarchy>
    <cacheHierarchy uniqueName="[Measures].[TOTAL CUSTOMER]" caption="TOTAL CUSTOMER" measure="1" displayFolder="" measureGroup="TOTAL SALES" count="0" oneField="1">
      <fieldsUsage count="1">
        <fieldUsage x="2"/>
      </fieldsUsage>
    </cacheHierarchy>
    <cacheHierarchy uniqueName="[Measures].[Order oer customer]" caption="Order oer customer" measure="1" displayFolder="" measureGroup="TOTAL SALES" count="0" oneField="1">
      <fieldsUsage count="1">
        <fieldUsage x="4"/>
      </fieldsUsage>
    </cacheHierarchy>
    <cacheHierarchy uniqueName="[Measures].[Deliverd order]" caption="Deliverd order" measure="1" displayFolder="" measureGroup="TOTAL SALES" count="0" oneField="1">
      <fieldsUsage count="1">
        <fieldUsage x="6"/>
      </fieldsUsage>
    </cacheHierarchy>
    <cacheHierarchy uniqueName="[Measures].[Canceled order]" caption="Canceled order" measure="1" displayFolder="" measureGroup="TOTAL SALES" count="0" oneField="1">
      <fieldsUsage count="1">
        <fieldUsage x="7"/>
      </fieldsUsage>
    </cacheHierarchy>
    <cacheHierarchy uniqueName="[Measures].[sold products]" caption="sold products" measure="1" displayFolder="" measureGroup="TOTAL SALES" count="0" oneField="1">
      <fieldsUsage count="1">
        <fieldUsage x="8"/>
      </fieldsUsage>
    </cacheHierarchy>
    <cacheHierarchy uniqueName="[Measures].[un sold products]" caption="un sold products" measure="1" displayFolder="" measureGroup="TOTAL SALES" count="0" oneField="1">
      <fieldsUsage count="1">
        <fieldUsage x="9"/>
      </fieldsUsage>
    </cacheHierarchy>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72222221" createdVersion="5" refreshedVersion="7" minRefreshableVersion="3" recordCount="0" supportSubquery="1" supportAdvancedDrill="1" xr:uid="{5191AF15-10FB-462E-9629-11F1FCED7E81}">
  <cacheSource type="external" connectionId="9"/>
  <cacheFields count="3">
    <cacheField name="[products].[brand_name].[brand_name]" caption="brand_name" numFmtId="0" hierarchy="13" level="1">
      <sharedItems count="7">
        <s v="air_conditioning"/>
        <s v="art"/>
        <s v="bed_bath_table" u="1"/>
        <s v="computers_accessories" u="1"/>
        <s v="health_beauty" u="1"/>
        <s v="sports_leisure" u="1"/>
        <s v="watches_gifts" u="1"/>
      </sharedItems>
    </cacheField>
    <cacheField name="[TOTAL SALES].[Year].[Year]" caption="Year" numFmtId="0" hierarchy="53" level="1">
      <sharedItems containsSemiMixedTypes="0" containsNonDate="0" containsString="0"/>
    </cacheField>
    <cacheField name="[Measures].[total sales]" caption="total sales" numFmtId="0" hierarchy="55" level="32767"/>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2"/>
      </fieldsUsage>
    </cacheHierarchy>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73495368" createdVersion="5" refreshedVersion="7" minRefreshableVersion="3" recordCount="0" supportSubquery="1" supportAdvancedDrill="1" xr:uid="{C8C9FB90-56B0-4ABD-876C-36CDF944E514}">
  <cacheSource type="external" connectionId="9"/>
  <cacheFields count="4">
    <cacheField name="[products].[brand_name].[brand_name]" caption="brand_name" numFmtId="0" hierarchy="13" level="1">
      <sharedItems count="5">
        <s v="bed_bath_table"/>
        <s v="computers_accessories"/>
        <s v="health_beauty"/>
        <s v="sports_leisure"/>
        <s v="watches_gifts"/>
      </sharedItems>
    </cacheField>
    <cacheField name="[TOTAL SALES].[Year].[Year]" caption="Year" numFmtId="0" hierarchy="53" level="1">
      <sharedItems containsSemiMixedTypes="0" containsNonDate="0" containsString="0"/>
    </cacheField>
    <cacheField name="[TOTAL SALES].[branch_id].[branch_id]" caption="branch_id" numFmtId="0" hierarchy="44" level="1">
      <sharedItems count="5">
        <s v="BR0243"/>
        <s v="BR0391"/>
        <s v="BR1183"/>
        <s v="BR2618"/>
        <s v="BR2721"/>
      </sharedItems>
    </cacheField>
    <cacheField name="[Measures].[total sales]" caption="total sales" numFmtId="0" hierarchy="55" level="32767"/>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2" memberValueDatatype="130" unbalanced="0">
      <fieldsUsage count="2">
        <fieldUsage x="-1"/>
        <fieldUsage x="2"/>
      </fieldsUsage>
    </cacheHierarchy>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3"/>
      </fieldsUsage>
    </cacheHierarchy>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7395833" createdVersion="5" refreshedVersion="7" minRefreshableVersion="3" recordCount="0" supportSubquery="1" supportAdvancedDrill="1" xr:uid="{3EE991DC-E085-4FCC-A3DC-2D83259A9A56}">
  <cacheSource type="external" connectionId="9"/>
  <cacheFields count="5">
    <cacheField name="[products].[brand_name].[brand_name]" caption="brand_name" numFmtId="0" hierarchy="13" level="1">
      <sharedItems count="5">
        <s v="bed_bath_table"/>
        <s v="computers_accessories"/>
        <s v="health_beauty"/>
        <s v="sports_leisure"/>
        <s v="watches_gifts"/>
      </sharedItems>
    </cacheField>
    <cacheField name="[TOTAL SALES].[Year].[Year]" caption="Year" numFmtId="0" hierarchy="53" level="1">
      <sharedItems containsSemiMixedTypes="0" containsNonDate="0" containsString="0"/>
    </cacheField>
    <cacheField name="[TOTAL SALES].[branch_id].[branch_id]" caption="branch_id" numFmtId="0" hierarchy="44" level="1">
      <sharedItems count="9">
        <s v="BR0069"/>
        <s v="BR0902"/>
        <s v="BR1183"/>
        <s v="BR2464"/>
        <s v="BR2956"/>
        <s v="BR0243" u="1"/>
        <s v="BR0391" u="1"/>
        <s v="BR2618" u="1"/>
        <s v="BR2721" u="1"/>
      </sharedItems>
    </cacheField>
    <cacheField name="[Measures].[Canceled order]" caption="Canceled order" numFmtId="0" hierarchy="61" level="32767"/>
    <cacheField name="[Measures].[Deliverd order]" caption="Deliverd order" numFmtId="0" hierarchy="60" level="32767"/>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2" memberValueDatatype="130" unbalanced="0">
      <fieldsUsage count="2">
        <fieldUsage x="-1"/>
        <fieldUsage x="2"/>
      </fieldsUsage>
    </cacheHierarchy>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oneField="1">
      <fieldsUsage count="1">
        <fieldUsage x="4"/>
      </fieldsUsage>
    </cacheHierarchy>
    <cacheHierarchy uniqueName="[Measures].[Canceled order]" caption="Canceled order" measure="1" displayFolder="" measureGroup="TOTAL SALES" count="0" oneField="1">
      <fieldsUsage count="1">
        <fieldUsage x="3"/>
      </fieldsUsage>
    </cacheHierarchy>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875" createdVersion="5" refreshedVersion="7" minRefreshableVersion="3" recordCount="0" supportSubquery="1" supportAdvancedDrill="1" xr:uid="{3DEB24DD-730A-46E1-987D-DC02E65D6D57}">
  <cacheSource type="external" connectionId="9"/>
  <cacheFields count="5">
    <cacheField name="[products].[brand_name].[brand_name]" caption="brand_name" numFmtId="0" hierarchy="13" level="1">
      <sharedItems count="5">
        <s v="bed_bath_table"/>
        <s v="computers_accessories"/>
        <s v="health_beauty"/>
        <s v="sports_leisure"/>
        <s v="watches_gifts"/>
      </sharedItems>
    </cacheField>
    <cacheField name="[TOTAL SALES].[Year].[Year]" caption="Year" numFmtId="0" hierarchy="53" level="1">
      <sharedItems containsSemiMixedTypes="0" containsNonDate="0" containsString="0"/>
    </cacheField>
    <cacheField name="[TOTAL SALES].[branch_id].[branch_id]" caption="branch_id" numFmtId="0" hierarchy="44" level="1">
      <sharedItems count="9">
        <s v="BR0069"/>
        <s v="BR0902"/>
        <s v="BR1183"/>
        <s v="BR2464"/>
        <s v="BR2956"/>
        <s v="BR0243" u="1"/>
        <s v="BR0391" u="1"/>
        <s v="BR2618" u="1"/>
        <s v="BR2721" u="1"/>
      </sharedItems>
    </cacheField>
    <cacheField name="[Measures].[total sales]" caption="total sales" numFmtId="0" hierarchy="55" level="32767"/>
    <cacheField name="[TOTAL SALES].[customer_id].[customer_id]" caption="customer_id" numFmtId="0" hierarchy="45" level="1">
      <sharedItems count="10">
        <s v="C05899"/>
        <s v="C21172"/>
        <s v="C38473"/>
        <s v="C40678"/>
        <s v="C44773"/>
        <s v="C54996"/>
        <s v="C64496"/>
        <s v="C75951"/>
        <s v="C90197"/>
        <s v="C98446"/>
      </sharedItems>
    </cacheField>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2" memberValueDatatype="130" unbalanced="0">
      <fieldsUsage count="2">
        <fieldUsage x="-1"/>
        <fieldUsage x="2"/>
      </fieldsUsage>
    </cacheHierarchy>
    <cacheHierarchy uniqueName="[TOTAL SALES].[customer_id]" caption="customer_id" attribute="1" defaultMemberUniqueName="[TOTAL SALES].[customer_id].[All]" allUniqueName="[TOTAL SALES].[customer_id].[All]" dimensionUniqueName="[TOTAL SALES]" displayFolder="" count="2" memberValueDatatype="130" unbalanced="0">
      <fieldsUsage count="2">
        <fieldUsage x="-1"/>
        <fieldUsage x="4"/>
      </fieldsUsage>
    </cacheHierarchy>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3"/>
      </fieldsUsage>
    </cacheHierarchy>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87962962" createdVersion="5" refreshedVersion="7" minRefreshableVersion="3" recordCount="0" supportSubquery="1" supportAdvancedDrill="1" xr:uid="{763BCCD3-EB49-499E-8641-CA7C5F7D3A54}">
  <cacheSource type="external" connectionId="9"/>
  <cacheFields count="6">
    <cacheField name="[products].[brand_name].[brand_name]" caption="brand_name" numFmtId="0" hierarchy="13" level="1">
      <sharedItems count="5">
        <s v="bed_bath_table"/>
        <s v="computers_accessories"/>
        <s v="health_beauty"/>
        <s v="sports_leisure"/>
        <s v="watches_gifts"/>
      </sharedItems>
    </cacheField>
    <cacheField name="[TOTAL SALES].[Year].[Year]" caption="Year" numFmtId="0" hierarchy="53" level="1">
      <sharedItems containsSemiMixedTypes="0" containsNonDate="0" containsString="0"/>
    </cacheField>
    <cacheField name="[TOTAL SALES].[branch_id].[branch_id]" caption="branch_id" numFmtId="0" hierarchy="44" level="1">
      <sharedItems count="9">
        <s v="BR0069"/>
        <s v="BR0902"/>
        <s v="BR1183"/>
        <s v="BR2464"/>
        <s v="BR2956"/>
        <s v="BR0243" u="1"/>
        <s v="BR0391" u="1"/>
        <s v="BR2618" u="1"/>
        <s v="BR2721" u="1"/>
      </sharedItems>
    </cacheField>
    <cacheField name="[TOTAL SALES].[customer_id].[customer_id]" caption="customer_id" numFmtId="0" hierarchy="45" level="1">
      <sharedItems count="10">
        <s v="C03907"/>
        <s v="C06196"/>
        <s v="C12062"/>
        <s v="C13463"/>
        <s v="C27305"/>
        <s v="C68306"/>
        <s v="C73170"/>
        <s v="C83821"/>
        <s v="C86369"/>
        <s v="C98345"/>
      </sharedItems>
    </cacheField>
    <cacheField name="[Measures].[total sales]" caption="total sales" numFmtId="0" hierarchy="55" level="32767"/>
    <cacheField name="[TOTAL SALES].[payment_method_id].[payment_method_id]" caption="payment_method_id" numFmtId="0" hierarchy="47" level="1">
      <sharedItems count="4">
        <s v="PM01"/>
        <s v="PM02"/>
        <s v="PM03"/>
        <s v="PM05"/>
      </sharedItems>
    </cacheField>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2"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2" memberValueDatatype="130" unbalanced="0">
      <fieldsUsage count="2">
        <fieldUsage x="-1"/>
        <fieldUsage x="2"/>
      </fieldsUsage>
    </cacheHierarchy>
    <cacheHierarchy uniqueName="[TOTAL SALES].[customer_id]" caption="customer_id" attribute="1" defaultMemberUniqueName="[TOTAL SALES].[customer_id].[All]" allUniqueName="[TOTAL SALES].[customer_id].[All]" dimensionUniqueName="[TOTAL SALES]" displayFolder="" count="2" memberValueDatatype="130" unbalanced="0">
      <fieldsUsage count="2">
        <fieldUsage x="-1"/>
        <fieldUsage x="3"/>
      </fieldsUsage>
    </cacheHierarchy>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2" memberValueDatatype="130" unbalanced="0">
      <fieldsUsage count="2">
        <fieldUsage x="-1"/>
        <fieldUsage x="5"/>
      </fieldsUsage>
    </cacheHierarchy>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total sales]" caption="total sales" measure="1" displayFolder="" measureGroup="TOTAL SALES" count="0" oneField="1">
      <fieldsUsage count="1">
        <fieldUsage x="4"/>
      </fieldsUsage>
    </cacheHierarchy>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3.270688310186" createdVersion="5" refreshedVersion="7" minRefreshableVersion="3" recordCount="0" supportSubquery="1" supportAdvancedDrill="1" xr:uid="{12768712-6195-487F-952E-1C2F33D95909}">
  <cacheSource type="external" connectionId="9"/>
  <cacheFields count="7">
    <cacheField name="[products].[brand_name].[brand_name]" caption="brand_name" numFmtId="0" hierarchy="13" level="1">
      <sharedItems count="5">
        <s v="bed_bath_table"/>
        <s v="computers_accessories"/>
        <s v="health_beauty"/>
        <s v="sports_leisure"/>
        <s v="watches_gifts"/>
      </sharedItems>
    </cacheField>
    <cacheField name="[TOTAL SALES].[Year].[Year]" caption="Year" numFmtId="0" hierarchy="53" level="1">
      <sharedItems containsSemiMixedTypes="0" containsString="0" containsNumber="1" containsInteger="1" minValue="2017" maxValue="2018" count="2">
        <n v="2018"/>
        <n v="2017" u="1"/>
      </sharedItems>
      <extLst>
        <ext xmlns:x15="http://schemas.microsoft.com/office/spreadsheetml/2010/11/main" uri="{4F2E5C28-24EA-4eb8-9CBF-B6C8F9C3D259}">
          <x15:cachedUniqueNames>
            <x15:cachedUniqueName index="0" name="[TOTAL SALES].[Year].&amp;[2018]"/>
            <x15:cachedUniqueName index="1" name="[TOTAL SALES].[Year].&amp;[2017]"/>
          </x15:cachedUniqueNames>
        </ext>
      </extLst>
    </cacheField>
    <cacheField name="[TOTAL SALES].[branch_id].[branch_id]" caption="branch_id" numFmtId="0" hierarchy="44" level="1">
      <sharedItems count="9">
        <s v="BR0069"/>
        <s v="BR0902"/>
        <s v="BR1183"/>
        <s v="BR2464"/>
        <s v="BR2956"/>
        <s v="BR0243" u="1"/>
        <s v="BR0391" u="1"/>
        <s v="BR2618" u="1"/>
        <s v="BR2721" u="1"/>
      </sharedItems>
    </cacheField>
    <cacheField name="[TOTAL SALES].[customer_id].[customer_id]" caption="customer_id" numFmtId="0" hierarchy="45" level="1">
      <sharedItems count="10">
        <s v="C03907"/>
        <s v="C06196"/>
        <s v="C12062"/>
        <s v="C13463"/>
        <s v="C27305"/>
        <s v="C68306"/>
        <s v="C73170"/>
        <s v="C83821"/>
        <s v="C86369"/>
        <s v="C98345"/>
      </sharedItems>
    </cacheField>
    <cacheField name="[Measures].[total sales]" caption="total sales" numFmtId="0" hierarchy="55" level="32767"/>
    <cacheField name="[TOTAL SALES].[payment_method_id].[payment_method_id]" caption="payment_method_id" numFmtId="0" hierarchy="47" level="1">
      <sharedItems count="4">
        <s v="PM01"/>
        <s v="PM02"/>
        <s v="PM03"/>
        <s v="PM05"/>
      </sharedItems>
    </cacheField>
    <cacheField name="[TOTAL SALES].[First Characters].[First Characters]" caption="First Characters" numFmtId="0" hierarchy="54" level="1">
      <sharedItems count="9">
        <s v="Apr"/>
        <s v="Aug"/>
        <s v="Feb"/>
        <s v="Jan"/>
        <s v="Jul"/>
        <s v="Jun"/>
        <s v="Mar"/>
        <s v="May"/>
        <s v="Sep"/>
      </sharedItems>
    </cacheField>
  </cacheFields>
  <cacheHierarchies count="79">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2" memberValueDatatype="130" unbalanced="0">
      <fieldsUsage count="2">
        <fieldUsage x="-1"/>
        <fieldUsage x="0"/>
      </fieldsUsage>
    </cacheHierarchy>
    <cacheHierarchy uniqueName="[products].[category_pt]" caption="category_pt" attribute="1" defaultMemberUniqueName="[products].[category_pt].[All]" allUniqueName="[products].[category_pt].[All]" dimensionUniqueName="[products]" displayFolder="" count="2"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2" memberValueDatatype="130" unbalanced="0">
      <fieldsUsage count="2">
        <fieldUsage x="-1"/>
        <fieldUsage x="2"/>
      </fieldsUsage>
    </cacheHierarchy>
    <cacheHierarchy uniqueName="[TOTAL SALES].[customer_id]" caption="customer_id" attribute="1" defaultMemberUniqueName="[TOTAL SALES].[customer_id].[All]" allUniqueName="[TOTAL SALES].[customer_id].[All]" dimensionUniqueName="[TOTAL SALES]" displayFolder="" count="2" memberValueDatatype="130" unbalanced="0">
      <fieldsUsage count="2">
        <fieldUsage x="-1"/>
        <fieldUsage x="3"/>
      </fieldsUsage>
    </cacheHierarchy>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2" memberValueDatatype="130" unbalanced="0">
      <fieldsUsage count="2">
        <fieldUsage x="-1"/>
        <fieldUsage x="5"/>
      </fieldsUsage>
    </cacheHierarchy>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fieldsUsage count="2">
        <fieldUsage x="-1"/>
        <fieldUsage x="1"/>
      </fieldsUsage>
    </cacheHierarchy>
    <cacheHierarchy uniqueName="[TOTAL SALES].[First Characters]" caption="First Characters" attribute="1" defaultMemberUniqueName="[TOTAL SALES].[First Characters].[All]" allUniqueName="[TOTAL SALES].[First Characters].[All]" dimensionUniqueName="[TOTAL SALES]" displayFolder="" count="2" memberValueDatatype="130" unbalanced="0">
      <fieldsUsage count="2">
        <fieldUsage x="-1"/>
        <fieldUsage x="6"/>
      </fieldsUsage>
    </cacheHierarchy>
    <cacheHierarchy uniqueName="[Measures].[total sales]" caption="total sales" measure="1" displayFolder="" measureGroup="TOTAL SALES" count="0" oneField="1">
      <fieldsUsage count="1">
        <fieldUsage x="4"/>
      </fieldsUsage>
    </cacheHierarchy>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y uniqueName="[Measures].[Sum of Year]" caption="Sum of Year" measure="1" displayFolder="" measureGroup="TOTAL SALES" count="0" hidden="1">
      <extLst>
        <ext xmlns:x15="http://schemas.microsoft.com/office/spreadsheetml/2010/11/main" uri="{B97F6D7D-B522-45F9-BDA1-12C45D357490}">
          <x15:cacheHierarchy aggregatedColumn="53"/>
        </ext>
      </extLst>
    </cacheHierarchy>
    <cacheHierarchy uniqueName="[Measures].[Sum of quantity]" caption="Sum of quantity" measure="1" displayFolder="" measureGroup="TOTAL SALES" count="0" hidden="1">
      <extLst>
        <ext xmlns:x15="http://schemas.microsoft.com/office/spreadsheetml/2010/11/main" uri="{B97F6D7D-B522-45F9-BDA1-12C45D357490}">
          <x15:cacheHierarchy aggregatedColumn="48"/>
        </ext>
      </extLst>
    </cacheHierarchy>
    <cacheHierarchy uniqueName="[Measures].[Count of branch_id]" caption="Count of branch_id" measure="1" displayFolder="" measureGroup="TOTAL SALES" count="0" hidden="1">
      <extLst>
        <ext xmlns:x15="http://schemas.microsoft.com/office/spreadsheetml/2010/11/main" uri="{B97F6D7D-B522-45F9-BDA1-12C45D357490}">
          <x15:cacheHierarchy aggregatedColumn="44"/>
        </ext>
      </extLst>
    </cacheHierarchy>
    <cacheHierarchy uniqueName="[Measures].[Count of customer_id]" caption="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customer_id]" caption="Distinct Count of customer_id" measure="1" displayFolder="" measureGroup="TOTAL SALES" count="0" hidden="1">
      <extLst>
        <ext xmlns:x15="http://schemas.microsoft.com/office/spreadsheetml/2010/11/main" uri="{B97F6D7D-B522-45F9-BDA1-12C45D357490}">
          <x15:cacheHierarchy aggregatedColumn="45"/>
        </ext>
      </extLst>
    </cacheHierarchy>
    <cacheHierarchy uniqueName="[Measures].[Distinct Count of branch_id]" caption="Distinct Count of branch_id" measure="1" displayFolder="" measureGroup="TOTAL SALES" count="0" hidden="1">
      <extLst>
        <ext xmlns:x15="http://schemas.microsoft.com/office/spreadsheetml/2010/11/main" uri="{B97F6D7D-B522-45F9-BDA1-12C45D357490}">
          <x15:cacheHierarchy aggregatedColumn="44"/>
        </ext>
      </extLst>
    </cacheHierarchy>
  </cacheHierarchies>
  <kpis count="0"/>
  <dimensions count="9">
    <dimension name="branches" uniqueName="[branches]" caption="branches"/>
    <dimension name="brands" uniqueName="[brands]" caption="brands"/>
    <dimension name="customers" uniqueName="[customers]" caption="customers"/>
    <dimension measure="1" name="Measures" uniqueName="[Measures]" caption="Measures"/>
    <dimension name="payment_methods" uniqueName="[payment_methods]" caption="payment_methods"/>
    <dimension name="products" uniqueName="[products]" caption="products"/>
    <dimension name="Sales_2017" uniqueName="[Sales_2017]" caption="Sales_2017"/>
    <dimension name="Sales_2018" uniqueName="[Sales_2018]" caption="Sales_2018"/>
    <dimension name="TOTAL SALES" uniqueName="[TOTAL SALES]" caption="TOTAL SALES"/>
  </dimensions>
  <measureGroups count="8">
    <measureGroup name="branches" caption="branches"/>
    <measureGroup name="brands" caption="brands"/>
    <measureGroup name="customers" caption="customers"/>
    <measureGroup name="payment_methods" caption="payment_methods"/>
    <measureGroup name="products" caption="products"/>
    <measureGroup name="Sales_2017" caption="Sales_2017"/>
    <measureGroup name="Sales_2018" caption="Sales_2018"/>
    <measureGroup name="TOTAL SALES" caption="TOTAL SALES"/>
  </measureGroups>
  <maps count="14">
    <map measureGroup="0" dimension="0"/>
    <map measureGroup="1" dimension="1"/>
    <map measureGroup="2" dimension="2"/>
    <map measureGroup="3" dimension="4"/>
    <map measureGroup="4" dimension="1"/>
    <map measureGroup="4" dimension="5"/>
    <map measureGroup="5" dimension="6"/>
    <map measureGroup="6" dimension="7"/>
    <map measureGroup="7" dimension="0"/>
    <map measureGroup="7" dimension="1"/>
    <map measureGroup="7" dimension="2"/>
    <map measureGroup="7" dimension="4"/>
    <map measureGroup="7" dimension="5"/>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oStore" refreshedDate="45901.869089236112" createdVersion="3" refreshedVersion="7" minRefreshableVersion="3" recordCount="0" supportSubquery="1" supportAdvancedDrill="1" xr:uid="{AA7DDEBA-3194-4FB4-BFF3-1D7AD3F27ADD}">
  <cacheSource type="external" connectionId="9">
    <extLst>
      <ext xmlns:x14="http://schemas.microsoft.com/office/spreadsheetml/2009/9/main" uri="{F057638F-6D5F-4e77-A914-E7F072B9BCA8}">
        <x14:sourceConnection name="ThisWorkbookDataModel"/>
      </ext>
    </extLst>
  </cacheSource>
  <cacheFields count="0"/>
  <cacheHierarchies count="74">
    <cacheHierarchy uniqueName="[branches].[branch_id]" caption="branch_id" attribute="1" defaultMemberUniqueName="[branches].[branch_id].[All]" allUniqueName="[branches].[branch_id].[All]" dimensionUniqueName="[branches]" displayFolder="" count="0" memberValueDatatype="130" unbalanced="0"/>
    <cacheHierarchy uniqueName="[branches].[state]" caption="state" attribute="1" defaultMemberUniqueName="[branches].[state].[All]" allUniqueName="[branches].[state].[All]" dimensionUniqueName="[branches]" displayFolder="" count="0" memberValueDatatype="130" unbalanced="0"/>
    <cacheHierarchy uniqueName="[branches].[city]" caption="city" attribute="1" defaultMemberUniqueName="[branches].[city].[All]" allUniqueName="[branches].[city].[All]" dimensionUniqueName="[branches]" displayFolder="" count="0" memberValueDatatype="130" unbalanced="0"/>
    <cacheHierarchy uniqueName="[brands].[brand_id]" caption="brand_id" attribute="1" defaultMemberUniqueName="[brands].[brand_id].[All]" allUniqueName="[brands].[brand_id].[All]" dimensionUniqueName="[brands]" displayFolder="" count="0" memberValueDatatype="130" unbalanced="0"/>
    <cacheHierarchy uniqueName="[brands].[brand_name]" caption="brand_name" attribute="1" defaultMemberUniqueName="[brands].[brand_name].[All]" allUniqueName="[brands].[brand_name].[All]" dimensionUniqueName="[brands]" displayFolder="" count="0" memberValueDatatype="130" unbalanced="0"/>
    <cacheHierarchy uniqueName="[brands].[source_category_pt]" caption="source_category_pt" attribute="1" defaultMemberUniqueName="[brands].[source_category_pt].[All]" allUniqueName="[brands].[source_category_pt].[All]" dimensionUniqueName="[brands]" displayFolder="" count="0" memberValueDatatype="130" unbalanced="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payment_methods].[payment_method_id]" caption="payment_method_id" attribute="1" defaultMemberUniqueName="[payment_methods].[payment_method_id].[All]" allUniqueName="[payment_methods].[payment_method_id].[All]" dimensionUniqueName="[payment_methods]" displayFolder="" count="0" memberValueDatatype="130" unbalanced="0"/>
    <cacheHierarchy uniqueName="[payment_methods].[payment_method_name]" caption="payment_method_name" attribute="1" defaultMemberUniqueName="[payment_methods].[payment_method_name].[All]" allUniqueName="[payment_methods].[payment_method_name].[All]" dimensionUniqueName="[payment_methods]" displayFolder="" count="0" memberValueDatatype="130" unbalanced="0"/>
    <cacheHierarchy uniqueName="[products].[product_id]" caption="product_id" attribute="1" defaultMemberUniqueName="[products].[product_id].[All]" allUniqueName="[products].[product_id].[All]" dimensionUniqueName="[products]" displayFolder="" count="0" memberValueDatatype="130" unbalanced="0"/>
    <cacheHierarchy uniqueName="[products].[brand_id]" caption="brand_id" attribute="1" defaultMemberUniqueName="[products].[brand_id].[All]" allUniqueName="[products].[brand_id].[All]" dimensionUniqueName="[products]" displayFolder="" count="0" memberValueDatatype="130" unbalanced="0"/>
    <cacheHierarchy uniqueName="[products].[brand_name]" caption="brand_name" attribute="1" defaultMemberUniqueName="[products].[brand_name].[All]" allUniqueName="[products].[brand_name].[All]" dimensionUniqueName="[products]" displayFolder="" count="0" memberValueDatatype="130" unbalanced="0"/>
    <cacheHierarchy uniqueName="[products].[category_pt]" caption="category_pt" attribute="1" defaultMemberUniqueName="[products].[category_pt].[All]" allUniqueName="[products].[category_pt].[All]" dimensionUniqueName="[products]" displayFolder="" count="0" memberValueDatatype="130" unbalanced="0"/>
    <cacheHierarchy uniqueName="[products].[weight_g]" caption="weight_g" attribute="1" defaultMemberUniqueName="[products].[weight_g].[All]" allUniqueName="[products].[weight_g].[All]" dimensionUniqueName="[products]" displayFolder="" count="0" memberValueDatatype="20" unbalanced="0"/>
    <cacheHierarchy uniqueName="[products].[length_cm]" caption="length_cm" attribute="1" defaultMemberUniqueName="[products].[length_cm].[All]" allUniqueName="[products].[length_cm].[All]" dimensionUniqueName="[products]" displayFolder="" count="0" memberValueDatatype="20" unbalanced="0"/>
    <cacheHierarchy uniqueName="[products].[height_cm]" caption="height_cm" attribute="1" defaultMemberUniqueName="[products].[height_cm].[All]" allUniqueName="[products].[height_cm].[All]" dimensionUniqueName="[products]" displayFolder="" count="0" memberValueDatatype="20" unbalanced="0"/>
    <cacheHierarchy uniqueName="[products].[width_cm]" caption="width_cm" attribute="1" defaultMemberUniqueName="[products].[width_cm].[All]" allUniqueName="[products].[width_cm].[All]" dimensionUniqueName="[products]" displayFolder="" count="0" memberValueDatatype="20" unbalanced="0"/>
    <cacheHierarchy uniqueName="[products].[reference_price]" caption="reference_price" attribute="1" defaultMemberUniqueName="[products].[reference_price].[All]" allUniqueName="[products].[reference_price].[All]" dimensionUniqueName="[products]" displayFolder="" count="0" memberValueDatatype="5" unbalanced="0"/>
    <cacheHierarchy uniqueName="[Sales_2017].[product_id]" caption="product_id" attribute="1" defaultMemberUniqueName="[Sales_2017].[product_id].[All]" allUniqueName="[Sales_2017].[product_id].[All]" dimensionUniqueName="[Sales_2017]" displayFolder="" count="0" memberValueDatatype="130" unbalanced="0"/>
    <cacheHierarchy uniqueName="[Sales_2017].[order_id]" caption="order_id" attribute="1" defaultMemberUniqueName="[Sales_2017].[order_id].[All]" allUniqueName="[Sales_2017].[order_id].[All]" dimensionUniqueName="[Sales_2017]" displayFolder="" count="0" memberValueDatatype="130" unbalanced="0"/>
    <cacheHierarchy uniqueName="[Sales_2017].[order_datetime]" caption="order_datetime" attribute="1" defaultMemberUniqueName="[Sales_2017].[order_datetime].[All]" allUniqueName="[Sales_2017].[order_datetime].[All]" dimensionUniqueName="[Sales_2017]" displayFolder="" count="0" memberValueDatatype="5" unbalanced="0"/>
    <cacheHierarchy uniqueName="[Sales_2017].[branch_id]" caption="branch_id" attribute="1" defaultMemberUniqueName="[Sales_2017].[branch_id].[All]" allUniqueName="[Sales_2017].[branch_id].[All]" dimensionUniqueName="[Sales_2017]" displayFolder="" count="0" memberValueDatatype="130" unbalanced="0"/>
    <cacheHierarchy uniqueName="[Sales_2017].[customer_id]" caption="customer_id" attribute="1" defaultMemberUniqueName="[Sales_2017].[customer_id].[All]" allUniqueName="[Sales_2017].[customer_id].[All]" dimensionUniqueName="[Sales_2017]" displayFolder="" count="0" memberValueDatatype="130" unbalanced="0"/>
    <cacheHierarchy uniqueName="[Sales_2017].[payment_method_id]" caption="payment_method_id" attribute="1" defaultMemberUniqueName="[Sales_2017].[payment_method_id].[All]" allUniqueName="[Sales_2017].[payment_method_id].[All]" dimensionUniqueName="[Sales_2017]" displayFolder="" count="0" memberValueDatatype="130" unbalanced="0"/>
    <cacheHierarchy uniqueName="[Sales_2017].[quantity]" caption="quantity" attribute="1" defaultMemberUniqueName="[Sales_2017].[quantity].[All]" allUniqueName="[Sales_2017].[quantity].[All]" dimensionUniqueName="[Sales_2017]" displayFolder="" count="0" memberValueDatatype="20" unbalanced="0"/>
    <cacheHierarchy uniqueName="[Sales_2017].[unit_price]" caption="unit_price" attribute="1" defaultMemberUniqueName="[Sales_2017].[unit_price].[All]" allUniqueName="[Sales_2017].[unit_price].[All]" dimensionUniqueName="[Sales_2017]" displayFolder="" count="0" memberValueDatatype="5" unbalanced="0"/>
    <cacheHierarchy uniqueName="[Sales_2017].[freight_value]" caption="freight_value" attribute="1" defaultMemberUniqueName="[Sales_2017].[freight_value].[All]" allUniqueName="[Sales_2017].[freight_value].[All]" dimensionUniqueName="[Sales_2017]" displayFolder="" count="0" memberValueDatatype="5" unbalanced="0"/>
    <cacheHierarchy uniqueName="[Sales_2017].[total_amount]" caption="total_amount" attribute="1" defaultMemberUniqueName="[Sales_2017].[total_amount].[All]" allUniqueName="[Sales_2017].[total_amount].[All]" dimensionUniqueName="[Sales_2017]" displayFolder="" count="0" memberValueDatatype="5" unbalanced="0"/>
    <cacheHierarchy uniqueName="[Sales_2017].[payment_status]" caption="payment_status" attribute="1" defaultMemberUniqueName="[Sales_2017].[payment_status].[All]" allUniqueName="[Sales_2017].[payment_status].[All]" dimensionUniqueName="[Sales_2017]" displayFolder="" count="0" memberValueDatatype="130" unbalanced="0"/>
    <cacheHierarchy uniqueName="[Sales_2018].[product_id]" caption="product_id" attribute="1" defaultMemberUniqueName="[Sales_2018].[product_id].[All]" allUniqueName="[Sales_2018].[product_id].[All]" dimensionUniqueName="[Sales_2018]" displayFolder="" count="0" memberValueDatatype="130" unbalanced="0"/>
    <cacheHierarchy uniqueName="[Sales_2018].[order_id]" caption="order_id" attribute="1" defaultMemberUniqueName="[Sales_2018].[order_id].[All]" allUniqueName="[Sales_2018].[order_id].[All]" dimensionUniqueName="[Sales_2018]" displayFolder="" count="0" memberValueDatatype="130" unbalanced="0"/>
    <cacheHierarchy uniqueName="[Sales_2018].[order_datetime]" caption="order_datetime" attribute="1" defaultMemberUniqueName="[Sales_2018].[order_datetime].[All]" allUniqueName="[Sales_2018].[order_datetime].[All]" dimensionUniqueName="[Sales_2018]" displayFolder="" count="0" memberValueDatatype="5" unbalanced="0"/>
    <cacheHierarchy uniqueName="[Sales_2018].[branch_id]" caption="branch_id" attribute="1" defaultMemberUniqueName="[Sales_2018].[branch_id].[All]" allUniqueName="[Sales_2018].[branch_id].[All]" dimensionUniqueName="[Sales_2018]" displayFolder="" count="0" memberValueDatatype="130" unbalanced="0"/>
    <cacheHierarchy uniqueName="[Sales_2018].[customer_id]" caption="customer_id" attribute="1" defaultMemberUniqueName="[Sales_2018].[customer_id].[All]" allUniqueName="[Sales_2018].[customer_id].[All]" dimensionUniqueName="[Sales_2018]" displayFolder="" count="0" memberValueDatatype="130" unbalanced="0"/>
    <cacheHierarchy uniqueName="[Sales_2018].[payment_method_id]" caption="payment_method_id" attribute="1" defaultMemberUniqueName="[Sales_2018].[payment_method_id].[All]" allUniqueName="[Sales_2018].[payment_method_id].[All]" dimensionUniqueName="[Sales_2018]" displayFolder="" count="0" memberValueDatatype="130" unbalanced="0"/>
    <cacheHierarchy uniqueName="[Sales_2018].[quantity]" caption="quantity" attribute="1" defaultMemberUniqueName="[Sales_2018].[quantity].[All]" allUniqueName="[Sales_2018].[quantity].[All]" dimensionUniqueName="[Sales_2018]" displayFolder="" count="0" memberValueDatatype="20" unbalanced="0"/>
    <cacheHierarchy uniqueName="[Sales_2018].[unit_price]" caption="unit_price" attribute="1" defaultMemberUniqueName="[Sales_2018].[unit_price].[All]" allUniqueName="[Sales_2018].[unit_price].[All]" dimensionUniqueName="[Sales_2018]" displayFolder="" count="0" memberValueDatatype="5" unbalanced="0"/>
    <cacheHierarchy uniqueName="[Sales_2018].[freight_value]" caption="freight_value" attribute="1" defaultMemberUniqueName="[Sales_2018].[freight_value].[All]" allUniqueName="[Sales_2018].[freight_value].[All]" dimensionUniqueName="[Sales_2018]" displayFolder="" count="0" memberValueDatatype="5" unbalanced="0"/>
    <cacheHierarchy uniqueName="[Sales_2018].[total_amount]" caption="total_amount" attribute="1" defaultMemberUniqueName="[Sales_2018].[total_amount].[All]" allUniqueName="[Sales_2018].[total_amount].[All]" dimensionUniqueName="[Sales_2018]" displayFolder="" count="0" memberValueDatatype="5" unbalanced="0"/>
    <cacheHierarchy uniqueName="[Sales_2018].[payment_status]" caption="payment_status" attribute="1" defaultMemberUniqueName="[Sales_2018].[payment_status].[All]" allUniqueName="[Sales_2018].[payment_status].[All]" dimensionUniqueName="[Sales_2018]" displayFolder="" count="0" memberValueDatatype="130" unbalanced="0"/>
    <cacheHierarchy uniqueName="[TOTAL SALES].[product_id]" caption="product_id" attribute="1" defaultMemberUniqueName="[TOTAL SALES].[product_id].[All]" allUniqueName="[TOTAL SALES].[product_id].[All]" dimensionUniqueName="[TOTAL SALES]" displayFolder="" count="0" memberValueDatatype="130" unbalanced="0"/>
    <cacheHierarchy uniqueName="[TOTAL SALES].[order_id]" caption="order_id" attribute="1" defaultMemberUniqueName="[TOTAL SALES].[order_id].[All]" allUniqueName="[TOTAL SALES].[order_id].[All]" dimensionUniqueName="[TOTAL SALES]" displayFolder="" count="0" memberValueDatatype="130" unbalanced="0"/>
    <cacheHierarchy uniqueName="[TOTAL SALES].[branch_id]" caption="branch_id" attribute="1" defaultMemberUniqueName="[TOTAL SALES].[branch_id].[All]" allUniqueName="[TOTAL SALES].[branch_id].[All]" dimensionUniqueName="[TOTAL SALES]" displayFolder="" count="0" memberValueDatatype="130" unbalanced="0"/>
    <cacheHierarchy uniqueName="[TOTAL SALES].[customer_id]" caption="customer_id" attribute="1" defaultMemberUniqueName="[TOTAL SALES].[customer_id].[All]" allUniqueName="[TOTAL SALES].[customer_id].[All]" dimensionUniqueName="[TOTAL SALES]" displayFolder="" count="0" memberValueDatatype="130" unbalanced="0"/>
    <cacheHierarchy uniqueName="[TOTAL SALES].[order_datetime]" caption="order_datetime" attribute="1" time="1" defaultMemberUniqueName="[TOTAL SALES].[order_datetime].[All]" allUniqueName="[TOTAL SALES].[order_datetime].[All]" dimensionUniqueName="[TOTAL SALES]" displayFolder="" count="0" memberValueDatatype="7" unbalanced="0"/>
    <cacheHierarchy uniqueName="[TOTAL SALES].[payment_method_id]" caption="payment_method_id" attribute="1" defaultMemberUniqueName="[TOTAL SALES].[payment_method_id].[All]" allUniqueName="[TOTAL SALES].[payment_method_id].[All]" dimensionUniqueName="[TOTAL SALES]" displayFolder="" count="0" memberValueDatatype="130" unbalanced="0"/>
    <cacheHierarchy uniqueName="[TOTAL SALES].[quantity]" caption="quantity" attribute="1" defaultMemberUniqueName="[TOTAL SALES].[quantity].[All]" allUniqueName="[TOTAL SALES].[quantity].[All]" dimensionUniqueName="[TOTAL SALES]" displayFolder="" count="0" memberValueDatatype="20" unbalanced="0"/>
    <cacheHierarchy uniqueName="[TOTAL SALES].[unit_price]" caption="unit_price" attribute="1" defaultMemberUniqueName="[TOTAL SALES].[unit_price].[All]" allUniqueName="[TOTAL SALES].[unit_price].[All]" dimensionUniqueName="[TOTAL SALES]" displayFolder="" count="0" memberValueDatatype="5" unbalanced="0"/>
    <cacheHierarchy uniqueName="[TOTAL SALES].[freight_value]" caption="freight_value" attribute="1" defaultMemberUniqueName="[TOTAL SALES].[freight_value].[All]" allUniqueName="[TOTAL SALES].[freight_value].[All]" dimensionUniqueName="[TOTAL SALES]" displayFolder="" count="0" memberValueDatatype="5" unbalanced="0"/>
    <cacheHierarchy uniqueName="[TOTAL SALES].[total_amount]" caption="total_amount" attribute="1" defaultMemberUniqueName="[TOTAL SALES].[total_amount].[All]" allUniqueName="[TOTAL SALES].[total_amount].[All]" dimensionUniqueName="[TOTAL SALES]" displayFolder="" count="0" memberValueDatatype="5" unbalanced="0"/>
    <cacheHierarchy uniqueName="[TOTAL SALES].[payment_status]" caption="payment_status" attribute="1" defaultMemberUniqueName="[TOTAL SALES].[payment_status].[All]" allUniqueName="[TOTAL SALES].[payment_status].[All]" dimensionUniqueName="[TOTAL SALES]" displayFolder="" count="0" memberValueDatatype="130" unbalanced="0"/>
    <cacheHierarchy uniqueName="[TOTAL SALES].[Year]" caption="Year" attribute="1" defaultMemberUniqueName="[TOTAL SALES].[Year].[All]" allUniqueName="[TOTAL SALES].[Year].[All]" dimensionUniqueName="[TOTAL SALES]" displayFolder="" count="2" memberValueDatatype="20" unbalanced="0"/>
    <cacheHierarchy uniqueName="[TOTAL SALES].[First Characters]" caption="First Characters" attribute="1" defaultMemberUniqueName="[TOTAL SALES].[First Characters].[All]" allUniqueName="[TOTAL SALES].[First Characters].[All]" dimensionUniqueName="[TOTAL SALES]" displayFolder="" count="0" memberValueDatatype="130" unbalanced="0"/>
    <cacheHierarchy uniqueName="[Measures].[Sum of Year]" caption="Sum of Year" measure="1" displayFolder="" measureGroup="TOTAL SALES" count="0">
      <extLst>
        <ext xmlns:x15="http://schemas.microsoft.com/office/spreadsheetml/2010/11/main" uri="{B97F6D7D-B522-45F9-BDA1-12C45D357490}">
          <x15:cacheHierarchy aggregatedColumn="53"/>
        </ext>
      </extLst>
    </cacheHierarchy>
    <cacheHierarchy uniqueName="[Measures].[total sales]" caption="total sales" measure="1" displayFolder="" measureGroup="TOTAL SALES" count="0"/>
    <cacheHierarchy uniqueName="[Measures].[# Transaction]" caption="# Transaction" measure="1" displayFolder="" measureGroup="TOTAL SALES" count="0"/>
    <cacheHierarchy uniqueName="[Measures].[Aov]" caption="Aov" measure="1" displayFolder="" measureGroup="TOTAL SALES" count="0"/>
    <cacheHierarchy uniqueName="[Measures].[TOTAL CUSTOMER]" caption="TOTAL CUSTOMER" measure="1" displayFolder="" measureGroup="TOTAL SALES" count="0"/>
    <cacheHierarchy uniqueName="[Measures].[Order oer customer]" caption="Order oer customer" measure="1" displayFolder="" measureGroup="TOTAL SALES" count="0"/>
    <cacheHierarchy uniqueName="[Measures].[Deliverd order]" caption="Deliverd order" measure="1" displayFolder="" measureGroup="TOTAL SALES" count="0"/>
    <cacheHierarchy uniqueName="[Measures].[Canceled order]" caption="Canceled order" measure="1" displayFolder="" measureGroup="TOTAL SALES" count="0"/>
    <cacheHierarchy uniqueName="[Measures].[sold products]" caption="sold products" measure="1" displayFolder="" measureGroup="TOTAL SALES" count="0"/>
    <cacheHierarchy uniqueName="[Measures].[un sold products]" caption="un sold products" measure="1" displayFolder="" measureGroup="TOTAL SALES" count="0"/>
    <cacheHierarchy uniqueName="[Measures].[__XL_Count Sales_2017]" caption="__XL_Count Sales_2017" measure="1" displayFolder="" measureGroup="Sales_2017" count="0" hidden="1"/>
    <cacheHierarchy uniqueName="[Measures].[__XL_Count Sales_2018]" caption="__XL_Count Sales_2018" measure="1" displayFolder="" measureGroup="Sales_2018" count="0" hidden="1"/>
    <cacheHierarchy uniqueName="[Measures].[__XL_Count branches]" caption="__XL_Count branches" measure="1" displayFolder="" measureGroup="branche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XL_Count brands]" caption="__XL_Count brands" measure="1" displayFolder="" measureGroup="brands" count="0" hidden="1"/>
    <cacheHierarchy uniqueName="[Measures].[__XL_Count payment_methods]" caption="__XL_Count payment_methods" measure="1" displayFolder="" measureGroup="payment_methods" count="0" hidden="1"/>
    <cacheHierarchy uniqueName="[Measures].[__XL_Count TOTAL SALES]" caption="__XL_Count TOTAL SALES" measure="1" displayFolder="" measureGroup="TOTAL 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437419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709CFF-E774-47D3-8308-D0DD82E8F66C}" name="PivotTable3" cacheId="74" applyNumberFormats="0" applyBorderFormats="0" applyFontFormats="0" applyPatternFormats="0" applyAlignmentFormats="0" applyWidthHeightFormats="1" dataCaption="Values" tag="5d90a13e-fdeb-4115-b36c-c34fef9ba1c7" updatedVersion="7" minRefreshableVersion="3" useAutoFormatting="1" subtotalHiddenItems="1" rowGrandTotals="0" colGrandTotals="0" itemPrintTitles="1" createdVersion="5" indent="0" compact="0" compactData="0" multipleFieldFilters="0">
  <location ref="M8:U9" firstHeaderRow="0" firstDataRow="1" firstDataCol="1"/>
  <pivotFields count="10">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s="1" x="0"/>
        <item x="1"/>
      </items>
    </pivotField>
  </pivotFields>
  <rowFields count="1">
    <field x="9"/>
  </rowFields>
  <rowItems count="1">
    <i>
      <x/>
    </i>
  </rowItems>
  <colFields count="1">
    <field x="-2"/>
  </colFields>
  <colItems count="8">
    <i>
      <x/>
    </i>
    <i i="1">
      <x v="1"/>
    </i>
    <i i="2">
      <x v="2"/>
    </i>
    <i i="3">
      <x v="3"/>
    </i>
    <i i="4">
      <x v="4"/>
    </i>
    <i i="5">
      <x v="5"/>
    </i>
    <i i="6">
      <x v="6"/>
    </i>
    <i i="7">
      <x v="7"/>
    </i>
  </colItems>
  <dataFields count="8">
    <dataField fld="4" subtotal="count" baseField="0" baseItem="0" numFmtId="168"/>
    <dataField fld="1" subtotal="count" baseField="0" baseItem="0" numFmtId="165"/>
    <dataField fld="2" subtotal="count" baseField="0" baseItem="0" numFmtId="166"/>
    <dataField name="Order per customer" fld="3" subtotal="count" baseField="0" baseItem="4"/>
    <dataField fld="5" subtotal="count" baseField="0" baseItem="0" numFmtId="165"/>
    <dataField fld="6" subtotal="count" baseField="0" baseItem="0"/>
    <dataField fld="7" subtotal="count" baseField="0" baseItem="0" numFmtId="165"/>
    <dataField fld="8" subtotal="count" baseField="0" baseItem="0" numFmtId="165"/>
  </dataFields>
  <formats count="17">
    <format dxfId="24">
      <pivotArea type="all" dataOnly="0" outline="0" fieldPosition="0"/>
    </format>
    <format dxfId="23">
      <pivotArea outline="0" collapsedLevelsAreSubtotals="1" fieldPosition="0"/>
    </format>
    <format dxfId="22">
      <pivotArea dataOnly="0" labelOnly="1" outline="0" fieldPosition="0">
        <references count="1">
          <reference field="4294967294" count="6">
            <x v="0"/>
            <x v="1"/>
            <x v="2"/>
            <x v="3"/>
            <x v="4"/>
            <x v="5"/>
          </reference>
        </references>
      </pivotArea>
    </format>
    <format dxfId="21">
      <pivotArea outline="0" fieldPosition="0">
        <references count="1">
          <reference field="4294967294" count="1" selected="0">
            <x v="0"/>
          </reference>
        </references>
      </pivotArea>
    </format>
    <format dxfId="20">
      <pivotArea outline="0" fieldPosition="0">
        <references count="1">
          <reference field="4294967294" count="1" selected="0">
            <x v="0"/>
          </reference>
        </references>
      </pivotArea>
    </format>
    <format dxfId="19">
      <pivotArea outline="0" fieldPosition="0">
        <references count="1">
          <reference field="4294967294" count="1" selected="0">
            <x v="0"/>
          </reference>
        </references>
      </pivotArea>
    </format>
    <format dxfId="18">
      <pivotArea dataOnly="0" labelOnly="1" outline="0" fieldPosition="0">
        <references count="1">
          <reference field="4294967294" count="1">
            <x v="1"/>
          </reference>
        </references>
      </pivotArea>
    </format>
    <format dxfId="17">
      <pivotArea outline="0" fieldPosition="0">
        <references count="1">
          <reference field="4294967294" count="1" selected="0">
            <x v="1"/>
          </reference>
        </references>
      </pivotArea>
    </format>
    <format dxfId="16">
      <pivotArea outline="0" fieldPosition="0">
        <references count="1">
          <reference field="4294967294" count="1" selected="0">
            <x v="2"/>
          </reference>
        </references>
      </pivotArea>
    </format>
    <format dxfId="15">
      <pivotArea dataOnly="0" labelOnly="1" outline="0" fieldPosition="0">
        <references count="1">
          <reference field="4294967294" count="1">
            <x v="4"/>
          </reference>
        </references>
      </pivotArea>
    </format>
    <format dxfId="14">
      <pivotArea outline="0" fieldPosition="0">
        <references count="1">
          <reference field="4294967294" count="1" selected="0">
            <x v="4"/>
          </reference>
        </references>
      </pivotArea>
    </format>
    <format dxfId="13">
      <pivotArea dataOnly="0" labelOnly="1" outline="0" fieldPosition="0">
        <references count="1">
          <reference field="4294967294" count="1">
            <x v="0"/>
          </reference>
        </references>
      </pivotArea>
    </format>
    <format dxfId="12">
      <pivotArea outline="0" fieldPosition="0">
        <references count="1">
          <reference field="4294967294" count="1" selected="0">
            <x v="0"/>
          </reference>
        </references>
      </pivotArea>
    </format>
    <format dxfId="11">
      <pivotArea outline="0" fieldPosition="0">
        <references count="1">
          <reference field="4294967294" count="1" selected="0">
            <x v="6"/>
          </reference>
        </references>
      </pivotArea>
    </format>
    <format dxfId="10">
      <pivotArea dataOnly="0" labelOnly="1" outline="0" fieldPosition="0">
        <references count="1">
          <reference field="9" count="1">
            <x v="1"/>
          </reference>
        </references>
      </pivotArea>
    </format>
    <format dxfId="9">
      <pivotArea dataOnly="0" labelOnly="1" outline="0" fieldPosition="0">
        <references count="1">
          <reference field="9" count="1">
            <x v="0"/>
          </reference>
        </references>
      </pivotArea>
    </format>
    <format dxfId="8">
      <pivotArea outline="0" fieldPosition="0">
        <references count="1">
          <reference field="4294967294" count="1" selected="0">
            <x v="7"/>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Order per custom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884855-9CC0-4935-93EE-BC193D2B1DC6}" name="PivotTable13" cacheId="98" applyNumberFormats="0" applyBorderFormats="0" applyFontFormats="0" applyPatternFormats="0" applyAlignmentFormats="0" applyWidthHeightFormats="1" dataCaption="Values" tag="e10dbc4f-8725-4ca6-8862-7de3bf843c7a" updatedVersion="7" minRefreshableVersion="3" useAutoFormatting="1" subtotalHiddenItems="1" rowGrandTotals="0" colGrandTotals="0" itemPrintTitles="1" createdVersion="5" indent="0" compact="0" compactData="0" multipleFieldFilters="0" chartFormat="61">
  <location ref="F32:G36" firstHeaderRow="1" firstDataRow="1" firstDataCol="1"/>
  <pivotFields count="6">
    <pivotField compact="0" allDrilled="1" outline="0" subtotalTop="0" showAll="0" measureFilter="1" dataSourceSort="1" defaultSubtotal="0" defaultAttributeDrillState="1">
      <items count="5">
        <item x="0"/>
        <item x="1"/>
        <item x="2"/>
        <item x="3"/>
        <item x="4"/>
      </items>
    </pivotField>
    <pivotField compact="0" allDrilled="1" outline="0" subtotalTop="0" showAll="0" dataSourceSort="1" defaultSubtotal="0" defaultAttributeDrillState="1"/>
    <pivotField compact="0" allDrilled="1" outline="0" subtotalTop="0" showAll="0" measureFilter="1" dataSourceSort="1" defaultSubtotal="0" defaultAttributeDrillState="1">
      <items count="9">
        <item x="0"/>
        <item x="1"/>
        <item x="2"/>
        <item x="3"/>
        <item x="4"/>
        <item x="5"/>
        <item x="6"/>
        <item x="7"/>
        <item x="8"/>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5"/>
  </rowFields>
  <rowItems count="4">
    <i>
      <x/>
    </i>
    <i>
      <x v="1"/>
    </i>
    <i>
      <x v="2"/>
    </i>
    <i>
      <x v="3"/>
    </i>
  </rowItems>
  <colItems count="1">
    <i/>
  </colItems>
  <dataFields count="1">
    <dataField fld="4" subtotal="count" baseField="0" baseItem="0"/>
  </dataFields>
  <formats count="3">
    <format dxfId="27">
      <pivotArea type="all" dataOnly="0" outline="0" fieldPosition="0"/>
    </format>
    <format dxfId="26">
      <pivotArea outline="0" collapsedLevelsAreSubtotals="1" fieldPosition="0"/>
    </format>
    <format dxfId="25">
      <pivotArea field="1" type="button" dataOnly="0" labelOnly="1" outline="0"/>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TAL SALES].[Year].&amp;[2018]"/>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caption="Distinct Count of branch_id"/>
  </pivotHierarchies>
  <pivotTableStyleInfo name="PivotStyleLight16" showRowHeaders="1" showColHeaders="1" showRowStripes="0" showColStripes="0" showLastColumn="1"/>
  <filters count="3">
    <filter fld="0" type="count" id="2" iMeasureHier="55">
      <autoFilter ref="A1">
        <filterColumn colId="0">
          <top10 val="5" filterVal="5"/>
        </filterColumn>
      </autoFilter>
    </filter>
    <filter fld="2" type="count" id="3" iMeasureHier="55">
      <autoFilter ref="A1">
        <filterColumn colId="0">
          <top10 val="5" filterVal="5"/>
        </filterColumn>
      </autoFilter>
    </filter>
    <filter fld="3" type="count" id="4" iMeasureHier="55">
      <autoFilter ref="A1">
        <filterColumn colId="0">
          <top1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045DE2-79A3-4A42-8875-5A378E36CAB2}" name="PivotTable12" cacheId="95" applyNumberFormats="0" applyBorderFormats="0" applyFontFormats="0" applyPatternFormats="0" applyAlignmentFormats="0" applyWidthHeightFormats="1" dataCaption="Values" tag="73f0f9b1-31f7-4f0f-b261-0e95d58a418b" updatedVersion="7" minRefreshableVersion="3" useAutoFormatting="1" subtotalHiddenItems="1" rowGrandTotals="0" colGrandTotals="0" itemPrintTitles="1" createdVersion="5" indent="0" compact="0" compactData="0" multipleFieldFilters="0" chartFormat="53">
  <location ref="C29:D39"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dataSourceSort="1" defaultSubtotal="0" defaultAttributeDrillState="1"/>
    <pivotField compact="0" allDrilled="1" outline="0" subtotalTop="0" showAll="0" measureFilter="1" dataSourceSort="1" defaultSubtotal="0" defaultAttributeDrillState="1">
      <items count="9">
        <item x="0"/>
        <item x="1"/>
        <item x="2"/>
        <item x="3"/>
        <item x="4"/>
        <item x="5"/>
        <item x="6"/>
        <item x="7"/>
        <item x="8"/>
      </items>
    </pivotField>
    <pivotField dataField="1" compact="0" outline="0" subtotalTop="0" showAll="0" defaultSubtotal="0"/>
    <pivotField axis="axisRow" compact="0" allDrilled="1" outline="0" subtotalTop="0" showAll="0" measureFilter="1" dataSourceSort="1" defaultSubtotal="0" defaultAttributeDrillState="1">
      <items count="10">
        <item x="0"/>
        <item x="1"/>
        <item x="2"/>
        <item x="3"/>
        <item x="4"/>
        <item x="5"/>
        <item x="6"/>
        <item x="7"/>
        <item x="8"/>
        <item x="9"/>
      </items>
    </pivotField>
  </pivotFields>
  <rowFields count="1">
    <field x="4"/>
  </rowFields>
  <rowItems count="10">
    <i>
      <x/>
    </i>
    <i>
      <x v="1"/>
    </i>
    <i>
      <x v="2"/>
    </i>
    <i>
      <x v="3"/>
    </i>
    <i>
      <x v="4"/>
    </i>
    <i>
      <x v="5"/>
    </i>
    <i>
      <x v="6"/>
    </i>
    <i>
      <x v="7"/>
    </i>
    <i>
      <x v="8"/>
    </i>
    <i>
      <x v="9"/>
    </i>
  </rowItems>
  <colItems count="1">
    <i/>
  </colItems>
  <dataFields count="1">
    <dataField fld="3" subtotal="count" baseField="0" baseItem="0"/>
  </dataFields>
  <formats count="3">
    <format dxfId="30">
      <pivotArea type="all" dataOnly="0" outline="0" fieldPosition="0"/>
    </format>
    <format dxfId="29">
      <pivotArea outline="0" collapsedLevelsAreSubtotals="1" fieldPosition="0"/>
    </format>
    <format dxfId="28">
      <pivotArea field="1" type="button" dataOnly="0" labelOnly="1" outline="0"/>
    </format>
  </formats>
  <chartFormats count="2">
    <chartFormat chart="44" format="2"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TAL SALES].[Year].&amp;[2018]"/>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caption="Distinct Count of branch_id"/>
  </pivotHierarchies>
  <pivotTableStyleInfo name="PivotStyleLight16" showRowHeaders="1" showColHeaders="1" showRowStripes="0" showColStripes="0" showLastColumn="1"/>
  <filters count="3">
    <filter fld="0" type="count" id="2" iMeasureHier="55">
      <autoFilter ref="A1">
        <filterColumn colId="0">
          <top10 val="5" filterVal="5"/>
        </filterColumn>
      </autoFilter>
    </filter>
    <filter fld="2" type="count" id="3" iMeasureHier="55">
      <autoFilter ref="A1">
        <filterColumn colId="0">
          <top10 val="5" filterVal="5"/>
        </filterColumn>
      </autoFilter>
    </filter>
    <filter fld="4" type="count" id="4" iMeasureHier="55">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367645-A9A4-43C4-905A-3DDEBEADB9AA}" name="PivotTable14" cacheId="101" applyNumberFormats="0" applyBorderFormats="0" applyFontFormats="0" applyPatternFormats="0" applyAlignmentFormats="0" applyWidthHeightFormats="1" dataCaption="Values" tag="3c4343a6-6c53-4b99-9bd4-3fe632ffc269" updatedVersion="7" minRefreshableVersion="3" useAutoFormatting="1" subtotalHiddenItems="1" rowGrandTotals="0" colGrandTotals="0" itemPrintTitles="1" createdVersion="5" indent="0" compact="0" compactData="0" multipleFieldFilters="0" chartFormat="67">
  <location ref="I34:K43" firstHeaderRow="1" firstDataRow="1" firstDataCol="2"/>
  <pivotFields count="7">
    <pivotField compact="0" allDrilled="1" outline="0" subtotalTop="0" showAll="0" measureFilter="1" dataSourceSort="1" defaultSubtotal="0" defaultAttributeDrillState="1">
      <items count="5">
        <item x="0"/>
        <item x="1"/>
        <item x="2"/>
        <item x="3"/>
        <item x="4"/>
      </items>
    </pivotField>
    <pivotField axis="axisRow" compact="0" allDrilled="1" outline="0" subtotalTop="0" showAll="0" dataSourceSort="1" defaultSubtotal="0" defaultAttributeDrillState="1">
      <items count="2">
        <item s="1" x="0"/>
        <item x="1"/>
      </items>
    </pivotField>
    <pivotField compact="0" allDrilled="1" outline="0" subtotalTop="0" showAll="0" measureFilter="1" dataSourceSort="1" defaultSubtotal="0" defaultAttributeDrillState="1">
      <items count="9">
        <item x="0"/>
        <item x="1"/>
        <item x="2"/>
        <item x="3"/>
        <item x="4"/>
        <item x="5"/>
        <item x="6"/>
        <item x="7"/>
        <item x="8"/>
      </items>
    </pivotField>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compact="0" allDrilled="1" outline="0" subtotalTop="0" showAll="0" measureFilter="1" dataSourceSort="1" defaultSubtotal="0" defaultAttributeDrillState="1">
      <items count="4">
        <item x="0"/>
        <item x="1"/>
        <item x="2"/>
        <item x="3"/>
      </items>
    </pivotField>
    <pivotField axis="axisRow" compact="0" allDrilled="1" outline="0" subtotalTop="0" showAll="0" dataSourceSort="1" defaultSubtotal="0" defaultAttributeDrillState="1">
      <items count="9">
        <item x="0"/>
        <item x="1"/>
        <item x="2"/>
        <item x="3"/>
        <item x="4"/>
        <item x="5"/>
        <item x="6"/>
        <item x="7"/>
        <item x="8"/>
      </items>
    </pivotField>
  </pivotFields>
  <rowFields count="2">
    <field x="1"/>
    <field x="6"/>
  </rowFields>
  <rowItems count="9">
    <i>
      <x/>
      <x/>
    </i>
    <i r="1">
      <x v="1"/>
    </i>
    <i r="1">
      <x v="2"/>
    </i>
    <i r="1">
      <x v="3"/>
    </i>
    <i r="1">
      <x v="4"/>
    </i>
    <i r="1">
      <x v="5"/>
    </i>
    <i r="1">
      <x v="6"/>
    </i>
    <i r="1">
      <x v="7"/>
    </i>
    <i r="1">
      <x v="8"/>
    </i>
  </rowItems>
  <colItems count="1">
    <i/>
  </colItems>
  <dataFields count="1">
    <dataField fld="4" subtotal="count" baseField="0" baseItem="0"/>
  </dataFields>
  <formats count="5">
    <format dxfId="35">
      <pivotArea type="all" dataOnly="0" outline="0" fieldPosition="0"/>
    </format>
    <format dxfId="34">
      <pivotArea outline="0" collapsedLevelsAreSubtotals="1" fieldPosition="0"/>
    </format>
    <format dxfId="33">
      <pivotArea field="1" type="button" dataOnly="0" labelOnly="1" outline="0" axis="axisRow" fieldPosition="0"/>
    </format>
    <format dxfId="32">
      <pivotArea dataOnly="0" labelOnly="1" outline="0" fieldPosition="0">
        <references count="1">
          <reference field="1" count="1">
            <x v="1"/>
          </reference>
        </references>
      </pivotArea>
    </format>
    <format dxfId="31">
      <pivotArea dataOnly="0" labelOnly="1" outline="0" fieldPosition="0">
        <references count="1">
          <reference field="1" count="1">
            <x v="0"/>
          </reference>
        </references>
      </pivotArea>
    </format>
  </formats>
  <chartFormats count="3">
    <chartFormat chart="58" format="0" series="1">
      <pivotArea type="data" outline="0" fieldPosition="0">
        <references count="1">
          <reference field="4294967294" count="1" selected="0">
            <x v="0"/>
          </reference>
        </references>
      </pivotArea>
    </chartFormat>
    <chartFormat chart="60" format="9" series="1">
      <pivotArea type="data" outline="0" fieldPosition="0">
        <references count="1">
          <reference field="4294967294" count="1" selected="0">
            <x v="0"/>
          </reference>
        </references>
      </pivotArea>
    </chartFormat>
    <chartFormat chart="66"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caption="Distinct Count of branch_id"/>
  </pivotHierarchies>
  <pivotTableStyleInfo name="PivotStyleLight16" showRowHeaders="1" showColHeaders="1" showRowStripes="0" showColStripes="0" showLastColumn="1"/>
  <filters count="4">
    <filter fld="0" type="count" id="2" iMeasureHier="55">
      <autoFilter ref="A1">
        <filterColumn colId="0">
          <top10 val="5" filterVal="5"/>
        </filterColumn>
      </autoFilter>
    </filter>
    <filter fld="2" type="count" id="3" iMeasureHier="55">
      <autoFilter ref="A1">
        <filterColumn colId="0">
          <top10 val="5" filterVal="5"/>
        </filterColumn>
      </autoFilter>
    </filter>
    <filter fld="3" type="count" id="4" iMeasureHier="55">
      <autoFilter ref="A1">
        <filterColumn colId="0">
          <top10 val="10" filterVal="10"/>
        </filterColumn>
      </autoFilter>
    </filter>
    <filter fld="5" type="count" id="5" iMeasureHier="55">
      <autoFilter ref="A1">
        <filterColumn colId="0">
          <top10 val="5" filterVal="5"/>
        </filterColumn>
      </autoFilter>
    </filter>
  </filters>
  <rowHierarchiesUsage count="2">
    <rowHierarchyUsage hierarchyUsage="53"/>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C089FB-4BFD-461A-8884-4488EE04EBEF}" name="PivotTable2" cacheId="0" applyNumberFormats="0" applyBorderFormats="0" applyFontFormats="0" applyPatternFormats="0" applyAlignmentFormats="0" applyWidthHeightFormats="1" dataCaption="Values" tag="deba20d6-23d9-4163-84f2-c83a256728e5" updatedVersion="7" minRefreshableVersion="3" useAutoFormatting="1" subtotalHiddenItems="1" rowGrandTotals="0" colGrandTotals="0" itemPrintTitles="1" createdVersion="5" indent="0" compact="0" compactData="0" multipleFieldFilters="0">
  <location ref="B6:D8" firstHeaderRow="0" firstDataRow="1" firstDataCol="1"/>
  <pivotFields count="4">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dataField="1" compact="0" outline="0" subtotalTop="0" showAll="0" defaultSubtotal="0"/>
  </pivotFields>
  <rowFields count="1">
    <field x="1"/>
  </rowFields>
  <rowItems count="2">
    <i>
      <x/>
    </i>
    <i>
      <x v="1"/>
    </i>
  </rowItems>
  <colFields count="1">
    <field x="-2"/>
  </colFields>
  <colItems count="2">
    <i>
      <x/>
    </i>
    <i i="1">
      <x v="1"/>
    </i>
  </colItems>
  <dataFields count="2">
    <dataField fld="2" subtotal="count" baseField="0" baseItem="0"/>
    <dataField fld="3" subtotal="count" baseField="0" baseItem="0"/>
  </dataFields>
  <formats count="9">
    <format dxfId="44">
      <pivotArea type="all" dataOnly="0" outline="0" fieldPosition="0"/>
    </format>
    <format dxfId="43">
      <pivotArea outline="0" collapsedLevelsAreSubtotals="1" fieldPosition="0"/>
    </format>
    <format dxfId="42">
      <pivotArea field="1" type="button" dataOnly="0" labelOnly="1" outline="0" axis="axisRow" fieldPosition="0"/>
    </format>
    <format dxfId="41">
      <pivotArea dataOnly="0" labelOnly="1" outline="0" fieldPosition="0">
        <references count="1">
          <reference field="1" count="1">
            <x v="0"/>
          </reference>
        </references>
      </pivotArea>
    </format>
    <format dxfId="40">
      <pivotArea dataOnly="0" labelOnly="1" outline="0" fieldPosition="0">
        <references count="1">
          <reference field="1" count="1">
            <x v="1"/>
          </reference>
        </references>
      </pivotArea>
    </format>
    <format dxfId="39">
      <pivotArea outline="0" fieldPosition="0">
        <references count="2">
          <reference field="4294967294" count="1" selected="0">
            <x v="1"/>
          </reference>
          <reference field="1" count="1" selected="0">
            <x v="0"/>
          </reference>
        </references>
      </pivotArea>
    </format>
    <format dxfId="38">
      <pivotArea outline="0" fieldPosition="0">
        <references count="2">
          <reference field="4294967294" count="1" selected="0">
            <x v="1"/>
          </reference>
          <reference field="1" count="1" selected="0">
            <x v="1"/>
          </reference>
        </references>
      </pivotArea>
    </format>
    <format dxfId="37">
      <pivotArea outline="0" fieldPosition="0">
        <references count="2">
          <reference field="4294967294" count="1" selected="0">
            <x v="0"/>
          </reference>
          <reference field="1" count="1" selected="0">
            <x v="0"/>
          </reference>
        </references>
      </pivotArea>
    </format>
    <format dxfId="36">
      <pivotArea outline="0" fieldPosition="0">
        <references count="2">
          <reference field="4294967294" count="1" selected="0">
            <x v="0"/>
          </reference>
          <reference field="1" count="1" selected="0">
            <x v="1"/>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621656-3499-4806-8B99-12EBF98ADECC}" name="PivotTable9" cacheId="89" applyNumberFormats="0" applyBorderFormats="0" applyFontFormats="0" applyPatternFormats="0" applyAlignmentFormats="0" applyWidthHeightFormats="1" dataCaption="Values" tag="f91c9d00-f40b-4236-8728-8ce8efa24641" updatedVersion="7" minRefreshableVersion="3" useAutoFormatting="1" subtotalHiddenItems="1" rowGrandTotals="0" colGrandTotals="0" itemPrintTitles="1" createdVersion="5" indent="0" compact="0" compactData="0" multipleFieldFilters="0" chartFormat="45">
  <location ref="C21:D26" firstHeaderRow="1" firstDataRow="1" firstDataCol="1"/>
  <pivotFields count="4">
    <pivotField compact="0" allDrilled="1" outline="0" subtotalTop="0" showAll="0" measureFilter="1" dataSourceSort="1" defaultSubtotal="0" defaultAttributeDrillState="1">
      <items count="5">
        <item x="0"/>
        <item x="1"/>
        <item x="2"/>
        <item x="3"/>
        <item x="4"/>
      </items>
    </pivotField>
    <pivotField compact="0" allDrilled="1" outline="0" subtotalTop="0" showAll="0" dataSourceSort="1" defaultSubtotal="0" defaultAttributeDrillState="1"/>
    <pivotField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s>
  <rowFields count="1">
    <field x="2"/>
  </rowFields>
  <rowItems count="5">
    <i>
      <x/>
    </i>
    <i>
      <x v="1"/>
    </i>
    <i>
      <x v="2"/>
    </i>
    <i>
      <x v="3"/>
    </i>
    <i>
      <x v="4"/>
    </i>
  </rowItems>
  <colItems count="1">
    <i/>
  </colItems>
  <dataFields count="1">
    <dataField fld="3" subtotal="count" baseField="0" baseItem="0"/>
  </dataFields>
  <formats count="8">
    <format dxfId="52">
      <pivotArea type="all" dataOnly="0" outline="0" fieldPosition="0"/>
    </format>
    <format dxfId="51">
      <pivotArea outline="0" collapsedLevelsAreSubtotals="1" fieldPosition="0"/>
    </format>
    <format dxfId="50">
      <pivotArea field="1" type="button" dataOnly="0" labelOnly="1" outline="0"/>
    </format>
    <format dxfId="49">
      <pivotArea outline="0" fieldPosition="0">
        <references count="1">
          <reference field="2" count="1" selected="0">
            <x v="0"/>
          </reference>
        </references>
      </pivotArea>
    </format>
    <format dxfId="48">
      <pivotArea outline="0" fieldPosition="0">
        <references count="1">
          <reference field="2" count="1" selected="0">
            <x v="1"/>
          </reference>
        </references>
      </pivotArea>
    </format>
    <format dxfId="47">
      <pivotArea outline="0" fieldPosition="0">
        <references count="1">
          <reference field="2" count="1" selected="0">
            <x v="2"/>
          </reference>
        </references>
      </pivotArea>
    </format>
    <format dxfId="46">
      <pivotArea outline="0" fieldPosition="0">
        <references count="1">
          <reference field="2" count="1" selected="0">
            <x v="3"/>
          </reference>
        </references>
      </pivotArea>
    </format>
    <format dxfId="45">
      <pivotArea outline="0" fieldPosition="0">
        <references count="1">
          <reference field="2" count="1" selected="0">
            <x v="4"/>
          </reference>
        </references>
      </pivotArea>
    </format>
  </formats>
  <chartFormats count="1">
    <chartFormat chart="44"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TAL SALES].[Year].&amp;[2018]"/>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caption="Distinct Count of branch_id"/>
  </pivotHierarchies>
  <pivotTableStyleInfo name="PivotStyleLight16" showRowHeaders="1" showColHeaders="1" showRowStripes="0" showColStripes="0" showLastColumn="1"/>
  <filters count="2">
    <filter fld="0" type="count" id="2" iMeasureHier="55">
      <autoFilter ref="A1">
        <filterColumn colId="0">
          <top10 val="5" filterVal="5"/>
        </filterColumn>
      </autoFilter>
    </filter>
    <filter fld="2" type="count" id="3" iMeasureHier="55">
      <autoFilter ref="A1">
        <filterColumn colId="0">
          <top10 val="5" filterVal="5"/>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3041DB-A447-401F-9542-A6782BEADD67}" name="PivotTable8" cacheId="86" applyNumberFormats="0" applyBorderFormats="0" applyFontFormats="0" applyPatternFormats="0" applyAlignmentFormats="0" applyWidthHeightFormats="1" dataCaption="Values" tag="a9ba8e51-9479-4003-8869-a395086fe361" updatedVersion="7" minRefreshableVersion="3" useAutoFormatting="1" subtotalHiddenItems="1" rowGrandTotals="0" colGrandTotals="0" itemPrintTitles="1" createdVersion="5" indent="0" compact="0" compactData="0" multipleFieldFilters="0" chartFormat="37">
  <location ref="H23:I25" firstHeaderRow="1" firstDataRow="1" firstDataCol="1"/>
  <pivotFields count="3">
    <pivotField axis="axisRow" compact="0" allDrilled="1" outline="0" subtotalTop="0" showAll="0" dataSourceSort="1" defaultSubtotal="0" defaultAttributeDrillState="1">
      <items count="7">
        <item s="1" x="0"/>
        <item s="1" x="1"/>
        <item x="2"/>
        <item x="3"/>
        <item x="4"/>
        <item x="5"/>
        <item x="6"/>
      </items>
    </pivotField>
    <pivotField compact="0" allDrilled="1" outline="0" subtotalTop="0" showAll="0" dataSourceSort="1" defaultSubtotal="0" defaultAttributeDrillState="1"/>
    <pivotField dataField="1" compact="0" outline="0" subtotalTop="0" showAll="0" defaultSubtotal="0"/>
  </pivotFields>
  <rowFields count="1">
    <field x="0"/>
  </rowFields>
  <rowItems count="2">
    <i>
      <x/>
    </i>
    <i>
      <x v="1"/>
    </i>
  </rowItems>
  <colItems count="1">
    <i/>
  </colItems>
  <dataFields count="1">
    <dataField fld="2" subtotal="count" baseField="0" baseItem="0"/>
  </dataFields>
  <formats count="8">
    <format dxfId="0">
      <pivotArea type="all" dataOnly="0" outline="0" fieldPosition="0"/>
    </format>
    <format dxfId="1">
      <pivotArea outline="0" collapsedLevelsAreSubtotals="1" fieldPosition="0"/>
    </format>
    <format dxfId="2">
      <pivotArea field="1" type="button" dataOnly="0" labelOnly="1" outline="0"/>
    </format>
    <format dxfId="3">
      <pivotArea outline="0" fieldPosition="0">
        <references count="1">
          <reference field="0" count="1" selected="0">
            <x v="2"/>
          </reference>
        </references>
      </pivotArea>
    </format>
    <format dxfId="4">
      <pivotArea outline="0" fieldPosition="0">
        <references count="1">
          <reference field="0" count="1" selected="0">
            <x v="3"/>
          </reference>
        </references>
      </pivotArea>
    </format>
    <format dxfId="5">
      <pivotArea outline="0" fieldPosition="0">
        <references count="1">
          <reference field="0" count="1" selected="0">
            <x v="4"/>
          </reference>
        </references>
      </pivotArea>
    </format>
    <format dxfId="6">
      <pivotArea outline="0" fieldPosition="0">
        <references count="1">
          <reference field="0" count="1" selected="0">
            <x v="5"/>
          </reference>
        </references>
      </pivotArea>
    </format>
    <format dxfId="7">
      <pivotArea outline="0" fieldPosition="0">
        <references count="1">
          <reference field="0" count="1" selected="0">
            <x v="6"/>
          </reference>
        </references>
      </pivotArea>
    </format>
  </formats>
  <chartFormats count="1">
    <chartFormat chart="36" format="2" series="1">
      <pivotArea type="data" outline="0" fieldPosition="0">
        <references count="1">
          <reference field="4294967294" count="1" selected="0">
            <x v="0"/>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TAL SALES].[Year].&amp;[2018]"/>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99188E-6A9A-44C2-BFC9-7F5E3C3E09CA}" name="PivotTable4" cacheId="77" applyNumberFormats="0" applyBorderFormats="0" applyFontFormats="0" applyPatternFormats="0" applyAlignmentFormats="0" applyWidthHeightFormats="1" dataCaption="Values" tag="2fc8410d-1ba9-4acf-b9c4-b423a52426f1" updatedVersion="7" minRefreshableVersion="3" useAutoFormatting="1" subtotalHiddenItems="1" rowGrandTotals="0" colGrandTotals="0" itemPrintTitles="1" createdVersion="5" indent="0" compact="0" compactData="0" multipleFieldFilters="0">
  <location ref="O14:O15" firstHeaderRow="1" firstDataRow="1" firstDataCol="1"/>
  <pivotFields count="2">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2">
        <item s="1" x="0"/>
        <item x="1"/>
      </items>
    </pivotField>
  </pivotFields>
  <rowFields count="1">
    <field x="1"/>
  </rowFields>
  <rowItems count="1">
    <i>
      <x/>
    </i>
  </rowItems>
  <formats count="4">
    <format dxfId="56">
      <pivotArea type="all" dataOnly="0" outline="0" fieldPosition="0"/>
    </format>
    <format dxfId="55">
      <pivotArea outline="0" collapsedLevelsAreSubtotals="1" fieldPosition="0"/>
    </format>
    <format dxfId="54">
      <pivotArea dataOnly="0" labelOnly="1" outline="0" fieldPosition="0">
        <references count="1">
          <reference field="1" count="1">
            <x v="1"/>
          </reference>
        </references>
      </pivotArea>
    </format>
    <format dxfId="53">
      <pivotArea dataOnly="0" labelOnly="1" outline="0" fieldPosition="0">
        <references count="1">
          <reference field="1" count="1">
            <x v="0"/>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Order per custom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6A4A1C-F5E8-415C-B3A5-370E5642C186}" name="PivotTable7" cacheId="80" applyNumberFormats="0" applyBorderFormats="0" applyFontFormats="0" applyPatternFormats="0" applyAlignmentFormats="0" applyWidthHeightFormats="1" dataCaption="Values" tag="f81773cb-4b5b-4323-b52d-f008640a11c6" updatedVersion="7" minRefreshableVersion="3" useAutoFormatting="1" subtotalHiddenItems="1" rowGrandTotals="0" colGrandTotals="0" itemPrintTitles="1" createdVersion="5" indent="0" compact="0" compactData="0" multipleFieldFilters="0" chartFormat="32">
  <location ref="H14:J15" firstHeaderRow="0" firstDataRow="1" firstDataCol="1"/>
  <pivotFields count="4">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2">
        <item s="1" x="0"/>
        <item x="1"/>
      </items>
    </pivotField>
    <pivotField dataField="1" compact="0" outline="0" subtotalTop="0" showAll="0" defaultSubtotal="0"/>
    <pivotField dataField="1" compact="0" outline="0" subtotalTop="0" showAll="0" defaultSubtotal="0"/>
  </pivotFields>
  <rowFields count="1">
    <field x="1"/>
  </rowFields>
  <rowItems count="1">
    <i>
      <x/>
    </i>
  </rowItems>
  <colFields count="1">
    <field x="-2"/>
  </colFields>
  <colItems count="2">
    <i>
      <x/>
    </i>
    <i i="1">
      <x v="1"/>
    </i>
  </colItems>
  <dataFields count="2">
    <dataField fld="2" subtotal="count" baseField="0" baseItem="0"/>
    <dataField fld="3" subtotal="count" baseField="0" baseItem="0" numFmtId="165"/>
  </dataFields>
  <formats count="8">
    <format dxfId="64">
      <pivotArea type="all" dataOnly="0" outline="0" fieldPosition="0"/>
    </format>
    <format dxfId="63">
      <pivotArea outline="0" collapsedLevelsAreSubtotals="1" fieldPosition="0"/>
    </format>
    <format dxfId="62">
      <pivotArea field="1" type="button" dataOnly="0" labelOnly="1" outline="0" axis="axisRow" fieldPosition="0"/>
    </format>
    <format dxfId="61">
      <pivotArea dataOnly="0" labelOnly="1" outline="0" fieldPosition="0">
        <references count="1">
          <reference field="1" count="1">
            <x v="1"/>
          </reference>
        </references>
      </pivotArea>
    </format>
    <format dxfId="60">
      <pivotArea dataOnly="0" labelOnly="1" outline="0" fieldPosition="0">
        <references count="1">
          <reference field="1" count="1">
            <x v="0"/>
          </reference>
        </references>
      </pivotArea>
    </format>
    <format dxfId="59">
      <pivotArea outline="0" fieldPosition="0">
        <references count="2">
          <reference field="4294967294" count="1" selected="0">
            <x v="0"/>
          </reference>
          <reference field="1" count="1" selected="0">
            <x v="1"/>
          </reference>
        </references>
      </pivotArea>
    </format>
    <format dxfId="58">
      <pivotArea outline="0" fieldPosition="0">
        <references count="2">
          <reference field="4294967294" count="1" selected="0">
            <x v="0"/>
          </reference>
          <reference field="1" count="1" selected="0">
            <x v="0"/>
          </reference>
        </references>
      </pivotArea>
    </format>
    <format dxfId="57">
      <pivotArea outline="0" fieldPosition="0">
        <references count="1">
          <reference field="4294967294" count="1" selected="0">
            <x v="1"/>
          </reference>
        </references>
      </pivotArea>
    </format>
  </formats>
  <chartFormats count="4">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 chart="31" format="6">
      <pivotArea type="data" outline="0" fieldPosition="0">
        <references count="1">
          <reference field="4294967294" count="1" selected="0">
            <x v="0"/>
          </reference>
        </references>
      </pivotArea>
    </chartFormat>
    <chartFormat chart="31" format="7">
      <pivotArea type="data" outline="0" fieldPosition="0">
        <references count="1">
          <reference field="4294967294" count="1" selected="0">
            <x v="1"/>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BEE24E-18A5-4C5C-A94F-8CBC186A7520}" name="PivotTable10" cacheId="92" dataOnRows="1" applyNumberFormats="0" applyBorderFormats="0" applyFontFormats="0" applyPatternFormats="0" applyAlignmentFormats="0" applyWidthHeightFormats="1" dataCaption="Values" tag="00e12d53-20ec-45c6-bcee-8584c4bdeca8" updatedVersion="7" minRefreshableVersion="3" useAutoFormatting="1" subtotalHiddenItems="1" rowGrandTotals="0" colGrandTotals="0" itemPrintTitles="1" createdVersion="5" indent="0" compact="0" compactData="0" multipleFieldFilters="0" chartFormat="79">
  <location ref="F21:G23" firstHeaderRow="1" firstDataRow="1" firstDataCol="1"/>
  <pivotFields count="5">
    <pivotField compact="0" allDrilled="1" outline="0" subtotalTop="0" showAll="0" measureFilter="1" dataSourceSort="1" defaultSubtotal="0" defaultAttributeDrillState="1">
      <items count="5">
        <item x="0"/>
        <item x="1"/>
        <item x="2"/>
        <item x="3"/>
        <item x="4"/>
      </items>
    </pivotField>
    <pivotField compact="0" allDrilled="1" outline="0" subtotalTop="0" showAll="0" dataSourceSort="1" defaultSubtotal="0" defaultAttributeDrillState="1"/>
    <pivotField compact="0" allDrilled="1" outline="0" subtotalTop="0" showAll="0" measureFilter="1" dataSourceSort="1" defaultSubtotal="0" defaultAttributeDrillState="1">
      <items count="9">
        <item x="0"/>
        <item x="1"/>
        <item x="2"/>
        <item x="3"/>
        <item x="4"/>
        <item x="5"/>
        <item x="6"/>
        <item x="7"/>
        <item x="8"/>
      </items>
    </pivotField>
    <pivotField dataField="1" compact="0" outline="0" subtotalTop="0" showAll="0" defaultSubtotal="0"/>
    <pivotField dataField="1" compact="0" outline="0" subtotalTop="0" showAll="0" defaultSubtotal="0"/>
  </pivotFields>
  <rowFields count="1">
    <field x="-2"/>
  </rowFields>
  <rowItems count="2">
    <i>
      <x/>
    </i>
    <i i="1">
      <x v="1"/>
    </i>
  </rowItems>
  <colItems count="1">
    <i/>
  </colItems>
  <dataFields count="2">
    <dataField fld="3" subtotal="count" baseField="0" baseItem="0"/>
    <dataField fld="4" subtotal="count" baseField="0" baseItem="0"/>
  </dataFields>
  <formats count="3">
    <format dxfId="67">
      <pivotArea type="all" dataOnly="0" outline="0" fieldPosition="0"/>
    </format>
    <format dxfId="66">
      <pivotArea outline="0" collapsedLevelsAreSubtotals="1" fieldPosition="0"/>
    </format>
    <format dxfId="65">
      <pivotArea field="1" type="button" dataOnly="0" labelOnly="1" outline="0"/>
    </format>
  </formats>
  <chartFormats count="3">
    <chartFormat chart="78" format="6" series="1">
      <pivotArea type="data" outline="0" fieldPosition="0">
        <references count="1">
          <reference field="4294967294" count="1" selected="0">
            <x v="0"/>
          </reference>
        </references>
      </pivotArea>
    </chartFormat>
    <chartFormat chart="78" format="7">
      <pivotArea type="data" outline="0" fieldPosition="0">
        <references count="1">
          <reference field="4294967294" count="1" selected="0">
            <x v="0"/>
          </reference>
        </references>
      </pivotArea>
    </chartFormat>
    <chartFormat chart="78" format="8">
      <pivotArea type="data" outline="0" fieldPosition="0">
        <references count="1">
          <reference field="4294967294" count="1" selected="0">
            <x v="1"/>
          </reference>
        </references>
      </pivotArea>
    </chartFormat>
  </chart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TAL SALES].[Year].&amp;[2018]"/>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customer_id"/>
    <pivotHierarchy dragToData="1" caption="Distinct Count of branch_id"/>
  </pivotHierarchies>
  <pivotTableStyleInfo name="PivotStyleLight16" showRowHeaders="1" showColHeaders="1" showRowStripes="0" showColStripes="0" showLastColumn="1"/>
  <filters count="2">
    <filter fld="0" type="count" id="2" iMeasureHier="55">
      <autoFilter ref="A1">
        <filterColumn colId="0">
          <top10 val="5" filterVal="5"/>
        </filterColumn>
      </autoFilter>
    </filter>
    <filter fld="2" type="count" id="3" iMeasureHier="55">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507CAB-6CC9-48A6-8166-52F23928D57F}" name="PivotTable1" cacheId="83" applyNumberFormats="0" applyBorderFormats="0" applyFontFormats="0" applyPatternFormats="0" applyAlignmentFormats="0" applyWidthHeightFormats="1" dataCaption="Values" tag="f4c32e23-b1de-4a4c-9f7a-19d791cd9bcd" updatedVersion="7" minRefreshableVersion="3" useAutoFormatting="1" subtotalHiddenItems="1" rowGrandTotals="0" colGrandTotals="0" itemPrintTitles="1" createdVersion="5" indent="0" compact="0" compactData="0" multipleFieldFilters="0">
  <location ref="B3:J4" firstHeaderRow="0" firstDataRow="1" firstDataCol="0"/>
  <pivotFields count="11">
    <pivotField compact="0" allDrilled="1" outline="0" subtotalTop="0" showAll="0" measureFilter="1" dataSourceSort="1" defaultSubtotal="0" defaultAttributeDrillState="1">
      <items count="10">
        <item x="0"/>
        <item x="1"/>
        <item x="2"/>
        <item x="3"/>
        <item x="4"/>
        <item x="5"/>
        <item x="6"/>
        <item x="7"/>
        <item x="8"/>
        <item x="9"/>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5" subtotal="count" baseField="0" baseItem="1" numFmtId="168"/>
    <dataField fld="1" subtotal="count" baseField="0" baseItem="1" numFmtId="165"/>
    <dataField fld="2" subtotal="count" baseField="0" baseItem="0" numFmtId="165"/>
    <dataField fld="3" subtotal="count" baseField="0" baseItem="3" numFmtId="166"/>
    <dataField name="Order per customer" fld="4" subtotal="count" baseField="0" baseItem="4"/>
    <dataField fld="6" subtotal="count" baseField="0" baseItem="5" numFmtId="165"/>
    <dataField fld="7" subtotal="count" baseField="0" baseItem="6"/>
    <dataField fld="8" subtotal="count" baseField="0" baseItem="0" numFmtId="165"/>
    <dataField fld="9" subtotal="count" baseField="0" baseItem="0"/>
  </dataFields>
  <formats count="16">
    <format dxfId="83">
      <pivotArea type="all" dataOnly="0" outline="0" fieldPosition="0"/>
    </format>
    <format dxfId="82">
      <pivotArea outline="0" collapsedLevelsAreSubtotals="1" fieldPosition="0"/>
    </format>
    <format dxfId="81">
      <pivotArea dataOnly="0" labelOnly="1" outline="0" fieldPosition="0">
        <references count="1">
          <reference field="4294967294" count="7">
            <x v="0"/>
            <x v="1"/>
            <x v="2"/>
            <x v="3"/>
            <x v="4"/>
            <x v="5"/>
            <x v="6"/>
          </reference>
        </references>
      </pivotArea>
    </format>
    <format dxfId="80">
      <pivotArea outline="0" fieldPosition="0">
        <references count="1">
          <reference field="4294967294" count="1" selected="0">
            <x v="0"/>
          </reference>
        </references>
      </pivotArea>
    </format>
    <format dxfId="79">
      <pivotArea outline="0" fieldPosition="0">
        <references count="1">
          <reference field="4294967294" count="1" selected="0">
            <x v="0"/>
          </reference>
        </references>
      </pivotArea>
    </format>
    <format dxfId="78">
      <pivotArea outline="0" fieldPosition="0">
        <references count="1">
          <reference field="4294967294" count="1" selected="0">
            <x v="0"/>
          </reference>
        </references>
      </pivotArea>
    </format>
    <format dxfId="77">
      <pivotArea dataOnly="0" labelOnly="1" outline="0" fieldPosition="0">
        <references count="1">
          <reference field="4294967294" count="1">
            <x v="1"/>
          </reference>
        </references>
      </pivotArea>
    </format>
    <format dxfId="76">
      <pivotArea outline="0" fieldPosition="0">
        <references count="1">
          <reference field="4294967294" count="1" selected="0">
            <x v="1"/>
          </reference>
        </references>
      </pivotArea>
    </format>
    <format dxfId="75">
      <pivotArea dataOnly="0" labelOnly="1" outline="0" fieldPosition="0">
        <references count="1">
          <reference field="4294967294" count="1">
            <x v="2"/>
          </reference>
        </references>
      </pivotArea>
    </format>
    <format dxfId="74">
      <pivotArea outline="0" fieldPosition="0">
        <references count="1">
          <reference field="4294967294" count="1" selected="0">
            <x v="2"/>
          </reference>
        </references>
      </pivotArea>
    </format>
    <format dxfId="73">
      <pivotArea outline="0" fieldPosition="0">
        <references count="1">
          <reference field="4294967294" count="1" selected="0">
            <x v="3"/>
          </reference>
        </references>
      </pivotArea>
    </format>
    <format dxfId="72">
      <pivotArea dataOnly="0" labelOnly="1" outline="0" fieldPosition="0">
        <references count="1">
          <reference field="4294967294" count="1">
            <x v="5"/>
          </reference>
        </references>
      </pivotArea>
    </format>
    <format dxfId="71">
      <pivotArea outline="0" fieldPosition="0">
        <references count="1">
          <reference field="4294967294" count="1" selected="0">
            <x v="5"/>
          </reference>
        </references>
      </pivotArea>
    </format>
    <format dxfId="70">
      <pivotArea dataOnly="0" labelOnly="1" outline="0" fieldPosition="0">
        <references count="1">
          <reference field="4294967294" count="1">
            <x v="0"/>
          </reference>
        </references>
      </pivotArea>
    </format>
    <format dxfId="69">
      <pivotArea outline="0" fieldPosition="0">
        <references count="1">
          <reference field="4294967294" count="1" selected="0">
            <x v="0"/>
          </reference>
        </references>
      </pivotArea>
    </format>
    <format dxfId="68">
      <pivotArea outline="0" fieldPosition="0">
        <references count="1">
          <reference field="4294967294" count="1" selected="0">
            <x v="7"/>
          </reference>
        </references>
      </pivotArea>
    </format>
  </formats>
  <pivotHierarchies count="7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TAL SALES].[Year].&amp;[2018]"/>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Order per custom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TAL 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DE93A33-7518-4530-A494-9635D9B1636E}" sourceName="[TOTAL SALES].[Year]">
  <pivotTables>
    <pivotTable tabId="20" name="PivotTable3"/>
    <pivotTable tabId="20" name="PivotTable4"/>
    <pivotTable tabId="20" name="PivotTable7"/>
    <pivotTable tabId="20" name="PivotTable1"/>
    <pivotTable tabId="20" name="PivotTable8"/>
    <pivotTable tabId="20" name="PivotTable9"/>
    <pivotTable tabId="20" name="PivotTable10"/>
    <pivotTable tabId="20" name="PivotTable12"/>
    <pivotTable tabId="20" name="PivotTable13"/>
    <pivotTable tabId="20" name="PivotTable14"/>
  </pivotTables>
  <data>
    <olap pivotCacheId="1043741983">
      <levels count="2">
        <level uniqueName="[TOTAL SALES].[Year].[(All)]" sourceCaption="(All)" count="0"/>
        <level uniqueName="[TOTAL SALES].[Year].[Year]" sourceCaption="Year" count="2">
          <ranges>
            <range startItem="0">
              <i n="[TOTAL SALES].[Year].&amp;[2017]" c="2017"/>
              <i n="[TOTAL SALES].[Year].&amp;[2018]" c="2018"/>
            </range>
          </ranges>
        </level>
      </levels>
      <selections count="1">
        <selection n="[TOTAL SALES].[Year].&amp;[2018]"/>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3B9B37-3AFE-4D09-961C-FBDA04A1D116}" cache="Slicer_Year" caption="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52C7FE-CD34-4FA4-B2E7-66B63347527B}" cache="Slicer_Year" caption="Year" columnCount="2" showCaption="0"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7.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15D3A-EED0-4821-9CE1-E1AEBDE104C1}">
  <sheetPr codeName="Sheet2"/>
  <dimension ref="A1"/>
  <sheetViews>
    <sheetView workbookViewId="0">
      <selection sqref="A1:B7"/>
    </sheetView>
  </sheetViews>
  <sheetFormatPr defaultRowHeight="15" x14ac:dyDescent="0.25"/>
  <cols>
    <col min="1" max="1" width="19.85546875" bestFit="1" customWidth="1"/>
    <col min="2" max="2" width="23.2851562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0598C-FFFB-473B-AD03-4602E30730CE}">
  <sheetPr codeName="Sheet3"/>
  <dimension ref="A1"/>
  <sheetViews>
    <sheetView workbookViewId="0">
      <selection sqref="A1:C72"/>
    </sheetView>
  </sheetViews>
  <sheetFormatPr defaultRowHeight="15" x14ac:dyDescent="0.25"/>
  <cols>
    <col min="1" max="1" width="11.140625" bestFit="1" customWidth="1"/>
    <col min="2" max="2" width="39.7109375" bestFit="1" customWidth="1"/>
    <col min="3" max="3" width="46.85546875" bestFit="1" customWidth="1"/>
    <col min="4" max="4" width="11.140625" bestFit="1" customWidth="1"/>
    <col min="5" max="5" width="39.7109375" bestFit="1" customWidth="1"/>
    <col min="6" max="6" width="46.85546875" bestFit="1"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AF7F7-6C13-4E95-A976-5ECA154F4B05}">
  <sheetPr codeName="Sheet4"/>
  <dimension ref="A1"/>
  <sheetViews>
    <sheetView workbookViewId="0">
      <selection sqref="A1:I32952"/>
    </sheetView>
  </sheetViews>
  <sheetFormatPr defaultRowHeight="15" x14ac:dyDescent="0.25"/>
  <cols>
    <col min="1" max="1" width="12.85546875" bestFit="1" customWidth="1"/>
    <col min="2" max="2" width="11.140625" bestFit="1" customWidth="1"/>
    <col min="3" max="3" width="39.7109375" bestFit="1" customWidth="1"/>
    <col min="4" max="4" width="46.85546875" bestFit="1" customWidth="1"/>
    <col min="5" max="5" width="11.42578125" bestFit="1" customWidth="1"/>
    <col min="6" max="7" width="12.5703125" bestFit="1" customWidth="1"/>
    <col min="8" max="8" width="12" bestFit="1" customWidth="1"/>
    <col min="9" max="9" width="17.5703125" bestFit="1"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BDBA-1353-4676-82B5-96EA532E50C6}">
  <sheetPr codeName="Sheet5"/>
  <dimension ref="A1"/>
  <sheetViews>
    <sheetView workbookViewId="0">
      <selection sqref="A1:C99442"/>
    </sheetView>
  </sheetViews>
  <sheetFormatPr defaultRowHeight="15" x14ac:dyDescent="0.25"/>
  <cols>
    <col min="1" max="1" width="14.28515625" bestFit="1" customWidth="1"/>
    <col min="2" max="2" width="29.28515625" bestFit="1" customWidth="1"/>
    <col min="3" max="4" width="7.7109375" bestFit="1" customWidth="1"/>
    <col min="5" max="5" width="14.28515625" bestFit="1"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A1543-C3B3-45E5-9782-244000E8C0C8}">
  <sheetPr codeName="Sheet6"/>
  <dimension ref="A1"/>
  <sheetViews>
    <sheetView workbookViewId="0">
      <selection sqref="A1:C3096"/>
    </sheetView>
  </sheetViews>
  <sheetFormatPr defaultRowHeight="15" x14ac:dyDescent="0.25"/>
  <cols>
    <col min="1" max="1" width="12" bestFit="1" customWidth="1"/>
    <col min="2" max="2" width="7.7109375" bestFit="1" customWidth="1"/>
    <col min="3" max="3" width="37.28515625" bestFit="1" customWidth="1"/>
    <col min="4" max="4" width="12" bestFit="1" customWidth="1"/>
  </cols>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E8F4A-C29C-4684-A739-7DAF1E2B0479}">
  <sheetPr codeName="Sheet7"/>
  <dimension ref="B3:U43"/>
  <sheetViews>
    <sheetView zoomScale="125" workbookViewId="0">
      <selection activeCell="B3" sqref="B3:J4"/>
    </sheetView>
  </sheetViews>
  <sheetFormatPr defaultRowHeight="15" x14ac:dyDescent="0.25"/>
  <cols>
    <col min="1" max="1" width="7" customWidth="1"/>
    <col min="2" max="2" width="10" bestFit="1" customWidth="1"/>
    <col min="3" max="3" width="15.85546875" bestFit="1" customWidth="1"/>
    <col min="4" max="4" width="11.42578125" bestFit="1" customWidth="1"/>
    <col min="5" max="5" width="6.7109375" bestFit="1" customWidth="1"/>
    <col min="6" max="6" width="23.7109375" bestFit="1" customWidth="1"/>
    <col min="7" max="7" width="12.140625" bestFit="1" customWidth="1"/>
    <col min="8" max="8" width="17" bestFit="1" customWidth="1"/>
    <col min="9" max="9" width="11.42578125" bestFit="1" customWidth="1"/>
    <col min="10" max="10" width="18.42578125" bestFit="1" customWidth="1"/>
    <col min="11" max="11" width="12.140625" bestFit="1" customWidth="1"/>
    <col min="12" max="12" width="13.28515625" bestFit="1" customWidth="1"/>
    <col min="13" max="13" width="8.7109375" bestFit="1" customWidth="1"/>
    <col min="14" max="14" width="10" bestFit="1" customWidth="1"/>
    <col min="15" max="15" width="8.7109375" bestFit="1" customWidth="1"/>
    <col min="16" max="16" width="6.7109375" bestFit="1" customWidth="1"/>
    <col min="17" max="17" width="20" bestFit="1" customWidth="1"/>
    <col min="18" max="18" width="14" bestFit="1" customWidth="1"/>
    <col min="19" max="19" width="16" bestFit="1" customWidth="1"/>
    <col min="20" max="20" width="14.42578125" bestFit="1" customWidth="1"/>
    <col min="21" max="22" width="17.28515625" bestFit="1" customWidth="1"/>
    <col min="23" max="23" width="14.28515625" bestFit="1" customWidth="1"/>
  </cols>
  <sheetData>
    <row r="3" spans="2:21" x14ac:dyDescent="0.25">
      <c r="B3" s="7" t="s">
        <v>1</v>
      </c>
      <c r="C3" s="4" t="s">
        <v>2</v>
      </c>
      <c r="D3" s="4" t="s">
        <v>4</v>
      </c>
      <c r="E3" s="3" t="s">
        <v>3</v>
      </c>
      <c r="F3" s="3" t="s">
        <v>31</v>
      </c>
      <c r="G3" s="6" t="s">
        <v>16</v>
      </c>
      <c r="H3" s="3" t="s">
        <v>17</v>
      </c>
      <c r="I3" s="3" t="s">
        <v>32</v>
      </c>
      <c r="J3" s="3" t="s">
        <v>33</v>
      </c>
    </row>
    <row r="4" spans="2:21" x14ac:dyDescent="0.25">
      <c r="B4" s="8">
        <v>8643697.5999999996</v>
      </c>
      <c r="C4" s="4">
        <v>53775</v>
      </c>
      <c r="D4" s="4">
        <v>53775</v>
      </c>
      <c r="E4" s="5">
        <v>160.73821664342165</v>
      </c>
      <c r="F4" s="3">
        <v>1</v>
      </c>
      <c r="G4" s="4">
        <v>52783</v>
      </c>
      <c r="H4" s="3">
        <v>244</v>
      </c>
      <c r="I4" s="4">
        <v>20495</v>
      </c>
      <c r="J4" s="3">
        <v>12456</v>
      </c>
    </row>
    <row r="6" spans="2:21" x14ac:dyDescent="0.25">
      <c r="B6" s="10" t="s">
        <v>25</v>
      </c>
      <c r="C6" s="3" t="s">
        <v>1</v>
      </c>
      <c r="D6" s="3" t="s">
        <v>2</v>
      </c>
    </row>
    <row r="7" spans="2:21" x14ac:dyDescent="0.25">
      <c r="B7" s="1">
        <v>2017</v>
      </c>
      <c r="C7" s="8">
        <v>7142672.4299999997</v>
      </c>
      <c r="D7" s="4">
        <v>44579</v>
      </c>
      <c r="E7" s="11" t="s">
        <v>26</v>
      </c>
      <c r="F7" s="12" t="b">
        <v>0</v>
      </c>
    </row>
    <row r="8" spans="2:21" x14ac:dyDescent="0.25">
      <c r="B8" s="1">
        <v>2018</v>
      </c>
      <c r="C8" s="8">
        <v>8643697.5999999996</v>
      </c>
      <c r="D8" s="4">
        <v>53775</v>
      </c>
      <c r="M8" s="9" t="s">
        <v>25</v>
      </c>
      <c r="N8" s="7" t="s">
        <v>1</v>
      </c>
      <c r="O8" s="4" t="s">
        <v>2</v>
      </c>
      <c r="P8" s="3" t="s">
        <v>3</v>
      </c>
      <c r="Q8" s="3" t="s">
        <v>31</v>
      </c>
      <c r="R8" s="6" t="s">
        <v>16</v>
      </c>
      <c r="S8" s="3" t="s">
        <v>17</v>
      </c>
      <c r="T8" s="3" t="s">
        <v>32</v>
      </c>
      <c r="U8" s="3" t="s">
        <v>33</v>
      </c>
    </row>
    <row r="9" spans="2:21" x14ac:dyDescent="0.25">
      <c r="M9" s="2">
        <v>2018</v>
      </c>
      <c r="N9" s="8">
        <v>8643697.5999999996</v>
      </c>
      <c r="O9" s="4">
        <v>53775</v>
      </c>
      <c r="P9" s="5">
        <v>160.73821664342165</v>
      </c>
      <c r="Q9" s="3">
        <v>1</v>
      </c>
      <c r="R9" s="4">
        <v>52783</v>
      </c>
      <c r="S9" s="3">
        <v>244</v>
      </c>
      <c r="T9" s="4">
        <v>20495</v>
      </c>
      <c r="U9" s="4">
        <v>12456</v>
      </c>
    </row>
    <row r="10" spans="2:21" x14ac:dyDescent="0.25">
      <c r="B10" s="14" t="str">
        <f>B6</f>
        <v>Year</v>
      </c>
      <c r="C10" s="15" t="str" cm="1">
        <f t="array" ref="C10">_xlfn.IFS($F$7=TRUE,C6,$F$7=FALSE,D6)</f>
        <v># Transaction</v>
      </c>
      <c r="D10" s="15" t="str">
        <f>"Average "&amp;C10</f>
        <v>Average # Transaction</v>
      </c>
      <c r="E10" s="15" t="s">
        <v>27</v>
      </c>
    </row>
    <row r="11" spans="2:21" x14ac:dyDescent="0.25">
      <c r="B11" s="16">
        <f t="shared" ref="B11:B12" si="0">B7</f>
        <v>2017</v>
      </c>
      <c r="C11" s="8" cm="1">
        <f t="array" ref="C11">_xlfn.IFS($F$7=TRUE,C7,$F$7=FALSE,D7)</f>
        <v>44579</v>
      </c>
      <c r="D11" s="13">
        <f>AVERAGE($C$11:$C$12)</f>
        <v>49177</v>
      </c>
      <c r="E11" s="15" t="b">
        <f>IF(C11&gt;D11,C11)</f>
        <v>0</v>
      </c>
    </row>
    <row r="12" spans="2:21" x14ac:dyDescent="0.25">
      <c r="B12" s="16">
        <f t="shared" si="0"/>
        <v>2018</v>
      </c>
      <c r="C12" s="8" cm="1">
        <f t="array" ref="C12">_xlfn.IFS($F$7=TRUE,C8,$F$7=FALSE,D8)</f>
        <v>53775</v>
      </c>
      <c r="D12" s="13">
        <f>AVERAGE($C$11:$C$12)</f>
        <v>49177</v>
      </c>
      <c r="E12" s="13">
        <f>IF(C12&gt;D12,C12)</f>
        <v>53775</v>
      </c>
    </row>
    <row r="13" spans="2:21" x14ac:dyDescent="0.25">
      <c r="D13" s="13">
        <f>AVERAGE($C$11:$C$12)</f>
        <v>49177</v>
      </c>
      <c r="E13" s="13" t="b">
        <f>IF(C13&gt;D13,C13)</f>
        <v>0</v>
      </c>
    </row>
    <row r="14" spans="2:21" x14ac:dyDescent="0.25">
      <c r="H14" s="10" t="s">
        <v>25</v>
      </c>
      <c r="I14" s="3" t="s">
        <v>32</v>
      </c>
      <c r="J14" s="3" t="s">
        <v>33</v>
      </c>
      <c r="O14" s="9" t="s">
        <v>25</v>
      </c>
      <c r="Q14">
        <f>COUNTA(O14)</f>
        <v>1</v>
      </c>
    </row>
    <row r="15" spans="2:21" x14ac:dyDescent="0.25">
      <c r="B15" s="15"/>
      <c r="C15" s="15" t="s">
        <v>28</v>
      </c>
      <c r="D15" t="s">
        <v>30</v>
      </c>
      <c r="H15" s="1">
        <v>2018</v>
      </c>
      <c r="I15" s="4">
        <v>20495</v>
      </c>
      <c r="J15" s="4">
        <v>12456</v>
      </c>
      <c r="K15" s="11"/>
      <c r="L15" s="12" t="b">
        <v>1</v>
      </c>
      <c r="O15" s="2">
        <v>2018</v>
      </c>
    </row>
    <row r="16" spans="2:21" x14ac:dyDescent="0.25">
      <c r="B16" s="15"/>
      <c r="C16" s="13">
        <f>SUM(E11:E12)</f>
        <v>53775</v>
      </c>
      <c r="D16" t="str">
        <f>"of "&amp;C10&amp;"came from the  highlited years"</f>
        <v>of # Transactioncame from the  highlited years</v>
      </c>
    </row>
    <row r="17" spans="2:9" x14ac:dyDescent="0.25">
      <c r="B17" s="15" t="s">
        <v>29</v>
      </c>
      <c r="C17" s="17">
        <f>C16/SUM($C$11:$C$12)</f>
        <v>0.54674949671594442</v>
      </c>
    </row>
    <row r="21" spans="2:9" x14ac:dyDescent="0.25">
      <c r="C21" s="9" t="s">
        <v>39</v>
      </c>
      <c r="D21" s="3" t="s">
        <v>1</v>
      </c>
      <c r="F21" s="9" t="s">
        <v>40</v>
      </c>
      <c r="G21" s="3"/>
    </row>
    <row r="22" spans="2:9" x14ac:dyDescent="0.25">
      <c r="C22" s="3" t="s">
        <v>21</v>
      </c>
      <c r="D22" s="4">
        <v>122261.02</v>
      </c>
      <c r="F22" s="3" t="s">
        <v>17</v>
      </c>
      <c r="G22" s="3">
        <v>244</v>
      </c>
    </row>
    <row r="23" spans="2:9" x14ac:dyDescent="0.25">
      <c r="C23" s="3" t="s">
        <v>20</v>
      </c>
      <c r="D23" s="4">
        <v>138989.01999999999</v>
      </c>
      <c r="F23" s="3" t="s">
        <v>16</v>
      </c>
      <c r="G23" s="3">
        <v>52783</v>
      </c>
      <c r="H23" s="9" t="s">
        <v>0</v>
      </c>
      <c r="I23" s="3" t="s">
        <v>1</v>
      </c>
    </row>
    <row r="24" spans="2:9" x14ac:dyDescent="0.25">
      <c r="C24" s="3" t="s">
        <v>24</v>
      </c>
      <c r="D24" s="4">
        <v>120504.38</v>
      </c>
      <c r="H24" s="3" t="s">
        <v>49</v>
      </c>
      <c r="I24" s="3">
        <v>28889.119999999999</v>
      </c>
    </row>
    <row r="25" spans="2:9" x14ac:dyDescent="0.25">
      <c r="C25" s="3" t="s">
        <v>23</v>
      </c>
      <c r="D25" s="4">
        <v>151292.81</v>
      </c>
      <c r="H25" s="3" t="s">
        <v>50</v>
      </c>
      <c r="I25" s="3">
        <v>17947.63</v>
      </c>
    </row>
    <row r="26" spans="2:9" x14ac:dyDescent="0.25">
      <c r="C26" s="3" t="s">
        <v>22</v>
      </c>
      <c r="D26" s="4">
        <v>130593.12</v>
      </c>
    </row>
    <row r="29" spans="2:9" x14ac:dyDescent="0.25">
      <c r="C29" s="9" t="s">
        <v>5</v>
      </c>
      <c r="D29" s="3" t="s">
        <v>1</v>
      </c>
    </row>
    <row r="30" spans="2:9" x14ac:dyDescent="0.25">
      <c r="C30" s="3" t="s">
        <v>6</v>
      </c>
      <c r="D30" s="3">
        <v>4175.26</v>
      </c>
    </row>
    <row r="31" spans="2:9" x14ac:dyDescent="0.25">
      <c r="C31" s="3" t="s">
        <v>7</v>
      </c>
      <c r="D31" s="3">
        <v>6922.21</v>
      </c>
    </row>
    <row r="32" spans="2:9" x14ac:dyDescent="0.25">
      <c r="C32" s="3" t="s">
        <v>8</v>
      </c>
      <c r="D32" s="3">
        <v>4034.44</v>
      </c>
      <c r="F32" s="9" t="s">
        <v>41</v>
      </c>
      <c r="G32" s="3" t="s">
        <v>1</v>
      </c>
    </row>
    <row r="33" spans="3:11" x14ac:dyDescent="0.25">
      <c r="C33" s="3" t="s">
        <v>9</v>
      </c>
      <c r="D33" s="3">
        <v>4681.78</v>
      </c>
      <c r="F33" s="3" t="s">
        <v>42</v>
      </c>
      <c r="G33" s="3">
        <v>1457698.63</v>
      </c>
    </row>
    <row r="34" spans="3:11" x14ac:dyDescent="0.25">
      <c r="C34" s="3" t="s">
        <v>10</v>
      </c>
      <c r="D34" s="3">
        <v>4809.4399999999996</v>
      </c>
      <c r="F34" s="3" t="s">
        <v>18</v>
      </c>
      <c r="G34" s="3">
        <v>6832345.8200000003</v>
      </c>
      <c r="I34" s="10" t="s">
        <v>25</v>
      </c>
      <c r="J34" s="9" t="s">
        <v>45</v>
      </c>
      <c r="K34" s="3" t="s">
        <v>1</v>
      </c>
    </row>
    <row r="35" spans="3:11" x14ac:dyDescent="0.25">
      <c r="C35" s="3" t="s">
        <v>11</v>
      </c>
      <c r="D35" s="3">
        <v>4445.5</v>
      </c>
      <c r="F35" s="3" t="s">
        <v>43</v>
      </c>
      <c r="G35" s="3">
        <v>171837.22</v>
      </c>
      <c r="I35" s="2">
        <v>2018</v>
      </c>
      <c r="J35" s="3" t="s">
        <v>34</v>
      </c>
      <c r="K35" s="3">
        <v>1159698.04</v>
      </c>
    </row>
    <row r="36" spans="3:11" x14ac:dyDescent="0.25">
      <c r="C36" s="3" t="s">
        <v>12</v>
      </c>
      <c r="D36" s="3">
        <v>4513.32</v>
      </c>
      <c r="F36" s="3" t="s">
        <v>44</v>
      </c>
      <c r="G36" s="3">
        <v>181815.93</v>
      </c>
      <c r="I36" s="2"/>
      <c r="J36" s="3" t="s">
        <v>46</v>
      </c>
      <c r="K36" s="3">
        <v>1003308.47</v>
      </c>
    </row>
    <row r="37" spans="3:11" x14ac:dyDescent="0.25">
      <c r="C37" s="3" t="s">
        <v>13</v>
      </c>
      <c r="D37" s="3">
        <v>3979.55</v>
      </c>
      <c r="I37" s="2"/>
      <c r="J37" s="3" t="s">
        <v>35</v>
      </c>
      <c r="K37" s="3">
        <v>986908.96</v>
      </c>
    </row>
    <row r="38" spans="3:11" x14ac:dyDescent="0.25">
      <c r="C38" s="3" t="s">
        <v>14</v>
      </c>
      <c r="D38" s="3">
        <v>4163.51</v>
      </c>
      <c r="I38" s="2"/>
      <c r="J38" s="3" t="s">
        <v>36</v>
      </c>
      <c r="K38" s="3">
        <v>1107301.8899999999</v>
      </c>
    </row>
    <row r="39" spans="3:11" x14ac:dyDescent="0.25">
      <c r="C39" s="3" t="s">
        <v>15</v>
      </c>
      <c r="D39" s="3">
        <v>7274.88</v>
      </c>
      <c r="I39" s="2"/>
      <c r="J39" s="3" t="s">
        <v>47</v>
      </c>
      <c r="K39" s="3">
        <v>1058728.03</v>
      </c>
    </row>
    <row r="40" spans="3:11" x14ac:dyDescent="0.25">
      <c r="I40" s="2"/>
      <c r="J40" s="3" t="s">
        <v>38</v>
      </c>
      <c r="K40" s="3">
        <v>1022677.11</v>
      </c>
    </row>
    <row r="41" spans="3:11" x14ac:dyDescent="0.25">
      <c r="I41" s="2"/>
      <c r="J41" s="3" t="s">
        <v>37</v>
      </c>
      <c r="K41" s="3">
        <v>1155126.82</v>
      </c>
    </row>
    <row r="42" spans="3:11" x14ac:dyDescent="0.25">
      <c r="I42" s="2"/>
      <c r="J42" s="3" t="s">
        <v>19</v>
      </c>
      <c r="K42" s="3">
        <v>1149781.82</v>
      </c>
    </row>
    <row r="43" spans="3:11" x14ac:dyDescent="0.25">
      <c r="I43" s="2"/>
      <c r="J43" s="3" t="s">
        <v>48</v>
      </c>
      <c r="K43" s="3">
        <v>166.46</v>
      </c>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4FE6B-AEB0-4152-A932-7383402E39CB}">
  <sheetPr codeName="Sheet1">
    <pageSetUpPr fitToPage="1"/>
  </sheetPr>
  <dimension ref="A1"/>
  <sheetViews>
    <sheetView tabSelected="1" topLeftCell="A3" zoomScale="30" zoomScaleNormal="39" workbookViewId="0">
      <selection activeCell="BG77" sqref="BG77"/>
    </sheetView>
  </sheetViews>
  <sheetFormatPr defaultRowHeight="15" x14ac:dyDescent="0.25"/>
  <sheetData/>
  <pageMargins left="0.7" right="0.7" top="0.75" bottom="0.75" header="0.3" footer="0.3"/>
  <pageSetup paperSize="9" scale="13" orientation="portrait" r:id="rId1"/>
  <drawing r:id="rId2"/>
  <legacyDrawing r:id="rId3"/>
  <controls>
    <mc:AlternateContent xmlns:mc="http://schemas.openxmlformats.org/markup-compatibility/2006">
      <mc:Choice Requires="x14">
        <control shapeId="9227" r:id="rId4" name="OptionButton1">
          <controlPr defaultSize="0" autoLine="0" linkedCell="'work sace'!F7" r:id="rId5">
            <anchor moveWithCells="1">
              <from>
                <xdr:col>26</xdr:col>
                <xdr:colOff>361950</xdr:colOff>
                <xdr:row>18</xdr:row>
                <xdr:rowOff>152400</xdr:rowOff>
              </from>
              <to>
                <xdr:col>31</xdr:col>
                <xdr:colOff>514350</xdr:colOff>
                <xdr:row>22</xdr:row>
                <xdr:rowOff>152400</xdr:rowOff>
              </to>
            </anchor>
          </controlPr>
        </control>
      </mc:Choice>
      <mc:Fallback>
        <control shapeId="9227" r:id="rId4" name="OptionButton1"/>
      </mc:Fallback>
    </mc:AlternateContent>
    <mc:AlternateContent xmlns:mc="http://schemas.openxmlformats.org/markup-compatibility/2006">
      <mc:Choice Requires="x14">
        <control shapeId="9226" r:id="rId6" name="Transaction">
          <controlPr defaultSize="0" autoLine="0" linkedCell="'work sace'!F7" r:id="rId7">
            <anchor moveWithCells="1">
              <from>
                <xdr:col>16</xdr:col>
                <xdr:colOff>180975</xdr:colOff>
                <xdr:row>18</xdr:row>
                <xdr:rowOff>123825</xdr:rowOff>
              </from>
              <to>
                <xdr:col>21</xdr:col>
                <xdr:colOff>247650</xdr:colOff>
                <xdr:row>22</xdr:row>
                <xdr:rowOff>38100</xdr:rowOff>
              </to>
            </anchor>
          </controlPr>
        </control>
      </mc:Choice>
      <mc:Fallback>
        <control shapeId="9226" r:id="rId6" name="Transaction"/>
      </mc:Fallback>
    </mc:AlternateContent>
  </controls>
  <extLst>
    <ext xmlns:x14="http://schemas.microsoft.com/office/spreadsheetml/2009/9/main" uri="{A8765BA9-456A-4dab-B4F3-ACF838C121DE}">
      <x14:slicerList>
        <x14:slicer r:id="rId8"/>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FB711-8086-4E76-9382-11727A8CBDA7}">
  <sheetPr codeName="Sheet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0115433A-016F-4EDD-B909-93745C54B688}">
  <ds:schemaRefs/>
</ds:datastoreItem>
</file>

<file path=customXml/itemProps2.xml><?xml version="1.0" encoding="utf-8"?>
<ds:datastoreItem xmlns:ds="http://schemas.openxmlformats.org/officeDocument/2006/customXml" ds:itemID="{BA3F9E59-7CD5-44CF-BC18-9B2294396AC0}">
  <ds:schemaRefs/>
</ds:datastoreItem>
</file>

<file path=customXml/itemProps3.xml><?xml version="1.0" encoding="utf-8"?>
<ds:datastoreItem xmlns:ds="http://schemas.openxmlformats.org/officeDocument/2006/customXml" ds:itemID="{7DECEEA7-E479-45B4-A703-4AD043BDED2D}">
  <ds:schemaRefs/>
</ds:datastoreItem>
</file>

<file path=customXml/itemProps4.xml><?xml version="1.0" encoding="utf-8"?>
<ds:datastoreItem xmlns:ds="http://schemas.openxmlformats.org/officeDocument/2006/customXml" ds:itemID="{1049AFE2-EA2D-4344-8F8E-F279CAE72EFC}">
  <ds:schemaRefs/>
</ds:datastoreItem>
</file>

<file path=customXml/itemProps5.xml><?xml version="1.0" encoding="utf-8"?>
<ds:datastoreItem xmlns:ds="http://schemas.openxmlformats.org/officeDocument/2006/customXml" ds:itemID="{7D969FE6-A8A8-4585-BC8C-F977190AF8AC}">
  <ds:schemaRefs/>
</ds:datastoreItem>
</file>

<file path=customXml/itemProps6.xml><?xml version="1.0" encoding="utf-8"?>
<ds:datastoreItem xmlns:ds="http://schemas.openxmlformats.org/officeDocument/2006/customXml" ds:itemID="{31D38D60-2708-42BB-8E10-85B73B5D1E4C}">
  <ds:schemaRefs/>
</ds:datastoreItem>
</file>

<file path=customXml/itemProps7.xml><?xml version="1.0" encoding="utf-8"?>
<ds:datastoreItem xmlns:ds="http://schemas.openxmlformats.org/officeDocument/2006/customXml" ds:itemID="{A4B085C4-71FB-4C37-82CB-003502AF4F67}">
  <ds:schemaRefs/>
</ds:datastoreItem>
</file>

<file path=customXml/itemProps8.xml><?xml version="1.0" encoding="utf-8"?>
<ds:datastoreItem xmlns:ds="http://schemas.openxmlformats.org/officeDocument/2006/customXml" ds:itemID="{7D15E995-77BA-43B1-BCC4-487F8C47FDBD}">
  <ds:schemaRefs/>
</ds:datastoreItem>
</file>

<file path=customXml/itemProps9.xml><?xml version="1.0" encoding="utf-8"?>
<ds:datastoreItem xmlns:ds="http://schemas.openxmlformats.org/officeDocument/2006/customXml" ds:itemID="{9A92AAFC-8F9A-4D22-9E63-D0F397528E29}">
  <ds:schemaRefs/>
</ds:datastoreItem>
</file>

<file path=customXml/itemProps10.xml><?xml version="1.0" encoding="utf-8"?>
<ds:datastoreItem xmlns:ds="http://schemas.openxmlformats.org/officeDocument/2006/customXml" ds:itemID="{5FD74D79-642E-48C2-959E-0F41BBC5A148}">
  <ds:schemaRefs/>
</ds:datastoreItem>
</file>

<file path=customXml/itemProps11.xml><?xml version="1.0" encoding="utf-8"?>
<ds:datastoreItem xmlns:ds="http://schemas.openxmlformats.org/officeDocument/2006/customXml" ds:itemID="{FC38BD16-1366-43A5-BB55-4EDEE935A412}">
  <ds:schemaRefs/>
</ds:datastoreItem>
</file>

<file path=customXml/itemProps12.xml><?xml version="1.0" encoding="utf-8"?>
<ds:datastoreItem xmlns:ds="http://schemas.openxmlformats.org/officeDocument/2006/customXml" ds:itemID="{B9104C4F-2282-4A5C-9BAB-EBD79CE8C17E}">
  <ds:schemaRefs/>
</ds:datastoreItem>
</file>

<file path=customXml/itemProps13.xml><?xml version="1.0" encoding="utf-8"?>
<ds:datastoreItem xmlns:ds="http://schemas.openxmlformats.org/officeDocument/2006/customXml" ds:itemID="{0C78396C-EB02-4D6B-B3FA-C904B0231C46}">
  <ds:schemaRefs/>
</ds:datastoreItem>
</file>

<file path=customXml/itemProps14.xml><?xml version="1.0" encoding="utf-8"?>
<ds:datastoreItem xmlns:ds="http://schemas.openxmlformats.org/officeDocument/2006/customXml" ds:itemID="{E96DC2EA-C80E-45BB-BE5E-2CC30EA51157}">
  <ds:schemaRefs/>
</ds:datastoreItem>
</file>

<file path=customXml/itemProps15.xml><?xml version="1.0" encoding="utf-8"?>
<ds:datastoreItem xmlns:ds="http://schemas.openxmlformats.org/officeDocument/2006/customXml" ds:itemID="{F1580149-0D1C-4BBD-9691-62F996F9260A}">
  <ds:schemaRefs/>
</ds:datastoreItem>
</file>

<file path=customXml/itemProps16.xml><?xml version="1.0" encoding="utf-8"?>
<ds:datastoreItem xmlns:ds="http://schemas.openxmlformats.org/officeDocument/2006/customXml" ds:itemID="{6AA44A22-2237-49B0-A86B-472FB9DD6AAE}">
  <ds:schemaRefs/>
</ds:datastoreItem>
</file>

<file path=customXml/itemProps17.xml><?xml version="1.0" encoding="utf-8"?>
<ds:datastoreItem xmlns:ds="http://schemas.openxmlformats.org/officeDocument/2006/customXml" ds:itemID="{4472BD83-9379-43DC-8FAA-1041D1656C13}">
  <ds:schemaRefs/>
</ds:datastoreItem>
</file>

<file path=customXml/itemProps18.xml><?xml version="1.0" encoding="utf-8"?>
<ds:datastoreItem xmlns:ds="http://schemas.openxmlformats.org/officeDocument/2006/customXml" ds:itemID="{EB8B6E7F-6B34-4A2A-874A-4633161DC1AD}">
  <ds:schemaRefs/>
</ds:datastoreItem>
</file>

<file path=customXml/itemProps19.xml><?xml version="1.0" encoding="utf-8"?>
<ds:datastoreItem xmlns:ds="http://schemas.openxmlformats.org/officeDocument/2006/customXml" ds:itemID="{AA4A5F21-3C79-4F23-9918-20261CAF972C}">
  <ds:schemaRefs/>
</ds:datastoreItem>
</file>

<file path=customXml/itemProps20.xml><?xml version="1.0" encoding="utf-8"?>
<ds:datastoreItem xmlns:ds="http://schemas.openxmlformats.org/officeDocument/2006/customXml" ds:itemID="{7CFAD83C-AAC6-4FD7-AECF-4841D32808B3}">
  <ds:schemaRefs/>
</ds:datastoreItem>
</file>

<file path=customXml/itemProps21.xml><?xml version="1.0" encoding="utf-8"?>
<ds:datastoreItem xmlns:ds="http://schemas.openxmlformats.org/officeDocument/2006/customXml" ds:itemID="{EE6121B4-CF7D-4D14-ACAF-F592E6636EC0}">
  <ds:schemaRefs/>
</ds:datastoreItem>
</file>

<file path=customXml/itemProps22.xml><?xml version="1.0" encoding="utf-8"?>
<ds:datastoreItem xmlns:ds="http://schemas.openxmlformats.org/officeDocument/2006/customXml" ds:itemID="{E496D8EF-C32B-4C7A-99A7-07F700F0DF04}">
  <ds:schemaRefs/>
</ds:datastoreItem>
</file>

<file path=customXml/itemProps23.xml><?xml version="1.0" encoding="utf-8"?>
<ds:datastoreItem xmlns:ds="http://schemas.openxmlformats.org/officeDocument/2006/customXml" ds:itemID="{9889A99D-AB14-48FE-BAEC-9D81FDBB50A0}">
  <ds:schemaRefs/>
</ds:datastoreItem>
</file>

<file path=customXml/itemProps24.xml><?xml version="1.0" encoding="utf-8"?>
<ds:datastoreItem xmlns:ds="http://schemas.openxmlformats.org/officeDocument/2006/customXml" ds:itemID="{0E28FA10-E316-4C72-8BAD-1C7C3B028486}">
  <ds:schemaRefs/>
</ds:datastoreItem>
</file>

<file path=customXml/itemProps25.xml><?xml version="1.0" encoding="utf-8"?>
<ds:datastoreItem xmlns:ds="http://schemas.openxmlformats.org/officeDocument/2006/customXml" ds:itemID="{44A2730E-0C91-4C43-BA70-2452BAF916D5}">
  <ds:schemaRefs/>
</ds:datastoreItem>
</file>

<file path=customXml/itemProps26.xml><?xml version="1.0" encoding="utf-8"?>
<ds:datastoreItem xmlns:ds="http://schemas.openxmlformats.org/officeDocument/2006/customXml" ds:itemID="{E026EDF7-3FA8-40A9-B383-D53B11137B78}">
  <ds:schemaRefs/>
</ds:datastoreItem>
</file>

<file path=customXml/itemProps27.xml><?xml version="1.0" encoding="utf-8"?>
<ds:datastoreItem xmlns:ds="http://schemas.openxmlformats.org/officeDocument/2006/customXml" ds:itemID="{1423F4EC-9FF3-42A2-BA87-B641B1F745BB}">
  <ds:schemaRefs/>
</ds:datastoreItem>
</file>

<file path=customXml/itemProps28.xml><?xml version="1.0" encoding="utf-8"?>
<ds:datastoreItem xmlns:ds="http://schemas.openxmlformats.org/officeDocument/2006/customXml" ds:itemID="{A487EDA4-6697-4C23-8F16-5FFE4BAFCBC4}">
  <ds:schemaRefs>
    <ds:schemaRef ds:uri="http://schemas.microsoft.com/DataMashup"/>
  </ds:schemaRefs>
</ds:datastoreItem>
</file>

<file path=customXml/itemProps29.xml><?xml version="1.0" encoding="utf-8"?>
<ds:datastoreItem xmlns:ds="http://schemas.openxmlformats.org/officeDocument/2006/customXml" ds:itemID="{C79D1EF7-4CDF-43BB-BBBB-1149F1834930}">
  <ds:schemaRefs/>
</ds:datastoreItem>
</file>

<file path=customXml/itemProps30.xml><?xml version="1.0" encoding="utf-8"?>
<ds:datastoreItem xmlns:ds="http://schemas.openxmlformats.org/officeDocument/2006/customXml" ds:itemID="{13237EAE-4FD3-42D1-AE80-9F802F25F409}">
  <ds:schemaRefs/>
</ds:datastoreItem>
</file>

<file path=customXml/itemProps31.xml><?xml version="1.0" encoding="utf-8"?>
<ds:datastoreItem xmlns:ds="http://schemas.openxmlformats.org/officeDocument/2006/customXml" ds:itemID="{8C1E88E9-5B6B-4CC6-9C0F-AC700DE027DB}">
  <ds:schemaRefs/>
</ds:datastoreItem>
</file>

<file path=customXml/itemProps32.xml><?xml version="1.0" encoding="utf-8"?>
<ds:datastoreItem xmlns:ds="http://schemas.openxmlformats.org/officeDocument/2006/customXml" ds:itemID="{5FEEFF4A-E2F9-4F92-9748-2FC06FC33A74}">
  <ds:schemaRefs/>
</ds:datastoreItem>
</file>

<file path=customXml/itemProps33.xml><?xml version="1.0" encoding="utf-8"?>
<ds:datastoreItem xmlns:ds="http://schemas.openxmlformats.org/officeDocument/2006/customXml" ds:itemID="{09523C0C-312B-413A-8747-C68CF98B5C19}">
  <ds:schemaRefs/>
</ds:datastoreItem>
</file>

<file path=customXml/itemProps34.xml><?xml version="1.0" encoding="utf-8"?>
<ds:datastoreItem xmlns:ds="http://schemas.openxmlformats.org/officeDocument/2006/customXml" ds:itemID="{06D04A1B-7764-4E71-8EB1-FC883CCF49E3}">
  <ds:schemaRefs/>
</ds:datastoreItem>
</file>

<file path=customXml/itemProps35.xml><?xml version="1.0" encoding="utf-8"?>
<ds:datastoreItem xmlns:ds="http://schemas.openxmlformats.org/officeDocument/2006/customXml" ds:itemID="{0B9AF643-5337-486A-9407-C643EC150AD7}">
  <ds:schemaRefs/>
</ds:datastoreItem>
</file>

<file path=customXml/itemProps36.xml><?xml version="1.0" encoding="utf-8"?>
<ds:datastoreItem xmlns:ds="http://schemas.openxmlformats.org/officeDocument/2006/customXml" ds:itemID="{630D9AF0-2781-49EA-BC18-DA363AE65810}">
  <ds:schemaRefs/>
</ds:datastoreItem>
</file>

<file path=customXml/itemProps37.xml><?xml version="1.0" encoding="utf-8"?>
<ds:datastoreItem xmlns:ds="http://schemas.openxmlformats.org/officeDocument/2006/customXml" ds:itemID="{502E6231-0DA5-424B-82CE-2038B11EE0AD}">
  <ds:schemaRefs/>
</ds:datastoreItem>
</file>

<file path=customXml/itemProps38.xml><?xml version="1.0" encoding="utf-8"?>
<ds:datastoreItem xmlns:ds="http://schemas.openxmlformats.org/officeDocument/2006/customXml" ds:itemID="{1EE66D9F-DCAF-4B2B-B3A1-D0FF3FCD695D}">
  <ds:schemaRefs/>
</ds:datastoreItem>
</file>

<file path=customXml/itemProps39.xml><?xml version="1.0" encoding="utf-8"?>
<ds:datastoreItem xmlns:ds="http://schemas.openxmlformats.org/officeDocument/2006/customXml" ds:itemID="{B24FA9BE-C27A-4402-809F-2B591B2B6DE5}">
  <ds:schemaRefs/>
</ds:datastoreItem>
</file>

<file path=customXml/itemProps40.xml><?xml version="1.0" encoding="utf-8"?>
<ds:datastoreItem xmlns:ds="http://schemas.openxmlformats.org/officeDocument/2006/customXml" ds:itemID="{C93265DF-DF82-4912-B1A8-2C5E3F93A2A8}">
  <ds:schemaRefs/>
</ds:datastoreItem>
</file>

<file path=customXml/itemProps41.xml><?xml version="1.0" encoding="utf-8"?>
<ds:datastoreItem xmlns:ds="http://schemas.openxmlformats.org/officeDocument/2006/customXml" ds:itemID="{74215FC3-DF2B-4958-9A54-A1999413D645}">
  <ds:schemaRefs/>
</ds:datastoreItem>
</file>

<file path=customXml/itemProps42.xml><?xml version="1.0" encoding="utf-8"?>
<ds:datastoreItem xmlns:ds="http://schemas.openxmlformats.org/officeDocument/2006/customXml" ds:itemID="{6A49D4E7-3BF9-4A68-A773-C3C79983EDD6}">
  <ds:schemaRefs/>
</ds:datastoreItem>
</file>

<file path=customXml/itemProps43.xml><?xml version="1.0" encoding="utf-8"?>
<ds:datastoreItem xmlns:ds="http://schemas.openxmlformats.org/officeDocument/2006/customXml" ds:itemID="{E9BE336F-F038-477D-8EC9-B6D0AB90D607}">
  <ds:schemaRefs/>
</ds:datastoreItem>
</file>

<file path=customXml/itemProps44.xml><?xml version="1.0" encoding="utf-8"?>
<ds:datastoreItem xmlns:ds="http://schemas.openxmlformats.org/officeDocument/2006/customXml" ds:itemID="{FEB71207-2DFC-44B1-88A7-3D823A1E591E}">
  <ds:schemaRefs/>
</ds:datastoreItem>
</file>

<file path=customXml/itemProps45.xml><?xml version="1.0" encoding="utf-8"?>
<ds:datastoreItem xmlns:ds="http://schemas.openxmlformats.org/officeDocument/2006/customXml" ds:itemID="{4B3D4BDD-8C96-4387-BF3F-53D53B3B72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payment_methods</vt:lpstr>
      <vt:lpstr>brands</vt:lpstr>
      <vt:lpstr>products</vt:lpstr>
      <vt:lpstr>customers</vt:lpstr>
      <vt:lpstr>branches</vt:lpstr>
      <vt:lpstr>work sace</vt:lpstr>
      <vt:lpstr>Sheet3</vt:lpstr>
      <vt:lpstr>Sheet1</vt:lpstr>
    </vt:vector>
  </TitlesOfParts>
  <Company>Kimo Store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 Gamal Awad Selim Awad</dc:creator>
  <cp:lastModifiedBy>Sabrin Gamal Awad Selim Awad</cp:lastModifiedBy>
  <cp:lastPrinted>2025-09-03T03:32:00Z</cp:lastPrinted>
  <dcterms:created xsi:type="dcterms:W3CDTF">2025-08-23T05:17:51Z</dcterms:created>
  <dcterms:modified xsi:type="dcterms:W3CDTF">2025-09-03T05:30:50Z</dcterms:modified>
</cp:coreProperties>
</file>