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5440" windowHeight="14310"/>
  </bookViews>
  <sheets>
    <sheet name="README" sheetId="3" r:id="rId1"/>
    <sheet name="Calculations" sheetId="2" r:id="rId2"/>
    <sheet name="Crash" sheetId="1" r:id="rId3"/>
    <sheet name="Vehicle" sheetId="4" r:id="rId4"/>
    <sheet name="Person" sheetId="5" r:id="rId5"/>
    <sheet name="Roadway" sheetId="7" r:id="rId6"/>
  </sheets>
  <definedNames>
    <definedName name="_xlnm.Print_Area" localSheetId="0">README!$A$3:$L$28</definedName>
  </definedNames>
  <calcPr calcId="152511"/>
</workbook>
</file>

<file path=xl/calcChain.xml><?xml version="1.0" encoding="utf-8"?>
<calcChain xmlns="http://schemas.openxmlformats.org/spreadsheetml/2006/main">
  <c r="S5" i="5" l="1"/>
  <c r="S80" i="7" l="1"/>
  <c r="S74" i="7"/>
  <c r="S68" i="7"/>
  <c r="S54" i="7"/>
  <c r="S47" i="7"/>
  <c r="S42" i="7"/>
  <c r="S37" i="7"/>
  <c r="S36" i="7"/>
  <c r="S33" i="7"/>
  <c r="S32" i="7"/>
  <c r="S31" i="7"/>
  <c r="S30" i="7"/>
  <c r="S13" i="7"/>
  <c r="S10" i="7"/>
  <c r="S9" i="7"/>
  <c r="S4" i="7"/>
  <c r="H9" i="2" s="1"/>
  <c r="S5" i="7"/>
  <c r="B10" i="2" s="1"/>
  <c r="Q2" i="7"/>
  <c r="M2" i="7"/>
  <c r="I2" i="7"/>
  <c r="E2" i="7"/>
  <c r="S309" i="5"/>
  <c r="S308" i="5"/>
  <c r="S299" i="5"/>
  <c r="S291" i="5"/>
  <c r="S282" i="5"/>
  <c r="S261" i="5"/>
  <c r="H8" i="2" s="1"/>
  <c r="S263" i="5"/>
  <c r="O187" i="1"/>
  <c r="O186" i="1"/>
  <c r="O188" i="1"/>
  <c r="O189" i="1"/>
  <c r="O185" i="1"/>
  <c r="O196" i="1"/>
  <c r="O193" i="1"/>
  <c r="O190" i="1"/>
  <c r="O180" i="1"/>
  <c r="H7" i="2" l="1"/>
  <c r="H5" i="2"/>
  <c r="Q2" i="5"/>
  <c r="M2" i="5"/>
  <c r="I2" i="5"/>
  <c r="E2" i="5"/>
  <c r="Q2" i="4"/>
  <c r="M2" i="4"/>
  <c r="I2" i="4"/>
  <c r="E2" i="4"/>
  <c r="M2" i="1"/>
  <c r="I2" i="1"/>
  <c r="E2" i="1"/>
  <c r="A2" i="2" l="1"/>
  <c r="O155" i="1" l="1"/>
  <c r="O12" i="1"/>
  <c r="S247" i="5"/>
  <c r="S246" i="5"/>
  <c r="S237" i="5"/>
  <c r="S223" i="5"/>
  <c r="S208" i="5"/>
  <c r="S192" i="5"/>
  <c r="S191" i="5"/>
  <c r="S178" i="5"/>
  <c r="S175" i="5"/>
  <c r="S161" i="5"/>
  <c r="S158" i="5"/>
  <c r="S149" i="5"/>
  <c r="S140" i="5" l="1"/>
  <c r="S136" i="5"/>
  <c r="S117" i="5"/>
  <c r="S113" i="5"/>
  <c r="S92" i="5"/>
  <c r="S83" i="5"/>
  <c r="S78" i="5" l="1"/>
  <c r="S70" i="5"/>
  <c r="S51" i="5"/>
  <c r="S30" i="5"/>
  <c r="S29" i="5"/>
  <c r="S24" i="5"/>
  <c r="S13" i="5"/>
  <c r="S10" i="5"/>
  <c r="S4" i="5" l="1"/>
  <c r="B9" i="2" s="1"/>
  <c r="S276" i="4"/>
  <c r="S259" i="4"/>
  <c r="S247" i="4"/>
  <c r="S243" i="4"/>
  <c r="S229" i="4"/>
  <c r="S213" i="4"/>
  <c r="S210" i="4"/>
  <c r="S208" i="4"/>
  <c r="S202" i="4"/>
  <c r="S158" i="4"/>
  <c r="E9" i="2" l="1"/>
  <c r="S107" i="4"/>
  <c r="S100" i="4"/>
  <c r="S85" i="4"/>
  <c r="S74" i="4"/>
  <c r="S68" i="4"/>
  <c r="S66" i="4"/>
  <c r="S60" i="4"/>
  <c r="S54" i="4"/>
  <c r="S51" i="4"/>
  <c r="S45" i="4"/>
  <c r="S34" i="4"/>
  <c r="S33" i="4"/>
  <c r="S14" i="4"/>
  <c r="S11" i="4"/>
  <c r="S12" i="4"/>
  <c r="S13" i="4"/>
  <c r="S10" i="4"/>
  <c r="S8" i="4"/>
  <c r="S5" i="4"/>
  <c r="S4" i="4"/>
  <c r="B8" i="2" l="1"/>
  <c r="E8" i="2"/>
  <c r="O152" i="1"/>
  <c r="O144" i="1"/>
  <c r="O130" i="1"/>
  <c r="O114" i="1"/>
  <c r="O107" i="1"/>
  <c r="O96" i="1"/>
  <c r="O74" i="1"/>
  <c r="O88" i="1" l="1"/>
  <c r="O76" i="1"/>
  <c r="O65" i="1"/>
  <c r="O55" i="1"/>
  <c r="O9" i="1"/>
  <c r="O10" i="1"/>
  <c r="O11" i="1"/>
  <c r="O8" i="1"/>
  <c r="O4" i="1"/>
  <c r="O5" i="1"/>
  <c r="B7" i="2" l="1"/>
  <c r="B5" i="2"/>
  <c r="E5" i="2"/>
  <c r="E7" i="2"/>
</calcChain>
</file>

<file path=xl/comments1.xml><?xml version="1.0" encoding="utf-8"?>
<comments xmlns="http://schemas.openxmlformats.org/spreadsheetml/2006/main">
  <authors>
    <author>USDOT</author>
  </authors>
  <commentList>
    <comment ref="P1" authorId="0">
      <text>
        <r>
          <rPr>
            <sz val="9"/>
            <color indexed="81"/>
            <rFont val="Tahoma"/>
            <family val="2"/>
          </rPr>
          <t>Unlock code
MMUCC4</t>
        </r>
      </text>
    </comment>
  </commentList>
</comments>
</file>

<file path=xl/comments2.xml><?xml version="1.0" encoding="utf-8"?>
<comments xmlns="http://schemas.openxmlformats.org/spreadsheetml/2006/main">
  <authors>
    <author>Test</author>
    <author>USDOT</author>
  </authors>
  <commentList>
    <comment ref="B4" authorId="0">
      <text>
        <r>
          <rPr>
            <sz val="9"/>
            <color indexed="81"/>
            <rFont val="Tahoma"/>
            <family val="2"/>
          </rPr>
          <t>State Specific Identifier</t>
        </r>
      </text>
    </comment>
    <comment ref="B8" authorId="0">
      <text>
        <r>
          <rPr>
            <sz val="9"/>
            <color indexed="81"/>
            <rFont val="Tahoma"/>
            <family val="2"/>
          </rPr>
          <t>Date and Time (YYYYMMDDHHMM)
**Not required to be in this format, but all points must be collected.</t>
        </r>
      </text>
    </comment>
    <comment ref="B9" authorId="0">
      <text>
        <r>
          <rPr>
            <sz val="9"/>
            <color indexed="81"/>
            <rFont val="Tahoma"/>
            <family val="2"/>
          </rPr>
          <t>Name of the County</t>
        </r>
      </text>
    </comment>
    <comment ref="B10" authorId="0">
      <text>
        <r>
          <rPr>
            <sz val="9"/>
            <color indexed="81"/>
            <rFont val="Tahoma"/>
            <family val="2"/>
          </rPr>
          <t>Name of the Political Jurisdiction</t>
        </r>
      </text>
    </comment>
    <comment ref="B11" authorId="0">
      <text>
        <r>
          <rPr>
            <sz val="9"/>
            <color indexed="81"/>
            <rFont val="Tahoma"/>
            <family val="2"/>
          </rPr>
          <t>Latitude/Longitude Coordinates
or
Linear Referencing System
or
Link Node System (not recommended)</t>
        </r>
      </text>
    </comment>
    <comment ref="B74" authorId="1">
      <text>
        <r>
          <rPr>
            <sz val="9"/>
            <color indexed="81"/>
            <rFont val="Tahoma"/>
            <family val="2"/>
          </rPr>
          <t>If Motorist crashes are not collected/entered into the State's crash database, than the State is considered mappable to the LEID attribute.
If this is true, enter 1 into cell B75.</t>
        </r>
      </text>
    </comment>
  </commentList>
</comments>
</file>

<file path=xl/comments3.xml><?xml version="1.0" encoding="utf-8"?>
<comments xmlns="http://schemas.openxmlformats.org/spreadsheetml/2006/main">
  <authors>
    <author>USDOT</author>
  </authors>
  <commentList>
    <comment ref="G5" authorId="0">
      <text>
        <r>
          <rPr>
            <sz val="9"/>
            <color indexed="81"/>
            <rFont val="Tahoma"/>
            <family val="2"/>
          </rPr>
          <t>Sequential number</t>
        </r>
      </text>
    </comment>
    <comment ref="B33" authorId="0">
      <text>
        <r>
          <rPr>
            <sz val="9"/>
            <color indexed="81"/>
            <rFont val="Tahoma"/>
            <family val="2"/>
          </rPr>
          <t>Total number of injured and uninjured occupants including the driver.</t>
        </r>
      </text>
    </comment>
    <comment ref="B54" authorId="0">
      <text>
        <r>
          <rPr>
            <sz val="9"/>
            <color indexed="81"/>
            <rFont val="Tahoma"/>
            <family val="2"/>
          </rPr>
          <t xml:space="preserve">This is </t>
        </r>
        <r>
          <rPr>
            <i/>
            <sz val="9"/>
            <color indexed="81"/>
            <rFont val="Tahoma"/>
            <family val="2"/>
          </rPr>
          <t>not</t>
        </r>
        <r>
          <rPr>
            <sz val="9"/>
            <color indexed="81"/>
            <rFont val="Tahoma"/>
            <family val="2"/>
          </rPr>
          <t xml:space="preserve"> a compass direction, but a direction consistent with the designated direction of the road.</t>
        </r>
      </text>
    </comment>
    <comment ref="C66" authorId="0">
      <text>
        <r>
          <rPr>
            <sz val="9"/>
            <color indexed="81"/>
            <rFont val="Tahoma"/>
            <family val="2"/>
          </rPr>
          <t>Enter the total through lanes in both directions, excluding designated turn lanes.</t>
        </r>
      </text>
    </comment>
    <comment ref="C67" authorId="0">
      <text>
        <r>
          <rPr>
            <sz val="9"/>
            <color indexed="81"/>
            <rFont val="Tahoma"/>
            <family val="2"/>
          </rPr>
          <t xml:space="preserve">Enter the total through lanes for the roadway on which the motor vehicle under consideration was traveling. </t>
        </r>
      </text>
    </comment>
  </commentList>
</comments>
</file>

<file path=xl/comments4.xml><?xml version="1.0" encoding="utf-8"?>
<comments xmlns="http://schemas.openxmlformats.org/spreadsheetml/2006/main">
  <authors>
    <author>USDOT</author>
  </authors>
  <commentList>
    <comment ref="C8" authorId="0">
      <text>
        <r>
          <rPr>
            <sz val="9"/>
            <color indexed="81"/>
            <rFont val="Tahoma"/>
            <family val="2"/>
          </rPr>
          <t xml:space="preserve">Age is only needed if DOB is not collected. </t>
        </r>
      </text>
    </comment>
  </commentList>
</comments>
</file>

<file path=xl/sharedStrings.xml><?xml version="1.0" encoding="utf-8"?>
<sst xmlns="http://schemas.openxmlformats.org/spreadsheetml/2006/main" count="1613" uniqueCount="918">
  <si>
    <t>C1</t>
  </si>
  <si>
    <t>C2</t>
  </si>
  <si>
    <t>C3</t>
  </si>
  <si>
    <t>C4</t>
  </si>
  <si>
    <t>C5</t>
  </si>
  <si>
    <t>C6</t>
  </si>
  <si>
    <t>C7</t>
  </si>
  <si>
    <t>C8</t>
  </si>
  <si>
    <t>C9</t>
  </si>
  <si>
    <t>C10</t>
  </si>
  <si>
    <t>C11</t>
  </si>
  <si>
    <t>C12</t>
  </si>
  <si>
    <t>C13</t>
  </si>
  <si>
    <t>C14</t>
  </si>
  <si>
    <t>C15</t>
  </si>
  <si>
    <t>C16</t>
  </si>
  <si>
    <t>C17</t>
  </si>
  <si>
    <t>C18</t>
  </si>
  <si>
    <t>C19</t>
  </si>
  <si>
    <t>Case Identifier</t>
  </si>
  <si>
    <t>Crash Classification</t>
  </si>
  <si>
    <t>Subfield 2</t>
  </si>
  <si>
    <t>Subfield 3</t>
  </si>
  <si>
    <t>Subfield 4</t>
  </si>
  <si>
    <t>Public Property</t>
  </si>
  <si>
    <t>Private Property</t>
  </si>
  <si>
    <t>Trafficway, On Road</t>
  </si>
  <si>
    <t>Trafficway, Not on Road</t>
  </si>
  <si>
    <t>Non-Trafficway</t>
  </si>
  <si>
    <t>Crash Date and Time</t>
  </si>
  <si>
    <t>Crash County</t>
  </si>
  <si>
    <t>Crash City/Place</t>
  </si>
  <si>
    <t>Crash Location</t>
  </si>
  <si>
    <t>First Harmful Event</t>
  </si>
  <si>
    <t>Overturn/Rollover</t>
  </si>
  <si>
    <t>Fire/Explosion</t>
  </si>
  <si>
    <t>Immersion, Full or Partial</t>
  </si>
  <si>
    <t>Jackknife</t>
  </si>
  <si>
    <t>Cargo/Equipment Loss of Shift</t>
  </si>
  <si>
    <t>Fell/Jumped From Motor Vehicle</t>
  </si>
  <si>
    <t>Thrown or Falling Object</t>
  </si>
  <si>
    <t>Other Non-Collision</t>
  </si>
  <si>
    <t>Non-Collision</t>
  </si>
  <si>
    <t>Pedestrian</t>
  </si>
  <si>
    <t>Pedalcycle</t>
  </si>
  <si>
    <t>Other Non-motorist</t>
  </si>
  <si>
    <t>Railway Vehicle (train, engine)</t>
  </si>
  <si>
    <t>Animal (live)</t>
  </si>
  <si>
    <t>Motor Vehicle in Transport</t>
  </si>
  <si>
    <t>Parked Motor Vehicle</t>
  </si>
  <si>
    <t>Struck by Falling, Shifting Cargo or Anything Set in Motion by Motor Vehicle</t>
  </si>
  <si>
    <t>Work Zone/Maintenance Equipment</t>
  </si>
  <si>
    <t>Other Non-Fixed Object</t>
  </si>
  <si>
    <t>Collision With Person, Motor Vehicle, or Non-Fixed Object</t>
  </si>
  <si>
    <t>Impact Attenuator/Crash Cushion</t>
  </si>
  <si>
    <t>Bridge Overhead Structure</t>
  </si>
  <si>
    <t>Bridge Pier or Support</t>
  </si>
  <si>
    <t>Bridge Rail</t>
  </si>
  <si>
    <t>Cable Barrier</t>
  </si>
  <si>
    <t>Culvert</t>
  </si>
  <si>
    <t>Curb</t>
  </si>
  <si>
    <t>Ditch</t>
  </si>
  <si>
    <t>Embankment</t>
  </si>
  <si>
    <t>Guardrail Face</t>
  </si>
  <si>
    <t>Guardrail End</t>
  </si>
  <si>
    <t>Concrete Traffic Barrier</t>
  </si>
  <si>
    <t>Other Traffic Barrier</t>
  </si>
  <si>
    <t>Tree (standing)</t>
  </si>
  <si>
    <t>Utility Pole/Light Support</t>
  </si>
  <si>
    <t>Traffic Sign Support</t>
  </si>
  <si>
    <t>Traffic Signal Support</t>
  </si>
  <si>
    <t>Fence</t>
  </si>
  <si>
    <t>Mailbox</t>
  </si>
  <si>
    <t>Other Post, Pole or Support</t>
  </si>
  <si>
    <t>Other Fixed Object (wall, building, tunnel, etc.)</t>
  </si>
  <si>
    <t>Unknown</t>
  </si>
  <si>
    <t>Collision With Fixed Object</t>
  </si>
  <si>
    <t>Location of First Harmful Event Relative to the Trafficway</t>
  </si>
  <si>
    <t>On Roadway</t>
  </si>
  <si>
    <t>Shoulder</t>
  </si>
  <si>
    <t>Median</t>
  </si>
  <si>
    <t>Roadside</t>
  </si>
  <si>
    <t>Gore</t>
  </si>
  <si>
    <t>Separator</t>
  </si>
  <si>
    <t>In Parking Lane or Zone</t>
  </si>
  <si>
    <t>Off Roadway, Location Unknown</t>
  </si>
  <si>
    <t>Outside Right-of-Way (trafficway)</t>
  </si>
  <si>
    <t>Manner of Crash/Collision Impact</t>
  </si>
  <si>
    <t>Front to Rear</t>
  </si>
  <si>
    <t>Front to Front</t>
  </si>
  <si>
    <t>Angle</t>
  </si>
  <si>
    <t>Sideswipe, Same Direction</t>
  </si>
  <si>
    <t>Sideswipe, Opposite Direction</t>
  </si>
  <si>
    <t>Rear to Side</t>
  </si>
  <si>
    <t>Rear to Rear</t>
  </si>
  <si>
    <t>Other</t>
  </si>
  <si>
    <t>Source of Information</t>
  </si>
  <si>
    <t>Law Enforcement Agency Identifier</t>
  </si>
  <si>
    <t>Motorist</t>
  </si>
  <si>
    <t>Weather Conditions</t>
  </si>
  <si>
    <t>Clear</t>
  </si>
  <si>
    <t>Cloudy</t>
  </si>
  <si>
    <t>Fog, Smog, Smoke</t>
  </si>
  <si>
    <t>Rain</t>
  </si>
  <si>
    <t>Sleet or Hail</t>
  </si>
  <si>
    <t>Freezing Rain or Freezing Drizzle</t>
  </si>
  <si>
    <t>Snow</t>
  </si>
  <si>
    <t>Blowing Snow</t>
  </si>
  <si>
    <t>Severe Crosswinds</t>
  </si>
  <si>
    <t>Blowing Sand, Soil, Dirt</t>
  </si>
  <si>
    <t>Light Condition</t>
  </si>
  <si>
    <t>Daylight</t>
  </si>
  <si>
    <t>Dawn</t>
  </si>
  <si>
    <t>Dusk</t>
  </si>
  <si>
    <t>Dark-Lighted</t>
  </si>
  <si>
    <t>Dark-Not Lighted</t>
  </si>
  <si>
    <t>Dark-Unknown Lighting</t>
  </si>
  <si>
    <t>Roadway Surface Condition</t>
  </si>
  <si>
    <t>Dry</t>
  </si>
  <si>
    <t>Wet</t>
  </si>
  <si>
    <t>Slush</t>
  </si>
  <si>
    <t>Ice/Frost</t>
  </si>
  <si>
    <t>Water (standing, moving)</t>
  </si>
  <si>
    <t>Sand</t>
  </si>
  <si>
    <t>Mud, Dirt, Gravel</t>
  </si>
  <si>
    <t>Oil</t>
  </si>
  <si>
    <t>Contributing Circumstances, Environment</t>
  </si>
  <si>
    <t>None</t>
  </si>
  <si>
    <t>Visual Obstruction(s)</t>
  </si>
  <si>
    <t>Glare</t>
  </si>
  <si>
    <t>Animal(s) in Roadway</t>
  </si>
  <si>
    <t>Contributing Circumstances, Road</t>
  </si>
  <si>
    <t>Backup Due to Prior Crash</t>
  </si>
  <si>
    <t>Backup Due to Prior Non-Recurring Incident</t>
  </si>
  <si>
    <t>Backup Due to Regular Congestion</t>
  </si>
  <si>
    <t>Toll Booth/Plaza Related</t>
  </si>
  <si>
    <t>Road Surface Condition (wet, icy, snow, slush, etc.)</t>
  </si>
  <si>
    <t>Debris</t>
  </si>
  <si>
    <t>Rut, Holes, Bumps</t>
  </si>
  <si>
    <t>Work Zone (construction/maintenance/utility)</t>
  </si>
  <si>
    <t>Worn, Travel-Polished Surface</t>
  </si>
  <si>
    <t>Obstruction in Roadway</t>
  </si>
  <si>
    <t>Traffic Control Device Inoperative, Missing, or Obscured</t>
  </si>
  <si>
    <t>Shoulders (none, low, soft, high)</t>
  </si>
  <si>
    <t>Non-Highway Work</t>
  </si>
  <si>
    <t>Relation to Junction</t>
  </si>
  <si>
    <t>No</t>
  </si>
  <si>
    <t>Yes</t>
  </si>
  <si>
    <t>Non-Junction</t>
  </si>
  <si>
    <t>Intersection</t>
  </si>
  <si>
    <t>Intersection-Related</t>
  </si>
  <si>
    <t>Entrance/Exit Ramp</t>
  </si>
  <si>
    <t>Entrance/Exit Ramp-Related</t>
  </si>
  <si>
    <t>Railway Grade Crossing</t>
  </si>
  <si>
    <t>Crossover-Related</t>
  </si>
  <si>
    <t>Driveway Access</t>
  </si>
  <si>
    <t>Driveway Access-Related</t>
  </si>
  <si>
    <t>Shared-Use Path or Trail</t>
  </si>
  <si>
    <t>Acceleration/Deceleration Lane</t>
  </si>
  <si>
    <t>Through Roadway</t>
  </si>
  <si>
    <t>Other Location Not Listed Above Within an Interchange Area (median, shoulder and roadside)</t>
  </si>
  <si>
    <t>Within Interchange Area - No</t>
  </si>
  <si>
    <t>Within Interchange Area - Yes</t>
  </si>
  <si>
    <t>Within Interchange Area - Unknown</t>
  </si>
  <si>
    <t>Type of Intersection</t>
  </si>
  <si>
    <t>Not an Intersection</t>
  </si>
  <si>
    <t>Four-Way Intersection</t>
  </si>
  <si>
    <t>T-Intersection</t>
  </si>
  <si>
    <t>Y-Intersection</t>
  </si>
  <si>
    <t>L-Intersection</t>
  </si>
  <si>
    <t>Traffic Circle</t>
  </si>
  <si>
    <t>Roundabout</t>
  </si>
  <si>
    <t>Five-Point, or More</t>
  </si>
  <si>
    <t>School-Bus-Related</t>
  </si>
  <si>
    <t>Yes, School Bus Directly Involved</t>
  </si>
  <si>
    <t>Yes, School Bus Indirectly Involved</t>
  </si>
  <si>
    <t>Work Zone-Related (Construction/Maintenance/Utility)</t>
  </si>
  <si>
    <t>Was the crash ina  construction, maintenance, or utility work zone or was it related to activity within a work zone?</t>
  </si>
  <si>
    <t>Yes (complete Subfields 2-5)</t>
  </si>
  <si>
    <t>Before the First Work Zone Warning Sign</t>
  </si>
  <si>
    <t>Advance Warning Area</t>
  </si>
  <si>
    <t>Transition Area</t>
  </si>
  <si>
    <t>Activity Area</t>
  </si>
  <si>
    <t>Termination Area</t>
  </si>
  <si>
    <t>Location of the Crash</t>
  </si>
  <si>
    <t>Lane Closure</t>
  </si>
  <si>
    <t>Lane Shift/Crossover</t>
  </si>
  <si>
    <t>Work on Shoulder or Median</t>
  </si>
  <si>
    <t>Intermittent or Moving Work</t>
  </si>
  <si>
    <t>Type of Work Zone</t>
  </si>
  <si>
    <t>Workers Present</t>
  </si>
  <si>
    <t>Officer Present</t>
  </si>
  <si>
    <t>LE Present</t>
  </si>
  <si>
    <t>Crash Data Elements</t>
  </si>
  <si>
    <t>Vehicle Data Elements</t>
  </si>
  <si>
    <t>V1</t>
  </si>
  <si>
    <t>V2</t>
  </si>
  <si>
    <t>V3</t>
  </si>
  <si>
    <t>V4</t>
  </si>
  <si>
    <t>V5</t>
  </si>
  <si>
    <t>V6</t>
  </si>
  <si>
    <t>V7</t>
  </si>
  <si>
    <t>V8</t>
  </si>
  <si>
    <t>V9</t>
  </si>
  <si>
    <t>V10</t>
  </si>
  <si>
    <t>V11</t>
  </si>
  <si>
    <t>V12</t>
  </si>
  <si>
    <t>V13</t>
  </si>
  <si>
    <t>V14</t>
  </si>
  <si>
    <t>V15</t>
  </si>
  <si>
    <t>V16</t>
  </si>
  <si>
    <t>V17</t>
  </si>
  <si>
    <t>V18</t>
  </si>
  <si>
    <t>V19</t>
  </si>
  <si>
    <t>V20</t>
  </si>
  <si>
    <t>V21</t>
  </si>
  <si>
    <t>V22</t>
  </si>
  <si>
    <t>V23</t>
  </si>
  <si>
    <t>V24</t>
  </si>
  <si>
    <t>V25</t>
  </si>
  <si>
    <t>V26</t>
  </si>
  <si>
    <t>V27</t>
  </si>
  <si>
    <t>V28</t>
  </si>
  <si>
    <t>V29</t>
  </si>
  <si>
    <t>V30</t>
  </si>
  <si>
    <t>Motor Vehicle Identification Number (VIN)</t>
  </si>
  <si>
    <t>Motor Vehicle Unit Type and Number</t>
  </si>
  <si>
    <t>Working Vehicle/Equipment</t>
  </si>
  <si>
    <t>Number</t>
  </si>
  <si>
    <t>Motor Vehicle Registration State and Year</t>
  </si>
  <si>
    <t>State Identifier</t>
  </si>
  <si>
    <t>Year of Motor Vehicle Registration (YYYY)</t>
  </si>
  <si>
    <t>Motor Vehicle License Plate Number</t>
  </si>
  <si>
    <t>Motor Vehicle Make</t>
  </si>
  <si>
    <t>Motor Vehicle Model Year</t>
  </si>
  <si>
    <t>Motor Vehicle Model</t>
  </si>
  <si>
    <t>Motor Vehicle Body Type Category</t>
  </si>
  <si>
    <t>Passenger Car</t>
  </si>
  <si>
    <t>(Sport) Utility Vehicle</t>
  </si>
  <si>
    <t>Passenger Van</t>
  </si>
  <si>
    <t>Cargo Van (10,000 lbs GVWR or less)</t>
  </si>
  <si>
    <t>Pickup</t>
  </si>
  <si>
    <t>Motor Home</t>
  </si>
  <si>
    <t>School Bus</t>
  </si>
  <si>
    <t>Transit Bus</t>
  </si>
  <si>
    <t>Motorcoach</t>
  </si>
  <si>
    <t>Other Bus</t>
  </si>
  <si>
    <t>Motorcycle</t>
  </si>
  <si>
    <t>Moped</t>
  </si>
  <si>
    <t>Low Speed Vehicle</t>
  </si>
  <si>
    <t>Golf Cart</t>
  </si>
  <si>
    <t>All Terrain Vehicle (ATV)</t>
  </si>
  <si>
    <t>Snowmobile</t>
  </si>
  <si>
    <t>Other Light Trucks (10,000 lbs GVWR or less)</t>
  </si>
  <si>
    <t>Medium/Heavy Trucks (more than 10,000 lbs GVWR)</t>
  </si>
  <si>
    <t>Total Occupants in Motor Vehicle</t>
  </si>
  <si>
    <t>Special Function of Motor Vehicle in Transport</t>
  </si>
  <si>
    <t>No Special Function</t>
  </si>
  <si>
    <t>Taxi</t>
  </si>
  <si>
    <t>Vehicle Used as School Bus</t>
  </si>
  <si>
    <t>Vehicle Used as Other Bus</t>
  </si>
  <si>
    <t>Military</t>
  </si>
  <si>
    <t>Police</t>
  </si>
  <si>
    <t>Ambulance</t>
  </si>
  <si>
    <t>Fire Truck</t>
  </si>
  <si>
    <t>Non-Transport Emergency Services Vehicle</t>
  </si>
  <si>
    <t>Incident Response</t>
  </si>
  <si>
    <t>Emergency Motor Vehicle Use</t>
  </si>
  <si>
    <t>Not applicable</t>
  </si>
  <si>
    <t>Non-Emergency, Non-Transport</t>
  </si>
  <si>
    <t>Non-Emergency Transport</t>
  </si>
  <si>
    <t>Emergency Operation, Emergency Warning Equipment Not in Use</t>
  </si>
  <si>
    <t>Emergency Operation, Emergency Warning Equipment in Use</t>
  </si>
  <si>
    <t>Motor Vehicle Posted/Statutory Speed Limit</t>
  </si>
  <si>
    <t>Posted/Statutory Value (miles per hour)</t>
  </si>
  <si>
    <t>Direction of Travel Before Crash</t>
  </si>
  <si>
    <t>Northbound</t>
  </si>
  <si>
    <t>Southbound</t>
  </si>
  <si>
    <t>Eastbound</t>
  </si>
  <si>
    <t>Westbound</t>
  </si>
  <si>
    <t>Not on Roadway</t>
  </si>
  <si>
    <t>Trafficway Description</t>
  </si>
  <si>
    <t>Two-Way, Not Divided</t>
  </si>
  <si>
    <t>Two-Way, Not Divided, With a Continuous Left Turn Lane</t>
  </si>
  <si>
    <t>Two-Way, Divided, Unprotected (Painted &gt;4 Feet) Median</t>
  </si>
  <si>
    <t>Two-Way, Divided, Positive Median Barrier</t>
  </si>
  <si>
    <t>One-Way Trafficway</t>
  </si>
  <si>
    <t>Total Lanes in Roadway</t>
  </si>
  <si>
    <t>For undivided highways</t>
  </si>
  <si>
    <t>For divided highways</t>
  </si>
  <si>
    <t>Roadway Alignment and Grade</t>
  </si>
  <si>
    <t>Traffic Control Device Type</t>
  </si>
  <si>
    <t>No Controls</t>
  </si>
  <si>
    <t>Person (including flagger, law enforcement, crossing guard, etc.)</t>
  </si>
  <si>
    <t>Traffic Control Signal</t>
  </si>
  <si>
    <t>Flashing Traffic Control Signal</t>
  </si>
  <si>
    <t>School Zone Sign/Device</t>
  </si>
  <si>
    <t>Stop Sign</t>
  </si>
  <si>
    <t>Yield Sign</t>
  </si>
  <si>
    <t>Warning Sign</t>
  </si>
  <si>
    <t>Railway Crossing Device</t>
  </si>
  <si>
    <t>Inoperative/Missing?  Yes</t>
  </si>
  <si>
    <t>Inoperative/Missing?  No</t>
  </si>
  <si>
    <t>Inoperative/Missing?  Unknown</t>
  </si>
  <si>
    <t>Movements Essentially Straight Ahead</t>
  </si>
  <si>
    <t>Negotiating a Curve</t>
  </si>
  <si>
    <t>Backing</t>
  </si>
  <si>
    <t>Changing Lanes</t>
  </si>
  <si>
    <t>Overtaking/Passing</t>
  </si>
  <si>
    <t>Turning Right</t>
  </si>
  <si>
    <t>Turning Left</t>
  </si>
  <si>
    <t>Making U-Turn</t>
  </si>
  <si>
    <t>Leaving Traffic Lane</t>
  </si>
  <si>
    <t>Entering Traffic Lane</t>
  </si>
  <si>
    <t>Slowing</t>
  </si>
  <si>
    <t>Parked</t>
  </si>
  <si>
    <t>Stopped in Traffic</t>
  </si>
  <si>
    <t>Vehicle Damage</t>
  </si>
  <si>
    <t>Initial Contact Point</t>
  </si>
  <si>
    <t>12-point Clock Diagram</t>
  </si>
  <si>
    <t>Top</t>
  </si>
  <si>
    <t>Undercarriage</t>
  </si>
  <si>
    <t>Cargo loss</t>
  </si>
  <si>
    <t>Damaged Areas</t>
  </si>
  <si>
    <t>All Areas</t>
  </si>
  <si>
    <t>No Damage</t>
  </si>
  <si>
    <t>Extent of Damage</t>
  </si>
  <si>
    <t>Minor Damage</t>
  </si>
  <si>
    <t>Functional Damage</t>
  </si>
  <si>
    <t>Disabling Damage</t>
  </si>
  <si>
    <t>Sequence of Events</t>
  </si>
  <si>
    <t>Equipment Failure (blown tire, brake failure, etc.)</t>
  </si>
  <si>
    <t>Separation of Units</t>
  </si>
  <si>
    <t>Ran Off Roadway Right</t>
  </si>
  <si>
    <t>Ran Off Roadway Left</t>
  </si>
  <si>
    <t>Cross Median</t>
  </si>
  <si>
    <t>Cross Centerline</t>
  </si>
  <si>
    <t>Downhill Runaway</t>
  </si>
  <si>
    <t>Reentering Roadway</t>
  </si>
  <si>
    <t>Horizontal Alignment</t>
  </si>
  <si>
    <t>Straight</t>
  </si>
  <si>
    <t>Curve Left</t>
  </si>
  <si>
    <t>Curve Right</t>
  </si>
  <si>
    <t>Grade</t>
  </si>
  <si>
    <t>Level</t>
  </si>
  <si>
    <t>Hillcrest</t>
  </si>
  <si>
    <t>Uphill</t>
  </si>
  <si>
    <t>Downhill</t>
  </si>
  <si>
    <t>Sag (bottom)</t>
  </si>
  <si>
    <t>Struck By Falling, Shifting Cargo or Anything Set in Motion By Motor Vehicle</t>
  </si>
  <si>
    <t>Other Post, Pole, or Support</t>
  </si>
  <si>
    <t>Most Harmful Event for this Motor Vehicle</t>
  </si>
  <si>
    <t>Bus Use</t>
  </si>
  <si>
    <t>Not a Bus</t>
  </si>
  <si>
    <t>School</t>
  </si>
  <si>
    <t>Transit/Commuter</t>
  </si>
  <si>
    <t>Intercity</t>
  </si>
  <si>
    <t>Charter/Tour</t>
  </si>
  <si>
    <t>Shuttle</t>
  </si>
  <si>
    <t>Hit and Run</t>
  </si>
  <si>
    <t>No, Did Not Leave Scene</t>
  </si>
  <si>
    <t>Yes, Driver or Car and Driver Left Scene</t>
  </si>
  <si>
    <t>Towed Due to Disabling Damage</t>
  </si>
  <si>
    <t>Towed, But Not Due to Disabling Damage</t>
  </si>
  <si>
    <t>Not Towed</t>
  </si>
  <si>
    <t>Contributing Circumstances, Motor Vehicle</t>
  </si>
  <si>
    <t>Brakes</t>
  </si>
  <si>
    <t>Exhaust System</t>
  </si>
  <si>
    <t>Body, Doors</t>
  </si>
  <si>
    <t>Steering</t>
  </si>
  <si>
    <t>Power Train</t>
  </si>
  <si>
    <t>Suspension</t>
  </si>
  <si>
    <t>Tires</t>
  </si>
  <si>
    <t>Wheels</t>
  </si>
  <si>
    <t>Lights (head, signal, tail)</t>
  </si>
  <si>
    <t>Windows/Windshield</t>
  </si>
  <si>
    <t>Mirrors</t>
  </si>
  <si>
    <t>Wipers</t>
  </si>
  <si>
    <t>Truck Coupling/Trailer Hitch/Safety Chains</t>
  </si>
  <si>
    <t>Motor Carrier Identification</t>
  </si>
  <si>
    <t>US DOT Number (7 digits)</t>
  </si>
  <si>
    <t>If no US DOT Number, State Issued Identification Number and State name</t>
  </si>
  <si>
    <t>Name</t>
  </si>
  <si>
    <t>Street Address</t>
  </si>
  <si>
    <t>Street or PO Box</t>
  </si>
  <si>
    <t>City</t>
  </si>
  <si>
    <t>State (two-letter code)</t>
  </si>
  <si>
    <t>Zip Code</t>
  </si>
  <si>
    <t>Country</t>
  </si>
  <si>
    <t>Commercial/Non-Commercial</t>
  </si>
  <si>
    <t>Interstate Carrier</t>
  </si>
  <si>
    <t>Intrastate Carrier</t>
  </si>
  <si>
    <t>Not in Commerce/Government</t>
  </si>
  <si>
    <t>Not in Commerce/Other Truck</t>
  </si>
  <si>
    <t>Gross Vehicle Weight Rating/Gross Combination Weight Rating</t>
  </si>
  <si>
    <t>Not Applicable</t>
  </si>
  <si>
    <t>10,000 lbs or less</t>
  </si>
  <si>
    <t>10,001-26,000 lbs</t>
  </si>
  <si>
    <t>More than 26,000 lbs</t>
  </si>
  <si>
    <t>Vehicle Configuration</t>
  </si>
  <si>
    <t>Vehicle 10,000 pounds or less placarded for hazardous materials</t>
  </si>
  <si>
    <t>Single-Unit Truck (2-axle and GVWR more than 10,000 lbs)</t>
  </si>
  <si>
    <t>Single-Unit Truck (3 or more axles)</t>
  </si>
  <si>
    <t>Truck Tractor (bobtail)</t>
  </si>
  <si>
    <t>Truck More Than 10,000 lbs., Cannot Classify</t>
  </si>
  <si>
    <t>Bus/Large Van (seats for 9-15 occupants, including driver)</t>
  </si>
  <si>
    <t>Bus (seats for more than 15 occupants, including driver)</t>
  </si>
  <si>
    <t>Cargo Body Type</t>
  </si>
  <si>
    <t>No Cargo Body - (bobtail, light motor vehicle with hazardous materials [HM] placard, etc.)</t>
  </si>
  <si>
    <t>Bus</t>
  </si>
  <si>
    <t>Van/Enclosed Box</t>
  </si>
  <si>
    <t>Grain/chips/gravel</t>
  </si>
  <si>
    <t>Pole-Trailer</t>
  </si>
  <si>
    <t>Cargo Tank</t>
  </si>
  <si>
    <t>Log</t>
  </si>
  <si>
    <t>Intermodal Container Chassis</t>
  </si>
  <si>
    <t>Vehicle Towing Another Vehicle</t>
  </si>
  <si>
    <t>Flatbed</t>
  </si>
  <si>
    <t>Dump</t>
  </si>
  <si>
    <t>Concrete Mixer</t>
  </si>
  <si>
    <t>Auto Transporter</t>
  </si>
  <si>
    <t>Garbage/Refuse</t>
  </si>
  <si>
    <t>Not Applicable (motor vehicle 10,000 lbs or less not displaying HM placard)</t>
  </si>
  <si>
    <t>Hazardous Materials (Cargo Only)</t>
  </si>
  <si>
    <t>Did this motor vehicle display a hazardous materials (HM) placard?</t>
  </si>
  <si>
    <t>Yes (go to Subfield 2)</t>
  </si>
  <si>
    <t>If Subfield 1 answer is "Yes," record from the hazardous materials placard:</t>
  </si>
  <si>
    <t xml:space="preserve">4-digit Hazardous Materials ID number or name taken from the middle of the diamond or from the rectangular box; and </t>
  </si>
  <si>
    <t>1-digit Class number from bottom of diamond</t>
  </si>
  <si>
    <t>Release of hazardous materials from the package (cargo compartment):</t>
  </si>
  <si>
    <t>Hazardous materials that were released from the package (cargo compartment) should be documented whether or not the motor vehicle displayed a placard.</t>
  </si>
  <si>
    <t>P1</t>
  </si>
  <si>
    <t>P2</t>
  </si>
  <si>
    <t>P3</t>
  </si>
  <si>
    <t>P4</t>
  </si>
  <si>
    <t>P5</t>
  </si>
  <si>
    <t>P6</t>
  </si>
  <si>
    <t>P7</t>
  </si>
  <si>
    <t>P8</t>
  </si>
  <si>
    <t>P9</t>
  </si>
  <si>
    <t>P10</t>
  </si>
  <si>
    <t>P11</t>
  </si>
  <si>
    <t>P12</t>
  </si>
  <si>
    <t>P13</t>
  </si>
  <si>
    <t>P14</t>
  </si>
  <si>
    <t>P15</t>
  </si>
  <si>
    <t>P16</t>
  </si>
  <si>
    <t>P17</t>
  </si>
  <si>
    <t>P18</t>
  </si>
  <si>
    <t>P19</t>
  </si>
  <si>
    <t>P20</t>
  </si>
  <si>
    <t>P21</t>
  </si>
  <si>
    <t>P22</t>
  </si>
  <si>
    <t>P23</t>
  </si>
  <si>
    <t>P24</t>
  </si>
  <si>
    <t>P25</t>
  </si>
  <si>
    <t>P26</t>
  </si>
  <si>
    <t>P27</t>
  </si>
  <si>
    <t>P28</t>
  </si>
  <si>
    <t>Person Data Elements</t>
  </si>
  <si>
    <t>Name of Person Involved</t>
  </si>
  <si>
    <t>Date of Birth</t>
  </si>
  <si>
    <t>YYYYMMDD</t>
  </si>
  <si>
    <t>Age</t>
  </si>
  <si>
    <t>AAA</t>
  </si>
  <si>
    <t>Sex</t>
  </si>
  <si>
    <t>Male</t>
  </si>
  <si>
    <t>Female</t>
  </si>
  <si>
    <t>Person Type</t>
  </si>
  <si>
    <t>Driver</t>
  </si>
  <si>
    <t>Passenger</t>
  </si>
  <si>
    <t>Non-Motorist (nonoccupant of vehicle in transport)</t>
  </si>
  <si>
    <t>Other Pedestrian (wheelchair, person in a building, skater, personal conveyance, etc.)</t>
  </si>
  <si>
    <t>Bicyclist</t>
  </si>
  <si>
    <t>Other Cyclist</t>
  </si>
  <si>
    <t>Occupant of Motor Vehicle in Transport (parked, etc.)</t>
  </si>
  <si>
    <t>Occupant of a Non-Motor Vehicle Transportation Device</t>
  </si>
  <si>
    <t>Unknown Type of Non-Motorist</t>
  </si>
  <si>
    <t>MMUCC Mapping README</t>
  </si>
  <si>
    <r>
      <t xml:space="preserve">This spreadsheet is designed to aid States in calculating the percentage that their State PARs map to MMUCC 4th Edition. Specifically, this spreadsheet only looks at the first 77 MMUCC data elements typically collected "at scene" and does not relfect the full crash database of potential elements. Users should follow the rules established in the </t>
    </r>
    <r>
      <rPr>
        <i/>
        <sz val="11"/>
        <color theme="1"/>
        <rFont val="Calibri"/>
        <family val="2"/>
        <scheme val="minor"/>
      </rPr>
      <t>Mapping to MMUCC</t>
    </r>
    <r>
      <rPr>
        <sz val="11"/>
        <color theme="1"/>
        <rFont val="Calibri"/>
        <family val="2"/>
        <scheme val="minor"/>
      </rPr>
      <t xml:space="preserve"> report when completing this analysis. Scores are meant to provide a simple, quantitative value representing MMUCC mapability and does not reflect a "grade" that must be rectified. MMUCC has always been and continues to be a guideline of minimum crash elements and attributes for States wishing to be more uniform with their peers and the Nation as a whole.</t>
    </r>
  </si>
  <si>
    <t>Instructions</t>
  </si>
  <si>
    <t>Go through MMUCC one element (and associated attributes) at a time.</t>
  </si>
  <si>
    <t>- For each element/attribute, determine if the State PAR collects an element/attribute of equal meaning.</t>
  </si>
  <si>
    <r>
      <t xml:space="preserve">If the State PAR </t>
    </r>
    <r>
      <rPr>
        <b/>
        <u/>
        <sz val="11"/>
        <color theme="1"/>
        <rFont val="Calibri"/>
        <family val="2"/>
        <scheme val="minor"/>
      </rPr>
      <t>DOES</t>
    </r>
    <r>
      <rPr>
        <sz val="11"/>
        <color theme="1"/>
        <rFont val="Calibri"/>
        <family val="2"/>
        <scheme val="minor"/>
      </rPr>
      <t xml:space="preserve"> have the corresponding element/attribute, </t>
    </r>
    <r>
      <rPr>
        <b/>
        <sz val="11"/>
        <color theme="1"/>
        <rFont val="Calibri"/>
        <family val="2"/>
        <scheme val="minor"/>
      </rPr>
      <t>input a value of 1 in "input" cell</t>
    </r>
    <r>
      <rPr>
        <sz val="11"/>
        <color theme="1"/>
        <rFont val="Calibri"/>
        <family val="2"/>
        <scheme val="minor"/>
      </rPr>
      <t>. (orange cells)</t>
    </r>
  </si>
  <si>
    <r>
      <t xml:space="preserve">If the State PAR </t>
    </r>
    <r>
      <rPr>
        <b/>
        <u/>
        <sz val="11"/>
        <color theme="1"/>
        <rFont val="Calibri"/>
        <family val="2"/>
        <scheme val="minor"/>
      </rPr>
      <t>DOES NOT</t>
    </r>
    <r>
      <rPr>
        <sz val="11"/>
        <color theme="1"/>
        <rFont val="Calibri"/>
        <family val="2"/>
        <scheme val="minor"/>
      </rPr>
      <t xml:space="preserve"> have the corresponding element/attribute, </t>
    </r>
    <r>
      <rPr>
        <b/>
        <sz val="11"/>
        <color theme="1"/>
        <rFont val="Calibri"/>
        <family val="2"/>
        <scheme val="minor"/>
      </rPr>
      <t>input a value of 0 in "input" cell.</t>
    </r>
  </si>
  <si>
    <t>**For all questions, refer to MMUCC Mapping rules. If questions remain, refer questions to GHSA and/or NHTSA for clarification.</t>
  </si>
  <si>
    <t>Injury Status</t>
  </si>
  <si>
    <t>Fatal Injury (K)</t>
  </si>
  <si>
    <t>Suspected Serious Injury (A)</t>
  </si>
  <si>
    <t>Suspected Minor Injury (B)</t>
  </si>
  <si>
    <t xml:space="preserve">Possible Injury (C) </t>
  </si>
  <si>
    <t>No Apparent Injury (O)</t>
  </si>
  <si>
    <t>Occupant's Motor Vehicle Unit Number</t>
  </si>
  <si>
    <t>Number to indicate in which motor vehicle the occupant was located</t>
  </si>
  <si>
    <t>Seating Position</t>
  </si>
  <si>
    <t>Row</t>
  </si>
  <si>
    <t>Front</t>
  </si>
  <si>
    <t>Second</t>
  </si>
  <si>
    <t>Third</t>
  </si>
  <si>
    <t>Fourth</t>
  </si>
  <si>
    <t>Other Row (bus, 15 passenger van, etc.)</t>
  </si>
  <si>
    <t>Seat</t>
  </si>
  <si>
    <t>Left (usually the motor vehicle or motorcycle driver except for postal vehicles and some foreign vehicles)</t>
  </si>
  <si>
    <t>Middle</t>
  </si>
  <si>
    <t>Right</t>
  </si>
  <si>
    <t>Other Location</t>
  </si>
  <si>
    <t>Sleeper Section of Cab (truck)</t>
  </si>
  <si>
    <t>Other Enclosed Cargo Area</t>
  </si>
  <si>
    <t>Unenclosed Cargo Area</t>
  </si>
  <si>
    <t>Trailing Unit</t>
  </si>
  <si>
    <t>Riding on Motor Vehicle Exterior (non-trailing unit)</t>
  </si>
  <si>
    <t>Restraint Systems/Motorcycle Helmet Use</t>
  </si>
  <si>
    <t>Restraint Systems</t>
  </si>
  <si>
    <t>None Used - Motor Vehicle Occupant</t>
  </si>
  <si>
    <t>Shoulder and Lap Belt Used</t>
  </si>
  <si>
    <t>Shoulder Belt Only Used</t>
  </si>
  <si>
    <t>Lap Belt Only Used</t>
  </si>
  <si>
    <t>Restraint Used - Type Unknown</t>
  </si>
  <si>
    <t>Child Restraint System - Forward Facing</t>
  </si>
  <si>
    <t>Child Restraint System - Rear Facing</t>
  </si>
  <si>
    <t>Booster Seat</t>
  </si>
  <si>
    <t>Child Restraint - Type Unknown</t>
  </si>
  <si>
    <t>Motorcycle Helmet Use</t>
  </si>
  <si>
    <t>DOT-Compliant Motorcycle Helmet</t>
  </si>
  <si>
    <t>Helmet, Other Than DOT-Compliant Motorcycle Helmet</t>
  </si>
  <si>
    <t>No Helmet</t>
  </si>
  <si>
    <t>Unknown If Helmet Worn</t>
  </si>
  <si>
    <t>Helmet, Unknown If DOT-Compliant</t>
  </si>
  <si>
    <t>Air Bag Deployed</t>
  </si>
  <si>
    <t>Not Deployed</t>
  </si>
  <si>
    <t>Deployed-Front</t>
  </si>
  <si>
    <t>Deployed-Side</t>
  </si>
  <si>
    <t>Deployed-Curtain</t>
  </si>
  <si>
    <t>Deployed-Other (knee, air belt, etc.)</t>
  </si>
  <si>
    <t>Deployed-Combination</t>
  </si>
  <si>
    <t>Deployment Unknown</t>
  </si>
  <si>
    <t>Ejection</t>
  </si>
  <si>
    <t>Not Ejected</t>
  </si>
  <si>
    <t>Ejected, Partially</t>
  </si>
  <si>
    <t>Ejected, Totally</t>
  </si>
  <si>
    <t>Driver License Jurisdiction</t>
  </si>
  <si>
    <t>Not Licensed</t>
  </si>
  <si>
    <t>State</t>
  </si>
  <si>
    <t>Indian Nation</t>
  </si>
  <si>
    <t>U.S. Government</t>
  </si>
  <si>
    <t>Canadian Province</t>
  </si>
  <si>
    <t>Mexican State</t>
  </si>
  <si>
    <t>International License (other than Mexico, Canada)</t>
  </si>
  <si>
    <t>Driver License Number, Class, CDL and Endorsements**</t>
  </si>
  <si>
    <t>License Number</t>
  </si>
  <si>
    <t>Class</t>
  </si>
  <si>
    <t>Class A</t>
  </si>
  <si>
    <t>Class B</t>
  </si>
  <si>
    <t>Class C</t>
  </si>
  <si>
    <t>Regular Driver License Class</t>
  </si>
  <si>
    <t>Class M</t>
  </si>
  <si>
    <t>Commercial Driver License (CDL)</t>
  </si>
  <si>
    <t>Endorsements</t>
  </si>
  <si>
    <t>None/Not Applicable</t>
  </si>
  <si>
    <t>T - Double/Triple Trailers</t>
  </si>
  <si>
    <t>P - Passenger</t>
  </si>
  <si>
    <t>N - Tank Vehicle</t>
  </si>
  <si>
    <t>H - Hazardous Materials</t>
  </si>
  <si>
    <t>X - Combination of Tank Vehicle and Hazardous Materials</t>
  </si>
  <si>
    <t>S - School</t>
  </si>
  <si>
    <t>Speeding Related</t>
  </si>
  <si>
    <t>Racing</t>
  </si>
  <si>
    <t>Exceeded Speed Limit</t>
  </si>
  <si>
    <t>Too Fast for Conditions</t>
  </si>
  <si>
    <t>No Unknown</t>
  </si>
  <si>
    <t>Driver Actions at Time of Crash</t>
  </si>
  <si>
    <t>No Contributing Action</t>
  </si>
  <si>
    <t>Ran Off Roadway</t>
  </si>
  <si>
    <t>Failed to Yield Right-of-Way</t>
  </si>
  <si>
    <t>Ran Red Light</t>
  </si>
  <si>
    <t>Ran Stop Sign</t>
  </si>
  <si>
    <t>Disregarded Other Traffic Sign</t>
  </si>
  <si>
    <t>Disregarded Other Road Markings</t>
  </si>
  <si>
    <t>Improper Turn</t>
  </si>
  <si>
    <t>Improper Backing</t>
  </si>
  <si>
    <t>Improper Passing</t>
  </si>
  <si>
    <t>Wrong Side or Wrong Way</t>
  </si>
  <si>
    <t>Followed Too Closely</t>
  </si>
  <si>
    <t>Failed to Keep in Proper Lane</t>
  </si>
  <si>
    <t>Operated Motor Vehicle in Reckless or Aggressive Manner</t>
  </si>
  <si>
    <t>Operated Motor Vehicle in Inattentive, Careless, Negligent, or Erratic Manner</t>
  </si>
  <si>
    <t>Swerved or Avoided Due to Wind, Slippery Surface, Motor Vehicle, Object, Non-Motorist in Roadway, etc.</t>
  </si>
  <si>
    <t>Over-Correcting/Over-Steering</t>
  </si>
  <si>
    <t>Other Contributing Action</t>
  </si>
  <si>
    <t>Violation Codes</t>
  </si>
  <si>
    <t>Violation Code 1</t>
  </si>
  <si>
    <t>No Violation</t>
  </si>
  <si>
    <t>(Violation Code)</t>
  </si>
  <si>
    <t>Violation Code 2</t>
  </si>
  <si>
    <t>Driver Distracted By</t>
  </si>
  <si>
    <t>Not Distracted</t>
  </si>
  <si>
    <t>Manually Operating an Electronic Communication Device (texting, typing, dialing)</t>
  </si>
  <si>
    <t>Talking on Hands-Free Electronic Device</t>
  </si>
  <si>
    <t>Talking on Hand-Held Electronic Device</t>
  </si>
  <si>
    <t>Other Activity, Electronic Device</t>
  </si>
  <si>
    <t>Other Inside the Vehicle (eating, personal hygiene, etc.)</t>
  </si>
  <si>
    <t>Outside the Vehicle (includes unspecified external distractions)</t>
  </si>
  <si>
    <t>Unknown if Distracted</t>
  </si>
  <si>
    <t>Condition at Time of the Crash</t>
  </si>
  <si>
    <t>Condition 1</t>
  </si>
  <si>
    <t>Apparently Normal</t>
  </si>
  <si>
    <t>Physically Impaired</t>
  </si>
  <si>
    <t>Emotional (depressed, angry, disturbed, etc.)</t>
  </si>
  <si>
    <t>Ill (sick), Fainted</t>
  </si>
  <si>
    <t>Asleep or Fatigued</t>
  </si>
  <si>
    <t>Under the Influence of Medications/Drugs/Alcohol</t>
  </si>
  <si>
    <t>Condition 2</t>
  </si>
  <si>
    <t>Law Enforcement Suspects Alcohol Use</t>
  </si>
  <si>
    <t>Alcohol Test</t>
  </si>
  <si>
    <t>Test Status</t>
  </si>
  <si>
    <t>Test Not Given</t>
  </si>
  <si>
    <t>Test Refused</t>
  </si>
  <si>
    <t>Test Given</t>
  </si>
  <si>
    <t>Unknown if Tested</t>
  </si>
  <si>
    <t>Type of Test</t>
  </si>
  <si>
    <t>Blood</t>
  </si>
  <si>
    <t>Breath</t>
  </si>
  <si>
    <t>Urine</t>
  </si>
  <si>
    <t>BAC Test Result</t>
  </si>
  <si>
    <t>Value</t>
  </si>
  <si>
    <t>Pending</t>
  </si>
  <si>
    <t>Law Enforcement Suspects Drug Use</t>
  </si>
  <si>
    <t>Drug Test</t>
  </si>
  <si>
    <t>Drug Test Result</t>
  </si>
  <si>
    <t>Positive</t>
  </si>
  <si>
    <t>Negative</t>
  </si>
  <si>
    <t>Non-Motorist Number</t>
  </si>
  <si>
    <t>Sequential Number</t>
  </si>
  <si>
    <t>Non-Motorist Action/Circumstance Prior to Crash</t>
  </si>
  <si>
    <t>Action/Circumstance</t>
  </si>
  <si>
    <t>Crossing Roadway</t>
  </si>
  <si>
    <t>Waiting to Cross Roadway</t>
  </si>
  <si>
    <t>Walking/Cycling Along Roadway with Traffic (In or Adjacent to Travel Lane)</t>
  </si>
  <si>
    <t>Walking/Cycling Along Roadway Against Traffic (In or Adjacent to Travel Lane)</t>
  </si>
  <si>
    <t>Walking/Cycling on Sidewalk</t>
  </si>
  <si>
    <t>In Roadway - Other</t>
  </si>
  <si>
    <t>Adjacent to Roadway (e.g., Shoulder, Median)</t>
  </si>
  <si>
    <t>Working in Trafficway (Incident Response)</t>
  </si>
  <si>
    <t>Going to or from School (K-12)</t>
  </si>
  <si>
    <t>Non-Motorist Actions/Circumstances at Time of Crash</t>
  </si>
  <si>
    <t>Non-Motorist Contributing Action/Circumstance 1</t>
  </si>
  <si>
    <t>No Improper Action</t>
  </si>
  <si>
    <t>Dart/Dash</t>
  </si>
  <si>
    <t>Failure to Yield Right-Of-Way</t>
  </si>
  <si>
    <t>Failure to Obey Traffic Signs, Signals, or Officer</t>
  </si>
  <si>
    <t>In Roadway Improperly (Standing, Lying, Working, Playing)</t>
  </si>
  <si>
    <t>Disabled Vehicle Related (Working on, Pushing, Leaving/Approaching)</t>
  </si>
  <si>
    <t>Entering/Exiting Parked/Standing Vehicle</t>
  </si>
  <si>
    <t>Inattentive (Talking, Eating, etc.)</t>
  </si>
  <si>
    <t>Not Visible (Dark Clothing, No Lighting, etc.)</t>
  </si>
  <si>
    <t>Improper Turn/Merge</t>
  </si>
  <si>
    <t>Wrong-Way Riding or Walking</t>
  </si>
  <si>
    <t>Non-Motorist Contributing Action/Circumstance 2</t>
  </si>
  <si>
    <t>Non-Motorist Location at Time of Crash</t>
  </si>
  <si>
    <t>Intersection - Marked Crosswalk</t>
  </si>
  <si>
    <t>Intersection - Unmarked Crosswalk</t>
  </si>
  <si>
    <t>Intersection - Other</t>
  </si>
  <si>
    <t>Midblock - Marked Crosswalk</t>
  </si>
  <si>
    <t>Travel Lane - Other Location</t>
  </si>
  <si>
    <t>Bicycle Lane</t>
  </si>
  <si>
    <t>Shoulder/Roadside</t>
  </si>
  <si>
    <t>Sidewalk</t>
  </si>
  <si>
    <t>Median/Crossing Island</t>
  </si>
  <si>
    <t>Non-Trafficway Area</t>
  </si>
  <si>
    <t>Non-Motorist Safety Equipment</t>
  </si>
  <si>
    <t>Safety Equipment Used by Non-Motorist</t>
  </si>
  <si>
    <t>Helmet</t>
  </si>
  <si>
    <t>Protective Pads Used (elbows, knees, shins, etc.)</t>
  </si>
  <si>
    <t>Reflective Clothing (jacket, backpack, etc.)</t>
  </si>
  <si>
    <t>Lighting</t>
  </si>
  <si>
    <t>Unit Number of Motor Vehicle Striking Non-Motorist</t>
  </si>
  <si>
    <t>Unit number of motor vehicle that was the first motor vehicle to strike the non-motorist</t>
  </si>
  <si>
    <t>Transported to First Medical Facility By</t>
  </si>
  <si>
    <t>Source of Transport to First Medical Facility</t>
  </si>
  <si>
    <t>Not Transported</t>
  </si>
  <si>
    <t>EMS Air</t>
  </si>
  <si>
    <t>EMS Ground</t>
  </si>
  <si>
    <t>Law Enforcement</t>
  </si>
  <si>
    <t>EMS Response Agency Identifier ID for EMS agency that responds</t>
  </si>
  <si>
    <t>EMS Response Run Number</t>
  </si>
  <si>
    <t>Name or Number of Medical Facility Receiving Patient</t>
  </si>
  <si>
    <r>
      <t xml:space="preserve">Input value if State PAR </t>
    </r>
    <r>
      <rPr>
        <b/>
        <i/>
        <sz val="11"/>
        <color theme="1"/>
        <rFont val="Calibri"/>
        <family val="2"/>
        <scheme val="minor"/>
      </rPr>
      <t>does not</t>
    </r>
    <r>
      <rPr>
        <sz val="11"/>
        <color theme="1"/>
        <rFont val="Calibri"/>
        <family val="2"/>
        <scheme val="minor"/>
      </rPr>
      <t xml:space="preserve"> have associated element/attribute</t>
    </r>
  </si>
  <si>
    <r>
      <t xml:space="preserve">Input value if State PAR </t>
    </r>
    <r>
      <rPr>
        <b/>
        <i/>
        <sz val="11"/>
        <color theme="1"/>
        <rFont val="Calibri"/>
        <family val="2"/>
        <scheme val="minor"/>
      </rPr>
      <t>has</t>
    </r>
    <r>
      <rPr>
        <sz val="11"/>
        <color theme="1"/>
        <rFont val="Calibri"/>
        <family val="2"/>
        <scheme val="minor"/>
      </rPr>
      <t xml:space="preserve"> associated element/attribute</t>
    </r>
  </si>
  <si>
    <t>Input cell</t>
  </si>
  <si>
    <t>Comment/note cell</t>
  </si>
  <si>
    <t>Comments and notations where a State PAR element or attribute differs from MMUCC can be entered into the comment column next to each Subfield column to track decisions and variances for peer review.</t>
  </si>
  <si>
    <t>Crash Percent Mappable</t>
  </si>
  <si>
    <t>Vehicle Percent Mappable</t>
  </si>
  <si>
    <t>Person Percent Mappable</t>
  </si>
  <si>
    <t>Percent Mappable</t>
  </si>
  <si>
    <t>Enter State name:</t>
  </si>
  <si>
    <t>Data Element</t>
  </si>
  <si>
    <t>Data Attribute (Subfield 1)</t>
  </si>
  <si>
    <t>Target Data: MMUCC</t>
  </si>
  <si>
    <t>Ability to Map?          1 = Yes        0 = No</t>
  </si>
  <si>
    <t>Data Attribute (Subfield 2)</t>
  </si>
  <si>
    <t>Data Attribute (Subfield 3)</t>
  </si>
  <si>
    <t>Data Attribute (Subfield 4)</t>
  </si>
  <si>
    <t>Crash Data Elements Derived From Collected Data</t>
  </si>
  <si>
    <t>CD1</t>
  </si>
  <si>
    <t>Crash Severity</t>
  </si>
  <si>
    <t>Property-Damage-Only (O)</t>
  </si>
  <si>
    <t>CD2</t>
  </si>
  <si>
    <t>CD3</t>
  </si>
  <si>
    <t>Number of Motorists</t>
  </si>
  <si>
    <t>CD4</t>
  </si>
  <si>
    <t>Number of Non-Motorists</t>
  </si>
  <si>
    <t>CD5</t>
  </si>
  <si>
    <t>Number of Non-Fatal Injured Persons</t>
  </si>
  <si>
    <t>CD6</t>
  </si>
  <si>
    <t>Number of Fatalities</t>
  </si>
  <si>
    <t>CD7</t>
  </si>
  <si>
    <t>Alcohol Involvement</t>
  </si>
  <si>
    <t>CD8</t>
  </si>
  <si>
    <t>Drug Involvement</t>
  </si>
  <si>
    <t>CD9</t>
  </si>
  <si>
    <t>Day of Week</t>
  </si>
  <si>
    <t>Sunday</t>
  </si>
  <si>
    <t>Monday</t>
  </si>
  <si>
    <t>Tuesday</t>
  </si>
  <si>
    <t>Wednesday</t>
  </si>
  <si>
    <t>Thursday</t>
  </si>
  <si>
    <t>Friday</t>
  </si>
  <si>
    <t>Saturday</t>
  </si>
  <si>
    <t>Person Data Elements Derived From Collected Data</t>
  </si>
  <si>
    <t>PD1</t>
  </si>
  <si>
    <t>Age in years</t>
  </si>
  <si>
    <t>PL1</t>
  </si>
  <si>
    <t>Driver License Restrictions</t>
  </si>
  <si>
    <t>Driver Restrictions 1</t>
  </si>
  <si>
    <t>Corrective Lenses</t>
  </si>
  <si>
    <t>Mechanical Devices (special brakes, hand controls, or other adaptive devices)</t>
  </si>
  <si>
    <t>Prosthetic Aid</t>
  </si>
  <si>
    <t>Automatic Transmission</t>
  </si>
  <si>
    <t>Outside Mirror</t>
  </si>
  <si>
    <t>Limited to Daylight Only</t>
  </si>
  <si>
    <t>Limited to Employment</t>
  </si>
  <si>
    <t>Learner's Permit Restrictions</t>
  </si>
  <si>
    <t>Intermediate License Restrictions</t>
  </si>
  <si>
    <t>Limited-Other</t>
  </si>
  <si>
    <t>CDL Intrastate Only</t>
  </si>
  <si>
    <t>Motor Vehicles Without Air Brakes</t>
  </si>
  <si>
    <t>Military Vehicles Only</t>
  </si>
  <si>
    <t>Except Class A Bus</t>
  </si>
  <si>
    <t>Except Class A and Class B</t>
  </si>
  <si>
    <t>Except Tractor-Trailer</t>
  </si>
  <si>
    <t>Farm Waiver</t>
  </si>
  <si>
    <t>Driver Restrictions 3</t>
  </si>
  <si>
    <t>Driver Restrictions 2</t>
  </si>
  <si>
    <t>PL2</t>
  </si>
  <si>
    <t>Driver License Status</t>
  </si>
  <si>
    <t>Type Applicable for This Person</t>
  </si>
  <si>
    <t>Non-CDL Driver license</t>
  </si>
  <si>
    <t>Non-CDL Restricted Driver license (Learner's permit, Temporary/Limited, Graduated Driver license, etc.)</t>
  </si>
  <si>
    <t>Status</t>
  </si>
  <si>
    <t>Valid License</t>
  </si>
  <si>
    <t>Suspended</t>
  </si>
  <si>
    <t>Revoked</t>
  </si>
  <si>
    <t>Expired</t>
  </si>
  <si>
    <t>Canceled or Denied</t>
  </si>
  <si>
    <t>Disqualified (CDL)</t>
  </si>
  <si>
    <t>PL3</t>
  </si>
  <si>
    <t>Drug 1</t>
  </si>
  <si>
    <t>Marijuana</t>
  </si>
  <si>
    <t>Cocaine</t>
  </si>
  <si>
    <t>Opiate</t>
  </si>
  <si>
    <t>Amphetamine</t>
  </si>
  <si>
    <t>PCP</t>
  </si>
  <si>
    <t>Other Controlled Substance</t>
  </si>
  <si>
    <t>Other Drug (excludes post-crash drugs)</t>
  </si>
  <si>
    <t>Drug 4</t>
  </si>
  <si>
    <t>Drug 3</t>
  </si>
  <si>
    <t>Drug 2</t>
  </si>
  <si>
    <t>PL4</t>
  </si>
  <si>
    <t>Injury Area</t>
  </si>
  <si>
    <t>Head</t>
  </si>
  <si>
    <t>Face</t>
  </si>
  <si>
    <t>Neck</t>
  </si>
  <si>
    <t>Thorax (chest)</t>
  </si>
  <si>
    <t>Abdomen and Pelvis</t>
  </si>
  <si>
    <t>Spine</t>
  </si>
  <si>
    <t>Upper Extremity</t>
  </si>
  <si>
    <t>Lower Extremity</t>
  </si>
  <si>
    <t>Unspecified</t>
  </si>
  <si>
    <t>PL5</t>
  </si>
  <si>
    <t>Injury Diagnosis</t>
  </si>
  <si>
    <t>Description of the injury</t>
  </si>
  <si>
    <t>PL6</t>
  </si>
  <si>
    <t>Injury Severity</t>
  </si>
  <si>
    <t>Fatal</t>
  </si>
  <si>
    <t>Serious</t>
  </si>
  <si>
    <t>Moderate</t>
  </si>
  <si>
    <t>Minor</t>
  </si>
  <si>
    <t>No Injury</t>
  </si>
  <si>
    <t>Roadway Data Elements</t>
  </si>
  <si>
    <t>RL1</t>
  </si>
  <si>
    <t>Bridge/Structure Identification Number</t>
  </si>
  <si>
    <t>RL2</t>
  </si>
  <si>
    <t>Roadway Curvature</t>
  </si>
  <si>
    <t>Curve</t>
  </si>
  <si>
    <t>Radius</t>
  </si>
  <si>
    <t>Length</t>
  </si>
  <si>
    <t>Superelevation</t>
  </si>
  <si>
    <t>RL3</t>
  </si>
  <si>
    <t>Direction of Slope</t>
  </si>
  <si>
    <t>Up (+) or Down (-)</t>
  </si>
  <si>
    <t>Percent of Slope</t>
  </si>
  <si>
    <t>Nearest Percent of Slope</t>
  </si>
  <si>
    <t>RL4</t>
  </si>
  <si>
    <t>Part of National Highway System</t>
  </si>
  <si>
    <t>RL5</t>
  </si>
  <si>
    <t>Roadway Functional Class</t>
  </si>
  <si>
    <t>Rural</t>
  </si>
  <si>
    <t>Principal Arterial-Interstate</t>
  </si>
  <si>
    <t>Principal Arterial-Other</t>
  </si>
  <si>
    <t>Minor Arterial</t>
  </si>
  <si>
    <t>Major Collector</t>
  </si>
  <si>
    <t>Minor Collector</t>
  </si>
  <si>
    <t>Local</t>
  </si>
  <si>
    <t>Unknown Rural</t>
  </si>
  <si>
    <t>Urban</t>
  </si>
  <si>
    <t>Principal Arterial-Other Freeway or Expressway</t>
  </si>
  <si>
    <t>Collector</t>
  </si>
  <si>
    <t>Unknown Urban</t>
  </si>
  <si>
    <t>RL6</t>
  </si>
  <si>
    <t>Annual Average Daily Traffic</t>
  </si>
  <si>
    <t>AADT Year</t>
  </si>
  <si>
    <t>AADT</t>
  </si>
  <si>
    <t>Truck (over 10,000 lbs.) Percentage</t>
  </si>
  <si>
    <t>Motorcycle Percentage</t>
  </si>
  <si>
    <t>RL7</t>
  </si>
  <si>
    <t>Widths of Lane(s) and Shoulder(s)</t>
  </si>
  <si>
    <t>Lane Width</t>
  </si>
  <si>
    <t>Right Shoulder Width</t>
  </si>
  <si>
    <t>Left Shoulder Width</t>
  </si>
  <si>
    <t>RL8</t>
  </si>
  <si>
    <t>Width of Median</t>
  </si>
  <si>
    <t>RL9</t>
  </si>
  <si>
    <t>Access Control</t>
  </si>
  <si>
    <t>Full Access Control</t>
  </si>
  <si>
    <t>Partial access Control</t>
  </si>
  <si>
    <t>No Access Control</t>
  </si>
  <si>
    <t>RL10</t>
  </si>
  <si>
    <t>Railway Crossing ID</t>
  </si>
  <si>
    <t>State specific number</t>
  </si>
  <si>
    <t>RL11</t>
  </si>
  <si>
    <t>Roadway Lighting</t>
  </si>
  <si>
    <t>No Lighting</t>
  </si>
  <si>
    <t>Spot Illumination on One Side</t>
  </si>
  <si>
    <t>Spot Illumination on Both Sides</t>
  </si>
  <si>
    <t>Continuous Lighting on One Side</t>
  </si>
  <si>
    <t>Continuous Lighting on Both Sides</t>
  </si>
  <si>
    <t>RL12</t>
  </si>
  <si>
    <t>Pavement Markings, Longitudinal</t>
  </si>
  <si>
    <t>Edgeline Presence/Type</t>
  </si>
  <si>
    <t>No Marked Edgeline</t>
  </si>
  <si>
    <t>Standard Width Edgeline</t>
  </si>
  <si>
    <t>Wide Edgeline</t>
  </si>
  <si>
    <t>Centerline Presence/Type</t>
  </si>
  <si>
    <t>No Marked Centerline</t>
  </si>
  <si>
    <t>Standard Centerline Markings</t>
  </si>
  <si>
    <t>Centerline With Centerline Rumble Strip</t>
  </si>
  <si>
    <t>Lane Line Markings</t>
  </si>
  <si>
    <t>No Lane Markings</t>
  </si>
  <si>
    <t>Standard Lane Line</t>
  </si>
  <si>
    <t>Wide Lane Line</t>
  </si>
  <si>
    <t>RL13</t>
  </si>
  <si>
    <t>Presence/Type of Bicycle Facility</t>
  </si>
  <si>
    <t>Facility</t>
  </si>
  <si>
    <t>Wide Curb Lane</t>
  </si>
  <si>
    <t>Marked Bicycle Lane</t>
  </si>
  <si>
    <t>Unmarked Paved Shoulder</t>
  </si>
  <si>
    <t>Separate Bicycle Path/Trail</t>
  </si>
  <si>
    <t>Signed Bicycle Route</t>
  </si>
  <si>
    <t>RL14</t>
  </si>
  <si>
    <t>Traffic Control Type at Intersection</t>
  </si>
  <si>
    <t>No Control</t>
  </si>
  <si>
    <t>Stop Signs on Cross Street Only</t>
  </si>
  <si>
    <t>All-Way Stop Signs</t>
  </si>
  <si>
    <t>All-Way Flasher (red on cross street)</t>
  </si>
  <si>
    <t>All-Way Flasher (yellow on main, red on all legs)</t>
  </si>
  <si>
    <t>Yield Signs on Cross Street Only</t>
  </si>
  <si>
    <t>Signals Pre-Timed (2 Phase)</t>
  </si>
  <si>
    <t>Signals Pre-Timed (multi-phase)</t>
  </si>
  <si>
    <t>Signals Semi-Actuated (2 Phase)</t>
  </si>
  <si>
    <t>Signals Semi-Actuated (multi-phase)</t>
  </si>
  <si>
    <t>Signals Fully Actuated (2 Phase)</t>
  </si>
  <si>
    <t>Signals Full Actuated (multi-phase)</t>
  </si>
  <si>
    <t>RL15</t>
  </si>
  <si>
    <t>Mainline Number of Lanes at Intersection</t>
  </si>
  <si>
    <t>One Lane</t>
  </si>
  <si>
    <t>Two Lanes</t>
  </si>
  <si>
    <t>Three Lanes</t>
  </si>
  <si>
    <t>Four to Six Lanes</t>
  </si>
  <si>
    <t>Seven or More Lanes</t>
  </si>
  <si>
    <t>RL16</t>
  </si>
  <si>
    <t>Cross-Street Number of Lanes at Intersection</t>
  </si>
  <si>
    <t>RL17</t>
  </si>
  <si>
    <t>Total Volume of Entering Vehicles</t>
  </si>
  <si>
    <t>Roadway Percent Mappable</t>
  </si>
  <si>
    <t>Total Percent Mappable for ALL Elements</t>
  </si>
  <si>
    <t>Total Percent Mappable for Elements "Collected at Scene"</t>
  </si>
  <si>
    <t>Total Percent Mappable for Elements "Linked or Derived"</t>
  </si>
  <si>
    <t>Data Element/                                     Data Attribute</t>
  </si>
  <si>
    <t>Law Enforcement Vehicle Only Present</t>
  </si>
  <si>
    <t>Number of Motor Vehicles Involved</t>
  </si>
  <si>
    <t>Motor Vehicle Maneuver/Action</t>
  </si>
  <si>
    <t>Truck Pulling Trailer(s)</t>
  </si>
  <si>
    <t>Truck Tractor/Semi-Trailer</t>
  </si>
  <si>
    <t>Truck Tractor/Double</t>
  </si>
  <si>
    <t>Truck Tractor/Triple</t>
  </si>
  <si>
    <t>Other non-commercial license endorsements (e.g., motorcycle, etc.)</t>
  </si>
  <si>
    <t>ENTER HERE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</si>
</sst>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4" x14ac:knownFonts="1">
    <font>
      <sz val="11"/>
      <color theme="1"/>
      <name val="Calibri"/>
      <family val="2"/>
      <scheme val="minor"/>
    </font>
    <font>
      <b/>
      <sz val="11"/>
      <color theme="3"/>
      <name val="Calibri"/>
      <family val="2"/>
      <scheme val="minor"/>
    </font>
    <font>
      <sz val="11"/>
      <color rgb="FF3F3F76"/>
      <name val="Calibri"/>
      <family val="2"/>
      <scheme val="minor"/>
    </font>
    <font>
      <sz val="9"/>
      <color indexed="81"/>
      <name val="Tahoma"/>
      <family val="2"/>
    </font>
    <font>
      <b/>
      <sz val="18"/>
      <color theme="3"/>
      <name val="Cambria"/>
      <family val="2"/>
      <scheme val="major"/>
    </font>
    <font>
      <b/>
      <sz val="15"/>
      <color theme="3"/>
      <name val="Calibri"/>
      <family val="2"/>
      <scheme val="minor"/>
    </font>
    <font>
      <b/>
      <sz val="13"/>
      <color theme="3"/>
      <name val="Calibri"/>
      <family val="2"/>
      <scheme val="minor"/>
    </font>
    <font>
      <sz val="11"/>
      <color theme="1"/>
      <name val="Calibri"/>
      <family val="2"/>
      <scheme val="minor"/>
    </font>
    <font>
      <b/>
      <sz val="11"/>
      <color theme="1"/>
      <name val="Calibri"/>
      <family val="2"/>
      <scheme val="minor"/>
    </font>
    <font>
      <i/>
      <sz val="9"/>
      <color indexed="81"/>
      <name val="Tahoma"/>
      <family val="2"/>
    </font>
    <font>
      <i/>
      <sz val="11"/>
      <color theme="1"/>
      <name val="Calibri"/>
      <family val="2"/>
      <scheme val="minor"/>
    </font>
    <font>
      <b/>
      <u/>
      <sz val="11"/>
      <color theme="1"/>
      <name val="Calibri"/>
      <family val="2"/>
      <scheme val="minor"/>
    </font>
    <font>
      <b/>
      <i/>
      <sz val="11"/>
      <color theme="1"/>
      <name val="Calibri"/>
      <family val="2"/>
      <scheme val="minor"/>
    </font>
    <font>
      <b/>
      <sz val="11"/>
      <color theme="0"/>
      <name val="Calibri"/>
      <family val="2"/>
      <scheme val="minor"/>
    </font>
  </fonts>
  <fills count="10">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rgb="FFA5A5A5"/>
      </patternFill>
    </fill>
    <fill>
      <patternFill patternType="solid">
        <fgColor theme="6" tint="0.79998168889431442"/>
        <bgColor indexed="64"/>
      </patternFill>
    </fill>
    <fill>
      <patternFill patternType="solid">
        <fgColor theme="5" tint="0.79998168889431442"/>
        <bgColor indexed="64"/>
      </patternFill>
    </fill>
    <fill>
      <patternFill patternType="solid">
        <fgColor theme="3"/>
        <bgColor indexed="64"/>
      </patternFill>
    </fill>
    <fill>
      <patternFill patternType="solid">
        <fgColor theme="0" tint="-4.9989318521683403E-2"/>
        <bgColor indexed="64"/>
      </patternFill>
    </fill>
  </fills>
  <borders count="10">
    <border>
      <left/>
      <right/>
      <top/>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diagonal/>
    </border>
    <border>
      <left style="thin">
        <color rgb="FF7F7F7F"/>
      </left>
      <right style="thin">
        <color rgb="FF7F7F7F"/>
      </right>
      <top/>
      <bottom style="thin">
        <color rgb="FF7F7F7F"/>
      </bottom>
      <diagonal/>
    </border>
    <border>
      <left style="thin">
        <color rgb="FF7F7F7F"/>
      </left>
      <right style="thin">
        <color rgb="FF7F7F7F"/>
      </right>
      <top/>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0" borderId="1" applyNumberFormat="0" applyFill="0" applyAlignment="0" applyProtection="0"/>
    <xf numFmtId="0" fontId="2" fillId="2" borderId="2" applyNumberFormat="0" applyAlignment="0" applyProtection="0"/>
    <xf numFmtId="0" fontId="4" fillId="0" borderId="0" applyNumberFormat="0" applyFill="0" applyBorder="0" applyAlignment="0" applyProtection="0"/>
    <xf numFmtId="0" fontId="5" fillId="0" borderId="3" applyNumberFormat="0" applyFill="0" applyAlignment="0" applyProtection="0"/>
    <xf numFmtId="0" fontId="6" fillId="0" borderId="4" applyNumberFormat="0" applyFill="0" applyAlignment="0" applyProtection="0"/>
    <xf numFmtId="9" fontId="7" fillId="0" borderId="0" applyFont="0" applyFill="0" applyBorder="0" applyAlignment="0" applyProtection="0"/>
    <xf numFmtId="0" fontId="7" fillId="4" borderId="8" applyNumberFormat="0" applyFont="0" applyAlignment="0" applyProtection="0"/>
    <xf numFmtId="0" fontId="13" fillId="5" borderId="9" applyNumberFormat="0" applyAlignment="0" applyProtection="0"/>
    <xf numFmtId="0" fontId="1" fillId="0" borderId="0" applyNumberFormat="0" applyFill="0" applyBorder="0" applyAlignment="0" applyProtection="0"/>
  </cellStyleXfs>
  <cellXfs count="78">
    <xf numFmtId="0" fontId="0" fillId="0" borderId="0" xfId="0"/>
    <xf numFmtId="49" fontId="0" fillId="0" borderId="0" xfId="0" applyNumberFormat="1" applyAlignment="1">
      <alignment horizontal="left" vertical="center" wrapText="1"/>
    </xf>
    <xf numFmtId="49" fontId="0" fillId="0" borderId="0" xfId="0" quotePrefix="1" applyNumberFormat="1" applyAlignment="1">
      <alignment horizontal="left" vertical="center" wrapText="1"/>
    </xf>
    <xf numFmtId="0" fontId="0" fillId="0" borderId="0" xfId="0" applyAlignment="1">
      <alignment wrapText="1"/>
    </xf>
    <xf numFmtId="0" fontId="1" fillId="0" borderId="0" xfId="1" applyBorder="1" applyAlignment="1">
      <alignment vertical="center"/>
    </xf>
    <xf numFmtId="0" fontId="4" fillId="0" borderId="0" xfId="3"/>
    <xf numFmtId="0" fontId="6" fillId="0" borderId="4" xfId="5"/>
    <xf numFmtId="0" fontId="1" fillId="0" borderId="1" xfId="1" applyAlignment="1"/>
    <xf numFmtId="164" fontId="1" fillId="0" borderId="1" xfId="6" applyNumberFormat="1" applyFont="1" applyBorder="1" applyAlignment="1">
      <alignment horizontal="left" wrapText="1"/>
    </xf>
    <xf numFmtId="164" fontId="0" fillId="0" borderId="0" xfId="6" applyNumberFormat="1" applyFont="1" applyAlignment="1">
      <alignment horizontal="left"/>
    </xf>
    <xf numFmtId="164" fontId="0" fillId="0" borderId="0" xfId="6" applyNumberFormat="1" applyFont="1" applyAlignment="1">
      <alignment horizontal="center"/>
    </xf>
    <xf numFmtId="164" fontId="6" fillId="3" borderId="4" xfId="6" applyNumberFormat="1" applyFont="1" applyFill="1" applyBorder="1" applyAlignment="1">
      <alignment horizontal="center"/>
    </xf>
    <xf numFmtId="49" fontId="8" fillId="0" borderId="0" xfId="0" applyNumberFormat="1" applyFont="1" applyAlignment="1">
      <alignment horizontal="left" vertical="center" wrapText="1"/>
    </xf>
    <xf numFmtId="1" fontId="0" fillId="0" borderId="0" xfId="0" applyNumberFormat="1" applyAlignment="1">
      <alignment horizontal="left" vertical="center"/>
    </xf>
    <xf numFmtId="1" fontId="0" fillId="0" borderId="0" xfId="0" applyNumberFormat="1"/>
    <xf numFmtId="49" fontId="0" fillId="0" borderId="0" xfId="0" applyNumberFormat="1" applyFont="1" applyAlignment="1">
      <alignment horizontal="left" vertical="center" wrapText="1"/>
    </xf>
    <xf numFmtId="0" fontId="0" fillId="0" borderId="0" xfId="0" applyAlignment="1">
      <alignment vertical="center" wrapText="1"/>
    </xf>
    <xf numFmtId="0" fontId="0" fillId="0" borderId="0" xfId="0" applyAlignment="1">
      <alignment vertical="top" wrapText="1"/>
    </xf>
    <xf numFmtId="1" fontId="2" fillId="2" borderId="2" xfId="2" applyNumberFormat="1" applyAlignment="1" applyProtection="1">
      <alignment horizontal="left" vertical="center"/>
      <protection locked="0"/>
    </xf>
    <xf numFmtId="0" fontId="0" fillId="0" borderId="0" xfId="0" applyNumberFormat="1" applyAlignment="1">
      <alignment horizontal="left" vertical="center" wrapText="1"/>
    </xf>
    <xf numFmtId="0" fontId="0" fillId="0" borderId="0" xfId="0" quotePrefix="1" applyNumberFormat="1" applyAlignment="1">
      <alignment horizontal="left" vertical="center" wrapText="1"/>
    </xf>
    <xf numFmtId="0" fontId="0" fillId="0" borderId="0" xfId="0" applyNumberFormat="1" applyAlignment="1">
      <alignment wrapText="1"/>
    </xf>
    <xf numFmtId="0" fontId="2" fillId="4" borderId="8" xfId="7" applyNumberFormat="1" applyFont="1" applyAlignment="1" applyProtection="1">
      <alignment horizontal="left" vertical="center" wrapText="1"/>
      <protection locked="0"/>
    </xf>
    <xf numFmtId="0" fontId="0" fillId="4" borderId="8" xfId="7" quotePrefix="1" applyNumberFormat="1" applyFont="1" applyAlignment="1" applyProtection="1">
      <alignment horizontal="left" vertical="center" wrapText="1"/>
      <protection locked="0"/>
    </xf>
    <xf numFmtId="0" fontId="0" fillId="4" borderId="8" xfId="7" applyNumberFormat="1" applyFont="1" applyAlignment="1" applyProtection="1">
      <alignment horizontal="left" vertical="center" wrapText="1"/>
      <protection locked="0"/>
    </xf>
    <xf numFmtId="1" fontId="0" fillId="0" borderId="0" xfId="0" applyNumberFormat="1" applyAlignment="1">
      <alignment horizontal="left" vertical="center" wrapText="1"/>
    </xf>
    <xf numFmtId="1" fontId="0" fillId="0" borderId="0" xfId="0" applyNumberFormat="1" applyAlignment="1">
      <alignment wrapText="1"/>
    </xf>
    <xf numFmtId="1" fontId="2" fillId="4" borderId="8" xfId="7" applyNumberFormat="1" applyFont="1" applyAlignment="1" applyProtection="1">
      <alignment horizontal="left" vertical="center" wrapText="1"/>
      <protection locked="0"/>
    </xf>
    <xf numFmtId="1" fontId="0" fillId="4" borderId="8" xfId="7" applyNumberFormat="1" applyFont="1" applyAlignment="1" applyProtection="1">
      <alignment horizontal="left" vertical="center" wrapText="1"/>
      <protection locked="0"/>
    </xf>
    <xf numFmtId="0" fontId="2" fillId="2" borderId="2" xfId="2"/>
    <xf numFmtId="0" fontId="0" fillId="4" borderId="8" xfId="7" applyFont="1"/>
    <xf numFmtId="0" fontId="13" fillId="5" borderId="9" xfId="8" applyNumberFormat="1" applyAlignment="1" applyProtection="1">
      <alignment horizontal="center" vertical="center"/>
      <protection locked="0"/>
    </xf>
    <xf numFmtId="0" fontId="12" fillId="0" borderId="0" xfId="0" applyFont="1" applyAlignment="1">
      <alignment horizontal="right"/>
    </xf>
    <xf numFmtId="164" fontId="4" fillId="0" borderId="0" xfId="3" applyNumberFormat="1" applyAlignment="1"/>
    <xf numFmtId="0" fontId="1" fillId="7" borderId="1" xfId="1" applyNumberFormat="1" applyFill="1" applyAlignment="1">
      <alignment horizontal="center" wrapText="1"/>
    </xf>
    <xf numFmtId="49" fontId="1" fillId="6" borderId="0" xfId="9" applyNumberFormat="1" applyFill="1" applyAlignment="1">
      <alignment horizontal="center" vertical="center" wrapText="1"/>
    </xf>
    <xf numFmtId="49" fontId="1" fillId="6" borderId="1" xfId="1" applyNumberFormat="1" applyFill="1" applyAlignment="1">
      <alignment horizontal="center" wrapText="1"/>
    </xf>
    <xf numFmtId="0" fontId="1" fillId="6" borderId="1" xfId="1" applyFill="1" applyAlignment="1">
      <alignment wrapText="1"/>
    </xf>
    <xf numFmtId="49" fontId="1" fillId="6" borderId="1" xfId="1" applyNumberFormat="1" applyFill="1" applyAlignment="1">
      <alignment horizontal="left" wrapText="1"/>
    </xf>
    <xf numFmtId="164" fontId="4" fillId="0" borderId="0" xfId="6" applyNumberFormat="1" applyFont="1" applyAlignment="1"/>
    <xf numFmtId="1" fontId="2" fillId="2" borderId="5" xfId="2" applyNumberFormat="1" applyBorder="1" applyProtection="1">
      <protection locked="0"/>
    </xf>
    <xf numFmtId="1" fontId="2" fillId="2" borderId="6" xfId="2" applyNumberFormat="1" applyBorder="1" applyProtection="1">
      <protection locked="0"/>
    </xf>
    <xf numFmtId="1" fontId="2" fillId="2" borderId="2" xfId="2" applyNumberFormat="1" applyProtection="1">
      <protection locked="0"/>
    </xf>
    <xf numFmtId="1" fontId="0" fillId="0" borderId="0" xfId="0" applyNumberFormat="1" applyAlignment="1">
      <alignment horizontal="center" vertical="center"/>
    </xf>
    <xf numFmtId="1" fontId="2" fillId="2" borderId="2" xfId="2" applyNumberFormat="1" applyAlignment="1" applyProtection="1">
      <alignment horizontal="center" vertical="center"/>
      <protection locked="0"/>
    </xf>
    <xf numFmtId="1" fontId="0" fillId="0" borderId="0" xfId="0" applyNumberFormat="1" applyAlignment="1">
      <alignment horizontal="center"/>
    </xf>
    <xf numFmtId="1" fontId="0" fillId="0" borderId="0" xfId="0" quotePrefix="1" applyNumberFormat="1" applyAlignment="1">
      <alignment horizontal="center" vertical="center"/>
    </xf>
    <xf numFmtId="1" fontId="2" fillId="2" borderId="7" xfId="2" applyNumberFormat="1" applyBorder="1" applyProtection="1">
      <protection locked="0"/>
    </xf>
    <xf numFmtId="0" fontId="1" fillId="7" borderId="0" xfId="9" applyNumberFormat="1" applyFill="1" applyBorder="1" applyAlignment="1">
      <alignment horizontal="center" vertical="center" wrapText="1"/>
    </xf>
    <xf numFmtId="0" fontId="0" fillId="8" borderId="0" xfId="0" applyFill="1"/>
    <xf numFmtId="1" fontId="0" fillId="8" borderId="0" xfId="0" applyNumberFormat="1" applyFill="1" applyAlignment="1">
      <alignment horizontal="center" vertical="center"/>
    </xf>
    <xf numFmtId="0" fontId="0" fillId="8" borderId="0" xfId="0" applyNumberFormat="1" applyFill="1" applyAlignment="1">
      <alignment horizontal="left" vertical="center" wrapText="1"/>
    </xf>
    <xf numFmtId="49" fontId="10" fillId="0" borderId="0" xfId="0" applyNumberFormat="1" applyFont="1" applyAlignment="1">
      <alignment horizontal="left" vertical="center" wrapText="1"/>
    </xf>
    <xf numFmtId="49" fontId="10" fillId="0" borderId="0" xfId="0" applyNumberFormat="1" applyFont="1" applyAlignment="1">
      <alignment horizontal="left" vertical="center"/>
    </xf>
    <xf numFmtId="0" fontId="8" fillId="0" borderId="0" xfId="0" applyFont="1"/>
    <xf numFmtId="0" fontId="10" fillId="0" borderId="0" xfId="0" applyFont="1"/>
    <xf numFmtId="9" fontId="0" fillId="0" borderId="0" xfId="6" applyNumberFormat="1" applyFont="1" applyAlignment="1">
      <alignment horizontal="left"/>
    </xf>
    <xf numFmtId="9" fontId="1" fillId="0" borderId="1" xfId="6" applyNumberFormat="1" applyFont="1" applyBorder="1" applyAlignment="1">
      <alignment horizontal="left" wrapText="1"/>
    </xf>
    <xf numFmtId="9" fontId="0" fillId="0" borderId="0" xfId="0" applyNumberFormat="1"/>
    <xf numFmtId="0" fontId="0" fillId="0" borderId="0" xfId="0" applyFont="1"/>
    <xf numFmtId="0" fontId="0" fillId="0" borderId="0" xfId="0" applyFont="1" applyFill="1" applyBorder="1"/>
    <xf numFmtId="0" fontId="0" fillId="0" borderId="0" xfId="0" applyFont="1" applyFill="1" applyBorder="1" applyAlignment="1">
      <alignment wrapText="1"/>
    </xf>
    <xf numFmtId="0" fontId="5" fillId="0" borderId="3" xfId="4" applyAlignment="1">
      <alignment wrapText="1"/>
    </xf>
    <xf numFmtId="164" fontId="5" fillId="3" borderId="3" xfId="6" applyNumberFormat="1" applyFont="1" applyFill="1" applyBorder="1" applyAlignment="1">
      <alignment horizontal="center" vertical="center"/>
    </xf>
    <xf numFmtId="0" fontId="2" fillId="2" borderId="2" xfId="2" applyProtection="1">
      <protection locked="0"/>
    </xf>
    <xf numFmtId="0" fontId="0" fillId="4" borderId="8" xfId="7" applyFont="1" applyProtection="1">
      <protection locked="0"/>
    </xf>
    <xf numFmtId="0" fontId="0" fillId="9" borderId="0" xfId="0" applyFill="1"/>
    <xf numFmtId="0" fontId="0" fillId="9" borderId="0" xfId="0" applyNumberFormat="1" applyFill="1" applyAlignment="1">
      <alignment horizontal="left" vertical="center" wrapText="1"/>
    </xf>
    <xf numFmtId="0" fontId="2" fillId="2" borderId="2" xfId="2" applyAlignment="1" applyProtection="1">
      <alignment horizontal="center"/>
      <protection locked="0"/>
    </xf>
    <xf numFmtId="0" fontId="0" fillId="0" borderId="0" xfId="0" applyAlignment="1">
      <alignment horizontal="left" vertical="top" wrapText="1"/>
    </xf>
    <xf numFmtId="0" fontId="6" fillId="0" borderId="4" xfId="5" applyAlignment="1">
      <alignment horizontal="left" vertical="top" wrapText="1"/>
    </xf>
    <xf numFmtId="0" fontId="0" fillId="0" borderId="0" xfId="0" applyFont="1" applyAlignment="1">
      <alignment horizontal="left" vertical="top" wrapText="1"/>
    </xf>
    <xf numFmtId="0" fontId="8" fillId="0" borderId="0" xfId="0" applyFont="1" applyAlignment="1">
      <alignment horizontal="left" vertical="top" wrapText="1"/>
    </xf>
    <xf numFmtId="49" fontId="0" fillId="0" borderId="0" xfId="0" applyNumberFormat="1" applyAlignment="1">
      <alignment horizontal="left" vertical="top" wrapText="1"/>
    </xf>
    <xf numFmtId="1" fontId="1" fillId="0" borderId="0" xfId="1" applyNumberFormat="1" applyBorder="1" applyAlignment="1">
      <alignment horizontal="center" wrapText="1"/>
    </xf>
    <xf numFmtId="1" fontId="1" fillId="0" borderId="1" xfId="1" applyNumberFormat="1" applyBorder="1" applyAlignment="1">
      <alignment horizontal="center" wrapText="1"/>
    </xf>
    <xf numFmtId="164" fontId="1" fillId="6" borderId="0" xfId="9" applyNumberFormat="1" applyFill="1" applyBorder="1" applyAlignment="1">
      <alignment horizontal="center" vertical="center"/>
    </xf>
    <xf numFmtId="0" fontId="13" fillId="8" borderId="0" xfId="1" applyFont="1" applyFill="1" applyBorder="1" applyAlignment="1">
      <alignment horizontal="left" vertical="center"/>
    </xf>
  </cellXfs>
  <cellStyles count="10">
    <cellStyle name="Check Cell" xfId="8" builtinId="23"/>
    <cellStyle name="Heading 1" xfId="4" builtinId="16"/>
    <cellStyle name="Heading 2" xfId="5" builtinId="17"/>
    <cellStyle name="Heading 3" xfId="1" builtinId="18"/>
    <cellStyle name="Heading 4" xfId="9" builtinId="19"/>
    <cellStyle name="Input" xfId="2" builtinId="20"/>
    <cellStyle name="Normal" xfId="0" builtinId="0"/>
    <cellStyle name="Note" xfId="7" builtinId="10"/>
    <cellStyle name="Percent" xfId="6" builtinId="5"/>
    <cellStyle name="Title" xfId="3" builtinId="15"/>
  </cellStyles>
  <dxfs count="24">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P28"/>
  <sheetViews>
    <sheetView tabSelected="1" zoomScaleNormal="100" workbookViewId="0">
      <selection activeCell="K3" sqref="K3:L3"/>
    </sheetView>
  </sheetViews>
  <sheetFormatPr defaultRowHeight="15" x14ac:dyDescent="0.25"/>
  <cols>
    <col min="1" max="1" width="5" customWidth="1"/>
  </cols>
  <sheetData>
    <row r="1" spans="1:16" x14ac:dyDescent="0.25"/>
    <row r="3" spans="1:16" ht="22.5" x14ac:dyDescent="0.3">
      <c r="A3" s="5" t="s">
        <v>478</v>
      </c>
      <c r="J3" s="32" t="s">
        <v>695</v>
      </c>
      <c r="K3" s="68" t="s">
        <v>917</v>
      </c>
      <c r="L3" s="68"/>
    </row>
    <row r="4" spans="1:16" ht="8.25" customHeight="1" x14ac:dyDescent="0.25"/>
    <row r="5" spans="1:16" ht="15" customHeight="1" x14ac:dyDescent="0.25">
      <c r="A5" s="69" t="s">
        <v>479</v>
      </c>
      <c r="B5" s="69"/>
      <c r="C5" s="69"/>
      <c r="D5" s="69"/>
      <c r="E5" s="69"/>
      <c r="F5" s="69"/>
      <c r="G5" s="69"/>
      <c r="H5" s="69"/>
      <c r="I5" s="69"/>
      <c r="J5" s="69"/>
      <c r="K5" s="69"/>
      <c r="L5" s="69"/>
    </row>
    <row r="6" spans="1:16" x14ac:dyDescent="0.25">
      <c r="A6" s="69"/>
      <c r="B6" s="69"/>
      <c r="C6" s="69"/>
      <c r="D6" s="69"/>
      <c r="E6" s="69"/>
      <c r="F6" s="69"/>
      <c r="G6" s="69"/>
      <c r="H6" s="69"/>
      <c r="I6" s="69"/>
      <c r="J6" s="69"/>
      <c r="K6" s="69"/>
      <c r="L6" s="69"/>
    </row>
    <row r="7" spans="1:16" x14ac:dyDescent="0.25">
      <c r="A7" s="69"/>
      <c r="B7" s="69"/>
      <c r="C7" s="69"/>
      <c r="D7" s="69"/>
      <c r="E7" s="69"/>
      <c r="F7" s="69"/>
      <c r="G7" s="69"/>
      <c r="H7" s="69"/>
      <c r="I7" s="69"/>
      <c r="J7" s="69"/>
      <c r="K7" s="69"/>
      <c r="L7" s="69"/>
    </row>
    <row r="8" spans="1:16" x14ac:dyDescent="0.25">
      <c r="A8" s="69"/>
      <c r="B8" s="69"/>
      <c r="C8" s="69"/>
      <c r="D8" s="69"/>
      <c r="E8" s="69"/>
      <c r="F8" s="69"/>
      <c r="G8" s="69"/>
      <c r="H8" s="69"/>
      <c r="I8" s="69"/>
      <c r="J8" s="69"/>
      <c r="K8" s="69"/>
      <c r="L8" s="69"/>
    </row>
    <row r="9" spans="1:16" x14ac:dyDescent="0.25">
      <c r="A9" s="69"/>
      <c r="B9" s="69"/>
      <c r="C9" s="69"/>
      <c r="D9" s="69"/>
      <c r="E9" s="69"/>
      <c r="F9" s="69"/>
      <c r="G9" s="69"/>
      <c r="H9" s="69"/>
      <c r="I9" s="69"/>
      <c r="J9" s="69"/>
      <c r="K9" s="69"/>
      <c r="L9" s="69"/>
    </row>
    <row r="10" spans="1:16" x14ac:dyDescent="0.25">
      <c r="A10" s="69"/>
      <c r="B10" s="69"/>
      <c r="C10" s="69"/>
      <c r="D10" s="69"/>
      <c r="E10" s="69"/>
      <c r="F10" s="69"/>
      <c r="G10" s="69"/>
      <c r="H10" s="69"/>
      <c r="I10" s="69"/>
      <c r="J10" s="69"/>
      <c r="K10" s="69"/>
      <c r="L10" s="69"/>
    </row>
    <row r="11" spans="1:16" x14ac:dyDescent="0.25">
      <c r="A11" s="69"/>
      <c r="B11" s="69"/>
      <c r="C11" s="69"/>
      <c r="D11" s="69"/>
      <c r="E11" s="69"/>
      <c r="F11" s="69"/>
      <c r="G11" s="69"/>
      <c r="H11" s="69"/>
      <c r="I11" s="69"/>
      <c r="J11" s="69"/>
      <c r="K11" s="69"/>
      <c r="L11" s="69"/>
    </row>
    <row r="12" spans="1:16" x14ac:dyDescent="0.25">
      <c r="A12" s="17"/>
      <c r="B12" s="17"/>
      <c r="C12" s="17"/>
      <c r="D12" s="17"/>
      <c r="E12" s="17"/>
      <c r="F12" s="17"/>
      <c r="G12" s="17"/>
      <c r="H12" s="17"/>
      <c r="I12" s="17"/>
      <c r="J12" s="17"/>
      <c r="K12" s="17"/>
      <c r="L12" s="17"/>
    </row>
    <row r="13" spans="1:16" ht="18" thickBot="1" x14ac:dyDescent="0.3">
      <c r="A13" s="70" t="s">
        <v>480</v>
      </c>
      <c r="B13" s="70"/>
      <c r="C13" s="70"/>
      <c r="D13" s="70"/>
      <c r="E13" s="70"/>
      <c r="F13" s="70"/>
      <c r="G13" s="70"/>
      <c r="H13" s="70"/>
      <c r="I13" s="70"/>
      <c r="J13" s="70"/>
      <c r="K13" s="70"/>
      <c r="L13" s="70"/>
    </row>
    <row r="14" spans="1:16" ht="6.75" customHeight="1" thickTop="1" x14ac:dyDescent="0.25">
      <c r="A14" s="17"/>
      <c r="B14" s="17"/>
      <c r="C14" s="17"/>
      <c r="D14" s="17"/>
      <c r="E14" s="17"/>
      <c r="F14" s="17"/>
      <c r="G14" s="17"/>
      <c r="H14" s="17"/>
      <c r="I14" s="17"/>
      <c r="J14" s="17"/>
      <c r="K14" s="17"/>
      <c r="L14" s="17"/>
    </row>
    <row r="15" spans="1:16" x14ac:dyDescent="0.25">
      <c r="A15" s="17">
        <v>1</v>
      </c>
      <c r="B15" s="71" t="s">
        <v>481</v>
      </c>
      <c r="C15" s="72"/>
      <c r="D15" s="72"/>
      <c r="E15" s="72"/>
      <c r="F15" s="72"/>
      <c r="G15" s="72"/>
      <c r="H15" s="72"/>
      <c r="I15" s="72"/>
      <c r="J15" s="72"/>
      <c r="K15" s="72"/>
      <c r="L15" s="72"/>
    </row>
    <row r="16" spans="1:16" x14ac:dyDescent="0.25">
      <c r="A16" s="17"/>
      <c r="B16" s="73" t="s">
        <v>482</v>
      </c>
      <c r="C16" s="73"/>
      <c r="D16" s="73"/>
      <c r="E16" s="73"/>
      <c r="F16" s="73"/>
      <c r="G16" s="73"/>
      <c r="H16" s="73"/>
      <c r="I16" s="73"/>
      <c r="J16" s="73"/>
      <c r="K16" s="73"/>
      <c r="L16" s="73"/>
    </row>
    <row r="17" spans="1:12" x14ac:dyDescent="0.25">
      <c r="A17" s="17">
        <v>2</v>
      </c>
      <c r="B17" s="69" t="s">
        <v>483</v>
      </c>
      <c r="C17" s="69"/>
      <c r="D17" s="69"/>
      <c r="E17" s="69"/>
      <c r="F17" s="69"/>
      <c r="G17" s="69"/>
      <c r="H17" s="69"/>
      <c r="I17" s="69"/>
      <c r="J17" s="69"/>
      <c r="K17" s="69"/>
      <c r="L17" s="69"/>
    </row>
    <row r="18" spans="1:12" x14ac:dyDescent="0.25">
      <c r="A18" s="17"/>
      <c r="B18" s="69" t="s">
        <v>484</v>
      </c>
      <c r="C18" s="69"/>
      <c r="D18" s="69"/>
      <c r="E18" s="69"/>
      <c r="F18" s="69"/>
      <c r="G18" s="69"/>
      <c r="H18" s="69"/>
      <c r="I18" s="69"/>
      <c r="J18" s="69"/>
      <c r="K18" s="69"/>
      <c r="L18" s="69"/>
    </row>
    <row r="19" spans="1:12" ht="30" customHeight="1" x14ac:dyDescent="0.25">
      <c r="A19" s="17">
        <v>3</v>
      </c>
      <c r="B19" s="69" t="s">
        <v>690</v>
      </c>
      <c r="C19" s="69"/>
      <c r="D19" s="69"/>
      <c r="E19" s="69"/>
      <c r="F19" s="69"/>
      <c r="G19" s="69"/>
      <c r="H19" s="69"/>
      <c r="I19" s="69"/>
      <c r="J19" s="69"/>
      <c r="K19" s="69"/>
      <c r="L19" s="69"/>
    </row>
    <row r="20" spans="1:12" x14ac:dyDescent="0.25">
      <c r="A20" s="17"/>
      <c r="B20" s="69"/>
      <c r="C20" s="69"/>
      <c r="D20" s="69"/>
      <c r="E20" s="69"/>
      <c r="F20" s="69"/>
      <c r="G20" s="69"/>
      <c r="H20" s="69"/>
      <c r="I20" s="69"/>
      <c r="J20" s="69"/>
      <c r="K20" s="69"/>
      <c r="L20" s="69"/>
    </row>
    <row r="21" spans="1:12" ht="15" customHeight="1" x14ac:dyDescent="0.25">
      <c r="A21" s="17"/>
      <c r="B21" s="69" t="s">
        <v>485</v>
      </c>
      <c r="C21" s="69"/>
      <c r="D21" s="69"/>
      <c r="E21" s="69"/>
      <c r="F21" s="69"/>
      <c r="G21" s="69"/>
      <c r="H21" s="69"/>
      <c r="I21" s="69"/>
      <c r="J21" s="69"/>
      <c r="K21" s="69"/>
      <c r="L21" s="69"/>
    </row>
    <row r="22" spans="1:12" x14ac:dyDescent="0.25">
      <c r="A22" s="17"/>
      <c r="B22" s="69"/>
      <c r="C22" s="69"/>
      <c r="D22" s="69"/>
      <c r="E22" s="69"/>
      <c r="F22" s="69"/>
      <c r="G22" s="69"/>
      <c r="H22" s="69"/>
      <c r="I22" s="69"/>
      <c r="J22" s="69"/>
      <c r="K22" s="69"/>
      <c r="L22" s="69"/>
    </row>
    <row r="24" spans="1:12" x14ac:dyDescent="0.25">
      <c r="B24">
        <v>1</v>
      </c>
      <c r="C24" t="s">
        <v>687</v>
      </c>
    </row>
    <row r="25" spans="1:12" x14ac:dyDescent="0.25">
      <c r="B25">
        <v>0</v>
      </c>
      <c r="C25" t="s">
        <v>686</v>
      </c>
    </row>
    <row r="27" spans="1:12" x14ac:dyDescent="0.25">
      <c r="B27" s="29"/>
      <c r="C27" t="s">
        <v>688</v>
      </c>
    </row>
    <row r="28" spans="1:12" x14ac:dyDescent="0.25">
      <c r="B28" s="30"/>
      <c r="C28" t="s">
        <v>689</v>
      </c>
    </row>
  </sheetData>
  <sheetProtection password="CC1B" sheet="1" objects="1" scenarios="1"/>
  <mergeCells count="10">
    <mergeCell ref="K3:L3"/>
    <mergeCell ref="B21:L22"/>
    <mergeCell ref="A13:L13"/>
    <mergeCell ref="B20:L20"/>
    <mergeCell ref="B19:L19"/>
    <mergeCell ref="A5:L11"/>
    <mergeCell ref="B15:L15"/>
    <mergeCell ref="B16:L16"/>
    <mergeCell ref="B17:L17"/>
    <mergeCell ref="B18:L18"/>
  </mergeCells>
  <pageMargins left="0.7" right="0.7" top="0.75" bottom="0.75" header="0.3" footer="0.3"/>
  <pageSetup scale="85"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1"/>
  <sheetViews>
    <sheetView workbookViewId="0">
      <selection activeCell="A3" sqref="A3"/>
    </sheetView>
  </sheetViews>
  <sheetFormatPr defaultRowHeight="15" x14ac:dyDescent="0.25"/>
  <cols>
    <col min="3" max="3" width="30.7109375" customWidth="1"/>
    <col min="6" max="6" width="30.7109375" customWidth="1"/>
    <col min="9" max="9" width="30.7109375" customWidth="1"/>
  </cols>
  <sheetData>
    <row r="2" spans="1:9" ht="22.5" x14ac:dyDescent="0.3">
      <c r="A2" s="5" t="str">
        <f>CONCATENATE(README!K3," Percent Mappable in Relation to MMUCC 4th Edition")</f>
        <v>ENTER HERE Percent Mappable in Relation to MMUCC 4th Edition</v>
      </c>
    </row>
    <row r="5" spans="1:9" ht="59.25" thickBot="1" x14ac:dyDescent="0.35">
      <c r="B5" s="63">
        <f>AVERAGE(Crash!O4:O196,Vehicle!S4:S276,Person!S4:S309,Roadway!S4:S80)</f>
        <v>0</v>
      </c>
      <c r="C5" s="62" t="s">
        <v>905</v>
      </c>
      <c r="E5" s="63">
        <f>AVERAGE(Crash!O4:O155,Vehicle!S4:S276,Person!S4:S247)</f>
        <v>0</v>
      </c>
      <c r="F5" s="62" t="s">
        <v>906</v>
      </c>
      <c r="H5" s="63">
        <f>AVERAGE(Crash!O180:O196,Person!S261:S309,Roadway!S4:S80)</f>
        <v>0</v>
      </c>
      <c r="I5" s="62" t="s">
        <v>907</v>
      </c>
    </row>
    <row r="6" spans="1:9" ht="15.75" thickTop="1" x14ac:dyDescent="0.25">
      <c r="B6" s="10"/>
      <c r="E6" s="10"/>
      <c r="H6" s="10"/>
    </row>
    <row r="7" spans="1:9" ht="18" thickBot="1" x14ac:dyDescent="0.35">
      <c r="B7" s="11">
        <f>AVERAGE(Crash!O5:O196)</f>
        <v>0</v>
      </c>
      <c r="C7" s="6" t="s">
        <v>691</v>
      </c>
      <c r="E7" s="11">
        <f>AVERAGE(Crash!O8:O155)</f>
        <v>0</v>
      </c>
      <c r="F7" s="6" t="s">
        <v>691</v>
      </c>
      <c r="H7" s="11">
        <f>AVERAGE(Crash!O180:O196)</f>
        <v>0</v>
      </c>
      <c r="I7" s="6" t="s">
        <v>691</v>
      </c>
    </row>
    <row r="8" spans="1:9" ht="18.75" thickTop="1" thickBot="1" x14ac:dyDescent="0.35">
      <c r="B8" s="11">
        <f>AVERAGE(Vehicle!S4:S276)</f>
        <v>0</v>
      </c>
      <c r="C8" s="6" t="s">
        <v>692</v>
      </c>
      <c r="E8" s="11">
        <f>AVERAGE(Vehicle!S4:S287)</f>
        <v>0</v>
      </c>
      <c r="F8" s="6" t="s">
        <v>692</v>
      </c>
      <c r="H8" s="11">
        <f>AVERAGE(Person!S261:S309)</f>
        <v>0</v>
      </c>
      <c r="I8" s="6" t="s">
        <v>693</v>
      </c>
    </row>
    <row r="9" spans="1:9" ht="18.75" thickTop="1" thickBot="1" x14ac:dyDescent="0.35">
      <c r="B9" s="11">
        <f>AVERAGE(Person!S4:S309)</f>
        <v>0</v>
      </c>
      <c r="C9" s="6" t="s">
        <v>693</v>
      </c>
      <c r="E9" s="11">
        <f>AVERAGE(Person!S4:S247)</f>
        <v>0</v>
      </c>
      <c r="F9" s="6" t="s">
        <v>693</v>
      </c>
      <c r="H9" s="11">
        <f>AVERAGE(Roadway!S4:S80)</f>
        <v>0</v>
      </c>
      <c r="I9" s="6" t="s">
        <v>904</v>
      </c>
    </row>
    <row r="10" spans="1:9" ht="18.75" thickTop="1" thickBot="1" x14ac:dyDescent="0.35">
      <c r="B10" s="11">
        <f>AVERAGE(Roadway!S4:S80)</f>
        <v>0</v>
      </c>
      <c r="C10" s="6" t="s">
        <v>904</v>
      </c>
    </row>
    <row r="11" spans="1:9" ht="15.75" thickTop="1" x14ac:dyDescent="0.25"/>
  </sheetData>
  <sheetProtection password="CC1B"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02"/>
  <sheetViews>
    <sheetView workbookViewId="0">
      <pane xSplit="2" ySplit="3" topLeftCell="C4" activePane="bottomRight" state="frozen"/>
      <selection pane="topRight" activeCell="C1" sqref="C1"/>
      <selection pane="bottomLeft" activeCell="A4" sqref="A4"/>
      <selection pane="bottomRight" activeCell="A3" sqref="A3"/>
    </sheetView>
  </sheetViews>
  <sheetFormatPr defaultRowHeight="15" x14ac:dyDescent="0.25"/>
  <cols>
    <col min="1" max="1" width="9.140625" style="4"/>
    <col min="2" max="2" width="34.85546875" bestFit="1" customWidth="1"/>
    <col min="3" max="3" width="35.42578125" style="1" bestFit="1" customWidth="1"/>
    <col min="4" max="4" width="10.7109375" style="43" customWidth="1"/>
    <col min="5" max="5" width="30.7109375" style="19" customWidth="1"/>
    <col min="6" max="6" width="2.7109375" style="66" customWidth="1"/>
    <col min="7" max="7" width="35.7109375" style="1" customWidth="1"/>
    <col min="8" max="8" width="10.7109375" style="43" customWidth="1"/>
    <col min="9" max="9" width="30.7109375" style="19" customWidth="1"/>
    <col min="10" max="10" width="2.7109375" style="66" customWidth="1"/>
    <col min="11" max="11" width="35.7109375" style="1" customWidth="1"/>
    <col min="12" max="12" width="10.7109375" style="43" customWidth="1"/>
    <col min="13" max="13" width="30.7109375" style="19" customWidth="1"/>
    <col min="14" max="14" width="2.7109375" style="66" customWidth="1"/>
    <col min="15" max="15" width="10.42578125" style="9" customWidth="1"/>
  </cols>
  <sheetData>
    <row r="1" spans="1:15" ht="22.5" x14ac:dyDescent="0.3">
      <c r="A1" s="33" t="s">
        <v>193</v>
      </c>
      <c r="B1" s="33"/>
    </row>
    <row r="2" spans="1:15" ht="30" customHeight="1" x14ac:dyDescent="0.25">
      <c r="A2" s="76" t="s">
        <v>698</v>
      </c>
      <c r="B2" s="76"/>
      <c r="C2" s="76"/>
      <c r="D2" s="74" t="s">
        <v>699</v>
      </c>
      <c r="E2" s="48" t="str">
        <f>CONCATENATE("Source:  ",README!$K$3)</f>
        <v>Source:  ENTER HERE</v>
      </c>
      <c r="G2" s="35" t="s">
        <v>698</v>
      </c>
      <c r="H2" s="74" t="s">
        <v>699</v>
      </c>
      <c r="I2" s="48" t="str">
        <f>CONCATENATE("Source:  ",README!$K$3)</f>
        <v>Source:  ENTER HERE</v>
      </c>
      <c r="K2" s="35" t="s">
        <v>698</v>
      </c>
      <c r="L2" s="74" t="s">
        <v>699</v>
      </c>
      <c r="M2" s="48" t="str">
        <f>CONCATENATE("Source:  ",README!$K$3)</f>
        <v>Source:  ENTER HERE</v>
      </c>
    </row>
    <row r="3" spans="1:15" s="7" customFormat="1" ht="30.75" thickBot="1" x14ac:dyDescent="0.3">
      <c r="A3" s="37"/>
      <c r="B3" s="37" t="s">
        <v>696</v>
      </c>
      <c r="C3" s="38" t="s">
        <v>697</v>
      </c>
      <c r="D3" s="75"/>
      <c r="E3" s="34" t="s">
        <v>908</v>
      </c>
      <c r="F3" s="66"/>
      <c r="G3" s="36" t="s">
        <v>700</v>
      </c>
      <c r="H3" s="75"/>
      <c r="I3" s="34" t="s">
        <v>908</v>
      </c>
      <c r="J3" s="66"/>
      <c r="K3" s="36" t="s">
        <v>701</v>
      </c>
      <c r="L3" s="75"/>
      <c r="M3" s="34" t="s">
        <v>908</v>
      </c>
      <c r="N3" s="66"/>
      <c r="O3" s="8" t="s">
        <v>694</v>
      </c>
    </row>
    <row r="4" spans="1:15" x14ac:dyDescent="0.25">
      <c r="A4" s="4" t="s">
        <v>0</v>
      </c>
      <c r="B4" t="s">
        <v>19</v>
      </c>
      <c r="C4" s="2"/>
      <c r="D4" s="44"/>
      <c r="E4" s="23"/>
      <c r="G4" s="2"/>
      <c r="H4" s="46"/>
      <c r="I4" s="20"/>
      <c r="K4" s="2"/>
      <c r="L4" s="46"/>
      <c r="M4" s="20"/>
      <c r="O4" s="9">
        <f>D4/COUNTA(B4)</f>
        <v>0</v>
      </c>
    </row>
    <row r="5" spans="1:15" x14ac:dyDescent="0.25">
      <c r="A5" s="4" t="s">
        <v>1</v>
      </c>
      <c r="B5" t="s">
        <v>20</v>
      </c>
      <c r="C5" s="1" t="s">
        <v>24</v>
      </c>
      <c r="D5" s="44"/>
      <c r="E5" s="22"/>
      <c r="G5" s="1" t="s">
        <v>26</v>
      </c>
      <c r="H5" s="44"/>
      <c r="I5" s="22"/>
      <c r="O5" s="9">
        <f>SUM(D5:D6,H5:H7)/COUNTA(C5:C6,G5:G7)</f>
        <v>0</v>
      </c>
    </row>
    <row r="6" spans="1:15" x14ac:dyDescent="0.25">
      <c r="C6" s="1" t="s">
        <v>25</v>
      </c>
      <c r="D6" s="44"/>
      <c r="E6" s="22"/>
      <c r="G6" s="1" t="s">
        <v>27</v>
      </c>
      <c r="H6" s="44"/>
      <c r="I6" s="22"/>
    </row>
    <row r="7" spans="1:15" x14ac:dyDescent="0.25">
      <c r="G7" s="1" t="s">
        <v>28</v>
      </c>
      <c r="H7" s="44"/>
      <c r="I7" s="22"/>
    </row>
    <row r="8" spans="1:15" x14ac:dyDescent="0.25">
      <c r="A8" s="4" t="s">
        <v>2</v>
      </c>
      <c r="B8" t="s">
        <v>29</v>
      </c>
      <c r="D8" s="44"/>
      <c r="E8" s="24"/>
      <c r="O8" s="9">
        <f>D8/COUNTA(B8)</f>
        <v>0</v>
      </c>
    </row>
    <row r="9" spans="1:15" x14ac:dyDescent="0.25">
      <c r="A9" s="4" t="s">
        <v>3</v>
      </c>
      <c r="B9" t="s">
        <v>30</v>
      </c>
      <c r="D9" s="44"/>
      <c r="E9" s="24"/>
      <c r="O9" s="9">
        <f>D9/COUNTA(B9)</f>
        <v>0</v>
      </c>
    </row>
    <row r="10" spans="1:15" x14ac:dyDescent="0.25">
      <c r="A10" s="4" t="s">
        <v>4</v>
      </c>
      <c r="B10" t="s">
        <v>31</v>
      </c>
      <c r="D10" s="44"/>
      <c r="E10" s="24"/>
      <c r="O10" s="9">
        <f>D10/COUNTA(B10)</f>
        <v>0</v>
      </c>
    </row>
    <row r="11" spans="1:15" x14ac:dyDescent="0.25">
      <c r="A11" s="4" t="s">
        <v>5</v>
      </c>
      <c r="B11" t="s">
        <v>32</v>
      </c>
      <c r="D11" s="44"/>
      <c r="E11" s="24"/>
      <c r="O11" s="9">
        <f>D11/COUNTA(B11)</f>
        <v>0</v>
      </c>
    </row>
    <row r="12" spans="1:15" x14ac:dyDescent="0.25">
      <c r="A12" s="4" t="s">
        <v>6</v>
      </c>
      <c r="B12" t="s">
        <v>33</v>
      </c>
      <c r="C12" s="12" t="s">
        <v>42</v>
      </c>
      <c r="O12" s="9">
        <f>SUM(D13:D20,D22:D31,D33:D54)/COUNTA(C13:C20,C22:C31,C33:C54)</f>
        <v>0</v>
      </c>
    </row>
    <row r="13" spans="1:15" x14ac:dyDescent="0.25">
      <c r="C13" s="1" t="s">
        <v>34</v>
      </c>
      <c r="D13" s="44"/>
      <c r="E13" s="22"/>
    </row>
    <row r="14" spans="1:15" x14ac:dyDescent="0.25">
      <c r="C14" s="1" t="s">
        <v>35</v>
      </c>
      <c r="D14" s="44"/>
      <c r="E14" s="22"/>
    </row>
    <row r="15" spans="1:15" x14ac:dyDescent="0.25">
      <c r="C15" s="1" t="s">
        <v>36</v>
      </c>
      <c r="D15" s="44"/>
      <c r="E15" s="22"/>
    </row>
    <row r="16" spans="1:15" x14ac:dyDescent="0.25">
      <c r="C16" s="1" t="s">
        <v>37</v>
      </c>
      <c r="D16" s="44"/>
      <c r="E16" s="22"/>
    </row>
    <row r="17" spans="3:5" x14ac:dyDescent="0.25">
      <c r="C17" s="1" t="s">
        <v>38</v>
      </c>
      <c r="D17" s="44"/>
      <c r="E17" s="22"/>
    </row>
    <row r="18" spans="3:5" x14ac:dyDescent="0.25">
      <c r="C18" s="1" t="s">
        <v>39</v>
      </c>
      <c r="D18" s="44"/>
      <c r="E18" s="22"/>
    </row>
    <row r="19" spans="3:5" x14ac:dyDescent="0.25">
      <c r="C19" s="1" t="s">
        <v>40</v>
      </c>
      <c r="D19" s="44"/>
      <c r="E19" s="22"/>
    </row>
    <row r="20" spans="3:5" x14ac:dyDescent="0.25">
      <c r="C20" s="1" t="s">
        <v>41</v>
      </c>
      <c r="D20" s="44"/>
      <c r="E20" s="22"/>
    </row>
    <row r="21" spans="3:5" ht="30" x14ac:dyDescent="0.25">
      <c r="C21" s="12" t="s">
        <v>53</v>
      </c>
      <c r="D21" s="45"/>
      <c r="E21" s="21"/>
    </row>
    <row r="22" spans="3:5" x14ac:dyDescent="0.25">
      <c r="C22" s="1" t="s">
        <v>43</v>
      </c>
      <c r="D22" s="44"/>
      <c r="E22" s="22"/>
    </row>
    <row r="23" spans="3:5" x14ac:dyDescent="0.25">
      <c r="C23" s="1" t="s">
        <v>44</v>
      </c>
      <c r="D23" s="44"/>
      <c r="E23" s="22"/>
    </row>
    <row r="24" spans="3:5" x14ac:dyDescent="0.25">
      <c r="C24" s="1" t="s">
        <v>45</v>
      </c>
      <c r="D24" s="44"/>
      <c r="E24" s="22"/>
    </row>
    <row r="25" spans="3:5" x14ac:dyDescent="0.25">
      <c r="C25" s="1" t="s">
        <v>46</v>
      </c>
      <c r="D25" s="44"/>
      <c r="E25" s="22"/>
    </row>
    <row r="26" spans="3:5" x14ac:dyDescent="0.25">
      <c r="C26" s="1" t="s">
        <v>47</v>
      </c>
      <c r="D26" s="44"/>
      <c r="E26" s="22"/>
    </row>
    <row r="27" spans="3:5" x14ac:dyDescent="0.25">
      <c r="C27" s="1" t="s">
        <v>48</v>
      </c>
      <c r="D27" s="44"/>
      <c r="E27" s="22"/>
    </row>
    <row r="28" spans="3:5" x14ac:dyDescent="0.25">
      <c r="C28" s="1" t="s">
        <v>49</v>
      </c>
      <c r="D28" s="44"/>
      <c r="E28" s="22"/>
    </row>
    <row r="29" spans="3:5" ht="45" x14ac:dyDescent="0.25">
      <c r="C29" s="1" t="s">
        <v>50</v>
      </c>
      <c r="D29" s="44"/>
      <c r="E29" s="22"/>
    </row>
    <row r="30" spans="3:5" x14ac:dyDescent="0.25">
      <c r="C30" s="1" t="s">
        <v>51</v>
      </c>
      <c r="D30" s="44"/>
      <c r="E30" s="22"/>
    </row>
    <row r="31" spans="3:5" x14ac:dyDescent="0.25">
      <c r="C31" s="1" t="s">
        <v>52</v>
      </c>
      <c r="D31" s="44"/>
      <c r="E31" s="22"/>
    </row>
    <row r="32" spans="3:5" x14ac:dyDescent="0.25">
      <c r="C32" s="12" t="s">
        <v>76</v>
      </c>
      <c r="D32" s="45"/>
      <c r="E32" s="21"/>
    </row>
    <row r="33" spans="3:5" x14ac:dyDescent="0.25">
      <c r="C33" s="1" t="s">
        <v>54</v>
      </c>
      <c r="D33" s="44"/>
      <c r="E33" s="22"/>
    </row>
    <row r="34" spans="3:5" x14ac:dyDescent="0.25">
      <c r="C34" s="1" t="s">
        <v>55</v>
      </c>
      <c r="D34" s="44"/>
      <c r="E34" s="22"/>
    </row>
    <row r="35" spans="3:5" x14ac:dyDescent="0.25">
      <c r="C35" s="1" t="s">
        <v>56</v>
      </c>
      <c r="D35" s="44"/>
      <c r="E35" s="22"/>
    </row>
    <row r="36" spans="3:5" x14ac:dyDescent="0.25">
      <c r="C36" s="1" t="s">
        <v>57</v>
      </c>
      <c r="D36" s="44"/>
      <c r="E36" s="22"/>
    </row>
    <row r="37" spans="3:5" x14ac:dyDescent="0.25">
      <c r="C37" s="1" t="s">
        <v>58</v>
      </c>
      <c r="D37" s="44"/>
      <c r="E37" s="22"/>
    </row>
    <row r="38" spans="3:5" x14ac:dyDescent="0.25">
      <c r="C38" s="1" t="s">
        <v>59</v>
      </c>
      <c r="D38" s="44"/>
      <c r="E38" s="22"/>
    </row>
    <row r="39" spans="3:5" x14ac:dyDescent="0.25">
      <c r="C39" s="1" t="s">
        <v>60</v>
      </c>
      <c r="D39" s="44"/>
      <c r="E39" s="22"/>
    </row>
    <row r="40" spans="3:5" x14ac:dyDescent="0.25">
      <c r="C40" s="1" t="s">
        <v>61</v>
      </c>
      <c r="D40" s="44"/>
      <c r="E40" s="22"/>
    </row>
    <row r="41" spans="3:5" x14ac:dyDescent="0.25">
      <c r="C41" s="1" t="s">
        <v>62</v>
      </c>
      <c r="D41" s="44"/>
      <c r="E41" s="22"/>
    </row>
    <row r="42" spans="3:5" x14ac:dyDescent="0.25">
      <c r="C42" s="1" t="s">
        <v>63</v>
      </c>
      <c r="D42" s="44"/>
      <c r="E42" s="22"/>
    </row>
    <row r="43" spans="3:5" x14ac:dyDescent="0.25">
      <c r="C43" s="1" t="s">
        <v>64</v>
      </c>
      <c r="D43" s="44"/>
      <c r="E43" s="22"/>
    </row>
    <row r="44" spans="3:5" x14ac:dyDescent="0.25">
      <c r="C44" s="1" t="s">
        <v>65</v>
      </c>
      <c r="D44" s="44"/>
      <c r="E44" s="22"/>
    </row>
    <row r="45" spans="3:5" x14ac:dyDescent="0.25">
      <c r="C45" s="1" t="s">
        <v>66</v>
      </c>
      <c r="D45" s="44"/>
      <c r="E45" s="22"/>
    </row>
    <row r="46" spans="3:5" x14ac:dyDescent="0.25">
      <c r="C46" s="1" t="s">
        <v>67</v>
      </c>
      <c r="D46" s="44"/>
      <c r="E46" s="22"/>
    </row>
    <row r="47" spans="3:5" x14ac:dyDescent="0.25">
      <c r="C47" s="1" t="s">
        <v>68</v>
      </c>
      <c r="D47" s="44"/>
      <c r="E47" s="22"/>
    </row>
    <row r="48" spans="3:5" x14ac:dyDescent="0.25">
      <c r="C48" s="1" t="s">
        <v>69</v>
      </c>
      <c r="D48" s="44"/>
      <c r="E48" s="22"/>
    </row>
    <row r="49" spans="1:15" x14ac:dyDescent="0.25">
      <c r="C49" s="1" t="s">
        <v>70</v>
      </c>
      <c r="D49" s="44"/>
      <c r="E49" s="22"/>
    </row>
    <row r="50" spans="1:15" x14ac:dyDescent="0.25">
      <c r="C50" s="1" t="s">
        <v>71</v>
      </c>
      <c r="D50" s="44"/>
      <c r="E50" s="22"/>
    </row>
    <row r="51" spans="1:15" x14ac:dyDescent="0.25">
      <c r="C51" s="1" t="s">
        <v>72</v>
      </c>
      <c r="D51" s="44"/>
      <c r="E51" s="22"/>
    </row>
    <row r="52" spans="1:15" x14ac:dyDescent="0.25">
      <c r="C52" s="1" t="s">
        <v>73</v>
      </c>
      <c r="D52" s="44"/>
      <c r="E52" s="22"/>
    </row>
    <row r="53" spans="1:15" ht="30" x14ac:dyDescent="0.25">
      <c r="C53" s="1" t="s">
        <v>74</v>
      </c>
      <c r="D53" s="44"/>
      <c r="E53" s="22"/>
    </row>
    <row r="54" spans="1:15" x14ac:dyDescent="0.25">
      <c r="C54" s="1" t="s">
        <v>75</v>
      </c>
      <c r="D54" s="44"/>
      <c r="E54" s="22"/>
    </row>
    <row r="55" spans="1:15" ht="30" x14ac:dyDescent="0.25">
      <c r="A55" s="4" t="s">
        <v>7</v>
      </c>
      <c r="B55" s="3" t="s">
        <v>77</v>
      </c>
      <c r="C55" s="1" t="s">
        <v>78</v>
      </c>
      <c r="D55" s="44"/>
      <c r="E55" s="22"/>
      <c r="O55" s="9">
        <f>SUM(D55:D64)/COUNTA(C55:C64)</f>
        <v>0</v>
      </c>
    </row>
    <row r="56" spans="1:15" x14ac:dyDescent="0.25">
      <c r="C56" s="1" t="s">
        <v>79</v>
      </c>
      <c r="D56" s="44"/>
      <c r="E56" s="22"/>
    </row>
    <row r="57" spans="1:15" x14ac:dyDescent="0.25">
      <c r="C57" s="1" t="s">
        <v>80</v>
      </c>
      <c r="D57" s="44"/>
      <c r="E57" s="22"/>
    </row>
    <row r="58" spans="1:15" x14ac:dyDescent="0.25">
      <c r="C58" s="1" t="s">
        <v>81</v>
      </c>
      <c r="D58" s="44"/>
      <c r="E58" s="22"/>
    </row>
    <row r="59" spans="1:15" x14ac:dyDescent="0.25">
      <c r="C59" s="1" t="s">
        <v>82</v>
      </c>
      <c r="D59" s="44"/>
      <c r="E59" s="22"/>
    </row>
    <row r="60" spans="1:15" x14ac:dyDescent="0.25">
      <c r="C60" s="1" t="s">
        <v>83</v>
      </c>
      <c r="D60" s="44"/>
      <c r="E60" s="22"/>
    </row>
    <row r="61" spans="1:15" x14ac:dyDescent="0.25">
      <c r="C61" s="1" t="s">
        <v>84</v>
      </c>
      <c r="D61" s="44"/>
      <c r="E61" s="22"/>
    </row>
    <row r="62" spans="1:15" x14ac:dyDescent="0.25">
      <c r="C62" s="1" t="s">
        <v>85</v>
      </c>
      <c r="D62" s="44"/>
      <c r="E62" s="22"/>
    </row>
    <row r="63" spans="1:15" x14ac:dyDescent="0.25">
      <c r="C63" s="1" t="s">
        <v>86</v>
      </c>
      <c r="D63" s="44"/>
      <c r="E63" s="22"/>
    </row>
    <row r="64" spans="1:15" x14ac:dyDescent="0.25">
      <c r="C64" s="1" t="s">
        <v>75</v>
      </c>
      <c r="D64" s="44"/>
      <c r="E64" s="22"/>
    </row>
    <row r="65" spans="1:15" x14ac:dyDescent="0.25">
      <c r="A65" s="4" t="s">
        <v>8</v>
      </c>
      <c r="B65" s="3" t="s">
        <v>87</v>
      </c>
      <c r="C65" s="1" t="s">
        <v>88</v>
      </c>
      <c r="D65" s="44"/>
      <c r="E65" s="22"/>
      <c r="O65" s="9">
        <f>SUM(D65:D73)/COUNTA(C65:C73)</f>
        <v>0</v>
      </c>
    </row>
    <row r="66" spans="1:15" x14ac:dyDescent="0.25">
      <c r="C66" s="1" t="s">
        <v>89</v>
      </c>
      <c r="D66" s="44"/>
      <c r="E66" s="22"/>
    </row>
    <row r="67" spans="1:15" x14ac:dyDescent="0.25">
      <c r="C67" s="1" t="s">
        <v>90</v>
      </c>
      <c r="D67" s="44"/>
      <c r="E67" s="22"/>
    </row>
    <row r="68" spans="1:15" x14ac:dyDescent="0.25">
      <c r="C68" s="1" t="s">
        <v>91</v>
      </c>
      <c r="D68" s="44"/>
      <c r="E68" s="22"/>
    </row>
    <row r="69" spans="1:15" x14ac:dyDescent="0.25">
      <c r="C69" s="1" t="s">
        <v>92</v>
      </c>
      <c r="D69" s="44"/>
      <c r="E69" s="22"/>
    </row>
    <row r="70" spans="1:15" x14ac:dyDescent="0.25">
      <c r="C70" s="1" t="s">
        <v>93</v>
      </c>
      <c r="D70" s="44"/>
      <c r="E70" s="22"/>
    </row>
    <row r="71" spans="1:15" x14ac:dyDescent="0.25">
      <c r="C71" s="1" t="s">
        <v>94</v>
      </c>
      <c r="D71" s="44"/>
      <c r="E71" s="22"/>
    </row>
    <row r="72" spans="1:15" x14ac:dyDescent="0.25">
      <c r="C72" s="1" t="s">
        <v>95</v>
      </c>
      <c r="D72" s="44"/>
      <c r="E72" s="22"/>
    </row>
    <row r="73" spans="1:15" x14ac:dyDescent="0.25">
      <c r="C73" s="1" t="s">
        <v>75</v>
      </c>
      <c r="D73" s="44"/>
      <c r="E73" s="22"/>
    </row>
    <row r="74" spans="1:15" ht="15.75" thickBot="1" x14ac:dyDescent="0.3">
      <c r="A74" s="4" t="s">
        <v>9</v>
      </c>
      <c r="B74" t="s">
        <v>96</v>
      </c>
      <c r="C74" s="1" t="s">
        <v>97</v>
      </c>
      <c r="D74" s="44"/>
      <c r="E74" s="22"/>
      <c r="O74" s="9">
        <f>IF(B75=1,D74/1,SUM(D74:D75)/COUNTA(C74:C75))</f>
        <v>0</v>
      </c>
    </row>
    <row r="75" spans="1:15" ht="16.5" thickTop="1" thickBot="1" x14ac:dyDescent="0.3">
      <c r="B75" s="31"/>
      <c r="C75" s="1" t="s">
        <v>98</v>
      </c>
      <c r="D75" s="44"/>
      <c r="E75" s="22"/>
    </row>
    <row r="76" spans="1:15" ht="15.75" thickTop="1" x14ac:dyDescent="0.25">
      <c r="A76" s="4" t="s">
        <v>10</v>
      </c>
      <c r="B76" t="s">
        <v>99</v>
      </c>
      <c r="C76" s="1" t="s">
        <v>100</v>
      </c>
      <c r="D76" s="44"/>
      <c r="E76" s="22"/>
      <c r="G76" s="1" t="s">
        <v>100</v>
      </c>
      <c r="H76" s="44"/>
      <c r="I76" s="22"/>
      <c r="O76" s="9">
        <f>SUM(D76:D87,H76:H87)/COUNTA(C76:C87,G76:G87)</f>
        <v>0</v>
      </c>
    </row>
    <row r="77" spans="1:15" x14ac:dyDescent="0.25">
      <c r="C77" s="1" t="s">
        <v>101</v>
      </c>
      <c r="D77" s="44"/>
      <c r="E77" s="22"/>
      <c r="G77" s="1" t="s">
        <v>101</v>
      </c>
      <c r="H77" s="44"/>
      <c r="I77" s="22"/>
    </row>
    <row r="78" spans="1:15" x14ac:dyDescent="0.25">
      <c r="C78" s="1" t="s">
        <v>102</v>
      </c>
      <c r="D78" s="44"/>
      <c r="E78" s="22"/>
      <c r="G78" s="1" t="s">
        <v>102</v>
      </c>
      <c r="H78" s="44"/>
      <c r="I78" s="22"/>
    </row>
    <row r="79" spans="1:15" x14ac:dyDescent="0.25">
      <c r="C79" s="1" t="s">
        <v>103</v>
      </c>
      <c r="D79" s="44"/>
      <c r="E79" s="22"/>
      <c r="G79" s="1" t="s">
        <v>103</v>
      </c>
      <c r="H79" s="44"/>
      <c r="I79" s="22"/>
    </row>
    <row r="80" spans="1:15" x14ac:dyDescent="0.25">
      <c r="C80" s="1" t="s">
        <v>104</v>
      </c>
      <c r="D80" s="44"/>
      <c r="E80" s="22"/>
      <c r="G80" s="1" t="s">
        <v>104</v>
      </c>
      <c r="H80" s="44"/>
      <c r="I80" s="22"/>
    </row>
    <row r="81" spans="1:15" x14ac:dyDescent="0.25">
      <c r="C81" s="1" t="s">
        <v>105</v>
      </c>
      <c r="D81" s="44"/>
      <c r="E81" s="22"/>
      <c r="G81" s="1" t="s">
        <v>105</v>
      </c>
      <c r="H81" s="44"/>
      <c r="I81" s="22"/>
    </row>
    <row r="82" spans="1:15" x14ac:dyDescent="0.25">
      <c r="C82" s="1" t="s">
        <v>106</v>
      </c>
      <c r="D82" s="44"/>
      <c r="E82" s="22"/>
      <c r="G82" s="1" t="s">
        <v>106</v>
      </c>
      <c r="H82" s="44"/>
      <c r="I82" s="22"/>
    </row>
    <row r="83" spans="1:15" x14ac:dyDescent="0.25">
      <c r="C83" s="1" t="s">
        <v>107</v>
      </c>
      <c r="D83" s="44"/>
      <c r="E83" s="22"/>
      <c r="G83" s="1" t="s">
        <v>107</v>
      </c>
      <c r="H83" s="44"/>
      <c r="I83" s="22"/>
    </row>
    <row r="84" spans="1:15" x14ac:dyDescent="0.25">
      <c r="C84" s="1" t="s">
        <v>108</v>
      </c>
      <c r="D84" s="44"/>
      <c r="E84" s="22"/>
      <c r="G84" s="1" t="s">
        <v>108</v>
      </c>
      <c r="H84" s="44"/>
      <c r="I84" s="22"/>
    </row>
    <row r="85" spans="1:15" x14ac:dyDescent="0.25">
      <c r="C85" s="1" t="s">
        <v>109</v>
      </c>
      <c r="D85" s="44"/>
      <c r="E85" s="22"/>
      <c r="G85" s="1" t="s">
        <v>109</v>
      </c>
      <c r="H85" s="44"/>
      <c r="I85" s="22"/>
    </row>
    <row r="86" spans="1:15" x14ac:dyDescent="0.25">
      <c r="C86" s="1" t="s">
        <v>95</v>
      </c>
      <c r="D86" s="44"/>
      <c r="E86" s="22"/>
      <c r="G86" s="1" t="s">
        <v>95</v>
      </c>
      <c r="H86" s="44"/>
      <c r="I86" s="22"/>
    </row>
    <row r="87" spans="1:15" x14ac:dyDescent="0.25">
      <c r="C87" s="1" t="s">
        <v>75</v>
      </c>
      <c r="D87" s="44"/>
      <c r="E87" s="22"/>
      <c r="G87" s="1" t="s">
        <v>75</v>
      </c>
      <c r="H87" s="44"/>
      <c r="I87" s="22"/>
    </row>
    <row r="88" spans="1:15" x14ac:dyDescent="0.25">
      <c r="A88" s="4" t="s">
        <v>11</v>
      </c>
      <c r="B88" t="s">
        <v>110</v>
      </c>
      <c r="C88" s="1" t="s">
        <v>111</v>
      </c>
      <c r="D88" s="44"/>
      <c r="E88" s="22"/>
      <c r="O88" s="9">
        <f>SUM(D88:D95)/COUNTA(C88:C95)</f>
        <v>0</v>
      </c>
    </row>
    <row r="89" spans="1:15" x14ac:dyDescent="0.25">
      <c r="C89" s="1" t="s">
        <v>112</v>
      </c>
      <c r="D89" s="44"/>
      <c r="E89" s="22"/>
    </row>
    <row r="90" spans="1:15" x14ac:dyDescent="0.25">
      <c r="C90" s="1" t="s">
        <v>113</v>
      </c>
      <c r="D90" s="44"/>
      <c r="E90" s="22"/>
    </row>
    <row r="91" spans="1:15" x14ac:dyDescent="0.25">
      <c r="C91" s="1" t="s">
        <v>114</v>
      </c>
      <c r="D91" s="44"/>
      <c r="E91" s="22"/>
    </row>
    <row r="92" spans="1:15" x14ac:dyDescent="0.25">
      <c r="C92" s="1" t="s">
        <v>115</v>
      </c>
      <c r="D92" s="44"/>
      <c r="E92" s="22"/>
    </row>
    <row r="93" spans="1:15" x14ac:dyDescent="0.25">
      <c r="C93" s="1" t="s">
        <v>116</v>
      </c>
      <c r="D93" s="44"/>
      <c r="E93" s="22"/>
    </row>
    <row r="94" spans="1:15" x14ac:dyDescent="0.25">
      <c r="C94" s="1" t="s">
        <v>95</v>
      </c>
      <c r="D94" s="44"/>
      <c r="E94" s="22"/>
    </row>
    <row r="95" spans="1:15" x14ac:dyDescent="0.25">
      <c r="C95" s="1" t="s">
        <v>75</v>
      </c>
      <c r="D95" s="44"/>
      <c r="E95" s="22"/>
    </row>
    <row r="96" spans="1:15" x14ac:dyDescent="0.25">
      <c r="A96" s="4" t="s">
        <v>12</v>
      </c>
      <c r="B96" t="s">
        <v>117</v>
      </c>
      <c r="C96" s="1" t="s">
        <v>118</v>
      </c>
      <c r="D96" s="44"/>
      <c r="E96" s="22"/>
      <c r="O96" s="9">
        <f>SUM(D96:D106)/COUNTA(C96:C106)</f>
        <v>0</v>
      </c>
    </row>
    <row r="97" spans="1:15" x14ac:dyDescent="0.25">
      <c r="C97" s="1" t="s">
        <v>119</v>
      </c>
      <c r="D97" s="44"/>
      <c r="E97" s="22"/>
    </row>
    <row r="98" spans="1:15" x14ac:dyDescent="0.25">
      <c r="C98" s="1" t="s">
        <v>106</v>
      </c>
      <c r="D98" s="44"/>
      <c r="E98" s="22"/>
    </row>
    <row r="99" spans="1:15" x14ac:dyDescent="0.25">
      <c r="C99" s="1" t="s">
        <v>120</v>
      </c>
      <c r="D99" s="44"/>
      <c r="E99" s="22"/>
    </row>
    <row r="100" spans="1:15" x14ac:dyDescent="0.25">
      <c r="C100" s="1" t="s">
        <v>121</v>
      </c>
      <c r="D100" s="44"/>
      <c r="E100" s="22"/>
    </row>
    <row r="101" spans="1:15" x14ac:dyDescent="0.25">
      <c r="C101" s="1" t="s">
        <v>122</v>
      </c>
      <c r="D101" s="44"/>
      <c r="E101" s="22"/>
    </row>
    <row r="102" spans="1:15" x14ac:dyDescent="0.25">
      <c r="C102" s="1" t="s">
        <v>123</v>
      </c>
      <c r="D102" s="44"/>
      <c r="E102" s="22"/>
    </row>
    <row r="103" spans="1:15" x14ac:dyDescent="0.25">
      <c r="C103" s="1" t="s">
        <v>124</v>
      </c>
      <c r="D103" s="44"/>
      <c r="E103" s="22"/>
    </row>
    <row r="104" spans="1:15" x14ac:dyDescent="0.25">
      <c r="C104" s="1" t="s">
        <v>125</v>
      </c>
      <c r="D104" s="44"/>
      <c r="E104" s="22"/>
    </row>
    <row r="105" spans="1:15" x14ac:dyDescent="0.25">
      <c r="C105" s="1" t="s">
        <v>95</v>
      </c>
      <c r="D105" s="44"/>
      <c r="E105" s="22"/>
    </row>
    <row r="106" spans="1:15" x14ac:dyDescent="0.25">
      <c r="C106" s="1" t="s">
        <v>75</v>
      </c>
      <c r="D106" s="44"/>
      <c r="E106" s="22"/>
    </row>
    <row r="107" spans="1:15" ht="30" x14ac:dyDescent="0.25">
      <c r="A107" s="4" t="s">
        <v>13</v>
      </c>
      <c r="B107" s="3" t="s">
        <v>126</v>
      </c>
      <c r="C107" s="1" t="s">
        <v>127</v>
      </c>
      <c r="D107" s="44"/>
      <c r="E107" s="22"/>
      <c r="G107" s="1" t="s">
        <v>127</v>
      </c>
      <c r="H107" s="44"/>
      <c r="I107" s="22"/>
      <c r="K107" s="1" t="s">
        <v>127</v>
      </c>
      <c r="L107" s="44"/>
      <c r="M107" s="22"/>
      <c r="O107" s="9">
        <f>SUM(D107:D113,H107:H113,L107:L113)/COUNTA(C107:C113,G107:G113,K107:K113)</f>
        <v>0</v>
      </c>
    </row>
    <row r="108" spans="1:15" x14ac:dyDescent="0.25">
      <c r="C108" s="1" t="s">
        <v>99</v>
      </c>
      <c r="D108" s="44"/>
      <c r="E108" s="22"/>
      <c r="G108" s="1" t="s">
        <v>99</v>
      </c>
      <c r="H108" s="44"/>
      <c r="I108" s="22"/>
      <c r="K108" s="1" t="s">
        <v>99</v>
      </c>
      <c r="L108" s="44"/>
      <c r="M108" s="22"/>
    </row>
    <row r="109" spans="1:15" x14ac:dyDescent="0.25">
      <c r="C109" s="1" t="s">
        <v>128</v>
      </c>
      <c r="D109" s="44"/>
      <c r="E109" s="22"/>
      <c r="G109" s="1" t="s">
        <v>128</v>
      </c>
      <c r="H109" s="44"/>
      <c r="I109" s="22"/>
      <c r="K109" s="1" t="s">
        <v>128</v>
      </c>
      <c r="L109" s="44"/>
      <c r="M109" s="22"/>
    </row>
    <row r="110" spans="1:15" x14ac:dyDescent="0.25">
      <c r="C110" s="1" t="s">
        <v>129</v>
      </c>
      <c r="D110" s="44"/>
      <c r="E110" s="22"/>
      <c r="G110" s="1" t="s">
        <v>129</v>
      </c>
      <c r="H110" s="44"/>
      <c r="I110" s="22"/>
      <c r="K110" s="1" t="s">
        <v>129</v>
      </c>
      <c r="L110" s="44"/>
      <c r="M110" s="22"/>
    </row>
    <row r="111" spans="1:15" x14ac:dyDescent="0.25">
      <c r="C111" s="1" t="s">
        <v>130</v>
      </c>
      <c r="D111" s="44"/>
      <c r="E111" s="22"/>
      <c r="G111" s="1" t="s">
        <v>130</v>
      </c>
      <c r="H111" s="44"/>
      <c r="I111" s="22"/>
      <c r="K111" s="1" t="s">
        <v>130</v>
      </c>
      <c r="L111" s="44"/>
      <c r="M111" s="22"/>
    </row>
    <row r="112" spans="1:15" x14ac:dyDescent="0.25">
      <c r="C112" s="1" t="s">
        <v>95</v>
      </c>
      <c r="D112" s="44"/>
      <c r="E112" s="22"/>
      <c r="G112" s="1" t="s">
        <v>95</v>
      </c>
      <c r="H112" s="44"/>
      <c r="I112" s="22"/>
      <c r="K112" s="1" t="s">
        <v>95</v>
      </c>
      <c r="L112" s="44"/>
      <c r="M112" s="22"/>
    </row>
    <row r="113" spans="1:15" x14ac:dyDescent="0.25">
      <c r="C113" s="1" t="s">
        <v>75</v>
      </c>
      <c r="D113" s="44"/>
      <c r="E113" s="22"/>
      <c r="G113" s="1" t="s">
        <v>75</v>
      </c>
      <c r="H113" s="44"/>
      <c r="I113" s="22"/>
      <c r="K113" s="1" t="s">
        <v>75</v>
      </c>
      <c r="L113" s="44"/>
      <c r="M113" s="22"/>
    </row>
    <row r="114" spans="1:15" x14ac:dyDescent="0.25">
      <c r="A114" s="4" t="s">
        <v>14</v>
      </c>
      <c r="B114" s="3" t="s">
        <v>131</v>
      </c>
      <c r="C114" s="1" t="s">
        <v>127</v>
      </c>
      <c r="D114" s="44"/>
      <c r="E114" s="22"/>
      <c r="G114" s="1" t="s">
        <v>127</v>
      </c>
      <c r="H114" s="44"/>
      <c r="I114" s="22"/>
      <c r="K114" s="1" t="s">
        <v>127</v>
      </c>
      <c r="L114" s="44"/>
      <c r="M114" s="22"/>
      <c r="O114" s="9">
        <f>SUM(D114:D129,H114:H129,L114:L129)/COUNTA(C114:C129,G114:G129,K114:K129)</f>
        <v>0</v>
      </c>
    </row>
    <row r="115" spans="1:15" x14ac:dyDescent="0.25">
      <c r="C115" s="1" t="s">
        <v>132</v>
      </c>
      <c r="D115" s="44"/>
      <c r="E115" s="22"/>
      <c r="G115" s="1" t="s">
        <v>132</v>
      </c>
      <c r="H115" s="44"/>
      <c r="I115" s="22"/>
      <c r="K115" s="1" t="s">
        <v>132</v>
      </c>
      <c r="L115" s="44"/>
      <c r="M115" s="22"/>
    </row>
    <row r="116" spans="1:15" ht="30" x14ac:dyDescent="0.25">
      <c r="C116" s="1" t="s">
        <v>133</v>
      </c>
      <c r="D116" s="44"/>
      <c r="E116" s="22"/>
      <c r="G116" s="1" t="s">
        <v>133</v>
      </c>
      <c r="H116" s="44"/>
      <c r="I116" s="22"/>
      <c r="K116" s="1" t="s">
        <v>133</v>
      </c>
      <c r="L116" s="44"/>
      <c r="M116" s="22"/>
    </row>
    <row r="117" spans="1:15" x14ac:dyDescent="0.25">
      <c r="C117" s="1" t="s">
        <v>134</v>
      </c>
      <c r="D117" s="44"/>
      <c r="E117" s="22"/>
      <c r="G117" s="1" t="s">
        <v>134</v>
      </c>
      <c r="H117" s="44"/>
      <c r="I117" s="22"/>
      <c r="K117" s="1" t="s">
        <v>134</v>
      </c>
      <c r="L117" s="44"/>
      <c r="M117" s="22"/>
    </row>
    <row r="118" spans="1:15" x14ac:dyDescent="0.25">
      <c r="C118" s="1" t="s">
        <v>135</v>
      </c>
      <c r="D118" s="44"/>
      <c r="E118" s="22"/>
      <c r="G118" s="1" t="s">
        <v>135</v>
      </c>
      <c r="H118" s="44"/>
      <c r="I118" s="22"/>
      <c r="K118" s="1" t="s">
        <v>135</v>
      </c>
      <c r="L118" s="44"/>
      <c r="M118" s="22"/>
    </row>
    <row r="119" spans="1:15" ht="30" x14ac:dyDescent="0.25">
      <c r="C119" s="1" t="s">
        <v>136</v>
      </c>
      <c r="D119" s="44"/>
      <c r="E119" s="22"/>
      <c r="G119" s="1" t="s">
        <v>136</v>
      </c>
      <c r="H119" s="44"/>
      <c r="I119" s="22"/>
      <c r="K119" s="1" t="s">
        <v>136</v>
      </c>
      <c r="L119" s="44"/>
      <c r="M119" s="22"/>
    </row>
    <row r="120" spans="1:15" x14ac:dyDescent="0.25">
      <c r="C120" s="1" t="s">
        <v>137</v>
      </c>
      <c r="D120" s="44"/>
      <c r="E120" s="22"/>
      <c r="G120" s="1" t="s">
        <v>137</v>
      </c>
      <c r="H120" s="44"/>
      <c r="I120" s="22"/>
      <c r="K120" s="1" t="s">
        <v>137</v>
      </c>
      <c r="L120" s="44"/>
      <c r="M120" s="22"/>
    </row>
    <row r="121" spans="1:15" x14ac:dyDescent="0.25">
      <c r="C121" s="1" t="s">
        <v>138</v>
      </c>
      <c r="D121" s="44"/>
      <c r="E121" s="22"/>
      <c r="G121" s="1" t="s">
        <v>138</v>
      </c>
      <c r="H121" s="44"/>
      <c r="I121" s="22"/>
      <c r="K121" s="1" t="s">
        <v>138</v>
      </c>
      <c r="L121" s="44"/>
      <c r="M121" s="22"/>
    </row>
    <row r="122" spans="1:15" ht="30" x14ac:dyDescent="0.25">
      <c r="C122" s="1" t="s">
        <v>139</v>
      </c>
      <c r="D122" s="44"/>
      <c r="E122" s="22"/>
      <c r="G122" s="1" t="s">
        <v>139</v>
      </c>
      <c r="H122" s="44"/>
      <c r="I122" s="22"/>
      <c r="K122" s="1" t="s">
        <v>139</v>
      </c>
      <c r="L122" s="44"/>
      <c r="M122" s="22"/>
    </row>
    <row r="123" spans="1:15" x14ac:dyDescent="0.25">
      <c r="C123" s="1" t="s">
        <v>140</v>
      </c>
      <c r="D123" s="44"/>
      <c r="E123" s="22"/>
      <c r="G123" s="1" t="s">
        <v>140</v>
      </c>
      <c r="H123" s="44"/>
      <c r="I123" s="22"/>
      <c r="K123" s="1" t="s">
        <v>140</v>
      </c>
      <c r="L123" s="44"/>
      <c r="M123" s="22"/>
    </row>
    <row r="124" spans="1:15" x14ac:dyDescent="0.25">
      <c r="C124" s="1" t="s">
        <v>141</v>
      </c>
      <c r="D124" s="44"/>
      <c r="E124" s="22"/>
      <c r="G124" s="1" t="s">
        <v>141</v>
      </c>
      <c r="H124" s="44"/>
      <c r="I124" s="22"/>
      <c r="K124" s="1" t="s">
        <v>141</v>
      </c>
      <c r="L124" s="44"/>
      <c r="M124" s="22"/>
    </row>
    <row r="125" spans="1:15" ht="30" x14ac:dyDescent="0.25">
      <c r="C125" s="1" t="s">
        <v>142</v>
      </c>
      <c r="D125" s="44"/>
      <c r="E125" s="22"/>
      <c r="G125" s="1" t="s">
        <v>142</v>
      </c>
      <c r="H125" s="44"/>
      <c r="I125" s="22"/>
      <c r="K125" s="1" t="s">
        <v>142</v>
      </c>
      <c r="L125" s="44"/>
      <c r="M125" s="22"/>
    </row>
    <row r="126" spans="1:15" x14ac:dyDescent="0.25">
      <c r="C126" s="1" t="s">
        <v>143</v>
      </c>
      <c r="D126" s="44"/>
      <c r="E126" s="22"/>
      <c r="G126" s="1" t="s">
        <v>143</v>
      </c>
      <c r="H126" s="44"/>
      <c r="I126" s="22"/>
      <c r="K126" s="1" t="s">
        <v>143</v>
      </c>
      <c r="L126" s="44"/>
      <c r="M126" s="22"/>
    </row>
    <row r="127" spans="1:15" x14ac:dyDescent="0.25">
      <c r="C127" s="1" t="s">
        <v>144</v>
      </c>
      <c r="D127" s="44"/>
      <c r="E127" s="22"/>
      <c r="G127" s="1" t="s">
        <v>144</v>
      </c>
      <c r="H127" s="44"/>
      <c r="I127" s="22"/>
      <c r="K127" s="1" t="s">
        <v>144</v>
      </c>
      <c r="L127" s="44"/>
      <c r="M127" s="22"/>
    </row>
    <row r="128" spans="1:15" x14ac:dyDescent="0.25">
      <c r="C128" s="1" t="s">
        <v>95</v>
      </c>
      <c r="D128" s="44"/>
      <c r="E128" s="22"/>
      <c r="G128" s="1" t="s">
        <v>95</v>
      </c>
      <c r="H128" s="44"/>
      <c r="I128" s="22"/>
      <c r="K128" s="1" t="s">
        <v>95</v>
      </c>
      <c r="L128" s="44"/>
      <c r="M128" s="22"/>
    </row>
    <row r="129" spans="1:15" x14ac:dyDescent="0.25">
      <c r="C129" s="1" t="s">
        <v>75</v>
      </c>
      <c r="D129" s="44"/>
      <c r="E129" s="22"/>
      <c r="G129" s="1" t="s">
        <v>75</v>
      </c>
      <c r="H129" s="44"/>
      <c r="I129" s="22"/>
      <c r="K129" s="1" t="s">
        <v>75</v>
      </c>
      <c r="L129" s="44"/>
      <c r="M129" s="22"/>
    </row>
    <row r="130" spans="1:15" x14ac:dyDescent="0.25">
      <c r="A130" s="4" t="s">
        <v>15</v>
      </c>
      <c r="B130" t="s">
        <v>145</v>
      </c>
      <c r="C130" s="1" t="s">
        <v>161</v>
      </c>
      <c r="D130" s="44"/>
      <c r="E130" s="22"/>
      <c r="G130" s="1" t="s">
        <v>148</v>
      </c>
      <c r="H130" s="44"/>
      <c r="I130" s="22"/>
      <c r="O130" s="9">
        <f>SUM(D130:D132,H130:H143)/COUNTA(C130:C132,G130:G143)</f>
        <v>0</v>
      </c>
    </row>
    <row r="131" spans="1:15" x14ac:dyDescent="0.25">
      <c r="C131" s="1" t="s">
        <v>162</v>
      </c>
      <c r="D131" s="44"/>
      <c r="E131" s="22"/>
      <c r="G131" s="1" t="s">
        <v>149</v>
      </c>
      <c r="H131" s="44"/>
      <c r="I131" s="22"/>
    </row>
    <row r="132" spans="1:15" x14ac:dyDescent="0.25">
      <c r="C132" s="1" t="s">
        <v>163</v>
      </c>
      <c r="D132" s="44"/>
      <c r="E132" s="22"/>
      <c r="G132" s="1" t="s">
        <v>150</v>
      </c>
      <c r="H132" s="44"/>
      <c r="I132" s="22"/>
    </row>
    <row r="133" spans="1:15" x14ac:dyDescent="0.25">
      <c r="G133" s="1" t="s">
        <v>151</v>
      </c>
      <c r="H133" s="44"/>
      <c r="I133" s="22"/>
    </row>
    <row r="134" spans="1:15" x14ac:dyDescent="0.25">
      <c r="G134" s="1" t="s">
        <v>152</v>
      </c>
      <c r="H134" s="44"/>
      <c r="I134" s="22"/>
    </row>
    <row r="135" spans="1:15" x14ac:dyDescent="0.25">
      <c r="G135" s="1" t="s">
        <v>153</v>
      </c>
      <c r="H135" s="44"/>
      <c r="I135" s="22"/>
    </row>
    <row r="136" spans="1:15" x14ac:dyDescent="0.25">
      <c r="G136" s="1" t="s">
        <v>154</v>
      </c>
      <c r="H136" s="44"/>
      <c r="I136" s="22"/>
    </row>
    <row r="137" spans="1:15" x14ac:dyDescent="0.25">
      <c r="G137" s="1" t="s">
        <v>155</v>
      </c>
      <c r="H137" s="44"/>
      <c r="I137" s="22"/>
    </row>
    <row r="138" spans="1:15" x14ac:dyDescent="0.25">
      <c r="G138" s="1" t="s">
        <v>156</v>
      </c>
      <c r="H138" s="44"/>
      <c r="I138" s="22"/>
    </row>
    <row r="139" spans="1:15" x14ac:dyDescent="0.25">
      <c r="G139" s="1" t="s">
        <v>157</v>
      </c>
      <c r="H139" s="44"/>
      <c r="I139" s="22"/>
    </row>
    <row r="140" spans="1:15" x14ac:dyDescent="0.25">
      <c r="G140" s="1" t="s">
        <v>158</v>
      </c>
      <c r="H140" s="44"/>
      <c r="I140" s="22"/>
    </row>
    <row r="141" spans="1:15" x14ac:dyDescent="0.25">
      <c r="G141" s="1" t="s">
        <v>159</v>
      </c>
      <c r="H141" s="44"/>
      <c r="I141" s="22"/>
    </row>
    <row r="142" spans="1:15" ht="45" x14ac:dyDescent="0.25">
      <c r="G142" s="1" t="s">
        <v>160</v>
      </c>
      <c r="H142" s="44"/>
      <c r="I142" s="22"/>
    </row>
    <row r="143" spans="1:15" x14ac:dyDescent="0.25">
      <c r="G143" s="1" t="s">
        <v>75</v>
      </c>
      <c r="H143" s="44"/>
      <c r="I143" s="22"/>
    </row>
    <row r="144" spans="1:15" x14ac:dyDescent="0.25">
      <c r="A144" s="4" t="s">
        <v>16</v>
      </c>
      <c r="B144" t="s">
        <v>164</v>
      </c>
      <c r="C144" s="1" t="s">
        <v>165</v>
      </c>
      <c r="D144" s="44"/>
      <c r="E144" s="22"/>
      <c r="O144" s="9">
        <f>SUM(D144:D151)/COUNTA(C144:C151)</f>
        <v>0</v>
      </c>
    </row>
    <row r="145" spans="1:15" x14ac:dyDescent="0.25">
      <c r="C145" s="1" t="s">
        <v>166</v>
      </c>
      <c r="D145" s="44"/>
      <c r="E145" s="22"/>
    </row>
    <row r="146" spans="1:15" x14ac:dyDescent="0.25">
      <c r="C146" s="1" t="s">
        <v>167</v>
      </c>
      <c r="D146" s="44"/>
      <c r="E146" s="22"/>
    </row>
    <row r="147" spans="1:15" x14ac:dyDescent="0.25">
      <c r="C147" s="1" t="s">
        <v>168</v>
      </c>
      <c r="D147" s="44"/>
      <c r="E147" s="22"/>
    </row>
    <row r="148" spans="1:15" x14ac:dyDescent="0.25">
      <c r="C148" s="1" t="s">
        <v>169</v>
      </c>
      <c r="D148" s="44"/>
      <c r="E148" s="22"/>
    </row>
    <row r="149" spans="1:15" x14ac:dyDescent="0.25">
      <c r="C149" s="1" t="s">
        <v>170</v>
      </c>
      <c r="D149" s="44"/>
      <c r="E149" s="22"/>
    </row>
    <row r="150" spans="1:15" x14ac:dyDescent="0.25">
      <c r="C150" s="1" t="s">
        <v>171</v>
      </c>
      <c r="D150" s="44"/>
      <c r="E150" s="22"/>
    </row>
    <row r="151" spans="1:15" x14ac:dyDescent="0.25">
      <c r="C151" s="1" t="s">
        <v>172</v>
      </c>
      <c r="D151" s="44"/>
      <c r="E151" s="22"/>
    </row>
    <row r="152" spans="1:15" x14ac:dyDescent="0.25">
      <c r="A152" s="4" t="s">
        <v>17</v>
      </c>
      <c r="B152" t="s">
        <v>173</v>
      </c>
      <c r="C152" s="1" t="s">
        <v>146</v>
      </c>
      <c r="D152" s="44"/>
      <c r="E152" s="22"/>
      <c r="O152" s="9">
        <f>SUM(D152:D154)/COUNTA(C152:C154)</f>
        <v>0</v>
      </c>
    </row>
    <row r="153" spans="1:15" x14ac:dyDescent="0.25">
      <c r="C153" s="1" t="s">
        <v>174</v>
      </c>
      <c r="D153" s="44"/>
      <c r="E153" s="22"/>
    </row>
    <row r="154" spans="1:15" x14ac:dyDescent="0.25">
      <c r="C154" s="1" t="s">
        <v>175</v>
      </c>
      <c r="D154" s="44"/>
      <c r="E154" s="22"/>
    </row>
    <row r="155" spans="1:15" ht="60" x14ac:dyDescent="0.25">
      <c r="A155" s="4" t="s">
        <v>18</v>
      </c>
      <c r="B155" s="3" t="s">
        <v>176</v>
      </c>
      <c r="C155" s="12" t="s">
        <v>177</v>
      </c>
      <c r="O155" s="9">
        <f>SUM(D156:D158,D160:D164,D166:D170,D172:D174,D176:D178)/COUNTA(C156:C158,C160:C164,C166:C170,C172:C174,C176:C178)</f>
        <v>0</v>
      </c>
    </row>
    <row r="156" spans="1:15" x14ac:dyDescent="0.25">
      <c r="C156" s="1" t="s">
        <v>178</v>
      </c>
      <c r="D156" s="44"/>
      <c r="E156" s="22"/>
    </row>
    <row r="157" spans="1:15" x14ac:dyDescent="0.25">
      <c r="C157" s="1" t="s">
        <v>146</v>
      </c>
      <c r="D157" s="44"/>
      <c r="E157" s="22"/>
    </row>
    <row r="158" spans="1:15" x14ac:dyDescent="0.25">
      <c r="C158" s="1" t="s">
        <v>75</v>
      </c>
      <c r="D158" s="44"/>
      <c r="E158" s="22"/>
    </row>
    <row r="159" spans="1:15" x14ac:dyDescent="0.25">
      <c r="C159" s="12" t="s">
        <v>184</v>
      </c>
      <c r="D159" s="45"/>
      <c r="E159" s="21"/>
    </row>
    <row r="160" spans="1:15" ht="30" x14ac:dyDescent="0.25">
      <c r="C160" s="1" t="s">
        <v>179</v>
      </c>
      <c r="D160" s="44"/>
      <c r="E160" s="22"/>
    </row>
    <row r="161" spans="3:5" x14ac:dyDescent="0.25">
      <c r="C161" s="1" t="s">
        <v>180</v>
      </c>
      <c r="D161" s="44"/>
      <c r="E161" s="22"/>
    </row>
    <row r="162" spans="3:5" x14ac:dyDescent="0.25">
      <c r="C162" s="1" t="s">
        <v>181</v>
      </c>
      <c r="D162" s="44"/>
      <c r="E162" s="22"/>
    </row>
    <row r="163" spans="3:5" x14ac:dyDescent="0.25">
      <c r="C163" s="1" t="s">
        <v>182</v>
      </c>
      <c r="D163" s="44"/>
      <c r="E163" s="22"/>
    </row>
    <row r="164" spans="3:5" x14ac:dyDescent="0.25">
      <c r="C164" s="1" t="s">
        <v>183</v>
      </c>
      <c r="D164" s="44"/>
      <c r="E164" s="22"/>
    </row>
    <row r="165" spans="3:5" x14ac:dyDescent="0.25">
      <c r="C165" s="12" t="s">
        <v>189</v>
      </c>
      <c r="D165" s="45"/>
      <c r="E165" s="21"/>
    </row>
    <row r="166" spans="3:5" x14ac:dyDescent="0.25">
      <c r="C166" s="1" t="s">
        <v>185</v>
      </c>
      <c r="D166" s="44"/>
      <c r="E166" s="22"/>
    </row>
    <row r="167" spans="3:5" x14ac:dyDescent="0.25">
      <c r="C167" s="1" t="s">
        <v>186</v>
      </c>
      <c r="D167" s="44"/>
      <c r="E167" s="22"/>
    </row>
    <row r="168" spans="3:5" x14ac:dyDescent="0.25">
      <c r="C168" s="1" t="s">
        <v>187</v>
      </c>
      <c r="D168" s="44"/>
      <c r="E168" s="22"/>
    </row>
    <row r="169" spans="3:5" x14ac:dyDescent="0.25">
      <c r="C169" s="1" t="s">
        <v>188</v>
      </c>
      <c r="D169" s="44"/>
      <c r="E169" s="22"/>
    </row>
    <row r="170" spans="3:5" x14ac:dyDescent="0.25">
      <c r="C170" s="1" t="s">
        <v>95</v>
      </c>
      <c r="D170" s="44"/>
      <c r="E170" s="22"/>
    </row>
    <row r="171" spans="3:5" x14ac:dyDescent="0.25">
      <c r="C171" s="12" t="s">
        <v>190</v>
      </c>
      <c r="D171" s="45"/>
      <c r="E171" s="21"/>
    </row>
    <row r="172" spans="3:5" x14ac:dyDescent="0.25">
      <c r="C172" s="1" t="s">
        <v>146</v>
      </c>
      <c r="D172" s="44"/>
      <c r="E172" s="22"/>
    </row>
    <row r="173" spans="3:5" x14ac:dyDescent="0.25">
      <c r="C173" s="1" t="s">
        <v>147</v>
      </c>
      <c r="D173" s="44"/>
      <c r="E173" s="22"/>
    </row>
    <row r="174" spans="3:5" x14ac:dyDescent="0.25">
      <c r="C174" s="1" t="s">
        <v>75</v>
      </c>
      <c r="D174" s="44"/>
      <c r="E174" s="22"/>
    </row>
    <row r="175" spans="3:5" x14ac:dyDescent="0.25">
      <c r="C175" s="12" t="s">
        <v>192</v>
      </c>
      <c r="D175" s="45"/>
      <c r="E175" s="21"/>
    </row>
    <row r="176" spans="3:5" x14ac:dyDescent="0.25">
      <c r="C176" s="1" t="s">
        <v>146</v>
      </c>
      <c r="D176" s="44"/>
      <c r="E176" s="22"/>
    </row>
    <row r="177" spans="1:15" x14ac:dyDescent="0.25">
      <c r="C177" s="1" t="s">
        <v>191</v>
      </c>
      <c r="D177" s="44"/>
      <c r="E177" s="22"/>
    </row>
    <row r="178" spans="1:15" ht="30" x14ac:dyDescent="0.25">
      <c r="C178" s="1" t="s">
        <v>909</v>
      </c>
      <c r="D178" s="44"/>
      <c r="E178" s="22"/>
    </row>
    <row r="179" spans="1:15" s="49" customFormat="1" x14ac:dyDescent="0.25">
      <c r="A179" s="77" t="s">
        <v>703</v>
      </c>
      <c r="B179" s="77"/>
      <c r="C179" s="77"/>
      <c r="D179" s="50"/>
      <c r="E179" s="51"/>
      <c r="F179" s="51"/>
      <c r="G179" s="51"/>
      <c r="H179" s="51"/>
      <c r="I179" s="51"/>
      <c r="J179" s="51"/>
      <c r="K179" s="51"/>
      <c r="L179" s="51"/>
      <c r="M179" s="51"/>
      <c r="N179" s="51"/>
      <c r="O179" s="51"/>
    </row>
    <row r="180" spans="1:15" x14ac:dyDescent="0.25">
      <c r="A180" s="4" t="s">
        <v>704</v>
      </c>
      <c r="B180" t="s">
        <v>705</v>
      </c>
      <c r="C180" s="1" t="s">
        <v>487</v>
      </c>
      <c r="D180" s="44"/>
      <c r="E180" s="24"/>
      <c r="O180" s="9">
        <f>SUM(D180:D184)/COUNTA(C180:C184)</f>
        <v>0</v>
      </c>
    </row>
    <row r="181" spans="1:15" x14ac:dyDescent="0.25">
      <c r="C181" s="1" t="s">
        <v>488</v>
      </c>
      <c r="D181" s="44"/>
      <c r="E181" s="24"/>
    </row>
    <row r="182" spans="1:15" x14ac:dyDescent="0.25">
      <c r="C182" s="1" t="s">
        <v>489</v>
      </c>
      <c r="D182" s="44"/>
      <c r="E182" s="24"/>
    </row>
    <row r="183" spans="1:15" x14ac:dyDescent="0.25">
      <c r="C183" s="1" t="s">
        <v>490</v>
      </c>
      <c r="D183" s="44"/>
      <c r="E183" s="24"/>
    </row>
    <row r="184" spans="1:15" x14ac:dyDescent="0.25">
      <c r="C184" s="1" t="s">
        <v>706</v>
      </c>
      <c r="D184" s="44"/>
      <c r="E184" s="24"/>
    </row>
    <row r="185" spans="1:15" x14ac:dyDescent="0.25">
      <c r="A185" s="4" t="s">
        <v>707</v>
      </c>
      <c r="B185" t="s">
        <v>910</v>
      </c>
      <c r="C185" s="52"/>
      <c r="D185" s="44"/>
      <c r="E185" s="24"/>
      <c r="O185" s="9">
        <f>D185/COUNTA(B185)</f>
        <v>0</v>
      </c>
    </row>
    <row r="186" spans="1:15" x14ac:dyDescent="0.25">
      <c r="A186" s="4" t="s">
        <v>708</v>
      </c>
      <c r="B186" t="s">
        <v>709</v>
      </c>
      <c r="C186" s="52"/>
      <c r="D186" s="44"/>
      <c r="E186" s="24"/>
      <c r="O186" s="9">
        <f t="shared" ref="O186:O189" si="0">D186/COUNTA(B186)</f>
        <v>0</v>
      </c>
    </row>
    <row r="187" spans="1:15" x14ac:dyDescent="0.25">
      <c r="A187" s="4" t="s">
        <v>710</v>
      </c>
      <c r="B187" t="s">
        <v>711</v>
      </c>
      <c r="C187" s="52"/>
      <c r="D187" s="44"/>
      <c r="E187" s="24"/>
      <c r="O187" s="9">
        <f>D187/COUNTA(B187)</f>
        <v>0</v>
      </c>
    </row>
    <row r="188" spans="1:15" x14ac:dyDescent="0.25">
      <c r="A188" s="4" t="s">
        <v>712</v>
      </c>
      <c r="B188" t="s">
        <v>713</v>
      </c>
      <c r="C188" s="53"/>
      <c r="D188" s="44"/>
      <c r="E188" s="24"/>
      <c r="O188" s="9">
        <f t="shared" si="0"/>
        <v>0</v>
      </c>
    </row>
    <row r="189" spans="1:15" x14ac:dyDescent="0.25">
      <c r="A189" s="4" t="s">
        <v>714</v>
      </c>
      <c r="B189" t="s">
        <v>715</v>
      </c>
      <c r="C189" s="52"/>
      <c r="D189" s="44"/>
      <c r="E189" s="24"/>
      <c r="O189" s="9">
        <f t="shared" si="0"/>
        <v>0</v>
      </c>
    </row>
    <row r="190" spans="1:15" x14ac:dyDescent="0.25">
      <c r="A190" s="4" t="s">
        <v>716</v>
      </c>
      <c r="B190" t="s">
        <v>717</v>
      </c>
      <c r="C190" s="1" t="s">
        <v>146</v>
      </c>
      <c r="D190" s="44"/>
      <c r="E190" s="24"/>
      <c r="O190" s="9">
        <f>SUM(D190:D192)/COUNTA(C190:C192)</f>
        <v>0</v>
      </c>
    </row>
    <row r="191" spans="1:15" x14ac:dyDescent="0.25">
      <c r="C191" s="1" t="s">
        <v>147</v>
      </c>
      <c r="D191" s="44"/>
      <c r="E191" s="24"/>
    </row>
    <row r="192" spans="1:15" x14ac:dyDescent="0.25">
      <c r="C192" s="1" t="s">
        <v>75</v>
      </c>
      <c r="D192" s="44"/>
      <c r="E192" s="24"/>
    </row>
    <row r="193" spans="1:15" x14ac:dyDescent="0.25">
      <c r="A193" s="4" t="s">
        <v>718</v>
      </c>
      <c r="B193" t="s">
        <v>719</v>
      </c>
      <c r="C193" s="1" t="s">
        <v>146</v>
      </c>
      <c r="D193" s="44"/>
      <c r="E193" s="24"/>
      <c r="O193" s="9">
        <f>SUM(D193:D195)/COUNTA(C193:C195)</f>
        <v>0</v>
      </c>
    </row>
    <row r="194" spans="1:15" x14ac:dyDescent="0.25">
      <c r="C194" s="1" t="s">
        <v>147</v>
      </c>
      <c r="D194" s="44"/>
      <c r="E194" s="24"/>
    </row>
    <row r="195" spans="1:15" x14ac:dyDescent="0.25">
      <c r="C195" s="1" t="s">
        <v>75</v>
      </c>
      <c r="D195" s="44"/>
      <c r="E195" s="24"/>
    </row>
    <row r="196" spans="1:15" x14ac:dyDescent="0.25">
      <c r="A196" s="4" t="s">
        <v>720</v>
      </c>
      <c r="B196" t="s">
        <v>721</v>
      </c>
      <c r="C196" s="1" t="s">
        <v>722</v>
      </c>
      <c r="D196" s="44"/>
      <c r="E196" s="24"/>
      <c r="O196" s="9">
        <f>SUM(D196:D202)/COUNTA(C196:C202)</f>
        <v>0</v>
      </c>
    </row>
    <row r="197" spans="1:15" x14ac:dyDescent="0.25">
      <c r="C197" s="1" t="s">
        <v>723</v>
      </c>
      <c r="D197" s="44"/>
      <c r="E197" s="24"/>
    </row>
    <row r="198" spans="1:15" x14ac:dyDescent="0.25">
      <c r="C198" s="1" t="s">
        <v>724</v>
      </c>
      <c r="D198" s="44"/>
      <c r="E198" s="24"/>
    </row>
    <row r="199" spans="1:15" x14ac:dyDescent="0.25">
      <c r="C199" s="1" t="s">
        <v>725</v>
      </c>
      <c r="D199" s="44"/>
      <c r="E199" s="24"/>
    </row>
    <row r="200" spans="1:15" x14ac:dyDescent="0.25">
      <c r="C200" s="1" t="s">
        <v>726</v>
      </c>
      <c r="D200" s="44"/>
      <c r="E200" s="24"/>
    </row>
    <row r="201" spans="1:15" x14ac:dyDescent="0.25">
      <c r="C201" s="1" t="s">
        <v>727</v>
      </c>
      <c r="D201" s="44"/>
      <c r="E201" s="24"/>
    </row>
    <row r="202" spans="1:15" x14ac:dyDescent="0.25">
      <c r="C202" s="1" t="s">
        <v>728</v>
      </c>
      <c r="D202" s="44"/>
      <c r="E202" s="24"/>
    </row>
  </sheetData>
  <sheetProtection password="CC1B" sheet="1" objects="1" scenarios="1"/>
  <mergeCells count="5">
    <mergeCell ref="H2:H3"/>
    <mergeCell ref="L2:L3"/>
    <mergeCell ref="A2:C2"/>
    <mergeCell ref="D2:D3"/>
    <mergeCell ref="A179:C179"/>
  </mergeCells>
  <conditionalFormatting sqref="O14:O178 O4:O12">
    <cfRule type="containsBlanks" priority="13" stopIfTrue="1">
      <formula>LEN(TRIM(O4))=0</formula>
    </cfRule>
    <cfRule type="cellIs" dxfId="23" priority="14" stopIfTrue="1" operator="between">
      <formula>0</formula>
      <formula>0.5</formula>
    </cfRule>
    <cfRule type="cellIs" dxfId="22" priority="15" stopIfTrue="1" operator="lessThanOrEqual">
      <formula>0.75</formula>
    </cfRule>
    <cfRule type="cellIs" dxfId="21" priority="16" operator="greaterThan">
      <formula>0.75</formula>
    </cfRule>
  </conditionalFormatting>
  <conditionalFormatting sqref="O180">
    <cfRule type="containsBlanks" priority="9" stopIfTrue="1">
      <formula>LEN(TRIM(O180))=0</formula>
    </cfRule>
    <cfRule type="cellIs" dxfId="20" priority="10" stopIfTrue="1" operator="between">
      <formula>0</formula>
      <formula>0.5</formula>
    </cfRule>
    <cfRule type="cellIs" dxfId="19" priority="11" stopIfTrue="1" operator="lessThanOrEqual">
      <formula>0.75</formula>
    </cfRule>
    <cfRule type="cellIs" dxfId="18" priority="12" operator="greaterThan">
      <formula>0.75</formula>
    </cfRule>
  </conditionalFormatting>
  <conditionalFormatting sqref="O181:O193">
    <cfRule type="containsBlanks" priority="5" stopIfTrue="1">
      <formula>LEN(TRIM(O181))=0</formula>
    </cfRule>
    <cfRule type="cellIs" dxfId="17" priority="6" stopIfTrue="1" operator="between">
      <formula>0</formula>
      <formula>0.5</formula>
    </cfRule>
    <cfRule type="cellIs" dxfId="16" priority="7" stopIfTrue="1" operator="lessThanOrEqual">
      <formula>0.75</formula>
    </cfRule>
    <cfRule type="cellIs" dxfId="15" priority="8" operator="greaterThan">
      <formula>0.75</formula>
    </cfRule>
  </conditionalFormatting>
  <conditionalFormatting sqref="O194:O225">
    <cfRule type="containsBlanks" priority="1" stopIfTrue="1">
      <formula>LEN(TRIM(O194))=0</formula>
    </cfRule>
    <cfRule type="cellIs" dxfId="14" priority="2" stopIfTrue="1" operator="between">
      <formula>0</formula>
      <formula>0.5</formula>
    </cfRule>
    <cfRule type="cellIs" dxfId="13" priority="3" stopIfTrue="1" operator="lessThanOrEqual">
      <formula>0.75</formula>
    </cfRule>
    <cfRule type="cellIs" dxfId="12" priority="4" operator="greaterThan">
      <formula>0.75</formula>
    </cfRule>
  </conditionalFormatting>
  <dataValidations count="1">
    <dataValidation type="list" errorStyle="warning" allowBlank="1" showDropDown="1" showInputMessage="1" showErrorMessage="1" sqref="H1 L4:L1048576 B75 H4:H1048576 L1 D1:D1048576">
      <formula1>"1,0"</formula1>
    </dataValidation>
  </dataValidations>
  <pageMargins left="0.7" right="0.7" top="0.75" bottom="0.75" header="0.3" footer="0.3"/>
  <pageSetup orientation="portrait" verticalDpi="598"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287"/>
  <sheetViews>
    <sheetView zoomScaleNormal="100" workbookViewId="0">
      <pane xSplit="2" ySplit="3" topLeftCell="C4" activePane="bottomRight" state="frozen"/>
      <selection pane="topRight" activeCell="C1" sqref="C1"/>
      <selection pane="bottomLeft" activeCell="A4" sqref="A4"/>
      <selection pane="bottomRight" activeCell="A3" sqref="A3"/>
    </sheetView>
  </sheetViews>
  <sheetFormatPr defaultRowHeight="15" x14ac:dyDescent="0.25"/>
  <cols>
    <col min="1" max="1" width="9.140625" style="4"/>
    <col min="2" max="2" width="25.7109375" style="16" customWidth="1"/>
    <col min="3" max="3" width="35.7109375" style="1" customWidth="1"/>
    <col min="4" max="4" width="10.7109375" style="13" customWidth="1"/>
    <col min="5" max="5" width="30.7109375" style="25" customWidth="1"/>
    <col min="6" max="6" width="2.7109375" style="66" customWidth="1"/>
    <col min="7" max="7" width="35.7109375" style="1" customWidth="1"/>
    <col min="8" max="8" width="10.7109375" style="13" customWidth="1"/>
    <col min="9" max="9" width="30.7109375" style="25" customWidth="1"/>
    <col min="10" max="10" width="2.7109375" style="66" customWidth="1"/>
    <col min="11" max="11" width="35.7109375" style="1" customWidth="1"/>
    <col min="12" max="12" width="10.7109375" style="13" customWidth="1"/>
    <col min="13" max="13" width="30.7109375" style="25" customWidth="1"/>
    <col min="14" max="14" width="2.7109375" style="66" customWidth="1"/>
    <col min="15" max="15" width="35.7109375" style="1" customWidth="1"/>
    <col min="16" max="16" width="10.7109375" style="14" customWidth="1"/>
    <col min="17" max="17" width="30.7109375" style="26" customWidth="1"/>
    <col min="18" max="18" width="2.7109375" style="66" customWidth="1"/>
    <col min="19" max="19" width="10.140625" style="9" customWidth="1"/>
  </cols>
  <sheetData>
    <row r="1" spans="1:19" ht="22.5" x14ac:dyDescent="0.3">
      <c r="A1" s="39" t="s">
        <v>194</v>
      </c>
      <c r="B1" s="39"/>
    </row>
    <row r="2" spans="1:19" ht="30" customHeight="1" x14ac:dyDescent="0.25">
      <c r="A2" s="76" t="s">
        <v>698</v>
      </c>
      <c r="B2" s="76"/>
      <c r="C2" s="76"/>
      <c r="D2" s="74" t="s">
        <v>699</v>
      </c>
      <c r="E2" s="48" t="str">
        <f>CONCATENATE("Source:  ",README!$K$3)</f>
        <v>Source:  ENTER HERE</v>
      </c>
      <c r="G2" s="35" t="s">
        <v>698</v>
      </c>
      <c r="H2" s="74" t="s">
        <v>699</v>
      </c>
      <c r="I2" s="48" t="str">
        <f>CONCATENATE("Source:  ",README!$K$3)</f>
        <v>Source:  ENTER HERE</v>
      </c>
      <c r="K2" s="35" t="s">
        <v>698</v>
      </c>
      <c r="L2" s="74" t="s">
        <v>699</v>
      </c>
      <c r="M2" s="48" t="str">
        <f>CONCATENATE("Source:  ",README!$K$3)</f>
        <v>Source:  ENTER HERE</v>
      </c>
      <c r="O2" s="35" t="s">
        <v>698</v>
      </c>
      <c r="P2" s="74" t="s">
        <v>699</v>
      </c>
      <c r="Q2" s="48" t="str">
        <f>CONCATENATE("Source:  ",README!$K$3)</f>
        <v>Source:  ENTER HERE</v>
      </c>
    </row>
    <row r="3" spans="1:19" s="7" customFormat="1" ht="30" customHeight="1" thickBot="1" x14ac:dyDescent="0.3">
      <c r="A3" s="37"/>
      <c r="B3" s="37" t="s">
        <v>696</v>
      </c>
      <c r="C3" s="38" t="s">
        <v>697</v>
      </c>
      <c r="D3" s="75"/>
      <c r="E3" s="34" t="s">
        <v>908</v>
      </c>
      <c r="F3" s="66"/>
      <c r="G3" s="36" t="s">
        <v>700</v>
      </c>
      <c r="H3" s="75"/>
      <c r="I3" s="34" t="s">
        <v>908</v>
      </c>
      <c r="J3" s="66"/>
      <c r="K3" s="36" t="s">
        <v>701</v>
      </c>
      <c r="L3" s="75"/>
      <c r="M3" s="34" t="s">
        <v>908</v>
      </c>
      <c r="N3" s="66"/>
      <c r="O3" s="36" t="s">
        <v>702</v>
      </c>
      <c r="P3" s="75"/>
      <c r="Q3" s="34" t="s">
        <v>908</v>
      </c>
      <c r="R3" s="66"/>
      <c r="S3" s="8" t="s">
        <v>694</v>
      </c>
    </row>
    <row r="4" spans="1:19" ht="45" x14ac:dyDescent="0.25">
      <c r="A4" s="4" t="s">
        <v>195</v>
      </c>
      <c r="B4" s="16" t="s">
        <v>225</v>
      </c>
      <c r="D4" s="40"/>
      <c r="E4" s="28"/>
      <c r="S4" s="9">
        <f>D4/COUNTA(B4)</f>
        <v>0</v>
      </c>
    </row>
    <row r="5" spans="1:19" ht="30" x14ac:dyDescent="0.25">
      <c r="A5" s="4" t="s">
        <v>196</v>
      </c>
      <c r="B5" s="16" t="s">
        <v>226</v>
      </c>
      <c r="C5" s="1" t="s">
        <v>48</v>
      </c>
      <c r="D5" s="18"/>
      <c r="E5" s="27"/>
      <c r="G5" s="1" t="s">
        <v>228</v>
      </c>
      <c r="H5" s="18"/>
      <c r="I5" s="27"/>
      <c r="S5" s="9">
        <f>SUM(D5:D7,H5)/COUNTA(C5:C7,G5)</f>
        <v>0</v>
      </c>
    </row>
    <row r="6" spans="1:19" x14ac:dyDescent="0.25">
      <c r="C6" s="1" t="s">
        <v>49</v>
      </c>
      <c r="D6" s="18"/>
      <c r="E6" s="27"/>
    </row>
    <row r="7" spans="1:19" x14ac:dyDescent="0.25">
      <c r="C7" s="1" t="s">
        <v>227</v>
      </c>
      <c r="D7" s="18"/>
      <c r="E7" s="27"/>
    </row>
    <row r="8" spans="1:19" ht="30" x14ac:dyDescent="0.25">
      <c r="A8" s="4" t="s">
        <v>197</v>
      </c>
      <c r="B8" s="16" t="s">
        <v>229</v>
      </c>
      <c r="C8" s="1" t="s">
        <v>230</v>
      </c>
      <c r="D8" s="18"/>
      <c r="E8" s="27"/>
      <c r="S8" s="9">
        <f>SUM(D8:D9)/COUNTA(C8:C9)</f>
        <v>0</v>
      </c>
    </row>
    <row r="9" spans="1:19" ht="30" x14ac:dyDescent="0.25">
      <c r="C9" s="1" t="s">
        <v>231</v>
      </c>
      <c r="D9" s="18"/>
      <c r="E9" s="27"/>
    </row>
    <row r="10" spans="1:19" ht="30" x14ac:dyDescent="0.25">
      <c r="A10" s="4" t="s">
        <v>198</v>
      </c>
      <c r="B10" s="16" t="s">
        <v>232</v>
      </c>
      <c r="D10" s="41"/>
      <c r="E10" s="28"/>
      <c r="S10" s="9">
        <f>D10/COUNTA(B10)</f>
        <v>0</v>
      </c>
    </row>
    <row r="11" spans="1:19" x14ac:dyDescent="0.25">
      <c r="A11" s="4" t="s">
        <v>199</v>
      </c>
      <c r="B11" s="16" t="s">
        <v>233</v>
      </c>
      <c r="D11" s="42"/>
      <c r="E11" s="28"/>
      <c r="S11" s="9">
        <f>D11/COUNTA(B11)</f>
        <v>0</v>
      </c>
    </row>
    <row r="12" spans="1:19" x14ac:dyDescent="0.25">
      <c r="A12" s="4" t="s">
        <v>200</v>
      </c>
      <c r="B12" s="16" t="s">
        <v>234</v>
      </c>
      <c r="D12" s="42"/>
      <c r="E12" s="28"/>
      <c r="S12" s="9">
        <f>D12/COUNTA(B12)</f>
        <v>0</v>
      </c>
    </row>
    <row r="13" spans="1:19" x14ac:dyDescent="0.25">
      <c r="A13" s="4" t="s">
        <v>201</v>
      </c>
      <c r="B13" s="16" t="s">
        <v>235</v>
      </c>
      <c r="D13" s="40"/>
      <c r="E13" s="28"/>
      <c r="S13" s="9">
        <f>D13/COUNTA(B13)</f>
        <v>0</v>
      </c>
    </row>
    <row r="14" spans="1:19" ht="30" x14ac:dyDescent="0.25">
      <c r="A14" s="4" t="s">
        <v>202</v>
      </c>
      <c r="B14" s="16" t="s">
        <v>236</v>
      </c>
      <c r="C14" s="1" t="s">
        <v>237</v>
      </c>
      <c r="D14" s="18"/>
      <c r="E14" s="27"/>
      <c r="S14" s="9">
        <f>SUM(D14:D32)/COUNTA(C14:C32)</f>
        <v>0</v>
      </c>
    </row>
    <row r="15" spans="1:19" x14ac:dyDescent="0.25">
      <c r="C15" s="1" t="s">
        <v>238</v>
      </c>
      <c r="D15" s="18"/>
      <c r="E15" s="27"/>
    </row>
    <row r="16" spans="1:19" x14ac:dyDescent="0.25">
      <c r="C16" s="1" t="s">
        <v>239</v>
      </c>
      <c r="D16" s="18"/>
      <c r="E16" s="27"/>
    </row>
    <row r="17" spans="3:5" x14ac:dyDescent="0.25">
      <c r="C17" s="1" t="s">
        <v>240</v>
      </c>
      <c r="D17" s="18"/>
      <c r="E17" s="27"/>
    </row>
    <row r="18" spans="3:5" x14ac:dyDescent="0.25">
      <c r="C18" s="1" t="s">
        <v>241</v>
      </c>
      <c r="D18" s="18"/>
      <c r="E18" s="27"/>
    </row>
    <row r="19" spans="3:5" x14ac:dyDescent="0.25">
      <c r="C19" s="1" t="s">
        <v>242</v>
      </c>
      <c r="D19" s="18"/>
      <c r="E19" s="27"/>
    </row>
    <row r="20" spans="3:5" x14ac:dyDescent="0.25">
      <c r="C20" s="1" t="s">
        <v>243</v>
      </c>
      <c r="D20" s="18"/>
      <c r="E20" s="27"/>
    </row>
    <row r="21" spans="3:5" x14ac:dyDescent="0.25">
      <c r="C21" s="1" t="s">
        <v>244</v>
      </c>
      <c r="D21" s="18"/>
      <c r="E21" s="27"/>
    </row>
    <row r="22" spans="3:5" x14ac:dyDescent="0.25">
      <c r="C22" s="1" t="s">
        <v>245</v>
      </c>
      <c r="D22" s="18"/>
      <c r="E22" s="27"/>
    </row>
    <row r="23" spans="3:5" x14ac:dyDescent="0.25">
      <c r="C23" s="1" t="s">
        <v>246</v>
      </c>
      <c r="D23" s="18"/>
      <c r="E23" s="27"/>
    </row>
    <row r="24" spans="3:5" x14ac:dyDescent="0.25">
      <c r="C24" s="1" t="s">
        <v>247</v>
      </c>
      <c r="D24" s="18"/>
      <c r="E24" s="27"/>
    </row>
    <row r="25" spans="3:5" x14ac:dyDescent="0.25">
      <c r="C25" s="1" t="s">
        <v>248</v>
      </c>
      <c r="D25" s="18"/>
      <c r="E25" s="27"/>
    </row>
    <row r="26" spans="3:5" x14ac:dyDescent="0.25">
      <c r="C26" s="1" t="s">
        <v>249</v>
      </c>
      <c r="D26" s="18"/>
      <c r="E26" s="27"/>
    </row>
    <row r="27" spans="3:5" x14ac:dyDescent="0.25">
      <c r="C27" s="1" t="s">
        <v>250</v>
      </c>
      <c r="D27" s="18"/>
      <c r="E27" s="27"/>
    </row>
    <row r="28" spans="3:5" x14ac:dyDescent="0.25">
      <c r="C28" s="1" t="s">
        <v>251</v>
      </c>
      <c r="D28" s="18"/>
      <c r="E28" s="27"/>
    </row>
    <row r="29" spans="3:5" x14ac:dyDescent="0.25">
      <c r="C29" s="1" t="s">
        <v>252</v>
      </c>
      <c r="D29" s="18"/>
      <c r="E29" s="27"/>
    </row>
    <row r="30" spans="3:5" ht="30" x14ac:dyDescent="0.25">
      <c r="C30" s="1" t="s">
        <v>253</v>
      </c>
      <c r="D30" s="18"/>
      <c r="E30" s="27"/>
    </row>
    <row r="31" spans="3:5" ht="30" x14ac:dyDescent="0.25">
      <c r="C31" s="1" t="s">
        <v>254</v>
      </c>
      <c r="D31" s="18"/>
      <c r="E31" s="27"/>
    </row>
    <row r="32" spans="3:5" x14ac:dyDescent="0.25">
      <c r="C32" s="1" t="s">
        <v>95</v>
      </c>
      <c r="D32" s="18"/>
      <c r="E32" s="27"/>
    </row>
    <row r="33" spans="1:19" ht="30" x14ac:dyDescent="0.25">
      <c r="A33" s="4" t="s">
        <v>203</v>
      </c>
      <c r="B33" s="16" t="s">
        <v>255</v>
      </c>
      <c r="D33" s="47"/>
      <c r="E33" s="28"/>
      <c r="S33" s="9">
        <f>D33/COUNTA(B33)</f>
        <v>0</v>
      </c>
    </row>
    <row r="34" spans="1:19" ht="30" x14ac:dyDescent="0.25">
      <c r="A34" s="4" t="s">
        <v>204</v>
      </c>
      <c r="B34" s="16" t="s">
        <v>256</v>
      </c>
      <c r="C34" s="1" t="s">
        <v>257</v>
      </c>
      <c r="D34" s="18"/>
      <c r="E34" s="27"/>
      <c r="S34" s="9">
        <f>SUM(D34:D44)/COUNTA(C34:C44)</f>
        <v>0</v>
      </c>
    </row>
    <row r="35" spans="1:19" x14ac:dyDescent="0.25">
      <c r="C35" s="1" t="s">
        <v>258</v>
      </c>
      <c r="D35" s="18"/>
      <c r="E35" s="27"/>
    </row>
    <row r="36" spans="1:19" x14ac:dyDescent="0.25">
      <c r="C36" s="1" t="s">
        <v>259</v>
      </c>
      <c r="D36" s="18"/>
      <c r="E36" s="27"/>
    </row>
    <row r="37" spans="1:19" x14ac:dyDescent="0.25">
      <c r="C37" s="1" t="s">
        <v>260</v>
      </c>
      <c r="D37" s="18"/>
      <c r="E37" s="27"/>
    </row>
    <row r="38" spans="1:19" x14ac:dyDescent="0.25">
      <c r="C38" s="1" t="s">
        <v>261</v>
      </c>
      <c r="D38" s="18"/>
      <c r="E38" s="27"/>
    </row>
    <row r="39" spans="1:19" x14ac:dyDescent="0.25">
      <c r="C39" s="1" t="s">
        <v>262</v>
      </c>
      <c r="D39" s="18"/>
      <c r="E39" s="27"/>
    </row>
    <row r="40" spans="1:19" x14ac:dyDescent="0.25">
      <c r="C40" s="1" t="s">
        <v>263</v>
      </c>
      <c r="D40" s="18"/>
      <c r="E40" s="27"/>
    </row>
    <row r="41" spans="1:19" x14ac:dyDescent="0.25">
      <c r="C41" s="1" t="s">
        <v>264</v>
      </c>
      <c r="D41" s="18"/>
      <c r="E41" s="27"/>
    </row>
    <row r="42" spans="1:19" ht="30" x14ac:dyDescent="0.25">
      <c r="C42" s="1" t="s">
        <v>265</v>
      </c>
      <c r="D42" s="18"/>
      <c r="E42" s="27"/>
    </row>
    <row r="43" spans="1:19" x14ac:dyDescent="0.25">
      <c r="C43" s="1" t="s">
        <v>266</v>
      </c>
      <c r="D43" s="18"/>
      <c r="E43" s="27"/>
    </row>
    <row r="44" spans="1:19" x14ac:dyDescent="0.25">
      <c r="C44" s="1" t="s">
        <v>75</v>
      </c>
      <c r="D44" s="18"/>
      <c r="E44" s="27"/>
    </row>
    <row r="45" spans="1:19" ht="30" x14ac:dyDescent="0.25">
      <c r="A45" s="4" t="s">
        <v>205</v>
      </c>
      <c r="B45" s="16" t="s">
        <v>267</v>
      </c>
      <c r="C45" s="1" t="s">
        <v>268</v>
      </c>
      <c r="D45" s="18"/>
      <c r="E45" s="27"/>
      <c r="S45" s="9">
        <f>SUM(D45:D50)/COUNTA(C45:C50)</f>
        <v>0</v>
      </c>
    </row>
    <row r="46" spans="1:19" x14ac:dyDescent="0.25">
      <c r="C46" s="1" t="s">
        <v>269</v>
      </c>
      <c r="D46" s="18"/>
      <c r="E46" s="27"/>
    </row>
    <row r="47" spans="1:19" x14ac:dyDescent="0.25">
      <c r="C47" s="1" t="s">
        <v>270</v>
      </c>
      <c r="D47" s="18"/>
      <c r="E47" s="27"/>
    </row>
    <row r="48" spans="1:19" ht="30" x14ac:dyDescent="0.25">
      <c r="C48" s="1" t="s">
        <v>271</v>
      </c>
      <c r="D48" s="18"/>
      <c r="E48" s="27"/>
    </row>
    <row r="49" spans="1:19" ht="30" x14ac:dyDescent="0.25">
      <c r="C49" s="1" t="s">
        <v>272</v>
      </c>
      <c r="D49" s="18"/>
      <c r="E49" s="27"/>
    </row>
    <row r="50" spans="1:19" x14ac:dyDescent="0.25">
      <c r="C50" s="1" t="s">
        <v>75</v>
      </c>
      <c r="D50" s="18"/>
      <c r="E50" s="27"/>
    </row>
    <row r="51" spans="1:19" ht="45" x14ac:dyDescent="0.25">
      <c r="A51" s="4" t="s">
        <v>206</v>
      </c>
      <c r="B51" s="16" t="s">
        <v>273</v>
      </c>
      <c r="C51" s="1" t="s">
        <v>274</v>
      </c>
      <c r="D51" s="18"/>
      <c r="E51" s="27"/>
      <c r="S51" s="9">
        <f>SUM(D51:D53)/COUNTA(C51:C53)</f>
        <v>0</v>
      </c>
    </row>
    <row r="52" spans="1:19" x14ac:dyDescent="0.25">
      <c r="C52" s="1" t="s">
        <v>268</v>
      </c>
      <c r="D52" s="18"/>
      <c r="E52" s="27"/>
    </row>
    <row r="53" spans="1:19" x14ac:dyDescent="0.25">
      <c r="C53" s="1" t="s">
        <v>75</v>
      </c>
      <c r="D53" s="18"/>
      <c r="E53" s="27"/>
    </row>
    <row r="54" spans="1:19" ht="30" x14ac:dyDescent="0.25">
      <c r="A54" s="4" t="s">
        <v>207</v>
      </c>
      <c r="B54" s="16" t="s">
        <v>275</v>
      </c>
      <c r="C54" s="1" t="s">
        <v>276</v>
      </c>
      <c r="D54" s="18"/>
      <c r="E54" s="27"/>
      <c r="S54" s="9">
        <f>SUM(D54:D59)/COUNTA(C54:C59)</f>
        <v>0</v>
      </c>
    </row>
    <row r="55" spans="1:19" x14ac:dyDescent="0.25">
      <c r="C55" s="1" t="s">
        <v>277</v>
      </c>
      <c r="D55" s="18"/>
      <c r="E55" s="27"/>
    </row>
    <row r="56" spans="1:19" x14ac:dyDescent="0.25">
      <c r="C56" s="1" t="s">
        <v>278</v>
      </c>
      <c r="D56" s="18"/>
      <c r="E56" s="27"/>
    </row>
    <row r="57" spans="1:19" x14ac:dyDescent="0.25">
      <c r="C57" s="1" t="s">
        <v>279</v>
      </c>
      <c r="D57" s="18"/>
      <c r="E57" s="27"/>
    </row>
    <row r="58" spans="1:19" x14ac:dyDescent="0.25">
      <c r="C58" s="1" t="s">
        <v>280</v>
      </c>
      <c r="D58" s="18"/>
      <c r="E58" s="27"/>
    </row>
    <row r="59" spans="1:19" x14ac:dyDescent="0.25">
      <c r="C59" s="1" t="s">
        <v>75</v>
      </c>
      <c r="D59" s="18"/>
      <c r="E59" s="27"/>
    </row>
    <row r="60" spans="1:19" x14ac:dyDescent="0.25">
      <c r="A60" s="4" t="s">
        <v>208</v>
      </c>
      <c r="B60" s="16" t="s">
        <v>281</v>
      </c>
      <c r="C60" s="1" t="s">
        <v>282</v>
      </c>
      <c r="D60" s="18"/>
      <c r="E60" s="27"/>
      <c r="S60" s="9">
        <f>SUM(D60:D65)/COUNTA(C60:C65)</f>
        <v>0</v>
      </c>
    </row>
    <row r="61" spans="1:19" ht="30" x14ac:dyDescent="0.25">
      <c r="C61" s="1" t="s">
        <v>283</v>
      </c>
      <c r="D61" s="18"/>
      <c r="E61" s="27"/>
    </row>
    <row r="62" spans="1:19" ht="30" x14ac:dyDescent="0.25">
      <c r="C62" s="1" t="s">
        <v>284</v>
      </c>
      <c r="D62" s="18"/>
      <c r="E62" s="27"/>
    </row>
    <row r="63" spans="1:19" ht="30" x14ac:dyDescent="0.25">
      <c r="C63" s="1" t="s">
        <v>285</v>
      </c>
      <c r="D63" s="18"/>
      <c r="E63" s="27"/>
    </row>
    <row r="64" spans="1:19" x14ac:dyDescent="0.25">
      <c r="C64" s="1" t="s">
        <v>286</v>
      </c>
      <c r="D64" s="18"/>
      <c r="E64" s="27"/>
    </row>
    <row r="65" spans="1:19" x14ac:dyDescent="0.25">
      <c r="C65" s="1" t="s">
        <v>75</v>
      </c>
      <c r="D65" s="18"/>
      <c r="E65" s="27"/>
    </row>
    <row r="66" spans="1:19" x14ac:dyDescent="0.25">
      <c r="A66" s="4" t="s">
        <v>209</v>
      </c>
      <c r="B66" s="16" t="s">
        <v>287</v>
      </c>
      <c r="C66" s="1" t="s">
        <v>288</v>
      </c>
      <c r="D66" s="18"/>
      <c r="E66" s="27"/>
      <c r="S66" s="9">
        <f>SUM(D66:D67)/COUNTA(C66:C67)</f>
        <v>0</v>
      </c>
    </row>
    <row r="67" spans="1:19" x14ac:dyDescent="0.25">
      <c r="C67" s="1" t="s">
        <v>289</v>
      </c>
      <c r="D67" s="18"/>
      <c r="E67" s="27"/>
    </row>
    <row r="68" spans="1:19" ht="30" x14ac:dyDescent="0.25">
      <c r="A68" s="4" t="s">
        <v>210</v>
      </c>
      <c r="B68" s="16" t="s">
        <v>290</v>
      </c>
      <c r="C68" s="12" t="s">
        <v>339</v>
      </c>
      <c r="D68" s="18"/>
      <c r="E68" s="27"/>
      <c r="G68" s="12" t="s">
        <v>343</v>
      </c>
      <c r="S68" s="9">
        <f>SUM(D69:D71,H69:H73)/COUNTA(C69:C71,G69:G73)</f>
        <v>0</v>
      </c>
    </row>
    <row r="69" spans="1:19" x14ac:dyDescent="0.25">
      <c r="C69" s="1" t="s">
        <v>340</v>
      </c>
      <c r="D69" s="18"/>
      <c r="E69" s="27"/>
      <c r="G69" s="1" t="s">
        <v>344</v>
      </c>
      <c r="H69" s="18"/>
      <c r="I69" s="27"/>
    </row>
    <row r="70" spans="1:19" x14ac:dyDescent="0.25">
      <c r="C70" s="1" t="s">
        <v>341</v>
      </c>
      <c r="D70" s="18"/>
      <c r="E70" s="27"/>
      <c r="G70" s="1" t="s">
        <v>345</v>
      </c>
      <c r="H70" s="18"/>
      <c r="I70" s="27"/>
    </row>
    <row r="71" spans="1:19" x14ac:dyDescent="0.25">
      <c r="C71" s="1" t="s">
        <v>342</v>
      </c>
      <c r="D71" s="18"/>
      <c r="E71" s="27"/>
      <c r="G71" s="1" t="s">
        <v>346</v>
      </c>
      <c r="H71" s="18"/>
      <c r="I71" s="27"/>
    </row>
    <row r="72" spans="1:19" x14ac:dyDescent="0.25">
      <c r="G72" s="1" t="s">
        <v>347</v>
      </c>
      <c r="H72" s="18"/>
      <c r="I72" s="27"/>
    </row>
    <row r="73" spans="1:19" x14ac:dyDescent="0.25">
      <c r="G73" s="1" t="s">
        <v>348</v>
      </c>
      <c r="H73" s="18"/>
      <c r="I73" s="27"/>
    </row>
    <row r="74" spans="1:19" x14ac:dyDescent="0.25">
      <c r="A74" s="4" t="s">
        <v>211</v>
      </c>
      <c r="B74" s="16" t="s">
        <v>291</v>
      </c>
      <c r="C74" s="1" t="s">
        <v>292</v>
      </c>
      <c r="D74" s="18"/>
      <c r="E74" s="27"/>
      <c r="G74" s="1" t="s">
        <v>301</v>
      </c>
      <c r="H74" s="18"/>
      <c r="I74" s="27"/>
      <c r="S74" s="9">
        <f>SUM(D74:D84,H74:H76)/COUNTA(C74:C84,G74:G76)</f>
        <v>0</v>
      </c>
    </row>
    <row r="75" spans="1:19" ht="30" x14ac:dyDescent="0.25">
      <c r="C75" s="1" t="s">
        <v>293</v>
      </c>
      <c r="D75" s="18"/>
      <c r="E75" s="27"/>
      <c r="G75" s="1" t="s">
        <v>302</v>
      </c>
      <c r="H75" s="18"/>
      <c r="I75" s="27"/>
    </row>
    <row r="76" spans="1:19" x14ac:dyDescent="0.25">
      <c r="C76" s="1" t="s">
        <v>294</v>
      </c>
      <c r="D76" s="18"/>
      <c r="E76" s="27"/>
      <c r="G76" s="1" t="s">
        <v>303</v>
      </c>
      <c r="H76" s="18"/>
      <c r="I76" s="27"/>
    </row>
    <row r="77" spans="1:19" x14ac:dyDescent="0.25">
      <c r="C77" s="1" t="s">
        <v>295</v>
      </c>
      <c r="D77" s="18"/>
      <c r="E77" s="27"/>
    </row>
    <row r="78" spans="1:19" x14ac:dyDescent="0.25">
      <c r="C78" s="1" t="s">
        <v>296</v>
      </c>
      <c r="D78" s="18"/>
      <c r="E78" s="27"/>
    </row>
    <row r="79" spans="1:19" x14ac:dyDescent="0.25">
      <c r="C79" s="1" t="s">
        <v>297</v>
      </c>
      <c r="D79" s="18"/>
      <c r="E79" s="27"/>
    </row>
    <row r="80" spans="1:19" x14ac:dyDescent="0.25">
      <c r="C80" s="1" t="s">
        <v>298</v>
      </c>
      <c r="D80" s="18"/>
      <c r="E80" s="27"/>
    </row>
    <row r="81" spans="1:19" x14ac:dyDescent="0.25">
      <c r="C81" s="1" t="s">
        <v>299</v>
      </c>
      <c r="D81" s="18"/>
      <c r="E81" s="27"/>
    </row>
    <row r="82" spans="1:19" x14ac:dyDescent="0.25">
      <c r="C82" s="1" t="s">
        <v>300</v>
      </c>
      <c r="D82" s="18"/>
      <c r="E82" s="27"/>
    </row>
    <row r="83" spans="1:19" x14ac:dyDescent="0.25">
      <c r="C83" s="1" t="s">
        <v>95</v>
      </c>
      <c r="D83" s="18"/>
      <c r="E83" s="27"/>
    </row>
    <row r="84" spans="1:19" x14ac:dyDescent="0.25">
      <c r="C84" s="1" t="s">
        <v>75</v>
      </c>
      <c r="D84" s="18"/>
      <c r="E84" s="27"/>
    </row>
    <row r="85" spans="1:19" ht="30" x14ac:dyDescent="0.25">
      <c r="A85" s="4" t="s">
        <v>212</v>
      </c>
      <c r="B85" s="16" t="s">
        <v>911</v>
      </c>
      <c r="C85" s="1" t="s">
        <v>304</v>
      </c>
      <c r="D85" s="18"/>
      <c r="E85" s="27"/>
      <c r="S85" s="9">
        <f>SUM(D85:D99)/COUNTA(C85:C99)</f>
        <v>0</v>
      </c>
    </row>
    <row r="86" spans="1:19" x14ac:dyDescent="0.25">
      <c r="C86" s="1" t="s">
        <v>305</v>
      </c>
      <c r="D86" s="18"/>
      <c r="E86" s="27"/>
    </row>
    <row r="87" spans="1:19" x14ac:dyDescent="0.25">
      <c r="C87" s="1" t="s">
        <v>306</v>
      </c>
      <c r="D87" s="18"/>
      <c r="E87" s="27"/>
    </row>
    <row r="88" spans="1:19" x14ac:dyDescent="0.25">
      <c r="C88" s="1" t="s">
        <v>307</v>
      </c>
      <c r="D88" s="18"/>
      <c r="E88" s="27"/>
    </row>
    <row r="89" spans="1:19" x14ac:dyDescent="0.25">
      <c r="C89" s="1" t="s">
        <v>308</v>
      </c>
      <c r="D89" s="18"/>
      <c r="E89" s="27"/>
    </row>
    <row r="90" spans="1:19" x14ac:dyDescent="0.25">
      <c r="C90" s="1" t="s">
        <v>309</v>
      </c>
      <c r="D90" s="18"/>
      <c r="E90" s="27"/>
    </row>
    <row r="91" spans="1:19" x14ac:dyDescent="0.25">
      <c r="C91" s="1" t="s">
        <v>310</v>
      </c>
      <c r="D91" s="18"/>
      <c r="E91" s="27"/>
    </row>
    <row r="92" spans="1:19" x14ac:dyDescent="0.25">
      <c r="C92" s="1" t="s">
        <v>311</v>
      </c>
      <c r="D92" s="18"/>
      <c r="E92" s="27"/>
    </row>
    <row r="93" spans="1:19" x14ac:dyDescent="0.25">
      <c r="C93" s="1" t="s">
        <v>312</v>
      </c>
      <c r="D93" s="18"/>
      <c r="E93" s="27"/>
    </row>
    <row r="94" spans="1:19" x14ac:dyDescent="0.25">
      <c r="C94" s="1" t="s">
        <v>313</v>
      </c>
      <c r="D94" s="18"/>
      <c r="E94" s="27"/>
    </row>
    <row r="95" spans="1:19" x14ac:dyDescent="0.25">
      <c r="C95" s="1" t="s">
        <v>314</v>
      </c>
      <c r="D95" s="18"/>
      <c r="E95" s="27"/>
    </row>
    <row r="96" spans="1:19" x14ac:dyDescent="0.25">
      <c r="C96" s="1" t="s">
        <v>315</v>
      </c>
      <c r="D96" s="18"/>
      <c r="E96" s="27"/>
    </row>
    <row r="97" spans="1:19" x14ac:dyDescent="0.25">
      <c r="C97" s="1" t="s">
        <v>316</v>
      </c>
      <c r="D97" s="18"/>
      <c r="E97" s="27"/>
    </row>
    <row r="98" spans="1:19" x14ac:dyDescent="0.25">
      <c r="C98" s="1" t="s">
        <v>95</v>
      </c>
      <c r="D98" s="18"/>
      <c r="E98" s="27"/>
    </row>
    <row r="99" spans="1:19" x14ac:dyDescent="0.25">
      <c r="C99" s="1" t="s">
        <v>75</v>
      </c>
      <c r="D99" s="18"/>
      <c r="E99" s="27"/>
    </row>
    <row r="100" spans="1:19" x14ac:dyDescent="0.25">
      <c r="A100" s="4" t="s">
        <v>213</v>
      </c>
      <c r="B100" s="16" t="s">
        <v>317</v>
      </c>
      <c r="C100" s="12" t="s">
        <v>318</v>
      </c>
      <c r="D100" s="14"/>
      <c r="E100" s="26"/>
      <c r="G100" s="12" t="s">
        <v>323</v>
      </c>
      <c r="H100" s="14"/>
      <c r="I100" s="26"/>
      <c r="K100" s="12" t="s">
        <v>326</v>
      </c>
      <c r="L100" s="14"/>
      <c r="M100" s="26"/>
      <c r="S100" s="9">
        <f>SUM(D101:D106,H101:H106,L101:L105)/COUNTA(C101:C106,G101:G106,K101:K105)</f>
        <v>0</v>
      </c>
    </row>
    <row r="101" spans="1:19" x14ac:dyDescent="0.25">
      <c r="C101" s="1" t="s">
        <v>42</v>
      </c>
      <c r="D101" s="18"/>
      <c r="E101" s="27"/>
      <c r="G101" s="1" t="s">
        <v>319</v>
      </c>
      <c r="H101" s="18"/>
      <c r="I101" s="27"/>
      <c r="K101" s="1" t="s">
        <v>325</v>
      </c>
      <c r="L101" s="18"/>
      <c r="M101" s="27"/>
    </row>
    <row r="102" spans="1:19" x14ac:dyDescent="0.25">
      <c r="C102" s="1" t="s">
        <v>319</v>
      </c>
      <c r="D102" s="18"/>
      <c r="E102" s="27"/>
      <c r="G102" s="1" t="s">
        <v>320</v>
      </c>
      <c r="H102" s="18"/>
      <c r="I102" s="27"/>
      <c r="K102" s="1" t="s">
        <v>327</v>
      </c>
      <c r="L102" s="18"/>
      <c r="M102" s="27"/>
    </row>
    <row r="103" spans="1:19" x14ac:dyDescent="0.25">
      <c r="C103" s="1" t="s">
        <v>320</v>
      </c>
      <c r="D103" s="18"/>
      <c r="E103" s="27"/>
      <c r="G103" s="1" t="s">
        <v>321</v>
      </c>
      <c r="H103" s="18"/>
      <c r="I103" s="27"/>
      <c r="K103" s="1" t="s">
        <v>328</v>
      </c>
      <c r="L103" s="18"/>
      <c r="M103" s="27"/>
    </row>
    <row r="104" spans="1:19" x14ac:dyDescent="0.25">
      <c r="C104" s="1" t="s">
        <v>321</v>
      </c>
      <c r="D104" s="18"/>
      <c r="E104" s="27"/>
      <c r="G104" s="1" t="s">
        <v>324</v>
      </c>
      <c r="H104" s="18"/>
      <c r="I104" s="27"/>
      <c r="K104" s="1" t="s">
        <v>329</v>
      </c>
      <c r="L104" s="18"/>
      <c r="M104" s="27"/>
    </row>
    <row r="105" spans="1:19" x14ac:dyDescent="0.25">
      <c r="C105" s="1" t="s">
        <v>322</v>
      </c>
      <c r="D105" s="18"/>
      <c r="E105" s="27"/>
      <c r="G105" s="1" t="s">
        <v>325</v>
      </c>
      <c r="H105" s="18"/>
      <c r="I105" s="27"/>
      <c r="K105" s="1" t="s">
        <v>75</v>
      </c>
      <c r="L105" s="18"/>
      <c r="M105" s="27"/>
    </row>
    <row r="106" spans="1:19" x14ac:dyDescent="0.25">
      <c r="C106" s="1" t="s">
        <v>75</v>
      </c>
      <c r="D106" s="18"/>
      <c r="E106" s="27"/>
      <c r="G106" s="1" t="s">
        <v>75</v>
      </c>
      <c r="H106" s="18"/>
      <c r="I106" s="27"/>
    </row>
    <row r="107" spans="1:19" x14ac:dyDescent="0.25">
      <c r="A107" s="4" t="s">
        <v>214</v>
      </c>
      <c r="B107" s="16" t="s">
        <v>330</v>
      </c>
      <c r="C107" s="12" t="s">
        <v>42</v>
      </c>
      <c r="G107" s="12" t="s">
        <v>42</v>
      </c>
      <c r="K107" s="12" t="s">
        <v>42</v>
      </c>
      <c r="O107" s="12" t="s">
        <v>42</v>
      </c>
      <c r="P107" s="13"/>
      <c r="Q107" s="25"/>
      <c r="S107" s="9">
        <f>SUM(D108:D123,H108:H123,L108:L123,P108:P123,D125:D134,H125:H134,L125:L134,P125:P134,D136:D157,H136:H157,L136:L157,P136:P157)/COUNTA(C136:C157,G136:G157,K136:K157,O136:O157,C125:C134,G125:G134,K125:K134,O125:O134,C108:C123,G108:G123,K108:K123,O108:O123)</f>
        <v>0</v>
      </c>
    </row>
    <row r="108" spans="1:19" x14ac:dyDescent="0.25">
      <c r="C108" s="1" t="s">
        <v>34</v>
      </c>
      <c r="D108" s="18"/>
      <c r="E108" s="27"/>
      <c r="G108" s="1" t="s">
        <v>34</v>
      </c>
      <c r="H108" s="18"/>
      <c r="I108" s="27"/>
      <c r="K108" s="1" t="s">
        <v>34</v>
      </c>
      <c r="L108" s="18"/>
      <c r="M108" s="27"/>
      <c r="O108" s="1" t="s">
        <v>34</v>
      </c>
      <c r="P108" s="18"/>
      <c r="Q108" s="27"/>
    </row>
    <row r="109" spans="1:19" x14ac:dyDescent="0.25">
      <c r="C109" s="1" t="s">
        <v>35</v>
      </c>
      <c r="D109" s="18"/>
      <c r="E109" s="27"/>
      <c r="G109" s="1" t="s">
        <v>35</v>
      </c>
      <c r="H109" s="18"/>
      <c r="I109" s="27"/>
      <c r="K109" s="1" t="s">
        <v>35</v>
      </c>
      <c r="L109" s="18"/>
      <c r="M109" s="27"/>
      <c r="O109" s="1" t="s">
        <v>35</v>
      </c>
      <c r="P109" s="18"/>
      <c r="Q109" s="27"/>
    </row>
    <row r="110" spans="1:19" x14ac:dyDescent="0.25">
      <c r="C110" s="1" t="s">
        <v>36</v>
      </c>
      <c r="D110" s="18"/>
      <c r="E110" s="27"/>
      <c r="G110" s="1" t="s">
        <v>36</v>
      </c>
      <c r="H110" s="18"/>
      <c r="I110" s="27"/>
      <c r="K110" s="1" t="s">
        <v>36</v>
      </c>
      <c r="L110" s="18"/>
      <c r="M110" s="27"/>
      <c r="O110" s="1" t="s">
        <v>36</v>
      </c>
      <c r="P110" s="18"/>
      <c r="Q110" s="27"/>
    </row>
    <row r="111" spans="1:19" x14ac:dyDescent="0.25">
      <c r="C111" s="1" t="s">
        <v>37</v>
      </c>
      <c r="D111" s="18"/>
      <c r="E111" s="27"/>
      <c r="G111" s="1" t="s">
        <v>37</v>
      </c>
      <c r="H111" s="18"/>
      <c r="I111" s="27"/>
      <c r="K111" s="1" t="s">
        <v>37</v>
      </c>
      <c r="L111" s="18"/>
      <c r="M111" s="27"/>
      <c r="O111" s="1" t="s">
        <v>37</v>
      </c>
      <c r="P111" s="18"/>
      <c r="Q111" s="27"/>
    </row>
    <row r="112" spans="1:19" x14ac:dyDescent="0.25">
      <c r="C112" s="1" t="s">
        <v>38</v>
      </c>
      <c r="D112" s="18"/>
      <c r="E112" s="27"/>
      <c r="G112" s="1" t="s">
        <v>38</v>
      </c>
      <c r="H112" s="18"/>
      <c r="I112" s="27"/>
      <c r="K112" s="1" t="s">
        <v>38</v>
      </c>
      <c r="L112" s="18"/>
      <c r="M112" s="27"/>
      <c r="O112" s="1" t="s">
        <v>38</v>
      </c>
      <c r="P112" s="18"/>
      <c r="Q112" s="27"/>
    </row>
    <row r="113" spans="3:17" ht="30" x14ac:dyDescent="0.25">
      <c r="C113" s="1" t="s">
        <v>331</v>
      </c>
      <c r="D113" s="18"/>
      <c r="E113" s="27"/>
      <c r="G113" s="1" t="s">
        <v>331</v>
      </c>
      <c r="H113" s="18"/>
      <c r="I113" s="27"/>
      <c r="K113" s="1" t="s">
        <v>331</v>
      </c>
      <c r="L113" s="18"/>
      <c r="M113" s="27"/>
      <c r="O113" s="1" t="s">
        <v>331</v>
      </c>
      <c r="P113" s="18"/>
      <c r="Q113" s="27"/>
    </row>
    <row r="114" spans="3:17" x14ac:dyDescent="0.25">
      <c r="C114" s="1" t="s">
        <v>332</v>
      </c>
      <c r="D114" s="18"/>
      <c r="E114" s="27"/>
      <c r="G114" s="1" t="s">
        <v>332</v>
      </c>
      <c r="H114" s="18"/>
      <c r="I114" s="27"/>
      <c r="K114" s="1" t="s">
        <v>332</v>
      </c>
      <c r="L114" s="18"/>
      <c r="M114" s="27"/>
      <c r="O114" s="1" t="s">
        <v>332</v>
      </c>
      <c r="P114" s="18"/>
      <c r="Q114" s="27"/>
    </row>
    <row r="115" spans="3:17" x14ac:dyDescent="0.25">
      <c r="C115" s="1" t="s">
        <v>333</v>
      </c>
      <c r="D115" s="18"/>
      <c r="E115" s="27"/>
      <c r="G115" s="1" t="s">
        <v>333</v>
      </c>
      <c r="H115" s="18"/>
      <c r="I115" s="27"/>
      <c r="K115" s="1" t="s">
        <v>333</v>
      </c>
      <c r="L115" s="18"/>
      <c r="M115" s="27"/>
      <c r="O115" s="1" t="s">
        <v>333</v>
      </c>
      <c r="P115" s="18"/>
      <c r="Q115" s="27"/>
    </row>
    <row r="116" spans="3:17" x14ac:dyDescent="0.25">
      <c r="C116" s="1" t="s">
        <v>334</v>
      </c>
      <c r="D116" s="18"/>
      <c r="E116" s="27"/>
      <c r="G116" s="1" t="s">
        <v>334</v>
      </c>
      <c r="H116" s="18"/>
      <c r="I116" s="27"/>
      <c r="K116" s="1" t="s">
        <v>334</v>
      </c>
      <c r="L116" s="18"/>
      <c r="M116" s="27"/>
      <c r="O116" s="1" t="s">
        <v>334</v>
      </c>
      <c r="P116" s="18"/>
      <c r="Q116" s="27"/>
    </row>
    <row r="117" spans="3:17" x14ac:dyDescent="0.25">
      <c r="C117" s="1" t="s">
        <v>335</v>
      </c>
      <c r="D117" s="18"/>
      <c r="E117" s="27"/>
      <c r="G117" s="1" t="s">
        <v>335</v>
      </c>
      <c r="H117" s="18"/>
      <c r="I117" s="27"/>
      <c r="K117" s="1" t="s">
        <v>335</v>
      </c>
      <c r="L117" s="18"/>
      <c r="M117" s="27"/>
      <c r="O117" s="1" t="s">
        <v>335</v>
      </c>
      <c r="P117" s="18"/>
      <c r="Q117" s="27"/>
    </row>
    <row r="118" spans="3:17" x14ac:dyDescent="0.25">
      <c r="C118" s="1" t="s">
        <v>336</v>
      </c>
      <c r="D118" s="18"/>
      <c r="E118" s="27"/>
      <c r="G118" s="1" t="s">
        <v>336</v>
      </c>
      <c r="H118" s="18"/>
      <c r="I118" s="27"/>
      <c r="K118" s="1" t="s">
        <v>336</v>
      </c>
      <c r="L118" s="18"/>
      <c r="M118" s="27"/>
      <c r="O118" s="1" t="s">
        <v>336</v>
      </c>
      <c r="P118" s="18"/>
      <c r="Q118" s="27"/>
    </row>
    <row r="119" spans="3:17" x14ac:dyDescent="0.25">
      <c r="C119" s="1" t="s">
        <v>337</v>
      </c>
      <c r="D119" s="18"/>
      <c r="E119" s="27"/>
      <c r="G119" s="1" t="s">
        <v>337</v>
      </c>
      <c r="H119" s="18"/>
      <c r="I119" s="27"/>
      <c r="K119" s="1" t="s">
        <v>337</v>
      </c>
      <c r="L119" s="18"/>
      <c r="M119" s="27"/>
      <c r="O119" s="1" t="s">
        <v>337</v>
      </c>
      <c r="P119" s="18"/>
      <c r="Q119" s="27"/>
    </row>
    <row r="120" spans="3:17" x14ac:dyDescent="0.25">
      <c r="C120" s="1" t="s">
        <v>39</v>
      </c>
      <c r="D120" s="18"/>
      <c r="E120" s="27"/>
      <c r="G120" s="1" t="s">
        <v>39</v>
      </c>
      <c r="H120" s="18"/>
      <c r="I120" s="27"/>
      <c r="K120" s="1" t="s">
        <v>39</v>
      </c>
      <c r="L120" s="18"/>
      <c r="M120" s="27"/>
      <c r="O120" s="1" t="s">
        <v>39</v>
      </c>
      <c r="P120" s="18"/>
      <c r="Q120" s="27"/>
    </row>
    <row r="121" spans="3:17" x14ac:dyDescent="0.25">
      <c r="C121" s="1" t="s">
        <v>338</v>
      </c>
      <c r="D121" s="18"/>
      <c r="E121" s="27"/>
      <c r="G121" s="1" t="s">
        <v>338</v>
      </c>
      <c r="H121" s="18"/>
      <c r="I121" s="27"/>
      <c r="K121" s="1" t="s">
        <v>338</v>
      </c>
      <c r="L121" s="18"/>
      <c r="M121" s="27"/>
      <c r="O121" s="1" t="s">
        <v>338</v>
      </c>
      <c r="P121" s="18"/>
      <c r="Q121" s="27"/>
    </row>
    <row r="122" spans="3:17" x14ac:dyDescent="0.25">
      <c r="C122" s="1" t="s">
        <v>40</v>
      </c>
      <c r="D122" s="18"/>
      <c r="E122" s="27"/>
      <c r="G122" s="1" t="s">
        <v>40</v>
      </c>
      <c r="H122" s="18"/>
      <c r="I122" s="27"/>
      <c r="K122" s="1" t="s">
        <v>40</v>
      </c>
      <c r="L122" s="18"/>
      <c r="M122" s="27"/>
      <c r="O122" s="1" t="s">
        <v>40</v>
      </c>
      <c r="P122" s="18"/>
      <c r="Q122" s="27"/>
    </row>
    <row r="123" spans="3:17" x14ac:dyDescent="0.25">
      <c r="C123" s="1" t="s">
        <v>41</v>
      </c>
      <c r="D123" s="18"/>
      <c r="E123" s="27"/>
      <c r="G123" s="1" t="s">
        <v>41</v>
      </c>
      <c r="H123" s="18"/>
      <c r="I123" s="27"/>
      <c r="K123" s="1" t="s">
        <v>41</v>
      </c>
      <c r="L123" s="18"/>
      <c r="M123" s="27"/>
      <c r="O123" s="1" t="s">
        <v>41</v>
      </c>
      <c r="P123" s="18"/>
      <c r="Q123" s="27"/>
    </row>
    <row r="124" spans="3:17" ht="30" x14ac:dyDescent="0.25">
      <c r="C124" s="12" t="s">
        <v>53</v>
      </c>
      <c r="G124" s="12" t="s">
        <v>53</v>
      </c>
      <c r="K124" s="12" t="s">
        <v>53</v>
      </c>
      <c r="O124" s="12" t="s">
        <v>53</v>
      </c>
      <c r="P124" s="13"/>
      <c r="Q124" s="25"/>
    </row>
    <row r="125" spans="3:17" x14ac:dyDescent="0.25">
      <c r="C125" s="1" t="s">
        <v>43</v>
      </c>
      <c r="D125" s="18"/>
      <c r="E125" s="27"/>
      <c r="G125" s="1" t="s">
        <v>43</v>
      </c>
      <c r="H125" s="18"/>
      <c r="I125" s="27"/>
      <c r="K125" s="1" t="s">
        <v>43</v>
      </c>
      <c r="L125" s="18"/>
      <c r="M125" s="27"/>
      <c r="O125" s="1" t="s">
        <v>43</v>
      </c>
      <c r="P125" s="18"/>
      <c r="Q125" s="27"/>
    </row>
    <row r="126" spans="3:17" x14ac:dyDescent="0.25">
      <c r="C126" s="1" t="s">
        <v>44</v>
      </c>
      <c r="D126" s="18"/>
      <c r="E126" s="27"/>
      <c r="G126" s="1" t="s">
        <v>44</v>
      </c>
      <c r="H126" s="18"/>
      <c r="I126" s="27"/>
      <c r="K126" s="1" t="s">
        <v>44</v>
      </c>
      <c r="L126" s="18"/>
      <c r="M126" s="27"/>
      <c r="O126" s="1" t="s">
        <v>44</v>
      </c>
      <c r="P126" s="18"/>
      <c r="Q126" s="27"/>
    </row>
    <row r="127" spans="3:17" x14ac:dyDescent="0.25">
      <c r="C127" s="1" t="s">
        <v>45</v>
      </c>
      <c r="D127" s="18"/>
      <c r="E127" s="27"/>
      <c r="G127" s="1" t="s">
        <v>45</v>
      </c>
      <c r="H127" s="18"/>
      <c r="I127" s="27"/>
      <c r="K127" s="1" t="s">
        <v>45</v>
      </c>
      <c r="L127" s="18"/>
      <c r="M127" s="27"/>
      <c r="O127" s="1" t="s">
        <v>45</v>
      </c>
      <c r="P127" s="18"/>
      <c r="Q127" s="27"/>
    </row>
    <row r="128" spans="3:17" x14ac:dyDescent="0.25">
      <c r="C128" s="1" t="s">
        <v>46</v>
      </c>
      <c r="D128" s="18"/>
      <c r="E128" s="27"/>
      <c r="G128" s="1" t="s">
        <v>46</v>
      </c>
      <c r="H128" s="18"/>
      <c r="I128" s="27"/>
      <c r="K128" s="1" t="s">
        <v>46</v>
      </c>
      <c r="L128" s="18"/>
      <c r="M128" s="27"/>
      <c r="O128" s="1" t="s">
        <v>46</v>
      </c>
      <c r="P128" s="18"/>
      <c r="Q128" s="27"/>
    </row>
    <row r="129" spans="3:17" x14ac:dyDescent="0.25">
      <c r="C129" s="1" t="s">
        <v>47</v>
      </c>
      <c r="D129" s="18"/>
      <c r="E129" s="27"/>
      <c r="G129" s="1" t="s">
        <v>47</v>
      </c>
      <c r="H129" s="18"/>
      <c r="I129" s="27"/>
      <c r="K129" s="1" t="s">
        <v>47</v>
      </c>
      <c r="L129" s="18"/>
      <c r="M129" s="27"/>
      <c r="O129" s="1" t="s">
        <v>47</v>
      </c>
      <c r="P129" s="18"/>
      <c r="Q129" s="27"/>
    </row>
    <row r="130" spans="3:17" x14ac:dyDescent="0.25">
      <c r="C130" s="1" t="s">
        <v>48</v>
      </c>
      <c r="D130" s="18"/>
      <c r="E130" s="27"/>
      <c r="G130" s="1" t="s">
        <v>48</v>
      </c>
      <c r="H130" s="18"/>
      <c r="I130" s="27"/>
      <c r="K130" s="1" t="s">
        <v>48</v>
      </c>
      <c r="L130" s="18"/>
      <c r="M130" s="27"/>
      <c r="O130" s="1" t="s">
        <v>48</v>
      </c>
      <c r="P130" s="18"/>
      <c r="Q130" s="27"/>
    </row>
    <row r="131" spans="3:17" x14ac:dyDescent="0.25">
      <c r="C131" s="1" t="s">
        <v>49</v>
      </c>
      <c r="D131" s="18"/>
      <c r="E131" s="27"/>
      <c r="G131" s="1" t="s">
        <v>49</v>
      </c>
      <c r="H131" s="18"/>
      <c r="I131" s="27"/>
      <c r="K131" s="1" t="s">
        <v>49</v>
      </c>
      <c r="L131" s="18"/>
      <c r="M131" s="27"/>
      <c r="O131" s="1" t="s">
        <v>49</v>
      </c>
      <c r="P131" s="18"/>
      <c r="Q131" s="27"/>
    </row>
    <row r="132" spans="3:17" ht="45" x14ac:dyDescent="0.25">
      <c r="C132" s="1" t="s">
        <v>349</v>
      </c>
      <c r="D132" s="18"/>
      <c r="E132" s="27"/>
      <c r="G132" s="1" t="s">
        <v>349</v>
      </c>
      <c r="H132" s="18"/>
      <c r="I132" s="27"/>
      <c r="K132" s="1" t="s">
        <v>349</v>
      </c>
      <c r="L132" s="18"/>
      <c r="M132" s="27"/>
      <c r="O132" s="1" t="s">
        <v>349</v>
      </c>
      <c r="P132" s="18"/>
      <c r="Q132" s="27"/>
    </row>
    <row r="133" spans="3:17" x14ac:dyDescent="0.25">
      <c r="C133" s="1" t="s">
        <v>51</v>
      </c>
      <c r="D133" s="18"/>
      <c r="E133" s="27"/>
      <c r="G133" s="1" t="s">
        <v>51</v>
      </c>
      <c r="H133" s="18"/>
      <c r="I133" s="27"/>
      <c r="K133" s="1" t="s">
        <v>51</v>
      </c>
      <c r="L133" s="18"/>
      <c r="M133" s="27"/>
      <c r="O133" s="1" t="s">
        <v>51</v>
      </c>
      <c r="P133" s="18"/>
      <c r="Q133" s="27"/>
    </row>
    <row r="134" spans="3:17" x14ac:dyDescent="0.25">
      <c r="C134" s="1" t="s">
        <v>52</v>
      </c>
      <c r="D134" s="18"/>
      <c r="E134" s="27"/>
      <c r="G134" s="1" t="s">
        <v>52</v>
      </c>
      <c r="H134" s="18"/>
      <c r="I134" s="27"/>
      <c r="K134" s="1" t="s">
        <v>52</v>
      </c>
      <c r="L134" s="18"/>
      <c r="M134" s="27"/>
      <c r="O134" s="1" t="s">
        <v>52</v>
      </c>
      <c r="P134" s="18"/>
      <c r="Q134" s="27"/>
    </row>
    <row r="135" spans="3:17" x14ac:dyDescent="0.25">
      <c r="C135" s="12" t="s">
        <v>76</v>
      </c>
      <c r="G135" s="12" t="s">
        <v>76</v>
      </c>
      <c r="K135" s="12" t="s">
        <v>76</v>
      </c>
      <c r="O135" s="12" t="s">
        <v>76</v>
      </c>
      <c r="P135" s="13"/>
      <c r="Q135" s="25"/>
    </row>
    <row r="136" spans="3:17" x14ac:dyDescent="0.25">
      <c r="C136" s="1" t="s">
        <v>54</v>
      </c>
      <c r="D136" s="18"/>
      <c r="E136" s="27"/>
      <c r="G136" s="1" t="s">
        <v>54</v>
      </c>
      <c r="H136" s="18"/>
      <c r="I136" s="27"/>
      <c r="K136" s="1" t="s">
        <v>54</v>
      </c>
      <c r="L136" s="18"/>
      <c r="M136" s="27"/>
      <c r="O136" s="1" t="s">
        <v>54</v>
      </c>
      <c r="P136" s="18"/>
      <c r="Q136" s="27"/>
    </row>
    <row r="137" spans="3:17" x14ac:dyDescent="0.25">
      <c r="C137" s="1" t="s">
        <v>55</v>
      </c>
      <c r="D137" s="18"/>
      <c r="E137" s="27"/>
      <c r="G137" s="1" t="s">
        <v>55</v>
      </c>
      <c r="H137" s="18"/>
      <c r="I137" s="27"/>
      <c r="K137" s="1" t="s">
        <v>55</v>
      </c>
      <c r="L137" s="18"/>
      <c r="M137" s="27"/>
      <c r="O137" s="1" t="s">
        <v>55</v>
      </c>
      <c r="P137" s="18"/>
      <c r="Q137" s="27"/>
    </row>
    <row r="138" spans="3:17" x14ac:dyDescent="0.25">
      <c r="C138" s="1" t="s">
        <v>56</v>
      </c>
      <c r="D138" s="18"/>
      <c r="E138" s="27"/>
      <c r="G138" s="1" t="s">
        <v>56</v>
      </c>
      <c r="H138" s="18"/>
      <c r="I138" s="27"/>
      <c r="K138" s="1" t="s">
        <v>56</v>
      </c>
      <c r="L138" s="18"/>
      <c r="M138" s="27"/>
      <c r="O138" s="1" t="s">
        <v>56</v>
      </c>
      <c r="P138" s="18"/>
      <c r="Q138" s="27"/>
    </row>
    <row r="139" spans="3:17" x14ac:dyDescent="0.25">
      <c r="C139" s="1" t="s">
        <v>57</v>
      </c>
      <c r="D139" s="18"/>
      <c r="E139" s="27"/>
      <c r="G139" s="1" t="s">
        <v>57</v>
      </c>
      <c r="H139" s="18"/>
      <c r="I139" s="27"/>
      <c r="K139" s="1" t="s">
        <v>57</v>
      </c>
      <c r="L139" s="18"/>
      <c r="M139" s="27"/>
      <c r="O139" s="1" t="s">
        <v>57</v>
      </c>
      <c r="P139" s="18"/>
      <c r="Q139" s="27"/>
    </row>
    <row r="140" spans="3:17" x14ac:dyDescent="0.25">
      <c r="C140" s="1" t="s">
        <v>58</v>
      </c>
      <c r="D140" s="18"/>
      <c r="E140" s="27"/>
      <c r="G140" s="1" t="s">
        <v>58</v>
      </c>
      <c r="H140" s="18"/>
      <c r="I140" s="27"/>
      <c r="K140" s="1" t="s">
        <v>58</v>
      </c>
      <c r="L140" s="18"/>
      <c r="M140" s="27"/>
      <c r="O140" s="1" t="s">
        <v>58</v>
      </c>
      <c r="P140" s="18"/>
      <c r="Q140" s="27"/>
    </row>
    <row r="141" spans="3:17" x14ac:dyDescent="0.25">
      <c r="C141" s="1" t="s">
        <v>59</v>
      </c>
      <c r="D141" s="18"/>
      <c r="E141" s="27"/>
      <c r="G141" s="1" t="s">
        <v>59</v>
      </c>
      <c r="H141" s="18"/>
      <c r="I141" s="27"/>
      <c r="K141" s="1" t="s">
        <v>59</v>
      </c>
      <c r="L141" s="18"/>
      <c r="M141" s="27"/>
      <c r="O141" s="1" t="s">
        <v>59</v>
      </c>
      <c r="P141" s="18"/>
      <c r="Q141" s="27"/>
    </row>
    <row r="142" spans="3:17" x14ac:dyDescent="0.25">
      <c r="C142" s="1" t="s">
        <v>60</v>
      </c>
      <c r="D142" s="18"/>
      <c r="E142" s="27"/>
      <c r="G142" s="1" t="s">
        <v>60</v>
      </c>
      <c r="H142" s="18"/>
      <c r="I142" s="27"/>
      <c r="K142" s="1" t="s">
        <v>60</v>
      </c>
      <c r="L142" s="18"/>
      <c r="M142" s="27"/>
      <c r="O142" s="1" t="s">
        <v>60</v>
      </c>
      <c r="P142" s="18"/>
      <c r="Q142" s="27"/>
    </row>
    <row r="143" spans="3:17" x14ac:dyDescent="0.25">
      <c r="C143" s="1" t="s">
        <v>61</v>
      </c>
      <c r="D143" s="18"/>
      <c r="E143" s="27"/>
      <c r="G143" s="1" t="s">
        <v>61</v>
      </c>
      <c r="H143" s="18"/>
      <c r="I143" s="27"/>
      <c r="K143" s="1" t="s">
        <v>61</v>
      </c>
      <c r="L143" s="18"/>
      <c r="M143" s="27"/>
      <c r="O143" s="1" t="s">
        <v>61</v>
      </c>
      <c r="P143" s="18"/>
      <c r="Q143" s="27"/>
    </row>
    <row r="144" spans="3:17" x14ac:dyDescent="0.25">
      <c r="C144" s="1" t="s">
        <v>62</v>
      </c>
      <c r="D144" s="18"/>
      <c r="E144" s="27"/>
      <c r="G144" s="1" t="s">
        <v>62</v>
      </c>
      <c r="H144" s="18"/>
      <c r="I144" s="27"/>
      <c r="K144" s="1" t="s">
        <v>62</v>
      </c>
      <c r="L144" s="18"/>
      <c r="M144" s="27"/>
      <c r="O144" s="1" t="s">
        <v>62</v>
      </c>
      <c r="P144" s="18"/>
      <c r="Q144" s="27"/>
    </row>
    <row r="145" spans="1:19" x14ac:dyDescent="0.25">
      <c r="C145" s="1" t="s">
        <v>63</v>
      </c>
      <c r="D145" s="18"/>
      <c r="E145" s="27"/>
      <c r="G145" s="1" t="s">
        <v>63</v>
      </c>
      <c r="H145" s="18"/>
      <c r="I145" s="27"/>
      <c r="K145" s="1" t="s">
        <v>63</v>
      </c>
      <c r="L145" s="18"/>
      <c r="M145" s="27"/>
      <c r="O145" s="1" t="s">
        <v>63</v>
      </c>
      <c r="P145" s="18"/>
      <c r="Q145" s="27"/>
    </row>
    <row r="146" spans="1:19" x14ac:dyDescent="0.25">
      <c r="C146" s="1" t="s">
        <v>64</v>
      </c>
      <c r="D146" s="18"/>
      <c r="E146" s="27"/>
      <c r="G146" s="1" t="s">
        <v>64</v>
      </c>
      <c r="H146" s="18"/>
      <c r="I146" s="27"/>
      <c r="K146" s="1" t="s">
        <v>64</v>
      </c>
      <c r="L146" s="18"/>
      <c r="M146" s="27"/>
      <c r="O146" s="1" t="s">
        <v>64</v>
      </c>
      <c r="P146" s="18"/>
      <c r="Q146" s="27"/>
    </row>
    <row r="147" spans="1:19" x14ac:dyDescent="0.25">
      <c r="C147" s="1" t="s">
        <v>65</v>
      </c>
      <c r="D147" s="18"/>
      <c r="E147" s="27"/>
      <c r="G147" s="1" t="s">
        <v>65</v>
      </c>
      <c r="H147" s="18"/>
      <c r="I147" s="27"/>
      <c r="K147" s="1" t="s">
        <v>65</v>
      </c>
      <c r="L147" s="18"/>
      <c r="M147" s="27"/>
      <c r="O147" s="1" t="s">
        <v>65</v>
      </c>
      <c r="P147" s="18"/>
      <c r="Q147" s="27"/>
    </row>
    <row r="148" spans="1:19" x14ac:dyDescent="0.25">
      <c r="C148" s="1" t="s">
        <v>66</v>
      </c>
      <c r="D148" s="18"/>
      <c r="E148" s="27"/>
      <c r="G148" s="1" t="s">
        <v>66</v>
      </c>
      <c r="H148" s="18"/>
      <c r="I148" s="27"/>
      <c r="K148" s="1" t="s">
        <v>66</v>
      </c>
      <c r="L148" s="18"/>
      <c r="M148" s="27"/>
      <c r="O148" s="1" t="s">
        <v>66</v>
      </c>
      <c r="P148" s="18"/>
      <c r="Q148" s="27"/>
    </row>
    <row r="149" spans="1:19" x14ac:dyDescent="0.25">
      <c r="C149" s="1" t="s">
        <v>67</v>
      </c>
      <c r="D149" s="18"/>
      <c r="E149" s="27"/>
      <c r="G149" s="1" t="s">
        <v>67</v>
      </c>
      <c r="H149" s="18"/>
      <c r="I149" s="27"/>
      <c r="K149" s="1" t="s">
        <v>67</v>
      </c>
      <c r="L149" s="18"/>
      <c r="M149" s="27"/>
      <c r="O149" s="1" t="s">
        <v>67</v>
      </c>
      <c r="P149" s="18"/>
      <c r="Q149" s="27"/>
    </row>
    <row r="150" spans="1:19" x14ac:dyDescent="0.25">
      <c r="C150" s="1" t="s">
        <v>68</v>
      </c>
      <c r="D150" s="18"/>
      <c r="E150" s="27"/>
      <c r="G150" s="1" t="s">
        <v>68</v>
      </c>
      <c r="H150" s="18"/>
      <c r="I150" s="27"/>
      <c r="K150" s="1" t="s">
        <v>68</v>
      </c>
      <c r="L150" s="18"/>
      <c r="M150" s="27"/>
      <c r="O150" s="1" t="s">
        <v>68</v>
      </c>
      <c r="P150" s="18"/>
      <c r="Q150" s="27"/>
    </row>
    <row r="151" spans="1:19" x14ac:dyDescent="0.25">
      <c r="C151" s="1" t="s">
        <v>69</v>
      </c>
      <c r="D151" s="18"/>
      <c r="E151" s="27"/>
      <c r="G151" s="1" t="s">
        <v>69</v>
      </c>
      <c r="H151" s="18"/>
      <c r="I151" s="27"/>
      <c r="K151" s="1" t="s">
        <v>69</v>
      </c>
      <c r="L151" s="18"/>
      <c r="M151" s="27"/>
      <c r="O151" s="1" t="s">
        <v>69</v>
      </c>
      <c r="P151" s="18"/>
      <c r="Q151" s="27"/>
    </row>
    <row r="152" spans="1:19" x14ac:dyDescent="0.25">
      <c r="C152" s="1" t="s">
        <v>70</v>
      </c>
      <c r="D152" s="18"/>
      <c r="E152" s="27"/>
      <c r="G152" s="1" t="s">
        <v>70</v>
      </c>
      <c r="H152" s="18"/>
      <c r="I152" s="27"/>
      <c r="K152" s="1" t="s">
        <v>70</v>
      </c>
      <c r="L152" s="18"/>
      <c r="M152" s="27"/>
      <c r="O152" s="1" t="s">
        <v>70</v>
      </c>
      <c r="P152" s="18"/>
      <c r="Q152" s="27"/>
    </row>
    <row r="153" spans="1:19" x14ac:dyDescent="0.25">
      <c r="C153" s="1" t="s">
        <v>350</v>
      </c>
      <c r="D153" s="18"/>
      <c r="E153" s="27"/>
      <c r="G153" s="1" t="s">
        <v>350</v>
      </c>
      <c r="H153" s="18"/>
      <c r="I153" s="27"/>
      <c r="K153" s="1" t="s">
        <v>350</v>
      </c>
      <c r="L153" s="18"/>
      <c r="M153" s="27"/>
      <c r="O153" s="1" t="s">
        <v>350</v>
      </c>
      <c r="P153" s="18"/>
      <c r="Q153" s="27"/>
    </row>
    <row r="154" spans="1:19" x14ac:dyDescent="0.25">
      <c r="C154" s="1" t="s">
        <v>71</v>
      </c>
      <c r="D154" s="18"/>
      <c r="E154" s="27"/>
      <c r="G154" s="1" t="s">
        <v>71</v>
      </c>
      <c r="H154" s="18"/>
      <c r="I154" s="27"/>
      <c r="K154" s="1" t="s">
        <v>71</v>
      </c>
      <c r="L154" s="18"/>
      <c r="M154" s="27"/>
      <c r="O154" s="1" t="s">
        <v>71</v>
      </c>
      <c r="P154" s="18"/>
      <c r="Q154" s="27"/>
    </row>
    <row r="155" spans="1:19" x14ac:dyDescent="0.25">
      <c r="C155" s="1" t="s">
        <v>72</v>
      </c>
      <c r="D155" s="18"/>
      <c r="E155" s="27"/>
      <c r="G155" s="1" t="s">
        <v>72</v>
      </c>
      <c r="H155" s="18"/>
      <c r="I155" s="27"/>
      <c r="K155" s="1" t="s">
        <v>72</v>
      </c>
      <c r="L155" s="18"/>
      <c r="M155" s="27"/>
      <c r="O155" s="1" t="s">
        <v>72</v>
      </c>
      <c r="P155" s="18"/>
      <c r="Q155" s="27"/>
    </row>
    <row r="156" spans="1:19" ht="30" x14ac:dyDescent="0.25">
      <c r="C156" s="1" t="s">
        <v>74</v>
      </c>
      <c r="D156" s="18"/>
      <c r="E156" s="27"/>
      <c r="G156" s="1" t="s">
        <v>74</v>
      </c>
      <c r="H156" s="18"/>
      <c r="I156" s="27"/>
      <c r="K156" s="1" t="s">
        <v>74</v>
      </c>
      <c r="L156" s="18"/>
      <c r="M156" s="27"/>
      <c r="O156" s="1" t="s">
        <v>74</v>
      </c>
      <c r="P156" s="18"/>
      <c r="Q156" s="27"/>
    </row>
    <row r="157" spans="1:19" x14ac:dyDescent="0.25">
      <c r="C157" s="1" t="s">
        <v>75</v>
      </c>
      <c r="D157" s="18"/>
      <c r="E157" s="27"/>
      <c r="G157" s="1" t="s">
        <v>75</v>
      </c>
      <c r="H157" s="18"/>
      <c r="I157" s="27"/>
      <c r="K157" s="1" t="s">
        <v>75</v>
      </c>
      <c r="L157" s="18"/>
      <c r="M157" s="27"/>
      <c r="O157" s="1" t="s">
        <v>75</v>
      </c>
      <c r="P157" s="18"/>
      <c r="Q157" s="27"/>
    </row>
    <row r="158" spans="1:19" ht="30" x14ac:dyDescent="0.25">
      <c r="A158" s="4" t="s">
        <v>215</v>
      </c>
      <c r="B158" s="16" t="s">
        <v>351</v>
      </c>
      <c r="C158" s="1" t="s">
        <v>75</v>
      </c>
      <c r="D158" s="18"/>
      <c r="E158" s="27"/>
      <c r="S158" s="9">
        <f>SUM(D160:D167,D169:D178,D180:D201)/COUNTA(C160:C167,C169:C178,C180:C201)</f>
        <v>0</v>
      </c>
    </row>
    <row r="159" spans="1:19" x14ac:dyDescent="0.25">
      <c r="C159" s="12" t="s">
        <v>42</v>
      </c>
    </row>
    <row r="160" spans="1:19" x14ac:dyDescent="0.25">
      <c r="C160" s="1" t="s">
        <v>34</v>
      </c>
      <c r="D160" s="18"/>
      <c r="E160" s="27"/>
    </row>
    <row r="161" spans="3:5" x14ac:dyDescent="0.25">
      <c r="C161" s="1" t="s">
        <v>35</v>
      </c>
      <c r="D161" s="18"/>
      <c r="E161" s="27"/>
    </row>
    <row r="162" spans="3:5" x14ac:dyDescent="0.25">
      <c r="C162" s="1" t="s">
        <v>36</v>
      </c>
      <c r="D162" s="18"/>
      <c r="E162" s="27"/>
    </row>
    <row r="163" spans="3:5" x14ac:dyDescent="0.25">
      <c r="C163" s="1" t="s">
        <v>37</v>
      </c>
      <c r="D163" s="18"/>
      <c r="E163" s="27"/>
    </row>
    <row r="164" spans="3:5" x14ac:dyDescent="0.25">
      <c r="C164" s="1" t="s">
        <v>38</v>
      </c>
      <c r="D164" s="18"/>
      <c r="E164" s="27"/>
    </row>
    <row r="165" spans="3:5" x14ac:dyDescent="0.25">
      <c r="C165" s="1" t="s">
        <v>39</v>
      </c>
      <c r="D165" s="18"/>
      <c r="E165" s="27"/>
    </row>
    <row r="166" spans="3:5" x14ac:dyDescent="0.25">
      <c r="C166" s="1" t="s">
        <v>40</v>
      </c>
      <c r="D166" s="18"/>
      <c r="E166" s="27"/>
    </row>
    <row r="167" spans="3:5" x14ac:dyDescent="0.25">
      <c r="C167" s="1" t="s">
        <v>41</v>
      </c>
      <c r="D167" s="18"/>
      <c r="E167" s="27"/>
    </row>
    <row r="168" spans="3:5" ht="30" x14ac:dyDescent="0.25">
      <c r="C168" s="12" t="s">
        <v>53</v>
      </c>
    </row>
    <row r="169" spans="3:5" x14ac:dyDescent="0.25">
      <c r="C169" s="1" t="s">
        <v>43</v>
      </c>
      <c r="D169" s="18"/>
      <c r="E169" s="27"/>
    </row>
    <row r="170" spans="3:5" x14ac:dyDescent="0.25">
      <c r="C170" s="1" t="s">
        <v>44</v>
      </c>
      <c r="D170" s="18"/>
      <c r="E170" s="27"/>
    </row>
    <row r="171" spans="3:5" x14ac:dyDescent="0.25">
      <c r="C171" s="1" t="s">
        <v>45</v>
      </c>
      <c r="D171" s="18"/>
      <c r="E171" s="27"/>
    </row>
    <row r="172" spans="3:5" x14ac:dyDescent="0.25">
      <c r="C172" s="1" t="s">
        <v>46</v>
      </c>
      <c r="D172" s="18"/>
      <c r="E172" s="27"/>
    </row>
    <row r="173" spans="3:5" x14ac:dyDescent="0.25">
      <c r="C173" s="1" t="s">
        <v>47</v>
      </c>
      <c r="D173" s="18"/>
      <c r="E173" s="27"/>
    </row>
    <row r="174" spans="3:5" x14ac:dyDescent="0.25">
      <c r="C174" s="1" t="s">
        <v>48</v>
      </c>
      <c r="D174" s="18"/>
      <c r="E174" s="27"/>
    </row>
    <row r="175" spans="3:5" x14ac:dyDescent="0.25">
      <c r="C175" s="1" t="s">
        <v>49</v>
      </c>
      <c r="D175" s="18"/>
      <c r="E175" s="27"/>
    </row>
    <row r="176" spans="3:5" ht="45" x14ac:dyDescent="0.25">
      <c r="C176" s="1" t="s">
        <v>349</v>
      </c>
      <c r="D176" s="18"/>
      <c r="E176" s="27"/>
    </row>
    <row r="177" spans="3:18" x14ac:dyDescent="0.25">
      <c r="C177" s="1" t="s">
        <v>51</v>
      </c>
      <c r="D177" s="18"/>
      <c r="E177" s="27"/>
    </row>
    <row r="178" spans="3:18" x14ac:dyDescent="0.25">
      <c r="C178" s="1" t="s">
        <v>52</v>
      </c>
      <c r="D178" s="18"/>
      <c r="E178" s="27"/>
    </row>
    <row r="179" spans="3:18" x14ac:dyDescent="0.25">
      <c r="C179" s="12" t="s">
        <v>76</v>
      </c>
      <c r="F179" s="67"/>
      <c r="J179" s="67"/>
      <c r="N179" s="67"/>
      <c r="R179" s="67"/>
    </row>
    <row r="180" spans="3:18" x14ac:dyDescent="0.25">
      <c r="C180" s="1" t="s">
        <v>54</v>
      </c>
      <c r="D180" s="18"/>
      <c r="E180" s="27"/>
    </row>
    <row r="181" spans="3:18" x14ac:dyDescent="0.25">
      <c r="C181" s="1" t="s">
        <v>55</v>
      </c>
      <c r="D181" s="18"/>
      <c r="E181" s="27"/>
    </row>
    <row r="182" spans="3:18" x14ac:dyDescent="0.25">
      <c r="C182" s="1" t="s">
        <v>56</v>
      </c>
      <c r="D182" s="18"/>
      <c r="E182" s="27"/>
    </row>
    <row r="183" spans="3:18" x14ac:dyDescent="0.25">
      <c r="C183" s="1" t="s">
        <v>57</v>
      </c>
      <c r="D183" s="18"/>
      <c r="E183" s="27"/>
    </row>
    <row r="184" spans="3:18" x14ac:dyDescent="0.25">
      <c r="C184" s="1" t="s">
        <v>58</v>
      </c>
      <c r="D184" s="18"/>
      <c r="E184" s="27"/>
    </row>
    <row r="185" spans="3:18" x14ac:dyDescent="0.25">
      <c r="C185" s="1" t="s">
        <v>59</v>
      </c>
      <c r="D185" s="18"/>
      <c r="E185" s="27"/>
    </row>
    <row r="186" spans="3:18" x14ac:dyDescent="0.25">
      <c r="C186" s="1" t="s">
        <v>60</v>
      </c>
      <c r="D186" s="18"/>
      <c r="E186" s="27"/>
    </row>
    <row r="187" spans="3:18" x14ac:dyDescent="0.25">
      <c r="C187" s="1" t="s">
        <v>61</v>
      </c>
      <c r="D187" s="18"/>
      <c r="E187" s="27"/>
    </row>
    <row r="188" spans="3:18" x14ac:dyDescent="0.25">
      <c r="C188" s="1" t="s">
        <v>62</v>
      </c>
      <c r="D188" s="18"/>
      <c r="E188" s="27"/>
    </row>
    <row r="189" spans="3:18" x14ac:dyDescent="0.25">
      <c r="C189" s="1" t="s">
        <v>63</v>
      </c>
      <c r="D189" s="18"/>
      <c r="E189" s="27"/>
    </row>
    <row r="190" spans="3:18" x14ac:dyDescent="0.25">
      <c r="C190" s="1" t="s">
        <v>64</v>
      </c>
      <c r="D190" s="18"/>
      <c r="E190" s="27"/>
    </row>
    <row r="191" spans="3:18" x14ac:dyDescent="0.25">
      <c r="C191" s="1" t="s">
        <v>65</v>
      </c>
      <c r="D191" s="18"/>
      <c r="E191" s="27"/>
    </row>
    <row r="192" spans="3:18" x14ac:dyDescent="0.25">
      <c r="C192" s="1" t="s">
        <v>66</v>
      </c>
      <c r="D192" s="18"/>
      <c r="E192" s="27"/>
    </row>
    <row r="193" spans="1:19" x14ac:dyDescent="0.25">
      <c r="C193" s="1" t="s">
        <v>67</v>
      </c>
      <c r="D193" s="18"/>
      <c r="E193" s="27"/>
    </row>
    <row r="194" spans="1:19" x14ac:dyDescent="0.25">
      <c r="C194" s="1" t="s">
        <v>68</v>
      </c>
      <c r="D194" s="18"/>
      <c r="E194" s="27"/>
    </row>
    <row r="195" spans="1:19" x14ac:dyDescent="0.25">
      <c r="C195" s="1" t="s">
        <v>69</v>
      </c>
      <c r="D195" s="18"/>
      <c r="E195" s="27"/>
    </row>
    <row r="196" spans="1:19" x14ac:dyDescent="0.25">
      <c r="C196" s="1" t="s">
        <v>70</v>
      </c>
      <c r="D196" s="18"/>
      <c r="E196" s="27"/>
    </row>
    <row r="197" spans="1:19" x14ac:dyDescent="0.25">
      <c r="C197" s="1" t="s">
        <v>350</v>
      </c>
      <c r="D197" s="18"/>
      <c r="E197" s="27"/>
    </row>
    <row r="198" spans="1:19" x14ac:dyDescent="0.25">
      <c r="C198" s="1" t="s">
        <v>71</v>
      </c>
      <c r="D198" s="18"/>
      <c r="E198" s="27"/>
    </row>
    <row r="199" spans="1:19" x14ac:dyDescent="0.25">
      <c r="C199" s="1" t="s">
        <v>72</v>
      </c>
      <c r="D199" s="18"/>
      <c r="E199" s="27"/>
    </row>
    <row r="200" spans="1:19" ht="30" x14ac:dyDescent="0.25">
      <c r="C200" s="1" t="s">
        <v>74</v>
      </c>
      <c r="D200" s="18"/>
      <c r="E200" s="27"/>
    </row>
    <row r="201" spans="1:19" x14ac:dyDescent="0.25">
      <c r="C201" s="1" t="s">
        <v>75</v>
      </c>
      <c r="D201" s="18"/>
      <c r="E201" s="27"/>
    </row>
    <row r="202" spans="1:19" x14ac:dyDescent="0.25">
      <c r="A202" s="4" t="s">
        <v>216</v>
      </c>
      <c r="B202" s="16" t="s">
        <v>352</v>
      </c>
      <c r="C202" s="1" t="s">
        <v>353</v>
      </c>
      <c r="D202" s="18"/>
      <c r="E202" s="27"/>
      <c r="S202" s="9">
        <f>SUM(D202:D207)/COUNTA(C202:C207)</f>
        <v>0</v>
      </c>
    </row>
    <row r="203" spans="1:19" x14ac:dyDescent="0.25">
      <c r="C203" s="1" t="s">
        <v>354</v>
      </c>
      <c r="D203" s="18"/>
      <c r="E203" s="27"/>
    </row>
    <row r="204" spans="1:19" x14ac:dyDescent="0.25">
      <c r="C204" s="1" t="s">
        <v>355</v>
      </c>
      <c r="D204" s="18"/>
      <c r="E204" s="27"/>
    </row>
    <row r="205" spans="1:19" x14ac:dyDescent="0.25">
      <c r="C205" s="1" t="s">
        <v>356</v>
      </c>
      <c r="D205" s="18"/>
      <c r="E205" s="27"/>
    </row>
    <row r="206" spans="1:19" x14ac:dyDescent="0.25">
      <c r="C206" s="1" t="s">
        <v>357</v>
      </c>
      <c r="D206" s="18"/>
      <c r="E206" s="27"/>
    </row>
    <row r="207" spans="1:19" x14ac:dyDescent="0.25">
      <c r="C207" s="1" t="s">
        <v>358</v>
      </c>
      <c r="D207" s="18"/>
      <c r="E207" s="27"/>
    </row>
    <row r="208" spans="1:19" x14ac:dyDescent="0.25">
      <c r="A208" s="4" t="s">
        <v>217</v>
      </c>
      <c r="B208" s="16" t="s">
        <v>359</v>
      </c>
      <c r="C208" s="1" t="s">
        <v>360</v>
      </c>
      <c r="D208" s="18"/>
      <c r="E208" s="27"/>
      <c r="S208" s="9">
        <f>SUM(D208:D209)/COUNTA(C208:C209)</f>
        <v>0</v>
      </c>
    </row>
    <row r="209" spans="1:19" ht="30" x14ac:dyDescent="0.25">
      <c r="C209" s="1" t="s">
        <v>361</v>
      </c>
      <c r="D209" s="18"/>
      <c r="E209" s="27"/>
    </row>
    <row r="210" spans="1:19" ht="30" x14ac:dyDescent="0.25">
      <c r="A210" s="4" t="s">
        <v>218</v>
      </c>
      <c r="B210" s="16" t="s">
        <v>362</v>
      </c>
      <c r="C210" s="1" t="s">
        <v>362</v>
      </c>
      <c r="D210" s="18"/>
      <c r="E210" s="27"/>
      <c r="S210" s="9">
        <f>SUM(D210:D212)/COUNTA(C210:C212)</f>
        <v>0</v>
      </c>
    </row>
    <row r="211" spans="1:19" ht="30" x14ac:dyDescent="0.25">
      <c r="C211" s="1" t="s">
        <v>363</v>
      </c>
      <c r="D211" s="18"/>
      <c r="E211" s="27"/>
    </row>
    <row r="212" spans="1:19" x14ac:dyDescent="0.25">
      <c r="C212" s="1" t="s">
        <v>364</v>
      </c>
      <c r="D212" s="18"/>
      <c r="E212" s="27"/>
    </row>
    <row r="213" spans="1:19" ht="45" x14ac:dyDescent="0.25">
      <c r="A213" s="4" t="s">
        <v>219</v>
      </c>
      <c r="B213" s="16" t="s">
        <v>365</v>
      </c>
      <c r="C213" s="1" t="s">
        <v>127</v>
      </c>
      <c r="D213" s="18"/>
      <c r="E213" s="27"/>
      <c r="S213" s="9">
        <f>SUM(D213:D228,H214:H228)/COUNTA(C213:C228,G214:G228)</f>
        <v>0</v>
      </c>
    </row>
    <row r="214" spans="1:19" x14ac:dyDescent="0.25">
      <c r="C214" s="1" t="s">
        <v>366</v>
      </c>
      <c r="D214" s="18"/>
      <c r="E214" s="27"/>
      <c r="G214" s="1" t="s">
        <v>366</v>
      </c>
      <c r="H214" s="18"/>
      <c r="I214" s="27"/>
    </row>
    <row r="215" spans="1:19" x14ac:dyDescent="0.25">
      <c r="C215" s="1" t="s">
        <v>367</v>
      </c>
      <c r="D215" s="18"/>
      <c r="E215" s="27"/>
      <c r="G215" s="1" t="s">
        <v>367</v>
      </c>
      <c r="H215" s="18"/>
      <c r="I215" s="27"/>
    </row>
    <row r="216" spans="1:19" x14ac:dyDescent="0.25">
      <c r="C216" s="1" t="s">
        <v>368</v>
      </c>
      <c r="D216" s="18"/>
      <c r="E216" s="27"/>
      <c r="G216" s="1" t="s">
        <v>368</v>
      </c>
      <c r="H216" s="18"/>
      <c r="I216" s="27"/>
    </row>
    <row r="217" spans="1:19" x14ac:dyDescent="0.25">
      <c r="C217" s="1" t="s">
        <v>369</v>
      </c>
      <c r="D217" s="18"/>
      <c r="E217" s="27"/>
      <c r="G217" s="1" t="s">
        <v>369</v>
      </c>
      <c r="H217" s="18"/>
      <c r="I217" s="27"/>
    </row>
    <row r="218" spans="1:19" x14ac:dyDescent="0.25">
      <c r="C218" s="1" t="s">
        <v>370</v>
      </c>
      <c r="D218" s="18"/>
      <c r="E218" s="27"/>
      <c r="G218" s="1" t="s">
        <v>370</v>
      </c>
      <c r="H218" s="18"/>
      <c r="I218" s="27"/>
    </row>
    <row r="219" spans="1:19" x14ac:dyDescent="0.25">
      <c r="C219" s="1" t="s">
        <v>371</v>
      </c>
      <c r="D219" s="18"/>
      <c r="E219" s="27"/>
      <c r="G219" s="1" t="s">
        <v>371</v>
      </c>
      <c r="H219" s="18"/>
      <c r="I219" s="27"/>
    </row>
    <row r="220" spans="1:19" x14ac:dyDescent="0.25">
      <c r="C220" s="1" t="s">
        <v>372</v>
      </c>
      <c r="D220" s="18"/>
      <c r="E220" s="27"/>
      <c r="G220" s="1" t="s">
        <v>372</v>
      </c>
      <c r="H220" s="18"/>
      <c r="I220" s="27"/>
    </row>
    <row r="221" spans="1:19" x14ac:dyDescent="0.25">
      <c r="C221" s="1" t="s">
        <v>373</v>
      </c>
      <c r="D221" s="18"/>
      <c r="E221" s="27"/>
      <c r="G221" s="1" t="s">
        <v>373</v>
      </c>
      <c r="H221" s="18"/>
      <c r="I221" s="27"/>
    </row>
    <row r="222" spans="1:19" x14ac:dyDescent="0.25">
      <c r="C222" s="1" t="s">
        <v>374</v>
      </c>
      <c r="D222" s="18"/>
      <c r="E222" s="27"/>
      <c r="G222" s="1" t="s">
        <v>374</v>
      </c>
      <c r="H222" s="18"/>
      <c r="I222" s="27"/>
    </row>
    <row r="223" spans="1:19" x14ac:dyDescent="0.25">
      <c r="C223" s="1" t="s">
        <v>375</v>
      </c>
      <c r="D223" s="18"/>
      <c r="E223" s="27"/>
      <c r="G223" s="1" t="s">
        <v>375</v>
      </c>
      <c r="H223" s="18"/>
      <c r="I223" s="27"/>
    </row>
    <row r="224" spans="1:19" x14ac:dyDescent="0.25">
      <c r="C224" s="1" t="s">
        <v>376</v>
      </c>
      <c r="D224" s="18"/>
      <c r="E224" s="27"/>
      <c r="G224" s="1" t="s">
        <v>376</v>
      </c>
      <c r="H224" s="18"/>
      <c r="I224" s="27"/>
    </row>
    <row r="225" spans="1:19" x14ac:dyDescent="0.25">
      <c r="C225" s="1" t="s">
        <v>377</v>
      </c>
      <c r="D225" s="18"/>
      <c r="E225" s="27"/>
      <c r="G225" s="1" t="s">
        <v>377</v>
      </c>
      <c r="H225" s="18"/>
      <c r="I225" s="27"/>
    </row>
    <row r="226" spans="1:19" ht="30" x14ac:dyDescent="0.25">
      <c r="C226" s="1" t="s">
        <v>378</v>
      </c>
      <c r="D226" s="18"/>
      <c r="E226" s="27"/>
      <c r="G226" s="1" t="s">
        <v>378</v>
      </c>
      <c r="H226" s="18"/>
      <c r="I226" s="27"/>
    </row>
    <row r="227" spans="1:19" x14ac:dyDescent="0.25">
      <c r="C227" s="1" t="s">
        <v>95</v>
      </c>
      <c r="D227" s="18"/>
      <c r="E227" s="27"/>
      <c r="G227" s="1" t="s">
        <v>95</v>
      </c>
      <c r="H227" s="18"/>
      <c r="I227" s="27"/>
    </row>
    <row r="228" spans="1:19" x14ac:dyDescent="0.25">
      <c r="C228" s="1" t="s">
        <v>75</v>
      </c>
      <c r="D228" s="18"/>
      <c r="E228" s="27"/>
      <c r="G228" s="1" t="s">
        <v>75</v>
      </c>
      <c r="H228" s="18"/>
      <c r="I228" s="27"/>
    </row>
    <row r="229" spans="1:19" ht="30" x14ac:dyDescent="0.25">
      <c r="A229" s="4" t="s">
        <v>220</v>
      </c>
      <c r="B229" s="16" t="s">
        <v>379</v>
      </c>
      <c r="C229" s="15" t="s">
        <v>380</v>
      </c>
      <c r="D229" s="18"/>
      <c r="E229" s="27"/>
      <c r="S229" s="9">
        <f>SUM(D229:D231,D233:D237,D239:D242)/COUNTA(C229:C231,C233:C237,C239:C242)</f>
        <v>0</v>
      </c>
    </row>
    <row r="230" spans="1:19" ht="30" x14ac:dyDescent="0.25">
      <c r="C230" s="1" t="s">
        <v>381</v>
      </c>
      <c r="D230" s="18"/>
      <c r="E230" s="27"/>
    </row>
    <row r="231" spans="1:19" x14ac:dyDescent="0.25">
      <c r="C231" s="1" t="s">
        <v>382</v>
      </c>
      <c r="D231" s="18"/>
      <c r="E231" s="27"/>
    </row>
    <row r="232" spans="1:19" x14ac:dyDescent="0.25">
      <c r="C232" s="12" t="s">
        <v>383</v>
      </c>
    </row>
    <row r="233" spans="1:19" x14ac:dyDescent="0.25">
      <c r="C233" s="1" t="s">
        <v>384</v>
      </c>
      <c r="D233" s="18"/>
      <c r="E233" s="27"/>
    </row>
    <row r="234" spans="1:19" x14ac:dyDescent="0.25">
      <c r="C234" s="1" t="s">
        <v>385</v>
      </c>
      <c r="D234" s="18"/>
      <c r="E234" s="27"/>
    </row>
    <row r="235" spans="1:19" x14ac:dyDescent="0.25">
      <c r="C235" s="1" t="s">
        <v>386</v>
      </c>
      <c r="D235" s="18"/>
      <c r="E235" s="27"/>
    </row>
    <row r="236" spans="1:19" x14ac:dyDescent="0.25">
      <c r="C236" s="1" t="s">
        <v>387</v>
      </c>
      <c r="D236" s="18"/>
      <c r="E236" s="27"/>
    </row>
    <row r="237" spans="1:19" x14ac:dyDescent="0.25">
      <c r="C237" s="1" t="s">
        <v>388</v>
      </c>
      <c r="D237" s="18"/>
      <c r="E237" s="27"/>
    </row>
    <row r="238" spans="1:19" x14ac:dyDescent="0.25">
      <c r="C238" s="12" t="s">
        <v>389</v>
      </c>
    </row>
    <row r="239" spans="1:19" x14ac:dyDescent="0.25">
      <c r="C239" s="1" t="s">
        <v>390</v>
      </c>
      <c r="D239" s="18"/>
      <c r="E239" s="27"/>
    </row>
    <row r="240" spans="1:19" x14ac:dyDescent="0.25">
      <c r="C240" s="1" t="s">
        <v>391</v>
      </c>
      <c r="D240" s="18"/>
      <c r="E240" s="27"/>
    </row>
    <row r="241" spans="1:19" x14ac:dyDescent="0.25">
      <c r="C241" s="1" t="s">
        <v>392</v>
      </c>
      <c r="D241" s="18"/>
      <c r="E241" s="27"/>
    </row>
    <row r="242" spans="1:19" x14ac:dyDescent="0.25">
      <c r="C242" s="1" t="s">
        <v>393</v>
      </c>
      <c r="D242" s="18"/>
      <c r="E242" s="27"/>
    </row>
    <row r="243" spans="1:19" ht="45" x14ac:dyDescent="0.25">
      <c r="A243" s="4" t="s">
        <v>221</v>
      </c>
      <c r="B243" s="16" t="s">
        <v>394</v>
      </c>
      <c r="C243" s="1" t="s">
        <v>395</v>
      </c>
      <c r="D243" s="18"/>
      <c r="E243" s="27"/>
      <c r="S243" s="9">
        <f>SUM(D243:D246)/COUNTA(C243:C246)</f>
        <v>0</v>
      </c>
    </row>
    <row r="244" spans="1:19" x14ac:dyDescent="0.25">
      <c r="C244" s="1" t="s">
        <v>396</v>
      </c>
      <c r="D244" s="18"/>
      <c r="E244" s="27"/>
    </row>
    <row r="245" spans="1:19" x14ac:dyDescent="0.25">
      <c r="C245" s="1" t="s">
        <v>397</v>
      </c>
      <c r="D245" s="18"/>
      <c r="E245" s="27"/>
    </row>
    <row r="246" spans="1:19" x14ac:dyDescent="0.25">
      <c r="C246" s="1" t="s">
        <v>398</v>
      </c>
      <c r="D246" s="18"/>
      <c r="E246" s="27"/>
    </row>
    <row r="247" spans="1:19" ht="30" x14ac:dyDescent="0.25">
      <c r="A247" s="4" t="s">
        <v>222</v>
      </c>
      <c r="B247" s="16" t="s">
        <v>399</v>
      </c>
      <c r="C247" s="1" t="s">
        <v>400</v>
      </c>
      <c r="D247" s="18"/>
      <c r="E247" s="27"/>
      <c r="S247" s="9">
        <f>SUM(D247:D258)/COUNTA(C247:C258)</f>
        <v>0</v>
      </c>
    </row>
    <row r="248" spans="1:19" ht="30" x14ac:dyDescent="0.25">
      <c r="C248" s="1" t="s">
        <v>401</v>
      </c>
      <c r="D248" s="18"/>
      <c r="E248" s="27"/>
    </row>
    <row r="249" spans="1:19" x14ac:dyDescent="0.25">
      <c r="C249" s="1" t="s">
        <v>402</v>
      </c>
      <c r="D249" s="18"/>
      <c r="E249" s="27"/>
    </row>
    <row r="250" spans="1:19" x14ac:dyDescent="0.25">
      <c r="C250" s="1" t="s">
        <v>912</v>
      </c>
      <c r="D250" s="18"/>
      <c r="E250" s="27"/>
    </row>
    <row r="251" spans="1:19" x14ac:dyDescent="0.25">
      <c r="C251" s="1" t="s">
        <v>403</v>
      </c>
      <c r="D251" s="18"/>
      <c r="E251" s="27"/>
    </row>
    <row r="252" spans="1:19" x14ac:dyDescent="0.25">
      <c r="C252" s="1" t="s">
        <v>913</v>
      </c>
      <c r="D252" s="18"/>
      <c r="E252" s="27"/>
    </row>
    <row r="253" spans="1:19" x14ac:dyDescent="0.25">
      <c r="C253" s="1" t="s">
        <v>914</v>
      </c>
      <c r="D253" s="18"/>
      <c r="E253" s="27"/>
    </row>
    <row r="254" spans="1:19" x14ac:dyDescent="0.25">
      <c r="C254" s="1" t="s">
        <v>915</v>
      </c>
      <c r="D254" s="18"/>
      <c r="E254" s="27"/>
    </row>
    <row r="255" spans="1:19" ht="30" x14ac:dyDescent="0.25">
      <c r="C255" s="1" t="s">
        <v>404</v>
      </c>
      <c r="D255" s="18"/>
      <c r="E255" s="27"/>
    </row>
    <row r="256" spans="1:19" ht="30" x14ac:dyDescent="0.25">
      <c r="C256" s="1" t="s">
        <v>405</v>
      </c>
      <c r="D256" s="18"/>
      <c r="E256" s="27"/>
    </row>
    <row r="257" spans="1:19" ht="30" x14ac:dyDescent="0.25">
      <c r="C257" s="1" t="s">
        <v>406</v>
      </c>
      <c r="D257" s="18"/>
      <c r="E257" s="27"/>
    </row>
    <row r="258" spans="1:19" x14ac:dyDescent="0.25">
      <c r="C258" s="1" t="s">
        <v>75</v>
      </c>
      <c r="D258" s="18"/>
      <c r="E258" s="27"/>
    </row>
    <row r="259" spans="1:19" ht="45" x14ac:dyDescent="0.25">
      <c r="A259" s="4" t="s">
        <v>223</v>
      </c>
      <c r="B259" s="16" t="s">
        <v>407</v>
      </c>
      <c r="C259" s="1" t="s">
        <v>408</v>
      </c>
      <c r="D259" s="18"/>
      <c r="E259" s="27"/>
      <c r="S259" s="9">
        <f>SUM(D259:D275)/COUNTA(C259:C275)</f>
        <v>0</v>
      </c>
    </row>
    <row r="260" spans="1:19" x14ac:dyDescent="0.25">
      <c r="C260" s="1" t="s">
        <v>409</v>
      </c>
      <c r="D260" s="18"/>
      <c r="E260" s="27"/>
    </row>
    <row r="261" spans="1:19" x14ac:dyDescent="0.25">
      <c r="C261" s="1" t="s">
        <v>410</v>
      </c>
      <c r="D261" s="18"/>
      <c r="E261" s="27"/>
    </row>
    <row r="262" spans="1:19" x14ac:dyDescent="0.25">
      <c r="C262" s="1" t="s">
        <v>411</v>
      </c>
      <c r="D262" s="18"/>
      <c r="E262" s="27"/>
    </row>
    <row r="263" spans="1:19" x14ac:dyDescent="0.25">
      <c r="C263" s="1" t="s">
        <v>412</v>
      </c>
      <c r="D263" s="18"/>
      <c r="E263" s="27"/>
    </row>
    <row r="264" spans="1:19" x14ac:dyDescent="0.25">
      <c r="C264" s="1" t="s">
        <v>413</v>
      </c>
      <c r="D264" s="18"/>
      <c r="E264" s="27"/>
    </row>
    <row r="265" spans="1:19" x14ac:dyDescent="0.25">
      <c r="C265" s="1" t="s">
        <v>414</v>
      </c>
      <c r="D265" s="18"/>
      <c r="E265" s="27"/>
    </row>
    <row r="266" spans="1:19" x14ac:dyDescent="0.25">
      <c r="C266" s="1" t="s">
        <v>415</v>
      </c>
      <c r="D266" s="18"/>
      <c r="E266" s="27"/>
    </row>
    <row r="267" spans="1:19" x14ac:dyDescent="0.25">
      <c r="C267" s="1" t="s">
        <v>416</v>
      </c>
      <c r="D267" s="18"/>
      <c r="E267" s="27"/>
    </row>
    <row r="268" spans="1:19" x14ac:dyDescent="0.25">
      <c r="C268" s="1" t="s">
        <v>417</v>
      </c>
      <c r="D268" s="18"/>
      <c r="E268" s="27"/>
    </row>
    <row r="269" spans="1:19" x14ac:dyDescent="0.25">
      <c r="C269" s="1" t="s">
        <v>418</v>
      </c>
      <c r="D269" s="18"/>
      <c r="E269" s="27"/>
    </row>
    <row r="270" spans="1:19" x14ac:dyDescent="0.25">
      <c r="C270" s="1" t="s">
        <v>419</v>
      </c>
      <c r="D270" s="18"/>
      <c r="E270" s="27"/>
    </row>
    <row r="271" spans="1:19" x14ac:dyDescent="0.25">
      <c r="C271" s="1" t="s">
        <v>420</v>
      </c>
      <c r="D271" s="18"/>
      <c r="E271" s="27"/>
    </row>
    <row r="272" spans="1:19" x14ac:dyDescent="0.25">
      <c r="C272" s="1" t="s">
        <v>421</v>
      </c>
      <c r="D272" s="18"/>
      <c r="E272" s="27"/>
    </row>
    <row r="273" spans="1:19" x14ac:dyDescent="0.25">
      <c r="C273" s="1" t="s">
        <v>95</v>
      </c>
      <c r="D273" s="18"/>
      <c r="E273" s="27"/>
    </row>
    <row r="274" spans="1:19" ht="30" x14ac:dyDescent="0.25">
      <c r="C274" s="1" t="s">
        <v>422</v>
      </c>
      <c r="D274" s="18"/>
      <c r="E274" s="27"/>
    </row>
    <row r="275" spans="1:19" x14ac:dyDescent="0.25">
      <c r="C275" s="1" t="s">
        <v>75</v>
      </c>
      <c r="D275" s="18"/>
      <c r="E275" s="27"/>
    </row>
    <row r="276" spans="1:19" ht="30" x14ac:dyDescent="0.25">
      <c r="A276" s="4" t="s">
        <v>224</v>
      </c>
      <c r="B276" s="16" t="s">
        <v>423</v>
      </c>
      <c r="C276" s="12" t="s">
        <v>424</v>
      </c>
      <c r="S276" s="9">
        <f>IF(D277=1,(SUM(D277:D279,D281:D282,D285:D287)/COUNTA(C277:C279,C281:C282,C285:C287)),(SUM(D277:D279,D285:D287)/COUNTA(C277:C279,C285:C287)))</f>
        <v>0</v>
      </c>
    </row>
    <row r="277" spans="1:19" x14ac:dyDescent="0.25">
      <c r="C277" s="1" t="s">
        <v>425</v>
      </c>
      <c r="D277" s="18"/>
      <c r="E277" s="27"/>
    </row>
    <row r="278" spans="1:19" x14ac:dyDescent="0.25">
      <c r="C278" s="1" t="s">
        <v>146</v>
      </c>
      <c r="D278" s="18"/>
      <c r="E278" s="27"/>
    </row>
    <row r="279" spans="1:19" x14ac:dyDescent="0.25">
      <c r="C279" s="1" t="s">
        <v>395</v>
      </c>
      <c r="D279" s="18"/>
      <c r="E279" s="27"/>
    </row>
    <row r="280" spans="1:19" ht="30" x14ac:dyDescent="0.25">
      <c r="C280" s="12" t="s">
        <v>426</v>
      </c>
    </row>
    <row r="281" spans="1:19" ht="60" x14ac:dyDescent="0.25">
      <c r="C281" s="1" t="s">
        <v>427</v>
      </c>
      <c r="D281" s="18"/>
      <c r="E281" s="27"/>
    </row>
    <row r="282" spans="1:19" ht="30" x14ac:dyDescent="0.25">
      <c r="C282" s="1" t="s">
        <v>428</v>
      </c>
      <c r="D282" s="18"/>
      <c r="E282" s="27"/>
    </row>
    <row r="283" spans="1:19" ht="30" x14ac:dyDescent="0.25">
      <c r="C283" s="12" t="s">
        <v>429</v>
      </c>
    </row>
    <row r="284" spans="1:19" ht="75" x14ac:dyDescent="0.25">
      <c r="C284" s="1" t="s">
        <v>430</v>
      </c>
    </row>
    <row r="285" spans="1:19" x14ac:dyDescent="0.25">
      <c r="C285" s="1" t="s">
        <v>147</v>
      </c>
      <c r="D285" s="18"/>
      <c r="E285" s="27"/>
    </row>
    <row r="286" spans="1:19" x14ac:dyDescent="0.25">
      <c r="C286" s="1" t="s">
        <v>146</v>
      </c>
      <c r="D286" s="18"/>
      <c r="E286" s="27"/>
    </row>
    <row r="287" spans="1:19" x14ac:dyDescent="0.25">
      <c r="C287" s="1" t="s">
        <v>395</v>
      </c>
      <c r="D287" s="18"/>
      <c r="E287" s="27"/>
    </row>
  </sheetData>
  <sheetProtection password="CC1B" sheet="1" objects="1" scenarios="1"/>
  <mergeCells count="5">
    <mergeCell ref="P2:P3"/>
    <mergeCell ref="A2:C2"/>
    <mergeCell ref="D2:D3"/>
    <mergeCell ref="H2:H3"/>
    <mergeCell ref="L2:L3"/>
  </mergeCells>
  <conditionalFormatting sqref="S4:S287">
    <cfRule type="containsBlanks" priority="2" stopIfTrue="1">
      <formula>LEN(TRIM(S4))=0</formula>
    </cfRule>
    <cfRule type="cellIs" dxfId="11" priority="3" stopIfTrue="1" operator="between">
      <formula>0</formula>
      <formula>0.5</formula>
    </cfRule>
    <cfRule type="cellIs" dxfId="10" priority="4" stopIfTrue="1" operator="lessThanOrEqual">
      <formula>0.75</formula>
    </cfRule>
    <cfRule type="cellIs" dxfId="9" priority="5" operator="greaterThan">
      <formula>0.75</formula>
    </cfRule>
  </conditionalFormatting>
  <dataValidations count="1">
    <dataValidation type="list" allowBlank="1" showDropDown="1" showInputMessage="1" showErrorMessage="1" sqref="L4:L1048576 H4:H1048576 P4:P1048576 D4:D1048576 D1 H1 L1 P1">
      <formula1>"1,0"</formula1>
    </dataValidation>
  </dataValidations>
  <pageMargins left="0.7" right="0.7" top="0.75" bottom="0.75" header="0.3" footer="0.3"/>
  <pageSetup orientation="portrait" verticalDpi="598"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14"/>
  <sheetViews>
    <sheetView zoomScaleNormal="100" workbookViewId="0">
      <pane xSplit="2" ySplit="3" topLeftCell="C4" activePane="bottomRight" state="frozen"/>
      <selection pane="topRight" activeCell="C1" sqref="C1"/>
      <selection pane="bottomLeft" activeCell="A4" sqref="A4"/>
      <selection pane="bottomRight" activeCell="A3" sqref="A3"/>
    </sheetView>
  </sheetViews>
  <sheetFormatPr defaultRowHeight="15" x14ac:dyDescent="0.25"/>
  <cols>
    <col min="1" max="1" width="9.140625" style="4"/>
    <col min="2" max="2" width="25.7109375" style="16" customWidth="1"/>
    <col min="3" max="3" width="35.7109375" style="1" customWidth="1"/>
    <col min="4" max="4" width="10.7109375" style="13" customWidth="1"/>
    <col min="5" max="5" width="30.7109375" style="25" customWidth="1"/>
    <col min="6" max="6" width="2.7109375" style="66" customWidth="1"/>
    <col min="7" max="7" width="35.7109375" style="1" customWidth="1"/>
    <col min="8" max="8" width="10.7109375" style="13" customWidth="1"/>
    <col min="9" max="9" width="30.7109375" style="25" customWidth="1"/>
    <col min="10" max="10" width="2.7109375" style="66" customWidth="1"/>
    <col min="11" max="11" width="35.7109375" style="1" customWidth="1"/>
    <col min="12" max="12" width="10.7109375" style="13" customWidth="1"/>
    <col min="13" max="13" width="30.7109375" style="25" customWidth="1"/>
    <col min="14" max="14" width="2.7109375" style="66" customWidth="1"/>
    <col min="15" max="15" width="35.7109375" style="1" customWidth="1"/>
    <col min="16" max="16" width="10.7109375" style="14" customWidth="1"/>
    <col min="17" max="17" width="30.7109375" style="26" customWidth="1"/>
    <col min="18" max="18" width="2.7109375" style="66" customWidth="1"/>
    <col min="19" max="19" width="10.140625" style="9" customWidth="1"/>
  </cols>
  <sheetData>
    <row r="1" spans="1:19" ht="22.5" x14ac:dyDescent="0.3">
      <c r="A1" s="39" t="s">
        <v>459</v>
      </c>
      <c r="B1" s="39"/>
    </row>
    <row r="2" spans="1:19" ht="30" customHeight="1" x14ac:dyDescent="0.25">
      <c r="A2" s="76" t="s">
        <v>698</v>
      </c>
      <c r="B2" s="76"/>
      <c r="C2" s="76"/>
      <c r="D2" s="74" t="s">
        <v>699</v>
      </c>
      <c r="E2" s="48" t="str">
        <f>CONCATENATE("Source:  ",README!$K$3)</f>
        <v>Source:  ENTER HERE</v>
      </c>
      <c r="G2" s="35" t="s">
        <v>698</v>
      </c>
      <c r="H2" s="74" t="s">
        <v>699</v>
      </c>
      <c r="I2" s="48" t="str">
        <f>CONCATENATE("Source:  ",README!$K$3)</f>
        <v>Source:  ENTER HERE</v>
      </c>
      <c r="K2" s="35" t="s">
        <v>698</v>
      </c>
      <c r="L2" s="74" t="s">
        <v>699</v>
      </c>
      <c r="M2" s="48" t="str">
        <f>CONCATENATE("Source:  ",README!$K$3)</f>
        <v>Source:  ENTER HERE</v>
      </c>
      <c r="O2" s="35" t="s">
        <v>698</v>
      </c>
      <c r="P2" s="74" t="s">
        <v>699</v>
      </c>
      <c r="Q2" s="48" t="str">
        <f>CONCATENATE("Source:  ",README!$K$3)</f>
        <v>Source:  ENTER HERE</v>
      </c>
    </row>
    <row r="3" spans="1:19" s="7" customFormat="1" ht="30" customHeight="1" thickBot="1" x14ac:dyDescent="0.3">
      <c r="A3" s="37"/>
      <c r="B3" s="37" t="s">
        <v>696</v>
      </c>
      <c r="C3" s="38" t="s">
        <v>697</v>
      </c>
      <c r="D3" s="75"/>
      <c r="E3" s="34" t="s">
        <v>908</v>
      </c>
      <c r="F3" s="66"/>
      <c r="G3" s="36" t="s">
        <v>700</v>
      </c>
      <c r="H3" s="75"/>
      <c r="I3" s="34" t="s">
        <v>908</v>
      </c>
      <c r="J3" s="66"/>
      <c r="K3" s="36" t="s">
        <v>701</v>
      </c>
      <c r="L3" s="75"/>
      <c r="M3" s="34" t="s">
        <v>908</v>
      </c>
      <c r="N3" s="66"/>
      <c r="O3" s="36" t="s">
        <v>702</v>
      </c>
      <c r="P3" s="75"/>
      <c r="Q3" s="34" t="s">
        <v>908</v>
      </c>
      <c r="R3" s="66"/>
      <c r="S3" s="8" t="s">
        <v>694</v>
      </c>
    </row>
    <row r="4" spans="1:19" x14ac:dyDescent="0.25">
      <c r="A4" s="4" t="s">
        <v>431</v>
      </c>
      <c r="B4" s="16" t="s">
        <v>460</v>
      </c>
      <c r="C4" s="1" t="s">
        <v>382</v>
      </c>
      <c r="D4" s="18"/>
      <c r="E4" s="27"/>
      <c r="S4" s="9">
        <f>D4/COUNTA(C4)</f>
        <v>0</v>
      </c>
    </row>
    <row r="5" spans="1:19" x14ac:dyDescent="0.25">
      <c r="A5" s="4" t="s">
        <v>432</v>
      </c>
      <c r="B5" s="16" t="s">
        <v>461</v>
      </c>
      <c r="C5" s="12" t="s">
        <v>461</v>
      </c>
      <c r="S5" s="9">
        <f>IF(D6=0,(SUM(D7,D9)/COUNTA(C7,C9)),(SUM(D6:D7)/COUNTA(C6:C7)))</f>
        <v>0</v>
      </c>
    </row>
    <row r="6" spans="1:19" x14ac:dyDescent="0.25">
      <c r="C6" s="1" t="s">
        <v>462</v>
      </c>
      <c r="D6" s="18"/>
      <c r="E6" s="27"/>
    </row>
    <row r="7" spans="1:19" x14ac:dyDescent="0.25">
      <c r="C7" s="1" t="s">
        <v>75</v>
      </c>
      <c r="D7" s="18"/>
      <c r="E7" s="27"/>
    </row>
    <row r="8" spans="1:19" x14ac:dyDescent="0.25">
      <c r="C8" s="12" t="s">
        <v>463</v>
      </c>
    </row>
    <row r="9" spans="1:19" x14ac:dyDescent="0.25">
      <c r="C9" s="1" t="s">
        <v>464</v>
      </c>
      <c r="D9" s="18"/>
      <c r="E9" s="27"/>
    </row>
    <row r="10" spans="1:19" x14ac:dyDescent="0.25">
      <c r="A10" s="4" t="s">
        <v>433</v>
      </c>
      <c r="B10" s="16" t="s">
        <v>465</v>
      </c>
      <c r="C10" s="1" t="s">
        <v>466</v>
      </c>
      <c r="D10" s="18"/>
      <c r="E10" s="27"/>
      <c r="S10" s="9">
        <f>SUM(D10:D12)/COUNTA(C10:C12)</f>
        <v>0</v>
      </c>
    </row>
    <row r="11" spans="1:19" x14ac:dyDescent="0.25">
      <c r="C11" s="1" t="s">
        <v>467</v>
      </c>
      <c r="D11" s="18"/>
      <c r="E11" s="27"/>
    </row>
    <row r="12" spans="1:19" x14ac:dyDescent="0.25">
      <c r="C12" s="1" t="s">
        <v>75</v>
      </c>
      <c r="D12" s="18"/>
      <c r="E12" s="27"/>
    </row>
    <row r="13" spans="1:19" x14ac:dyDescent="0.25">
      <c r="A13" s="4" t="s">
        <v>434</v>
      </c>
      <c r="B13" s="16" t="s">
        <v>468</v>
      </c>
      <c r="C13" s="12" t="s">
        <v>98</v>
      </c>
      <c r="S13" s="9">
        <f>SUM(D14:D15,D17:D23)/COUNTA(C14:C15,C17:C23)</f>
        <v>0</v>
      </c>
    </row>
    <row r="14" spans="1:19" x14ac:dyDescent="0.25">
      <c r="C14" s="1" t="s">
        <v>469</v>
      </c>
      <c r="D14" s="18"/>
      <c r="E14" s="27"/>
    </row>
    <row r="15" spans="1:19" x14ac:dyDescent="0.25">
      <c r="C15" s="1" t="s">
        <v>470</v>
      </c>
      <c r="D15" s="18"/>
      <c r="E15" s="27"/>
    </row>
    <row r="16" spans="1:19" ht="30" x14ac:dyDescent="0.25">
      <c r="C16" s="12" t="s">
        <v>471</v>
      </c>
    </row>
    <row r="17" spans="1:19" x14ac:dyDescent="0.25">
      <c r="C17" s="1" t="s">
        <v>43</v>
      </c>
      <c r="D17" s="18"/>
      <c r="E17" s="27"/>
    </row>
    <row r="18" spans="1:19" ht="45" x14ac:dyDescent="0.25">
      <c r="C18" s="1" t="s">
        <v>472</v>
      </c>
      <c r="D18" s="18"/>
      <c r="E18" s="27"/>
    </row>
    <row r="19" spans="1:19" x14ac:dyDescent="0.25">
      <c r="C19" s="1" t="s">
        <v>473</v>
      </c>
      <c r="D19" s="18"/>
      <c r="E19" s="27"/>
    </row>
    <row r="20" spans="1:19" x14ac:dyDescent="0.25">
      <c r="C20" s="1" t="s">
        <v>474</v>
      </c>
      <c r="D20" s="18"/>
      <c r="E20" s="27"/>
    </row>
    <row r="21" spans="1:19" ht="30" x14ac:dyDescent="0.25">
      <c r="C21" s="1" t="s">
        <v>475</v>
      </c>
      <c r="D21" s="18"/>
      <c r="E21" s="27"/>
    </row>
    <row r="22" spans="1:19" ht="30" x14ac:dyDescent="0.25">
      <c r="C22" s="1" t="s">
        <v>476</v>
      </c>
      <c r="D22" s="18"/>
      <c r="E22" s="27"/>
    </row>
    <row r="23" spans="1:19" x14ac:dyDescent="0.25">
      <c r="C23" s="1" t="s">
        <v>477</v>
      </c>
      <c r="D23" s="18"/>
      <c r="E23" s="27"/>
    </row>
    <row r="24" spans="1:19" x14ac:dyDescent="0.25">
      <c r="A24" s="4" t="s">
        <v>435</v>
      </c>
      <c r="B24" s="16" t="s">
        <v>486</v>
      </c>
      <c r="C24" s="1" t="s">
        <v>487</v>
      </c>
      <c r="D24" s="18"/>
      <c r="E24" s="27"/>
      <c r="S24" s="9">
        <f>SUM(D24:D28)/COUNTA(C24:C28)</f>
        <v>0</v>
      </c>
    </row>
    <row r="25" spans="1:19" x14ac:dyDescent="0.25">
      <c r="C25" s="1" t="s">
        <v>488</v>
      </c>
      <c r="D25" s="18"/>
      <c r="E25" s="27"/>
    </row>
    <row r="26" spans="1:19" x14ac:dyDescent="0.25">
      <c r="C26" s="1" t="s">
        <v>489</v>
      </c>
      <c r="D26" s="18"/>
      <c r="E26" s="27"/>
    </row>
    <row r="27" spans="1:19" x14ac:dyDescent="0.25">
      <c r="C27" s="1" t="s">
        <v>490</v>
      </c>
      <c r="D27" s="18"/>
      <c r="E27" s="27"/>
    </row>
    <row r="28" spans="1:19" x14ac:dyDescent="0.25">
      <c r="C28" s="1" t="s">
        <v>491</v>
      </c>
      <c r="D28" s="18"/>
      <c r="E28" s="27"/>
    </row>
    <row r="29" spans="1:19" ht="30" x14ac:dyDescent="0.25">
      <c r="A29" s="4" t="s">
        <v>436</v>
      </c>
      <c r="B29" s="16" t="s">
        <v>492</v>
      </c>
      <c r="C29" s="1" t="s">
        <v>493</v>
      </c>
      <c r="D29" s="18"/>
      <c r="E29" s="27"/>
      <c r="S29" s="9">
        <f>D29/COUNTA(C29)</f>
        <v>0</v>
      </c>
    </row>
    <row r="30" spans="1:19" x14ac:dyDescent="0.25">
      <c r="A30" s="4" t="s">
        <v>437</v>
      </c>
      <c r="B30" s="16" t="s">
        <v>494</v>
      </c>
      <c r="C30" s="12" t="s">
        <v>495</v>
      </c>
      <c r="S30" s="9">
        <f>SUM(D31:D36,D38:D42,D44:D50)/COUNTA(C31:C36,C38:C42,C44:C50)</f>
        <v>0</v>
      </c>
    </row>
    <row r="31" spans="1:19" x14ac:dyDescent="0.25">
      <c r="C31" s="1" t="s">
        <v>496</v>
      </c>
      <c r="D31" s="18"/>
      <c r="E31" s="27"/>
    </row>
    <row r="32" spans="1:19" x14ac:dyDescent="0.25">
      <c r="C32" s="1" t="s">
        <v>497</v>
      </c>
      <c r="D32" s="18"/>
      <c r="E32" s="27"/>
    </row>
    <row r="33" spans="3:5" x14ac:dyDescent="0.25">
      <c r="C33" s="1" t="s">
        <v>498</v>
      </c>
      <c r="D33" s="18"/>
      <c r="E33" s="27"/>
    </row>
    <row r="34" spans="3:5" x14ac:dyDescent="0.25">
      <c r="C34" s="1" t="s">
        <v>499</v>
      </c>
      <c r="D34" s="18"/>
      <c r="E34" s="27"/>
    </row>
    <row r="35" spans="3:5" ht="30" x14ac:dyDescent="0.25">
      <c r="C35" s="1" t="s">
        <v>500</v>
      </c>
      <c r="D35" s="18"/>
      <c r="E35" s="27"/>
    </row>
    <row r="36" spans="3:5" x14ac:dyDescent="0.25">
      <c r="C36" s="1" t="s">
        <v>75</v>
      </c>
      <c r="D36" s="18"/>
      <c r="E36" s="27"/>
    </row>
    <row r="37" spans="3:5" x14ac:dyDescent="0.25">
      <c r="C37" s="12" t="s">
        <v>501</v>
      </c>
    </row>
    <row r="38" spans="3:5" ht="45" x14ac:dyDescent="0.25">
      <c r="C38" s="1" t="s">
        <v>502</v>
      </c>
      <c r="D38" s="18"/>
      <c r="E38" s="27"/>
    </row>
    <row r="39" spans="3:5" x14ac:dyDescent="0.25">
      <c r="C39" s="1" t="s">
        <v>503</v>
      </c>
      <c r="D39" s="18"/>
      <c r="E39" s="27"/>
    </row>
    <row r="40" spans="3:5" x14ac:dyDescent="0.25">
      <c r="C40" s="1" t="s">
        <v>504</v>
      </c>
      <c r="D40" s="18"/>
      <c r="E40" s="27"/>
    </row>
    <row r="41" spans="3:5" x14ac:dyDescent="0.25">
      <c r="C41" s="1" t="s">
        <v>95</v>
      </c>
      <c r="D41" s="18"/>
      <c r="E41" s="27"/>
    </row>
    <row r="42" spans="3:5" x14ac:dyDescent="0.25">
      <c r="C42" s="1" t="s">
        <v>75</v>
      </c>
      <c r="D42" s="18"/>
      <c r="E42" s="27"/>
    </row>
    <row r="43" spans="3:5" x14ac:dyDescent="0.25">
      <c r="C43" s="12" t="s">
        <v>505</v>
      </c>
    </row>
    <row r="44" spans="3:5" x14ac:dyDescent="0.25">
      <c r="C44" s="1" t="s">
        <v>395</v>
      </c>
      <c r="D44" s="18"/>
      <c r="E44" s="27"/>
    </row>
    <row r="45" spans="3:5" x14ac:dyDescent="0.25">
      <c r="C45" s="1" t="s">
        <v>506</v>
      </c>
      <c r="D45" s="18"/>
      <c r="E45" s="27"/>
    </row>
    <row r="46" spans="3:5" x14ac:dyDescent="0.25">
      <c r="C46" s="1" t="s">
        <v>507</v>
      </c>
      <c r="D46" s="18"/>
      <c r="E46" s="27"/>
    </row>
    <row r="47" spans="3:5" x14ac:dyDescent="0.25">
      <c r="C47" s="1" t="s">
        <v>508</v>
      </c>
      <c r="D47" s="18"/>
      <c r="E47" s="27"/>
    </row>
    <row r="48" spans="3:5" x14ac:dyDescent="0.25">
      <c r="C48" s="1" t="s">
        <v>509</v>
      </c>
      <c r="D48" s="18"/>
      <c r="E48" s="27"/>
    </row>
    <row r="49" spans="1:19" ht="30" x14ac:dyDescent="0.25">
      <c r="C49" s="1" t="s">
        <v>510</v>
      </c>
      <c r="D49" s="18"/>
      <c r="E49" s="27"/>
    </row>
    <row r="50" spans="1:19" x14ac:dyDescent="0.25">
      <c r="C50" s="1" t="s">
        <v>75</v>
      </c>
      <c r="D50" s="18"/>
      <c r="E50" s="27"/>
    </row>
    <row r="51" spans="1:19" ht="45" x14ac:dyDescent="0.25">
      <c r="A51" s="4" t="s">
        <v>438</v>
      </c>
      <c r="B51" s="16" t="s">
        <v>511</v>
      </c>
      <c r="C51" s="12" t="s">
        <v>512</v>
      </c>
      <c r="S51" s="9">
        <f>SUM(D52:D63,D65:D69)/COUNTA(C52:C63,C65:C69)</f>
        <v>0</v>
      </c>
    </row>
    <row r="52" spans="1:19" x14ac:dyDescent="0.25">
      <c r="C52" s="1" t="s">
        <v>395</v>
      </c>
      <c r="D52" s="18"/>
      <c r="E52" s="27"/>
    </row>
    <row r="53" spans="1:19" x14ac:dyDescent="0.25">
      <c r="C53" s="1" t="s">
        <v>513</v>
      </c>
      <c r="D53" s="18"/>
      <c r="E53" s="27"/>
    </row>
    <row r="54" spans="1:19" x14ac:dyDescent="0.25">
      <c r="C54" s="1" t="s">
        <v>514</v>
      </c>
      <c r="D54" s="18"/>
      <c r="E54" s="27"/>
    </row>
    <row r="55" spans="1:19" x14ac:dyDescent="0.25">
      <c r="C55" s="1" t="s">
        <v>515</v>
      </c>
      <c r="D55" s="18"/>
      <c r="E55" s="27"/>
    </row>
    <row r="56" spans="1:19" x14ac:dyDescent="0.25">
      <c r="C56" s="1" t="s">
        <v>516</v>
      </c>
      <c r="D56" s="18"/>
      <c r="E56" s="27"/>
    </row>
    <row r="57" spans="1:19" x14ac:dyDescent="0.25">
      <c r="C57" s="1" t="s">
        <v>517</v>
      </c>
      <c r="D57" s="18"/>
      <c r="E57" s="27"/>
    </row>
    <row r="58" spans="1:19" ht="30" x14ac:dyDescent="0.25">
      <c r="C58" s="1" t="s">
        <v>518</v>
      </c>
      <c r="D58" s="18"/>
      <c r="E58" s="27"/>
    </row>
    <row r="59" spans="1:19" x14ac:dyDescent="0.25">
      <c r="C59" s="1" t="s">
        <v>519</v>
      </c>
      <c r="D59" s="18"/>
      <c r="E59" s="27"/>
    </row>
    <row r="60" spans="1:19" x14ac:dyDescent="0.25">
      <c r="C60" s="1" t="s">
        <v>520</v>
      </c>
      <c r="D60" s="18"/>
      <c r="E60" s="27"/>
    </row>
    <row r="61" spans="1:19" x14ac:dyDescent="0.25">
      <c r="C61" s="1" t="s">
        <v>521</v>
      </c>
      <c r="D61" s="18"/>
      <c r="E61" s="27"/>
    </row>
    <row r="62" spans="1:19" x14ac:dyDescent="0.25">
      <c r="C62" s="1" t="s">
        <v>95</v>
      </c>
      <c r="D62" s="18"/>
      <c r="E62" s="27"/>
    </row>
    <row r="63" spans="1:19" x14ac:dyDescent="0.25">
      <c r="C63" s="1" t="s">
        <v>75</v>
      </c>
      <c r="D63" s="18"/>
      <c r="E63" s="27"/>
    </row>
    <row r="64" spans="1:19" x14ac:dyDescent="0.25">
      <c r="C64" s="12" t="s">
        <v>522</v>
      </c>
    </row>
    <row r="65" spans="1:19" x14ac:dyDescent="0.25">
      <c r="C65" s="1" t="s">
        <v>523</v>
      </c>
      <c r="D65" s="18"/>
      <c r="E65" s="27"/>
    </row>
    <row r="66" spans="1:19" ht="30" x14ac:dyDescent="0.25">
      <c r="C66" s="1" t="s">
        <v>524</v>
      </c>
      <c r="D66" s="18"/>
      <c r="E66" s="27"/>
    </row>
    <row r="67" spans="1:19" x14ac:dyDescent="0.25">
      <c r="C67" s="1" t="s">
        <v>527</v>
      </c>
      <c r="D67" s="18"/>
      <c r="E67" s="27"/>
    </row>
    <row r="68" spans="1:19" x14ac:dyDescent="0.25">
      <c r="C68" s="1" t="s">
        <v>525</v>
      </c>
      <c r="D68" s="18"/>
      <c r="E68" s="27"/>
    </row>
    <row r="69" spans="1:19" x14ac:dyDescent="0.25">
      <c r="C69" s="1" t="s">
        <v>526</v>
      </c>
      <c r="D69" s="18"/>
      <c r="E69" s="27"/>
    </row>
    <row r="70" spans="1:19" x14ac:dyDescent="0.25">
      <c r="A70" s="4" t="s">
        <v>439</v>
      </c>
      <c r="B70" s="16" t="s">
        <v>528</v>
      </c>
      <c r="C70" s="1" t="s">
        <v>395</v>
      </c>
      <c r="D70" s="18"/>
      <c r="E70" s="27"/>
      <c r="S70" s="9">
        <f>SUM(D70:D77)/COUNTA(C70:C77)</f>
        <v>0</v>
      </c>
    </row>
    <row r="71" spans="1:19" x14ac:dyDescent="0.25">
      <c r="C71" s="1" t="s">
        <v>529</v>
      </c>
      <c r="D71" s="18"/>
      <c r="E71" s="27"/>
    </row>
    <row r="72" spans="1:19" x14ac:dyDescent="0.25">
      <c r="C72" s="1" t="s">
        <v>530</v>
      </c>
      <c r="D72" s="18"/>
      <c r="E72" s="27"/>
    </row>
    <row r="73" spans="1:19" x14ac:dyDescent="0.25">
      <c r="C73" s="1" t="s">
        <v>531</v>
      </c>
      <c r="D73" s="18"/>
      <c r="E73" s="27"/>
    </row>
    <row r="74" spans="1:19" x14ac:dyDescent="0.25">
      <c r="C74" s="1" t="s">
        <v>532</v>
      </c>
      <c r="D74" s="18"/>
      <c r="E74" s="27"/>
    </row>
    <row r="75" spans="1:19" x14ac:dyDescent="0.25">
      <c r="C75" s="1" t="s">
        <v>533</v>
      </c>
      <c r="D75" s="18"/>
      <c r="E75" s="27"/>
    </row>
    <row r="76" spans="1:19" x14ac:dyDescent="0.25">
      <c r="C76" s="1" t="s">
        <v>534</v>
      </c>
      <c r="D76" s="18"/>
      <c r="E76" s="27"/>
    </row>
    <row r="77" spans="1:19" x14ac:dyDescent="0.25">
      <c r="C77" s="1" t="s">
        <v>535</v>
      </c>
      <c r="D77" s="18"/>
      <c r="E77" s="27"/>
    </row>
    <row r="78" spans="1:19" x14ac:dyDescent="0.25">
      <c r="A78" s="4" t="s">
        <v>440</v>
      </c>
      <c r="B78" s="16" t="s">
        <v>536</v>
      </c>
      <c r="C78" s="1" t="s">
        <v>537</v>
      </c>
      <c r="D78" s="18"/>
      <c r="E78" s="27"/>
      <c r="S78" s="9">
        <f>SUM(D78:D82)/COUNTA(C78:C82)</f>
        <v>0</v>
      </c>
    </row>
    <row r="79" spans="1:19" x14ac:dyDescent="0.25">
      <c r="C79" s="1" t="s">
        <v>538</v>
      </c>
      <c r="D79" s="18"/>
      <c r="E79" s="27"/>
    </row>
    <row r="80" spans="1:19" x14ac:dyDescent="0.25">
      <c r="C80" s="1" t="s">
        <v>539</v>
      </c>
      <c r="D80" s="18"/>
      <c r="E80" s="27"/>
    </row>
    <row r="81" spans="1:19" x14ac:dyDescent="0.25">
      <c r="C81" s="1" t="s">
        <v>395</v>
      </c>
      <c r="D81" s="18"/>
      <c r="E81" s="27"/>
    </row>
    <row r="82" spans="1:19" x14ac:dyDescent="0.25">
      <c r="C82" s="1" t="s">
        <v>75</v>
      </c>
      <c r="D82" s="18"/>
      <c r="E82" s="27"/>
    </row>
    <row r="83" spans="1:19" x14ac:dyDescent="0.25">
      <c r="A83" s="4" t="s">
        <v>441</v>
      </c>
      <c r="B83" s="16" t="s">
        <v>540</v>
      </c>
      <c r="C83" s="1" t="s">
        <v>395</v>
      </c>
      <c r="D83" s="18"/>
      <c r="E83" s="27"/>
      <c r="S83" s="9">
        <f>SUM(D83:D91)/COUNTA(C83:C91)</f>
        <v>0</v>
      </c>
    </row>
    <row r="84" spans="1:19" x14ac:dyDescent="0.25">
      <c r="C84" s="1" t="s">
        <v>541</v>
      </c>
      <c r="D84" s="18"/>
      <c r="E84" s="27"/>
    </row>
    <row r="85" spans="1:19" x14ac:dyDescent="0.25">
      <c r="C85" s="1" t="s">
        <v>542</v>
      </c>
      <c r="D85" s="18"/>
      <c r="E85" s="27"/>
    </row>
    <row r="86" spans="1:19" x14ac:dyDescent="0.25">
      <c r="C86" s="1" t="s">
        <v>543</v>
      </c>
      <c r="D86" s="18"/>
      <c r="E86" s="27"/>
    </row>
    <row r="87" spans="1:19" x14ac:dyDescent="0.25">
      <c r="C87" s="1" t="s">
        <v>544</v>
      </c>
      <c r="D87" s="18"/>
      <c r="E87" s="27"/>
    </row>
    <row r="88" spans="1:19" x14ac:dyDescent="0.25">
      <c r="C88" s="1" t="s">
        <v>545</v>
      </c>
      <c r="D88" s="18"/>
      <c r="E88" s="27"/>
    </row>
    <row r="89" spans="1:19" x14ac:dyDescent="0.25">
      <c r="C89" s="1" t="s">
        <v>546</v>
      </c>
      <c r="D89" s="18"/>
      <c r="E89" s="27"/>
    </row>
    <row r="90" spans="1:19" ht="30" x14ac:dyDescent="0.25">
      <c r="C90" s="1" t="s">
        <v>547</v>
      </c>
      <c r="D90" s="18"/>
      <c r="E90" s="27"/>
    </row>
    <row r="91" spans="1:19" x14ac:dyDescent="0.25">
      <c r="C91" s="1" t="s">
        <v>75</v>
      </c>
      <c r="D91" s="18"/>
      <c r="E91" s="27"/>
    </row>
    <row r="92" spans="1:19" ht="45" x14ac:dyDescent="0.25">
      <c r="A92" s="4" t="s">
        <v>442</v>
      </c>
      <c r="B92" s="16" t="s">
        <v>548</v>
      </c>
      <c r="C92" s="15" t="s">
        <v>549</v>
      </c>
      <c r="D92" s="18"/>
      <c r="E92" s="27"/>
      <c r="S92" s="9">
        <f>SUM(D92,D94:D100,D102:D103,D105:D112)/COUNTA(C92,C94:C100,C102:C103,C105:C112)</f>
        <v>0</v>
      </c>
    </row>
    <row r="93" spans="1:19" x14ac:dyDescent="0.25">
      <c r="C93" s="12" t="s">
        <v>550</v>
      </c>
    </row>
    <row r="94" spans="1:19" x14ac:dyDescent="0.25">
      <c r="C94" s="1" t="s">
        <v>513</v>
      </c>
      <c r="D94" s="18"/>
      <c r="E94" s="27"/>
    </row>
    <row r="95" spans="1:19" x14ac:dyDescent="0.25">
      <c r="C95" s="1" t="s">
        <v>395</v>
      </c>
      <c r="D95" s="18"/>
      <c r="E95" s="27"/>
    </row>
    <row r="96" spans="1:19" x14ac:dyDescent="0.25">
      <c r="C96" s="1" t="s">
        <v>551</v>
      </c>
      <c r="D96" s="18"/>
      <c r="E96" s="27"/>
    </row>
    <row r="97" spans="3:5" x14ac:dyDescent="0.25">
      <c r="C97" s="1" t="s">
        <v>552</v>
      </c>
      <c r="D97" s="18"/>
      <c r="E97" s="27"/>
    </row>
    <row r="98" spans="3:5" x14ac:dyDescent="0.25">
      <c r="C98" s="1" t="s">
        <v>553</v>
      </c>
      <c r="D98" s="18"/>
      <c r="E98" s="27"/>
    </row>
    <row r="99" spans="3:5" x14ac:dyDescent="0.25">
      <c r="C99" s="1" t="s">
        <v>554</v>
      </c>
      <c r="D99" s="18"/>
      <c r="E99" s="27"/>
    </row>
    <row r="100" spans="3:5" x14ac:dyDescent="0.25">
      <c r="C100" s="1" t="s">
        <v>555</v>
      </c>
      <c r="D100" s="18"/>
      <c r="E100" s="27"/>
    </row>
    <row r="101" spans="3:5" x14ac:dyDescent="0.25">
      <c r="C101" s="12" t="s">
        <v>556</v>
      </c>
    </row>
    <row r="102" spans="3:5" x14ac:dyDescent="0.25">
      <c r="C102" s="1" t="s">
        <v>146</v>
      </c>
      <c r="D102" s="18"/>
      <c r="E102" s="27"/>
    </row>
    <row r="103" spans="3:5" x14ac:dyDescent="0.25">
      <c r="C103" s="1" t="s">
        <v>147</v>
      </c>
      <c r="D103" s="18"/>
      <c r="E103" s="27"/>
    </row>
    <row r="104" spans="3:5" x14ac:dyDescent="0.25">
      <c r="C104" s="12" t="s">
        <v>557</v>
      </c>
    </row>
    <row r="105" spans="3:5" x14ac:dyDescent="0.25">
      <c r="C105" s="1" t="s">
        <v>558</v>
      </c>
      <c r="D105" s="18"/>
      <c r="E105" s="27"/>
    </row>
    <row r="106" spans="3:5" x14ac:dyDescent="0.25">
      <c r="C106" s="1" t="s">
        <v>559</v>
      </c>
      <c r="D106" s="18"/>
      <c r="E106" s="27"/>
    </row>
    <row r="107" spans="3:5" x14ac:dyDescent="0.25">
      <c r="C107" s="1" t="s">
        <v>560</v>
      </c>
      <c r="D107" s="18"/>
      <c r="E107" s="27"/>
    </row>
    <row r="108" spans="3:5" x14ac:dyDescent="0.25">
      <c r="C108" s="1" t="s">
        <v>561</v>
      </c>
      <c r="D108" s="18"/>
      <c r="E108" s="27"/>
    </row>
    <row r="109" spans="3:5" x14ac:dyDescent="0.25">
      <c r="C109" s="1" t="s">
        <v>562</v>
      </c>
      <c r="D109" s="18"/>
      <c r="E109" s="27"/>
    </row>
    <row r="110" spans="3:5" ht="30" x14ac:dyDescent="0.25">
      <c r="C110" s="1" t="s">
        <v>563</v>
      </c>
      <c r="D110" s="18"/>
      <c r="E110" s="27"/>
    </row>
    <row r="111" spans="3:5" x14ac:dyDescent="0.25">
      <c r="C111" s="1" t="s">
        <v>564</v>
      </c>
      <c r="D111" s="18"/>
      <c r="E111" s="27"/>
    </row>
    <row r="112" spans="3:5" ht="30" x14ac:dyDescent="0.25">
      <c r="C112" s="1" t="s">
        <v>916</v>
      </c>
      <c r="D112" s="18"/>
      <c r="E112" s="27"/>
    </row>
    <row r="113" spans="1:19" x14ac:dyDescent="0.25">
      <c r="A113" s="4" t="s">
        <v>443</v>
      </c>
      <c r="B113" s="16" t="s">
        <v>565</v>
      </c>
      <c r="C113" s="1" t="s">
        <v>566</v>
      </c>
      <c r="D113" s="18"/>
      <c r="E113" s="27"/>
      <c r="S113" s="9">
        <f>SUM(D113:D116)/COUNTA(C113:C116)</f>
        <v>0</v>
      </c>
    </row>
    <row r="114" spans="1:19" x14ac:dyDescent="0.25">
      <c r="C114" s="1" t="s">
        <v>567</v>
      </c>
      <c r="D114" s="18"/>
      <c r="E114" s="27"/>
    </row>
    <row r="115" spans="1:19" x14ac:dyDescent="0.25">
      <c r="C115" s="1" t="s">
        <v>568</v>
      </c>
      <c r="D115" s="18"/>
      <c r="E115" s="27"/>
    </row>
    <row r="116" spans="1:19" x14ac:dyDescent="0.25">
      <c r="C116" s="1" t="s">
        <v>569</v>
      </c>
      <c r="D116" s="18"/>
      <c r="E116" s="27"/>
    </row>
    <row r="117" spans="1:19" ht="30" x14ac:dyDescent="0.25">
      <c r="A117" s="4" t="s">
        <v>444</v>
      </c>
      <c r="B117" s="16" t="s">
        <v>570</v>
      </c>
      <c r="C117" s="1" t="s">
        <v>571</v>
      </c>
      <c r="D117" s="18"/>
      <c r="E117" s="27"/>
      <c r="G117" s="1" t="s">
        <v>571</v>
      </c>
      <c r="H117" s="18"/>
      <c r="I117" s="27"/>
      <c r="K117" s="1" t="s">
        <v>571</v>
      </c>
      <c r="L117" s="18"/>
      <c r="M117" s="27"/>
      <c r="O117" s="1" t="s">
        <v>571</v>
      </c>
      <c r="P117" s="18"/>
      <c r="Q117" s="27"/>
      <c r="S117" s="9">
        <f>SUM(D117:D135,H117:H135,L117:L135,P117:P135)/COUNTA(O117:O135,K117:K135,G117:G135,C117:C135)</f>
        <v>0</v>
      </c>
    </row>
    <row r="118" spans="1:19" x14ac:dyDescent="0.25">
      <c r="C118" s="1" t="s">
        <v>572</v>
      </c>
      <c r="D118" s="18"/>
      <c r="E118" s="27"/>
      <c r="G118" s="1" t="s">
        <v>572</v>
      </c>
      <c r="H118" s="18"/>
      <c r="I118" s="27"/>
      <c r="K118" s="1" t="s">
        <v>572</v>
      </c>
      <c r="L118" s="18"/>
      <c r="M118" s="27"/>
      <c r="O118" s="1" t="s">
        <v>572</v>
      </c>
      <c r="P118" s="18"/>
      <c r="Q118" s="27"/>
    </row>
    <row r="119" spans="1:19" x14ac:dyDescent="0.25">
      <c r="C119" s="1" t="s">
        <v>573</v>
      </c>
      <c r="D119" s="18"/>
      <c r="E119" s="27"/>
      <c r="G119" s="1" t="s">
        <v>573</v>
      </c>
      <c r="H119" s="18"/>
      <c r="I119" s="27"/>
      <c r="K119" s="1" t="s">
        <v>573</v>
      </c>
      <c r="L119" s="18"/>
      <c r="M119" s="27"/>
      <c r="O119" s="1" t="s">
        <v>573</v>
      </c>
      <c r="P119" s="18"/>
      <c r="Q119" s="27"/>
    </row>
    <row r="120" spans="1:19" x14ac:dyDescent="0.25">
      <c r="C120" s="1" t="s">
        <v>574</v>
      </c>
      <c r="D120" s="18"/>
      <c r="E120" s="27"/>
      <c r="G120" s="1" t="s">
        <v>574</v>
      </c>
      <c r="H120" s="18"/>
      <c r="I120" s="27"/>
      <c r="K120" s="1" t="s">
        <v>574</v>
      </c>
      <c r="L120" s="18"/>
      <c r="M120" s="27"/>
      <c r="O120" s="1" t="s">
        <v>574</v>
      </c>
      <c r="P120" s="18"/>
      <c r="Q120" s="27"/>
    </row>
    <row r="121" spans="1:19" x14ac:dyDescent="0.25">
      <c r="C121" s="1" t="s">
        <v>575</v>
      </c>
      <c r="D121" s="18"/>
      <c r="E121" s="27"/>
      <c r="G121" s="1" t="s">
        <v>575</v>
      </c>
      <c r="H121" s="18"/>
      <c r="I121" s="27"/>
      <c r="K121" s="1" t="s">
        <v>575</v>
      </c>
      <c r="L121" s="18"/>
      <c r="M121" s="27"/>
      <c r="O121" s="1" t="s">
        <v>575</v>
      </c>
      <c r="P121" s="18"/>
      <c r="Q121" s="27"/>
    </row>
    <row r="122" spans="1:19" x14ac:dyDescent="0.25">
      <c r="C122" s="1" t="s">
        <v>576</v>
      </c>
      <c r="D122" s="18"/>
      <c r="E122" s="27"/>
      <c r="G122" s="1" t="s">
        <v>576</v>
      </c>
      <c r="H122" s="18"/>
      <c r="I122" s="27"/>
      <c r="K122" s="1" t="s">
        <v>576</v>
      </c>
      <c r="L122" s="18"/>
      <c r="M122" s="27"/>
      <c r="O122" s="1" t="s">
        <v>576</v>
      </c>
      <c r="P122" s="18"/>
      <c r="Q122" s="27"/>
    </row>
    <row r="123" spans="1:19" x14ac:dyDescent="0.25">
      <c r="C123" s="1" t="s">
        <v>577</v>
      </c>
      <c r="D123" s="18"/>
      <c r="E123" s="27"/>
      <c r="G123" s="1" t="s">
        <v>577</v>
      </c>
      <c r="H123" s="18"/>
      <c r="I123" s="27"/>
      <c r="K123" s="1" t="s">
        <v>577</v>
      </c>
      <c r="L123" s="18"/>
      <c r="M123" s="27"/>
      <c r="O123" s="1" t="s">
        <v>577</v>
      </c>
      <c r="P123" s="18"/>
      <c r="Q123" s="27"/>
    </row>
    <row r="124" spans="1:19" x14ac:dyDescent="0.25">
      <c r="C124" s="1" t="s">
        <v>578</v>
      </c>
      <c r="D124" s="18"/>
      <c r="E124" s="27"/>
      <c r="G124" s="1" t="s">
        <v>578</v>
      </c>
      <c r="H124" s="18"/>
      <c r="I124" s="27"/>
      <c r="K124" s="1" t="s">
        <v>578</v>
      </c>
      <c r="L124" s="18"/>
      <c r="M124" s="27"/>
      <c r="O124" s="1" t="s">
        <v>578</v>
      </c>
      <c r="P124" s="18"/>
      <c r="Q124" s="27"/>
    </row>
    <row r="125" spans="1:19" x14ac:dyDescent="0.25">
      <c r="C125" s="1" t="s">
        <v>579</v>
      </c>
      <c r="D125" s="18"/>
      <c r="E125" s="27"/>
      <c r="G125" s="1" t="s">
        <v>579</v>
      </c>
      <c r="H125" s="18"/>
      <c r="I125" s="27"/>
      <c r="K125" s="1" t="s">
        <v>579</v>
      </c>
      <c r="L125" s="18"/>
      <c r="M125" s="27"/>
      <c r="O125" s="1" t="s">
        <v>579</v>
      </c>
      <c r="P125" s="18"/>
      <c r="Q125" s="27"/>
    </row>
    <row r="126" spans="1:19" x14ac:dyDescent="0.25">
      <c r="C126" s="1" t="s">
        <v>580</v>
      </c>
      <c r="D126" s="18"/>
      <c r="E126" s="27"/>
      <c r="G126" s="1" t="s">
        <v>580</v>
      </c>
      <c r="H126" s="18"/>
      <c r="I126" s="27"/>
      <c r="K126" s="1" t="s">
        <v>580</v>
      </c>
      <c r="L126" s="18"/>
      <c r="M126" s="27"/>
      <c r="O126" s="1" t="s">
        <v>580</v>
      </c>
      <c r="P126" s="18"/>
      <c r="Q126" s="27"/>
    </row>
    <row r="127" spans="1:19" x14ac:dyDescent="0.25">
      <c r="C127" s="1" t="s">
        <v>581</v>
      </c>
      <c r="D127" s="18"/>
      <c r="E127" s="27"/>
      <c r="G127" s="1" t="s">
        <v>581</v>
      </c>
      <c r="H127" s="18"/>
      <c r="I127" s="27"/>
      <c r="K127" s="1" t="s">
        <v>581</v>
      </c>
      <c r="L127" s="18"/>
      <c r="M127" s="27"/>
      <c r="O127" s="1" t="s">
        <v>581</v>
      </c>
      <c r="P127" s="18"/>
      <c r="Q127" s="27"/>
    </row>
    <row r="128" spans="1:19" x14ac:dyDescent="0.25">
      <c r="C128" s="1" t="s">
        <v>582</v>
      </c>
      <c r="D128" s="18"/>
      <c r="E128" s="27"/>
      <c r="G128" s="1" t="s">
        <v>582</v>
      </c>
      <c r="H128" s="18"/>
      <c r="I128" s="27"/>
      <c r="K128" s="1" t="s">
        <v>582</v>
      </c>
      <c r="L128" s="18"/>
      <c r="M128" s="27"/>
      <c r="O128" s="1" t="s">
        <v>582</v>
      </c>
      <c r="P128" s="18"/>
      <c r="Q128" s="27"/>
    </row>
    <row r="129" spans="1:19" x14ac:dyDescent="0.25">
      <c r="C129" s="1" t="s">
        <v>583</v>
      </c>
      <c r="D129" s="18"/>
      <c r="E129" s="27"/>
      <c r="G129" s="1" t="s">
        <v>583</v>
      </c>
      <c r="H129" s="18"/>
      <c r="I129" s="27"/>
      <c r="K129" s="1" t="s">
        <v>583</v>
      </c>
      <c r="L129" s="18"/>
      <c r="M129" s="27"/>
      <c r="O129" s="1" t="s">
        <v>583</v>
      </c>
      <c r="P129" s="18"/>
      <c r="Q129" s="27"/>
    </row>
    <row r="130" spans="1:19" ht="30" x14ac:dyDescent="0.25">
      <c r="C130" s="1" t="s">
        <v>584</v>
      </c>
      <c r="D130" s="18"/>
      <c r="E130" s="27"/>
      <c r="G130" s="1" t="s">
        <v>584</v>
      </c>
      <c r="H130" s="18"/>
      <c r="I130" s="27"/>
      <c r="K130" s="1" t="s">
        <v>584</v>
      </c>
      <c r="L130" s="18"/>
      <c r="M130" s="27"/>
      <c r="O130" s="1" t="s">
        <v>584</v>
      </c>
      <c r="P130" s="18"/>
      <c r="Q130" s="27"/>
    </row>
    <row r="131" spans="1:19" ht="45" x14ac:dyDescent="0.25">
      <c r="C131" s="1" t="s">
        <v>585</v>
      </c>
      <c r="D131" s="18"/>
      <c r="E131" s="27"/>
      <c r="G131" s="1" t="s">
        <v>585</v>
      </c>
      <c r="H131" s="18"/>
      <c r="I131" s="27"/>
      <c r="K131" s="1" t="s">
        <v>585</v>
      </c>
      <c r="L131" s="18"/>
      <c r="M131" s="27"/>
      <c r="O131" s="1" t="s">
        <v>585</v>
      </c>
      <c r="P131" s="18"/>
      <c r="Q131" s="27"/>
    </row>
    <row r="132" spans="1:19" ht="45" x14ac:dyDescent="0.25">
      <c r="C132" s="1" t="s">
        <v>586</v>
      </c>
      <c r="D132" s="18"/>
      <c r="E132" s="27"/>
      <c r="G132" s="1" t="s">
        <v>586</v>
      </c>
      <c r="H132" s="18"/>
      <c r="I132" s="27"/>
      <c r="K132" s="1" t="s">
        <v>586</v>
      </c>
      <c r="L132" s="18"/>
      <c r="M132" s="27"/>
      <c r="O132" s="1" t="s">
        <v>586</v>
      </c>
      <c r="P132" s="18"/>
      <c r="Q132" s="27"/>
    </row>
    <row r="133" spans="1:19" x14ac:dyDescent="0.25">
      <c r="C133" s="1" t="s">
        <v>587</v>
      </c>
      <c r="D133" s="18"/>
      <c r="E133" s="27"/>
      <c r="G133" s="1" t="s">
        <v>587</v>
      </c>
      <c r="H133" s="18"/>
      <c r="I133" s="27"/>
      <c r="K133" s="1" t="s">
        <v>587</v>
      </c>
      <c r="L133" s="18"/>
      <c r="M133" s="27"/>
      <c r="O133" s="1" t="s">
        <v>587</v>
      </c>
      <c r="P133" s="18"/>
      <c r="Q133" s="27"/>
    </row>
    <row r="134" spans="1:19" x14ac:dyDescent="0.25">
      <c r="C134" s="1" t="s">
        <v>588</v>
      </c>
      <c r="D134" s="18"/>
      <c r="E134" s="27"/>
      <c r="G134" s="1" t="s">
        <v>588</v>
      </c>
      <c r="H134" s="18"/>
      <c r="I134" s="27"/>
      <c r="K134" s="1" t="s">
        <v>588</v>
      </c>
      <c r="L134" s="18"/>
      <c r="M134" s="27"/>
      <c r="O134" s="1" t="s">
        <v>588</v>
      </c>
      <c r="P134" s="18"/>
      <c r="Q134" s="27"/>
    </row>
    <row r="135" spans="1:19" x14ac:dyDescent="0.25">
      <c r="C135" s="1" t="s">
        <v>75</v>
      </c>
      <c r="D135" s="18"/>
      <c r="E135" s="27"/>
      <c r="G135" s="1" t="s">
        <v>75</v>
      </c>
      <c r="H135" s="18"/>
      <c r="I135" s="27"/>
      <c r="K135" s="1" t="s">
        <v>75</v>
      </c>
      <c r="L135" s="18"/>
      <c r="M135" s="27"/>
      <c r="O135" s="1" t="s">
        <v>75</v>
      </c>
      <c r="P135" s="18"/>
      <c r="Q135" s="27"/>
    </row>
    <row r="136" spans="1:19" x14ac:dyDescent="0.25">
      <c r="A136" s="4" t="s">
        <v>445</v>
      </c>
      <c r="B136" s="16" t="s">
        <v>589</v>
      </c>
      <c r="C136" s="12" t="s">
        <v>590</v>
      </c>
      <c r="D136" s="18"/>
      <c r="E136" s="27"/>
      <c r="G136" s="12" t="s">
        <v>593</v>
      </c>
      <c r="H136" s="18"/>
      <c r="I136" s="27"/>
      <c r="S136" s="9">
        <f>SUM(D137:D139,H137:H139)/COUNTA(C137:C139,G137:G139)</f>
        <v>0</v>
      </c>
    </row>
    <row r="137" spans="1:19" x14ac:dyDescent="0.25">
      <c r="C137" s="1" t="s">
        <v>591</v>
      </c>
      <c r="D137" s="18"/>
      <c r="E137" s="27"/>
      <c r="G137" s="1" t="s">
        <v>591</v>
      </c>
      <c r="H137" s="18"/>
      <c r="I137" s="27"/>
    </row>
    <row r="138" spans="1:19" x14ac:dyDescent="0.25">
      <c r="C138" s="1" t="s">
        <v>592</v>
      </c>
      <c r="D138" s="18"/>
      <c r="E138" s="27"/>
      <c r="G138" s="1" t="s">
        <v>592</v>
      </c>
      <c r="H138" s="18"/>
      <c r="I138" s="27"/>
    </row>
    <row r="139" spans="1:19" x14ac:dyDescent="0.25">
      <c r="C139" s="1" t="s">
        <v>75</v>
      </c>
      <c r="D139" s="18"/>
      <c r="E139" s="27"/>
      <c r="G139" s="1" t="s">
        <v>75</v>
      </c>
      <c r="H139" s="18"/>
      <c r="I139" s="27"/>
    </row>
    <row r="140" spans="1:19" x14ac:dyDescent="0.25">
      <c r="A140" s="4" t="s">
        <v>446</v>
      </c>
      <c r="B140" s="16" t="s">
        <v>594</v>
      </c>
      <c r="C140" s="15" t="s">
        <v>595</v>
      </c>
      <c r="D140" s="18"/>
      <c r="E140" s="27"/>
      <c r="S140" s="9">
        <f>SUM(D140:D148)/COUNTA(C140:C148)</f>
        <v>0</v>
      </c>
    </row>
    <row r="141" spans="1:19" ht="45" x14ac:dyDescent="0.25">
      <c r="C141" s="1" t="s">
        <v>596</v>
      </c>
      <c r="D141" s="18"/>
      <c r="E141" s="27"/>
    </row>
    <row r="142" spans="1:19" ht="30" x14ac:dyDescent="0.25">
      <c r="C142" s="1" t="s">
        <v>597</v>
      </c>
      <c r="D142" s="18"/>
      <c r="E142" s="27"/>
    </row>
    <row r="143" spans="1:19" ht="30" x14ac:dyDescent="0.25">
      <c r="C143" s="1" t="s">
        <v>598</v>
      </c>
      <c r="D143" s="18"/>
      <c r="E143" s="27"/>
    </row>
    <row r="144" spans="1:19" x14ac:dyDescent="0.25">
      <c r="C144" s="1" t="s">
        <v>599</v>
      </c>
      <c r="D144" s="18"/>
      <c r="E144" s="27"/>
    </row>
    <row r="145" spans="1:19" x14ac:dyDescent="0.25">
      <c r="C145" s="1" t="s">
        <v>470</v>
      </c>
      <c r="D145" s="18"/>
      <c r="E145" s="27"/>
    </row>
    <row r="146" spans="1:19" ht="30" x14ac:dyDescent="0.25">
      <c r="C146" s="1" t="s">
        <v>600</v>
      </c>
      <c r="D146" s="18"/>
      <c r="E146" s="27"/>
    </row>
    <row r="147" spans="1:19" ht="30" x14ac:dyDescent="0.25">
      <c r="C147" s="1" t="s">
        <v>601</v>
      </c>
      <c r="D147" s="18"/>
      <c r="E147" s="27"/>
    </row>
    <row r="148" spans="1:19" x14ac:dyDescent="0.25">
      <c r="C148" s="1" t="s">
        <v>602</v>
      </c>
      <c r="D148" s="18"/>
      <c r="E148" s="27"/>
    </row>
    <row r="149" spans="1:19" ht="30" x14ac:dyDescent="0.25">
      <c r="A149" s="4" t="s">
        <v>447</v>
      </c>
      <c r="B149" s="16" t="s">
        <v>603</v>
      </c>
      <c r="C149" s="12" t="s">
        <v>604</v>
      </c>
      <c r="G149" s="12" t="s">
        <v>611</v>
      </c>
      <c r="S149" s="9">
        <f>SUM(D150:D157,H150:H157)/COUNTA(C150:C157,G150:G157)</f>
        <v>0</v>
      </c>
    </row>
    <row r="150" spans="1:19" x14ac:dyDescent="0.25">
      <c r="C150" s="1" t="s">
        <v>605</v>
      </c>
      <c r="D150" s="18"/>
      <c r="E150" s="27"/>
      <c r="G150" s="1" t="s">
        <v>605</v>
      </c>
      <c r="H150" s="18"/>
      <c r="I150" s="27"/>
    </row>
    <row r="151" spans="1:19" x14ac:dyDescent="0.25">
      <c r="C151" s="1" t="s">
        <v>606</v>
      </c>
      <c r="D151" s="18"/>
      <c r="E151" s="27"/>
      <c r="G151" s="1" t="s">
        <v>606</v>
      </c>
      <c r="H151" s="18"/>
      <c r="I151" s="27"/>
    </row>
    <row r="152" spans="1:19" ht="30" x14ac:dyDescent="0.25">
      <c r="C152" s="1" t="s">
        <v>607</v>
      </c>
      <c r="D152" s="18"/>
      <c r="E152" s="27"/>
      <c r="G152" s="1" t="s">
        <v>607</v>
      </c>
      <c r="H152" s="18"/>
      <c r="I152" s="27"/>
    </row>
    <row r="153" spans="1:19" x14ac:dyDescent="0.25">
      <c r="C153" s="1" t="s">
        <v>608</v>
      </c>
      <c r="D153" s="18"/>
      <c r="E153" s="27"/>
      <c r="G153" s="1" t="s">
        <v>608</v>
      </c>
      <c r="H153" s="18"/>
      <c r="I153" s="27"/>
    </row>
    <row r="154" spans="1:19" x14ac:dyDescent="0.25">
      <c r="C154" s="1" t="s">
        <v>609</v>
      </c>
      <c r="D154" s="18"/>
      <c r="E154" s="27"/>
      <c r="G154" s="1" t="s">
        <v>609</v>
      </c>
      <c r="H154" s="18"/>
      <c r="I154" s="27"/>
    </row>
    <row r="155" spans="1:19" ht="30" x14ac:dyDescent="0.25">
      <c r="C155" s="1" t="s">
        <v>610</v>
      </c>
      <c r="D155" s="18"/>
      <c r="E155" s="27"/>
      <c r="G155" s="1" t="s">
        <v>610</v>
      </c>
      <c r="H155" s="18"/>
      <c r="I155" s="27"/>
    </row>
    <row r="156" spans="1:19" x14ac:dyDescent="0.25">
      <c r="C156" s="1" t="s">
        <v>95</v>
      </c>
      <c r="D156" s="18"/>
      <c r="E156" s="27"/>
      <c r="G156" s="1" t="s">
        <v>95</v>
      </c>
      <c r="H156" s="18"/>
      <c r="I156" s="27"/>
    </row>
    <row r="157" spans="1:19" x14ac:dyDescent="0.25">
      <c r="C157" s="1" t="s">
        <v>75</v>
      </c>
      <c r="D157" s="18"/>
      <c r="E157" s="27"/>
      <c r="G157" s="1" t="s">
        <v>75</v>
      </c>
      <c r="H157" s="18"/>
      <c r="I157" s="27"/>
    </row>
    <row r="158" spans="1:19" ht="30" x14ac:dyDescent="0.25">
      <c r="A158" s="4" t="s">
        <v>448</v>
      </c>
      <c r="B158" s="16" t="s">
        <v>612</v>
      </c>
      <c r="C158" s="1" t="s">
        <v>146</v>
      </c>
      <c r="D158" s="18"/>
      <c r="E158" s="27"/>
      <c r="S158" s="9">
        <f>SUM(D158:D160)/COUNTA(C158:C160)</f>
        <v>0</v>
      </c>
    </row>
    <row r="159" spans="1:19" x14ac:dyDescent="0.25">
      <c r="C159" s="16" t="s">
        <v>147</v>
      </c>
      <c r="D159" s="18"/>
      <c r="E159" s="27"/>
    </row>
    <row r="160" spans="1:19" x14ac:dyDescent="0.25">
      <c r="C160" s="16" t="s">
        <v>75</v>
      </c>
      <c r="D160" s="18"/>
      <c r="E160" s="27"/>
    </row>
    <row r="161" spans="1:19" x14ac:dyDescent="0.25">
      <c r="A161" s="4" t="s">
        <v>449</v>
      </c>
      <c r="B161" s="16" t="s">
        <v>613</v>
      </c>
      <c r="C161" s="12" t="s">
        <v>614</v>
      </c>
      <c r="S161" s="9">
        <f>SUM(D162:D165,D167:D170,D172:D174)/COUNTA(C162:C165,C167:C170,C172:C174)</f>
        <v>0</v>
      </c>
    </row>
    <row r="162" spans="1:19" x14ac:dyDescent="0.25">
      <c r="C162" s="1" t="s">
        <v>615</v>
      </c>
      <c r="D162" s="18"/>
      <c r="E162" s="27"/>
    </row>
    <row r="163" spans="1:19" x14ac:dyDescent="0.25">
      <c r="C163" s="1" t="s">
        <v>616</v>
      </c>
      <c r="D163" s="18"/>
      <c r="E163" s="27"/>
    </row>
    <row r="164" spans="1:19" x14ac:dyDescent="0.25">
      <c r="C164" s="1" t="s">
        <v>617</v>
      </c>
      <c r="D164" s="18"/>
      <c r="E164" s="27"/>
    </row>
    <row r="165" spans="1:19" x14ac:dyDescent="0.25">
      <c r="C165" s="1" t="s">
        <v>618</v>
      </c>
      <c r="D165" s="18"/>
      <c r="E165" s="27"/>
    </row>
    <row r="166" spans="1:19" x14ac:dyDescent="0.25">
      <c r="C166" s="12" t="s">
        <v>619</v>
      </c>
    </row>
    <row r="167" spans="1:19" x14ac:dyDescent="0.25">
      <c r="C167" s="1" t="s">
        <v>620</v>
      </c>
      <c r="D167" s="18"/>
      <c r="E167" s="27"/>
    </row>
    <row r="168" spans="1:19" x14ac:dyDescent="0.25">
      <c r="C168" s="1" t="s">
        <v>621</v>
      </c>
      <c r="D168" s="18"/>
      <c r="E168" s="27"/>
    </row>
    <row r="169" spans="1:19" x14ac:dyDescent="0.25">
      <c r="C169" s="1" t="s">
        <v>622</v>
      </c>
      <c r="D169" s="18"/>
      <c r="E169" s="27"/>
    </row>
    <row r="170" spans="1:19" x14ac:dyDescent="0.25">
      <c r="C170" s="1" t="s">
        <v>95</v>
      </c>
      <c r="D170" s="18"/>
      <c r="E170" s="27"/>
    </row>
    <row r="171" spans="1:19" x14ac:dyDescent="0.25">
      <c r="C171" s="12" t="s">
        <v>623</v>
      </c>
    </row>
    <row r="172" spans="1:19" x14ac:dyDescent="0.25">
      <c r="C172" s="1" t="s">
        <v>624</v>
      </c>
      <c r="D172" s="18"/>
      <c r="E172" s="27"/>
    </row>
    <row r="173" spans="1:19" x14ac:dyDescent="0.25">
      <c r="C173" s="1" t="s">
        <v>625</v>
      </c>
      <c r="D173" s="18"/>
      <c r="E173" s="27"/>
    </row>
    <row r="174" spans="1:19" x14ac:dyDescent="0.25">
      <c r="C174" s="1" t="s">
        <v>75</v>
      </c>
      <c r="D174" s="18"/>
      <c r="E174" s="27"/>
    </row>
    <row r="175" spans="1:19" ht="30" x14ac:dyDescent="0.25">
      <c r="A175" s="4" t="s">
        <v>450</v>
      </c>
      <c r="B175" s="16" t="s">
        <v>626</v>
      </c>
      <c r="C175" s="1" t="s">
        <v>146</v>
      </c>
      <c r="D175" s="18"/>
      <c r="E175" s="27"/>
      <c r="S175" s="9">
        <f>SUM(D175:D177)/COUNTA(C175:C177)</f>
        <v>0</v>
      </c>
    </row>
    <row r="176" spans="1:19" x14ac:dyDescent="0.25">
      <c r="C176" s="1" t="s">
        <v>147</v>
      </c>
      <c r="D176" s="18"/>
      <c r="E176" s="27"/>
    </row>
    <row r="177" spans="1:19" x14ac:dyDescent="0.25">
      <c r="C177" s="1" t="s">
        <v>75</v>
      </c>
      <c r="D177" s="18"/>
      <c r="E177" s="27"/>
    </row>
    <row r="178" spans="1:19" x14ac:dyDescent="0.25">
      <c r="A178" s="4" t="s">
        <v>451</v>
      </c>
      <c r="B178" s="16" t="s">
        <v>627</v>
      </c>
      <c r="C178" s="12" t="s">
        <v>614</v>
      </c>
      <c r="S178" s="9">
        <f>SUM(D179:D182,D184:D186,D188:D190)/COUNTA(C179:C182,C184:C186,C188:C190)</f>
        <v>0</v>
      </c>
    </row>
    <row r="179" spans="1:19" x14ac:dyDescent="0.25">
      <c r="C179" s="1" t="s">
        <v>615</v>
      </c>
      <c r="D179" s="18"/>
      <c r="E179" s="27"/>
      <c r="F179" s="67"/>
      <c r="J179" s="67"/>
      <c r="N179" s="67"/>
      <c r="R179" s="67"/>
    </row>
    <row r="180" spans="1:19" x14ac:dyDescent="0.25">
      <c r="C180" s="1" t="s">
        <v>616</v>
      </c>
      <c r="D180" s="18"/>
      <c r="E180" s="27"/>
    </row>
    <row r="181" spans="1:19" x14ac:dyDescent="0.25">
      <c r="C181" s="1" t="s">
        <v>617</v>
      </c>
      <c r="D181" s="18"/>
      <c r="E181" s="27"/>
    </row>
    <row r="182" spans="1:19" x14ac:dyDescent="0.25">
      <c r="C182" s="1" t="s">
        <v>618</v>
      </c>
      <c r="D182" s="18"/>
      <c r="E182" s="27"/>
    </row>
    <row r="183" spans="1:19" x14ac:dyDescent="0.25">
      <c r="C183" s="12" t="s">
        <v>619</v>
      </c>
    </row>
    <row r="184" spans="1:19" x14ac:dyDescent="0.25">
      <c r="C184" s="1" t="s">
        <v>620</v>
      </c>
      <c r="D184" s="18"/>
      <c r="E184" s="27"/>
    </row>
    <row r="185" spans="1:19" x14ac:dyDescent="0.25">
      <c r="C185" s="1" t="s">
        <v>622</v>
      </c>
      <c r="D185" s="18"/>
      <c r="E185" s="27"/>
    </row>
    <row r="186" spans="1:19" x14ac:dyDescent="0.25">
      <c r="C186" s="1" t="s">
        <v>95</v>
      </c>
      <c r="D186" s="18"/>
      <c r="E186" s="27"/>
    </row>
    <row r="187" spans="1:19" x14ac:dyDescent="0.25">
      <c r="C187" s="12" t="s">
        <v>628</v>
      </c>
    </row>
    <row r="188" spans="1:19" x14ac:dyDescent="0.25">
      <c r="C188" s="1" t="s">
        <v>629</v>
      </c>
      <c r="D188" s="18"/>
      <c r="E188" s="27"/>
    </row>
    <row r="189" spans="1:19" x14ac:dyDescent="0.25">
      <c r="C189" s="1" t="s">
        <v>630</v>
      </c>
      <c r="D189" s="18"/>
      <c r="E189" s="27"/>
    </row>
    <row r="190" spans="1:19" x14ac:dyDescent="0.25">
      <c r="C190" s="1" t="s">
        <v>75</v>
      </c>
      <c r="D190" s="18"/>
      <c r="E190" s="27"/>
    </row>
    <row r="191" spans="1:19" x14ac:dyDescent="0.25">
      <c r="A191" s="4" t="s">
        <v>452</v>
      </c>
      <c r="B191" s="16" t="s">
        <v>631</v>
      </c>
      <c r="C191" s="1" t="s">
        <v>632</v>
      </c>
      <c r="D191" s="18"/>
      <c r="E191" s="27"/>
      <c r="S191" s="9">
        <f>D191/COUNTA(C191)</f>
        <v>0</v>
      </c>
    </row>
    <row r="192" spans="1:19" ht="45" x14ac:dyDescent="0.25">
      <c r="A192" s="4" t="s">
        <v>453</v>
      </c>
      <c r="B192" s="16" t="s">
        <v>633</v>
      </c>
      <c r="C192" s="12" t="s">
        <v>634</v>
      </c>
      <c r="S192" s="9">
        <f>SUM(D193:D203,D205:D207)/COUNTA(C193:C203,C205:C207)</f>
        <v>0</v>
      </c>
    </row>
    <row r="193" spans="1:19" x14ac:dyDescent="0.25">
      <c r="C193" s="1" t="s">
        <v>635</v>
      </c>
      <c r="D193" s="18"/>
      <c r="E193" s="27"/>
    </row>
    <row r="194" spans="1:19" x14ac:dyDescent="0.25">
      <c r="C194" s="1" t="s">
        <v>636</v>
      </c>
      <c r="D194" s="18"/>
      <c r="E194" s="27"/>
    </row>
    <row r="195" spans="1:19" ht="30" x14ac:dyDescent="0.25">
      <c r="C195" s="1" t="s">
        <v>637</v>
      </c>
      <c r="D195" s="18"/>
      <c r="E195" s="27"/>
    </row>
    <row r="196" spans="1:19" ht="45" x14ac:dyDescent="0.25">
      <c r="C196" s="1" t="s">
        <v>638</v>
      </c>
      <c r="D196" s="18"/>
      <c r="E196" s="27"/>
    </row>
    <row r="197" spans="1:19" x14ac:dyDescent="0.25">
      <c r="C197" s="1" t="s">
        <v>639</v>
      </c>
      <c r="D197" s="18"/>
      <c r="E197" s="27"/>
    </row>
    <row r="198" spans="1:19" x14ac:dyDescent="0.25">
      <c r="C198" s="1" t="s">
        <v>640</v>
      </c>
      <c r="D198" s="18"/>
      <c r="E198" s="27"/>
    </row>
    <row r="199" spans="1:19" ht="30" x14ac:dyDescent="0.25">
      <c r="C199" s="1" t="s">
        <v>641</v>
      </c>
      <c r="D199" s="18"/>
      <c r="E199" s="27"/>
    </row>
    <row r="200" spans="1:19" ht="30" x14ac:dyDescent="0.25">
      <c r="C200" s="1" t="s">
        <v>642</v>
      </c>
      <c r="D200" s="18"/>
      <c r="E200" s="27"/>
    </row>
    <row r="201" spans="1:19" x14ac:dyDescent="0.25">
      <c r="C201" s="1" t="s">
        <v>95</v>
      </c>
      <c r="D201" s="18"/>
      <c r="E201" s="27"/>
    </row>
    <row r="202" spans="1:19" x14ac:dyDescent="0.25">
      <c r="C202" s="1" t="s">
        <v>127</v>
      </c>
      <c r="D202" s="18"/>
      <c r="E202" s="27"/>
    </row>
    <row r="203" spans="1:19" x14ac:dyDescent="0.25">
      <c r="C203" s="1" t="s">
        <v>75</v>
      </c>
      <c r="D203" s="18"/>
      <c r="E203" s="27"/>
    </row>
    <row r="204" spans="1:19" x14ac:dyDescent="0.25">
      <c r="C204" s="12" t="s">
        <v>643</v>
      </c>
    </row>
    <row r="205" spans="1:19" x14ac:dyDescent="0.25">
      <c r="C205" s="1" t="s">
        <v>146</v>
      </c>
      <c r="D205" s="18"/>
      <c r="E205" s="27"/>
    </row>
    <row r="206" spans="1:19" x14ac:dyDescent="0.25">
      <c r="C206" s="1" t="s">
        <v>147</v>
      </c>
      <c r="D206" s="18"/>
      <c r="E206" s="27"/>
    </row>
    <row r="207" spans="1:19" x14ac:dyDescent="0.25">
      <c r="C207" s="1" t="s">
        <v>75</v>
      </c>
      <c r="D207" s="18"/>
      <c r="E207" s="27"/>
    </row>
    <row r="208" spans="1:19" ht="45" x14ac:dyDescent="0.25">
      <c r="A208" s="4" t="s">
        <v>454</v>
      </c>
      <c r="B208" s="16" t="s">
        <v>644</v>
      </c>
      <c r="C208" s="12" t="s">
        <v>645</v>
      </c>
      <c r="G208" s="12" t="s">
        <v>657</v>
      </c>
      <c r="S208" s="9">
        <f>SUM(D209:D222,H209:H222)/COUNTA(C209:C222,G209:G222)</f>
        <v>0</v>
      </c>
    </row>
    <row r="209" spans="1:19" x14ac:dyDescent="0.25">
      <c r="C209" s="1" t="s">
        <v>646</v>
      </c>
      <c r="D209" s="18"/>
      <c r="E209" s="27"/>
      <c r="G209" s="1" t="s">
        <v>646</v>
      </c>
      <c r="H209" s="18"/>
      <c r="I209" s="27"/>
    </row>
    <row r="210" spans="1:19" x14ac:dyDescent="0.25">
      <c r="C210" s="1" t="s">
        <v>647</v>
      </c>
      <c r="D210" s="18"/>
      <c r="E210" s="27"/>
      <c r="G210" s="1" t="s">
        <v>647</v>
      </c>
      <c r="H210" s="18"/>
      <c r="I210" s="27"/>
    </row>
    <row r="211" spans="1:19" x14ac:dyDescent="0.25">
      <c r="C211" s="1" t="s">
        <v>648</v>
      </c>
      <c r="D211" s="18"/>
      <c r="E211" s="27"/>
      <c r="G211" s="1" t="s">
        <v>648</v>
      </c>
      <c r="H211" s="18"/>
      <c r="I211" s="27"/>
    </row>
    <row r="212" spans="1:19" ht="30" x14ac:dyDescent="0.25">
      <c r="C212" s="1" t="s">
        <v>649</v>
      </c>
      <c r="D212" s="18"/>
      <c r="E212" s="27"/>
      <c r="G212" s="1" t="s">
        <v>649</v>
      </c>
      <c r="H212" s="18"/>
      <c r="I212" s="27"/>
    </row>
    <row r="213" spans="1:19" ht="30" x14ac:dyDescent="0.25">
      <c r="C213" s="1" t="s">
        <v>650</v>
      </c>
      <c r="D213" s="18"/>
      <c r="E213" s="27"/>
      <c r="G213" s="1" t="s">
        <v>650</v>
      </c>
      <c r="H213" s="18"/>
      <c r="I213" s="27"/>
    </row>
    <row r="214" spans="1:19" ht="30" x14ac:dyDescent="0.25">
      <c r="C214" s="1" t="s">
        <v>651</v>
      </c>
      <c r="D214" s="18"/>
      <c r="E214" s="27"/>
      <c r="G214" s="1" t="s">
        <v>651</v>
      </c>
      <c r="H214" s="18"/>
      <c r="I214" s="27"/>
    </row>
    <row r="215" spans="1:19" ht="30" x14ac:dyDescent="0.25">
      <c r="C215" s="1" t="s">
        <v>652</v>
      </c>
      <c r="D215" s="18"/>
      <c r="E215" s="27"/>
      <c r="G215" s="1" t="s">
        <v>652</v>
      </c>
      <c r="H215" s="18"/>
      <c r="I215" s="27"/>
    </row>
    <row r="216" spans="1:19" x14ac:dyDescent="0.25">
      <c r="C216" s="1" t="s">
        <v>653</v>
      </c>
      <c r="D216" s="18"/>
      <c r="E216" s="27"/>
      <c r="G216" s="1" t="s">
        <v>653</v>
      </c>
      <c r="H216" s="18"/>
      <c r="I216" s="27"/>
    </row>
    <row r="217" spans="1:19" ht="30" x14ac:dyDescent="0.25">
      <c r="C217" s="1" t="s">
        <v>654</v>
      </c>
      <c r="D217" s="18"/>
      <c r="E217" s="27"/>
      <c r="G217" s="1" t="s">
        <v>654</v>
      </c>
      <c r="H217" s="18"/>
      <c r="I217" s="27"/>
    </row>
    <row r="218" spans="1:19" x14ac:dyDescent="0.25">
      <c r="C218" s="1" t="s">
        <v>655</v>
      </c>
      <c r="D218" s="18"/>
      <c r="E218" s="27"/>
      <c r="G218" s="1" t="s">
        <v>655</v>
      </c>
      <c r="H218" s="18"/>
      <c r="I218" s="27"/>
    </row>
    <row r="219" spans="1:19" x14ac:dyDescent="0.25">
      <c r="C219" s="1" t="s">
        <v>580</v>
      </c>
      <c r="D219" s="18"/>
      <c r="E219" s="27"/>
      <c r="G219" s="1" t="s">
        <v>580</v>
      </c>
      <c r="H219" s="18"/>
      <c r="I219" s="27"/>
    </row>
    <row r="220" spans="1:19" x14ac:dyDescent="0.25">
      <c r="C220" s="1" t="s">
        <v>656</v>
      </c>
      <c r="D220" s="18"/>
      <c r="E220" s="27"/>
      <c r="G220" s="1" t="s">
        <v>656</v>
      </c>
      <c r="H220" s="18"/>
      <c r="I220" s="27"/>
    </row>
    <row r="221" spans="1:19" x14ac:dyDescent="0.25">
      <c r="C221" s="1" t="s">
        <v>95</v>
      </c>
      <c r="D221" s="18"/>
      <c r="E221" s="27"/>
      <c r="G221" s="1" t="s">
        <v>95</v>
      </c>
      <c r="H221" s="18"/>
      <c r="I221" s="27"/>
    </row>
    <row r="222" spans="1:19" x14ac:dyDescent="0.25">
      <c r="C222" s="1" t="s">
        <v>75</v>
      </c>
      <c r="D222" s="18"/>
      <c r="E222" s="27"/>
      <c r="G222" s="1" t="s">
        <v>75</v>
      </c>
      <c r="H222" s="18"/>
      <c r="I222" s="27"/>
    </row>
    <row r="223" spans="1:19" ht="30" x14ac:dyDescent="0.25">
      <c r="A223" s="4" t="s">
        <v>455</v>
      </c>
      <c r="B223" s="16" t="s">
        <v>658</v>
      </c>
      <c r="C223" s="1" t="s">
        <v>659</v>
      </c>
      <c r="D223" s="18"/>
      <c r="E223" s="27"/>
      <c r="S223" s="9">
        <f>SUM(D223:D236)/COUNTA(C223:C236)</f>
        <v>0</v>
      </c>
    </row>
    <row r="224" spans="1:19" x14ac:dyDescent="0.25">
      <c r="C224" s="1" t="s">
        <v>660</v>
      </c>
      <c r="D224" s="18"/>
      <c r="E224" s="27"/>
    </row>
    <row r="225" spans="1:19" x14ac:dyDescent="0.25">
      <c r="C225" s="1" t="s">
        <v>661</v>
      </c>
      <c r="D225" s="18"/>
      <c r="E225" s="27"/>
    </row>
    <row r="226" spans="1:19" x14ac:dyDescent="0.25">
      <c r="C226" s="1" t="s">
        <v>662</v>
      </c>
      <c r="D226" s="18"/>
      <c r="E226" s="27"/>
    </row>
    <row r="227" spans="1:19" x14ac:dyDescent="0.25">
      <c r="C227" s="1" t="s">
        <v>663</v>
      </c>
      <c r="D227" s="18"/>
      <c r="E227" s="27"/>
    </row>
    <row r="228" spans="1:19" x14ac:dyDescent="0.25">
      <c r="C228" s="1" t="s">
        <v>664</v>
      </c>
      <c r="D228" s="18"/>
      <c r="E228" s="27"/>
    </row>
    <row r="229" spans="1:19" x14ac:dyDescent="0.25">
      <c r="C229" s="1" t="s">
        <v>665</v>
      </c>
      <c r="D229" s="18"/>
      <c r="E229" s="27"/>
    </row>
    <row r="230" spans="1:19" x14ac:dyDescent="0.25">
      <c r="C230" s="1" t="s">
        <v>666</v>
      </c>
      <c r="D230" s="18"/>
      <c r="E230" s="27"/>
    </row>
    <row r="231" spans="1:19" x14ac:dyDescent="0.25">
      <c r="C231" s="1" t="s">
        <v>667</v>
      </c>
      <c r="D231" s="18"/>
      <c r="E231" s="27"/>
    </row>
    <row r="232" spans="1:19" x14ac:dyDescent="0.25">
      <c r="C232" s="1" t="s">
        <v>155</v>
      </c>
      <c r="D232" s="18"/>
      <c r="E232" s="27"/>
    </row>
    <row r="233" spans="1:19" x14ac:dyDescent="0.25">
      <c r="C233" s="1" t="s">
        <v>157</v>
      </c>
      <c r="D233" s="18"/>
      <c r="E233" s="27"/>
    </row>
    <row r="234" spans="1:19" x14ac:dyDescent="0.25">
      <c r="C234" s="1" t="s">
        <v>668</v>
      </c>
      <c r="D234" s="18"/>
      <c r="E234" s="27"/>
    </row>
    <row r="235" spans="1:19" x14ac:dyDescent="0.25">
      <c r="C235" s="1" t="s">
        <v>95</v>
      </c>
      <c r="D235" s="18"/>
      <c r="E235" s="27"/>
    </row>
    <row r="236" spans="1:19" x14ac:dyDescent="0.25">
      <c r="C236" s="1" t="s">
        <v>75</v>
      </c>
      <c r="D236" s="18"/>
      <c r="E236" s="27"/>
    </row>
    <row r="237" spans="1:19" ht="30" x14ac:dyDescent="0.25">
      <c r="A237" s="4" t="s">
        <v>456</v>
      </c>
      <c r="B237" s="16" t="s">
        <v>669</v>
      </c>
      <c r="C237" s="12" t="s">
        <v>670</v>
      </c>
      <c r="G237" s="12" t="s">
        <v>670</v>
      </c>
      <c r="S237" s="9">
        <f>SUM(D238:D245,H238:H245)/COUNTA(C238:C245,G238:G245)</f>
        <v>0</v>
      </c>
    </row>
    <row r="238" spans="1:19" x14ac:dyDescent="0.25">
      <c r="C238" s="1" t="s">
        <v>127</v>
      </c>
      <c r="D238" s="18"/>
      <c r="E238" s="27"/>
      <c r="G238" s="1" t="s">
        <v>127</v>
      </c>
      <c r="H238" s="18"/>
      <c r="I238" s="27"/>
    </row>
    <row r="239" spans="1:19" x14ac:dyDescent="0.25">
      <c r="C239" s="1" t="s">
        <v>671</v>
      </c>
      <c r="D239" s="18"/>
      <c r="E239" s="27"/>
      <c r="G239" s="1" t="s">
        <v>671</v>
      </c>
      <c r="H239" s="18"/>
      <c r="I239" s="27"/>
    </row>
    <row r="240" spans="1:19" ht="30" x14ac:dyDescent="0.25">
      <c r="C240" s="1" t="s">
        <v>672</v>
      </c>
      <c r="D240" s="18"/>
      <c r="E240" s="27"/>
      <c r="G240" s="1" t="s">
        <v>672</v>
      </c>
      <c r="H240" s="18"/>
      <c r="I240" s="27"/>
    </row>
    <row r="241" spans="1:19" ht="30" x14ac:dyDescent="0.25">
      <c r="C241" s="1" t="s">
        <v>673</v>
      </c>
      <c r="D241" s="18"/>
      <c r="E241" s="27"/>
      <c r="G241" s="1" t="s">
        <v>673</v>
      </c>
      <c r="H241" s="18"/>
      <c r="I241" s="27"/>
    </row>
    <row r="242" spans="1:19" x14ac:dyDescent="0.25">
      <c r="C242" s="1" t="s">
        <v>674</v>
      </c>
      <c r="D242" s="18"/>
      <c r="E242" s="27"/>
      <c r="G242" s="1" t="s">
        <v>674</v>
      </c>
      <c r="H242" s="18"/>
      <c r="I242" s="27"/>
    </row>
    <row r="243" spans="1:19" x14ac:dyDescent="0.25">
      <c r="C243" s="1" t="s">
        <v>95</v>
      </c>
      <c r="D243" s="18"/>
      <c r="E243" s="27"/>
      <c r="G243" s="1" t="s">
        <v>95</v>
      </c>
      <c r="H243" s="18"/>
      <c r="I243" s="27"/>
    </row>
    <row r="244" spans="1:19" x14ac:dyDescent="0.25">
      <c r="C244" s="1" t="s">
        <v>395</v>
      </c>
      <c r="D244" s="18"/>
      <c r="E244" s="27"/>
      <c r="G244" s="1" t="s">
        <v>395</v>
      </c>
      <c r="H244" s="18"/>
      <c r="I244" s="27"/>
    </row>
    <row r="245" spans="1:19" x14ac:dyDescent="0.25">
      <c r="C245" s="1" t="s">
        <v>75</v>
      </c>
      <c r="D245" s="18"/>
      <c r="E245" s="27"/>
      <c r="G245" s="1" t="s">
        <v>75</v>
      </c>
      <c r="H245" s="18"/>
      <c r="I245" s="27"/>
    </row>
    <row r="246" spans="1:19" ht="45" x14ac:dyDescent="0.25">
      <c r="A246" s="4" t="s">
        <v>457</v>
      </c>
      <c r="B246" s="16" t="s">
        <v>675</v>
      </c>
      <c r="C246" s="1" t="s">
        <v>676</v>
      </c>
      <c r="D246" s="18"/>
      <c r="E246" s="27"/>
      <c r="S246" s="9">
        <f>D246/COUNTA(C246)</f>
        <v>0</v>
      </c>
    </row>
    <row r="247" spans="1:19" ht="30" x14ac:dyDescent="0.25">
      <c r="A247" s="4" t="s">
        <v>458</v>
      </c>
      <c r="B247" s="16" t="s">
        <v>677</v>
      </c>
      <c r="C247" s="12" t="s">
        <v>678</v>
      </c>
      <c r="S247" s="9">
        <f>SUM(D248:D253,D255,D257,D259)/COUNTA(C248:C253,C255,C257,C259)</f>
        <v>0</v>
      </c>
    </row>
    <row r="248" spans="1:19" x14ac:dyDescent="0.25">
      <c r="C248" s="1" t="s">
        <v>679</v>
      </c>
      <c r="D248" s="18"/>
      <c r="E248" s="27"/>
    </row>
    <row r="249" spans="1:19" x14ac:dyDescent="0.25">
      <c r="C249" s="1" t="s">
        <v>680</v>
      </c>
      <c r="D249" s="18"/>
      <c r="E249" s="27"/>
    </row>
    <row r="250" spans="1:19" x14ac:dyDescent="0.25">
      <c r="C250" s="1" t="s">
        <v>681</v>
      </c>
      <c r="D250" s="18"/>
      <c r="E250" s="27"/>
    </row>
    <row r="251" spans="1:19" x14ac:dyDescent="0.25">
      <c r="C251" s="1" t="s">
        <v>682</v>
      </c>
      <c r="D251" s="18"/>
      <c r="E251" s="27"/>
    </row>
    <row r="252" spans="1:19" x14ac:dyDescent="0.25">
      <c r="C252" s="1" t="s">
        <v>95</v>
      </c>
      <c r="D252" s="18"/>
      <c r="E252" s="27"/>
    </row>
    <row r="253" spans="1:19" x14ac:dyDescent="0.25">
      <c r="C253" s="1" t="s">
        <v>75</v>
      </c>
      <c r="D253" s="18"/>
      <c r="E253" s="27"/>
    </row>
    <row r="254" spans="1:19" x14ac:dyDescent="0.25">
      <c r="C254" s="12" t="s">
        <v>21</v>
      </c>
    </row>
    <row r="255" spans="1:19" ht="30" x14ac:dyDescent="0.25">
      <c r="C255" s="1" t="s">
        <v>683</v>
      </c>
      <c r="D255" s="18"/>
      <c r="E255" s="27"/>
    </row>
    <row r="256" spans="1:19" x14ac:dyDescent="0.25">
      <c r="C256" s="12" t="s">
        <v>22</v>
      </c>
    </row>
    <row r="257" spans="1:19" x14ac:dyDescent="0.25">
      <c r="C257" s="1" t="s">
        <v>684</v>
      </c>
      <c r="D257" s="18"/>
      <c r="E257" s="27"/>
    </row>
    <row r="258" spans="1:19" x14ac:dyDescent="0.25">
      <c r="C258" s="12" t="s">
        <v>23</v>
      </c>
    </row>
    <row r="259" spans="1:19" ht="30" x14ac:dyDescent="0.25">
      <c r="C259" s="1" t="s">
        <v>685</v>
      </c>
      <c r="D259" s="18"/>
      <c r="E259" s="27"/>
    </row>
    <row r="260" spans="1:19" s="49" customFormat="1" x14ac:dyDescent="0.25">
      <c r="A260" s="77" t="s">
        <v>729</v>
      </c>
      <c r="B260" s="77"/>
      <c r="C260" s="77"/>
      <c r="D260" s="50"/>
      <c r="E260" s="51"/>
      <c r="F260" s="51"/>
      <c r="G260" s="51"/>
      <c r="H260" s="51"/>
      <c r="I260" s="51"/>
      <c r="J260" s="51"/>
      <c r="K260" s="51"/>
      <c r="L260" s="51"/>
      <c r="M260" s="51"/>
      <c r="N260" s="51"/>
      <c r="O260" s="51"/>
      <c r="P260" s="51"/>
      <c r="Q260" s="51"/>
      <c r="R260" s="51"/>
      <c r="S260" s="51"/>
    </row>
    <row r="261" spans="1:19" x14ac:dyDescent="0.25">
      <c r="A261" s="4" t="s">
        <v>730</v>
      </c>
      <c r="B261" s="16" t="s">
        <v>463</v>
      </c>
      <c r="C261" s="15" t="s">
        <v>731</v>
      </c>
      <c r="D261" s="18"/>
      <c r="E261" s="27"/>
      <c r="S261" s="9">
        <f>D261/COUNTA(C261)</f>
        <v>0</v>
      </c>
    </row>
    <row r="262" spans="1:19" x14ac:dyDescent="0.25">
      <c r="A262" s="4" t="s">
        <v>732</v>
      </c>
      <c r="B262" s="16" t="s">
        <v>733</v>
      </c>
      <c r="C262" s="12" t="s">
        <v>734</v>
      </c>
      <c r="G262" s="12" t="s">
        <v>753</v>
      </c>
      <c r="K262" s="12" t="s">
        <v>752</v>
      </c>
    </row>
    <row r="263" spans="1:19" x14ac:dyDescent="0.25">
      <c r="C263" s="1" t="s">
        <v>127</v>
      </c>
      <c r="D263" s="18"/>
      <c r="E263" s="28"/>
      <c r="G263" s="1" t="s">
        <v>127</v>
      </c>
      <c r="H263" s="18"/>
      <c r="I263" s="28"/>
      <c r="K263" s="1" t="s">
        <v>127</v>
      </c>
      <c r="L263" s="18"/>
      <c r="M263" s="28"/>
      <c r="S263" s="9">
        <f>SUM(L263:L281,H263:H281,D263:D281)/COUNTA(C263:C281,G263:G281,K263:K281)</f>
        <v>0</v>
      </c>
    </row>
    <row r="264" spans="1:19" x14ac:dyDescent="0.25">
      <c r="C264" s="1" t="s">
        <v>735</v>
      </c>
      <c r="D264" s="18"/>
      <c r="E264" s="28"/>
      <c r="G264" s="1" t="s">
        <v>735</v>
      </c>
      <c r="H264" s="18"/>
      <c r="I264" s="28"/>
      <c r="K264" s="1" t="s">
        <v>735</v>
      </c>
      <c r="L264" s="18"/>
      <c r="M264" s="28"/>
    </row>
    <row r="265" spans="1:19" ht="45" x14ac:dyDescent="0.25">
      <c r="C265" s="1" t="s">
        <v>736</v>
      </c>
      <c r="D265" s="18"/>
      <c r="E265" s="28"/>
      <c r="G265" s="1" t="s">
        <v>736</v>
      </c>
      <c r="H265" s="18"/>
      <c r="I265" s="28"/>
      <c r="K265" s="1" t="s">
        <v>736</v>
      </c>
      <c r="L265" s="18"/>
      <c r="M265" s="28"/>
    </row>
    <row r="266" spans="1:19" x14ac:dyDescent="0.25">
      <c r="C266" s="1" t="s">
        <v>737</v>
      </c>
      <c r="D266" s="18"/>
      <c r="E266" s="28"/>
      <c r="G266" s="1" t="s">
        <v>737</v>
      </c>
      <c r="H266" s="18"/>
      <c r="I266" s="28"/>
      <c r="K266" s="1" t="s">
        <v>737</v>
      </c>
      <c r="L266" s="18"/>
      <c r="M266" s="28"/>
    </row>
    <row r="267" spans="1:19" x14ac:dyDescent="0.25">
      <c r="C267" s="1" t="s">
        <v>738</v>
      </c>
      <c r="D267" s="18"/>
      <c r="E267" s="28"/>
      <c r="G267" s="1" t="s">
        <v>738</v>
      </c>
      <c r="H267" s="18"/>
      <c r="I267" s="28"/>
      <c r="K267" s="1" t="s">
        <v>738</v>
      </c>
      <c r="L267" s="18"/>
      <c r="M267" s="28"/>
    </row>
    <row r="268" spans="1:19" x14ac:dyDescent="0.25">
      <c r="C268" s="1" t="s">
        <v>739</v>
      </c>
      <c r="D268" s="18"/>
      <c r="E268" s="28"/>
      <c r="G268" s="1" t="s">
        <v>739</v>
      </c>
      <c r="H268" s="18"/>
      <c r="I268" s="28"/>
      <c r="K268" s="1" t="s">
        <v>739</v>
      </c>
      <c r="L268" s="18"/>
      <c r="M268" s="28"/>
    </row>
    <row r="269" spans="1:19" x14ac:dyDescent="0.25">
      <c r="C269" s="1" t="s">
        <v>740</v>
      </c>
      <c r="D269" s="18"/>
      <c r="E269" s="28"/>
      <c r="G269" s="1" t="s">
        <v>740</v>
      </c>
      <c r="H269" s="18"/>
      <c r="I269" s="28"/>
      <c r="K269" s="1" t="s">
        <v>740</v>
      </c>
      <c r="L269" s="18"/>
      <c r="M269" s="28"/>
    </row>
    <row r="270" spans="1:19" x14ac:dyDescent="0.25">
      <c r="C270" s="1" t="s">
        <v>741</v>
      </c>
      <c r="D270" s="18"/>
      <c r="E270" s="28"/>
      <c r="G270" s="1" t="s">
        <v>741</v>
      </c>
      <c r="H270" s="18"/>
      <c r="I270" s="28"/>
      <c r="K270" s="1" t="s">
        <v>741</v>
      </c>
      <c r="L270" s="18"/>
      <c r="M270" s="28"/>
    </row>
    <row r="271" spans="1:19" x14ac:dyDescent="0.25">
      <c r="C271" s="1" t="s">
        <v>742</v>
      </c>
      <c r="D271" s="18"/>
      <c r="E271" s="28"/>
      <c r="G271" s="1" t="s">
        <v>742</v>
      </c>
      <c r="H271" s="18"/>
      <c r="I271" s="28"/>
      <c r="K271" s="1" t="s">
        <v>742</v>
      </c>
      <c r="L271" s="18"/>
      <c r="M271" s="28"/>
    </row>
    <row r="272" spans="1:19" x14ac:dyDescent="0.25">
      <c r="C272" s="1" t="s">
        <v>743</v>
      </c>
      <c r="D272" s="18"/>
      <c r="E272" s="28"/>
      <c r="G272" s="1" t="s">
        <v>743</v>
      </c>
      <c r="H272" s="18"/>
      <c r="I272" s="28"/>
      <c r="K272" s="1" t="s">
        <v>743</v>
      </c>
      <c r="L272" s="18"/>
      <c r="M272" s="28"/>
    </row>
    <row r="273" spans="1:19" x14ac:dyDescent="0.25">
      <c r="C273" s="1" t="s">
        <v>744</v>
      </c>
      <c r="D273" s="18"/>
      <c r="E273" s="28"/>
      <c r="G273" s="1" t="s">
        <v>744</v>
      </c>
      <c r="H273" s="18"/>
      <c r="I273" s="28"/>
      <c r="K273" s="1" t="s">
        <v>744</v>
      </c>
      <c r="L273" s="18"/>
      <c r="M273" s="28"/>
    </row>
    <row r="274" spans="1:19" x14ac:dyDescent="0.25">
      <c r="C274" s="1" t="s">
        <v>745</v>
      </c>
      <c r="D274" s="18"/>
      <c r="E274" s="28"/>
      <c r="G274" s="1" t="s">
        <v>745</v>
      </c>
      <c r="H274" s="18"/>
      <c r="I274" s="28"/>
      <c r="K274" s="1" t="s">
        <v>745</v>
      </c>
      <c r="L274" s="18"/>
      <c r="M274" s="28"/>
    </row>
    <row r="275" spans="1:19" x14ac:dyDescent="0.25">
      <c r="C275" s="1" t="s">
        <v>746</v>
      </c>
      <c r="D275" s="18"/>
      <c r="E275" s="28"/>
      <c r="G275" s="1" t="s">
        <v>746</v>
      </c>
      <c r="H275" s="18"/>
      <c r="I275" s="28"/>
      <c r="K275" s="1" t="s">
        <v>746</v>
      </c>
      <c r="L275" s="18"/>
      <c r="M275" s="28"/>
    </row>
    <row r="276" spans="1:19" x14ac:dyDescent="0.25">
      <c r="C276" s="1" t="s">
        <v>747</v>
      </c>
      <c r="D276" s="18"/>
      <c r="E276" s="28"/>
      <c r="G276" s="1" t="s">
        <v>747</v>
      </c>
      <c r="H276" s="18"/>
      <c r="I276" s="28"/>
      <c r="K276" s="1" t="s">
        <v>747</v>
      </c>
      <c r="L276" s="18"/>
      <c r="M276" s="28"/>
    </row>
    <row r="277" spans="1:19" x14ac:dyDescent="0.25">
      <c r="C277" s="1" t="s">
        <v>748</v>
      </c>
      <c r="D277" s="18"/>
      <c r="E277" s="28"/>
      <c r="G277" s="1" t="s">
        <v>748</v>
      </c>
      <c r="H277" s="18"/>
      <c r="I277" s="28"/>
      <c r="K277" s="1" t="s">
        <v>748</v>
      </c>
      <c r="L277" s="18"/>
      <c r="M277" s="28"/>
    </row>
    <row r="278" spans="1:19" x14ac:dyDescent="0.25">
      <c r="C278" s="1" t="s">
        <v>749</v>
      </c>
      <c r="D278" s="18"/>
      <c r="E278" s="28"/>
      <c r="G278" s="1" t="s">
        <v>749</v>
      </c>
      <c r="H278" s="18"/>
      <c r="I278" s="28"/>
      <c r="K278" s="1" t="s">
        <v>749</v>
      </c>
      <c r="L278" s="18"/>
      <c r="M278" s="28"/>
    </row>
    <row r="279" spans="1:19" x14ac:dyDescent="0.25">
      <c r="C279" s="1" t="s">
        <v>750</v>
      </c>
      <c r="D279" s="18"/>
      <c r="E279" s="28"/>
      <c r="G279" s="1" t="s">
        <v>750</v>
      </c>
      <c r="H279" s="18"/>
      <c r="I279" s="28"/>
      <c r="K279" s="1" t="s">
        <v>750</v>
      </c>
      <c r="L279" s="18"/>
      <c r="M279" s="28"/>
    </row>
    <row r="280" spans="1:19" x14ac:dyDescent="0.25">
      <c r="C280" s="1" t="s">
        <v>751</v>
      </c>
      <c r="D280" s="18"/>
      <c r="E280" s="28"/>
      <c r="G280" s="1" t="s">
        <v>751</v>
      </c>
      <c r="H280" s="18"/>
      <c r="I280" s="28"/>
      <c r="K280" s="1" t="s">
        <v>751</v>
      </c>
      <c r="L280" s="18"/>
      <c r="M280" s="28"/>
    </row>
    <row r="281" spans="1:19" x14ac:dyDescent="0.25">
      <c r="C281" s="1" t="s">
        <v>95</v>
      </c>
      <c r="D281" s="18"/>
      <c r="E281" s="28"/>
      <c r="G281" s="1" t="s">
        <v>95</v>
      </c>
      <c r="H281" s="18"/>
      <c r="I281" s="28"/>
      <c r="K281" s="1" t="s">
        <v>95</v>
      </c>
      <c r="L281" s="18"/>
      <c r="M281" s="28"/>
    </row>
    <row r="282" spans="1:19" x14ac:dyDescent="0.25">
      <c r="A282" s="4" t="s">
        <v>754</v>
      </c>
      <c r="B282" s="16" t="s">
        <v>755</v>
      </c>
      <c r="C282" s="12" t="s">
        <v>756</v>
      </c>
      <c r="G282" s="12" t="s">
        <v>759</v>
      </c>
      <c r="S282" s="9">
        <f>SUM(D283:D285,H283:H290)/COUNTA(C283:C285,G283:G290)</f>
        <v>0</v>
      </c>
    </row>
    <row r="283" spans="1:19" x14ac:dyDescent="0.25">
      <c r="C283" s="1" t="s">
        <v>757</v>
      </c>
      <c r="D283" s="18"/>
      <c r="E283" s="28"/>
      <c r="G283" s="1" t="s">
        <v>541</v>
      </c>
      <c r="H283" s="18"/>
      <c r="I283" s="28"/>
    </row>
    <row r="284" spans="1:19" ht="45" x14ac:dyDescent="0.25">
      <c r="C284" s="1" t="s">
        <v>758</v>
      </c>
      <c r="D284" s="18"/>
      <c r="E284" s="28"/>
      <c r="G284" s="1" t="s">
        <v>760</v>
      </c>
      <c r="H284" s="18"/>
      <c r="I284" s="28"/>
    </row>
    <row r="285" spans="1:19" x14ac:dyDescent="0.25">
      <c r="C285" s="1" t="s">
        <v>556</v>
      </c>
      <c r="D285" s="18"/>
      <c r="E285" s="28"/>
      <c r="G285" s="1" t="s">
        <v>761</v>
      </c>
      <c r="H285" s="18"/>
      <c r="I285" s="28"/>
    </row>
    <row r="286" spans="1:19" x14ac:dyDescent="0.25">
      <c r="G286" s="1" t="s">
        <v>762</v>
      </c>
      <c r="H286" s="18"/>
      <c r="I286" s="28"/>
    </row>
    <row r="287" spans="1:19" x14ac:dyDescent="0.25">
      <c r="G287" s="1" t="s">
        <v>763</v>
      </c>
      <c r="H287" s="18"/>
      <c r="I287" s="28"/>
    </row>
    <row r="288" spans="1:19" x14ac:dyDescent="0.25">
      <c r="G288" s="1" t="s">
        <v>764</v>
      </c>
      <c r="H288" s="18"/>
      <c r="I288" s="28"/>
    </row>
    <row r="289" spans="1:19" x14ac:dyDescent="0.25">
      <c r="G289" s="1" t="s">
        <v>765</v>
      </c>
      <c r="H289" s="18"/>
      <c r="I289" s="28"/>
    </row>
    <row r="290" spans="1:19" x14ac:dyDescent="0.25">
      <c r="G290" s="1" t="s">
        <v>75</v>
      </c>
      <c r="H290" s="18"/>
      <c r="I290" s="28"/>
    </row>
    <row r="291" spans="1:19" x14ac:dyDescent="0.25">
      <c r="A291" s="4" t="s">
        <v>766</v>
      </c>
      <c r="B291" s="16" t="s">
        <v>628</v>
      </c>
      <c r="C291" s="12" t="s">
        <v>767</v>
      </c>
      <c r="G291" s="12" t="s">
        <v>777</v>
      </c>
      <c r="K291" s="12" t="s">
        <v>776</v>
      </c>
      <c r="O291" s="12" t="s">
        <v>775</v>
      </c>
      <c r="P291" s="13"/>
      <c r="Q291" s="25"/>
      <c r="S291" s="9">
        <f>SUM(P292:P298,L292:L298,H292:H298,D292:D298)/COUNTA(C292:C298,G292:G298,K292:K298,O292:O298)</f>
        <v>0</v>
      </c>
    </row>
    <row r="292" spans="1:19" x14ac:dyDescent="0.25">
      <c r="C292" s="1" t="s">
        <v>768</v>
      </c>
      <c r="D292" s="18"/>
      <c r="E292" s="28"/>
      <c r="G292" s="1" t="s">
        <v>768</v>
      </c>
      <c r="H292" s="18"/>
      <c r="I292" s="28"/>
      <c r="K292" s="1" t="s">
        <v>768</v>
      </c>
      <c r="L292" s="18"/>
      <c r="M292" s="28"/>
      <c r="O292" s="1" t="s">
        <v>768</v>
      </c>
      <c r="P292" s="18"/>
      <c r="Q292" s="28"/>
    </row>
    <row r="293" spans="1:19" x14ac:dyDescent="0.25">
      <c r="C293" s="1" t="s">
        <v>769</v>
      </c>
      <c r="D293" s="18"/>
      <c r="E293" s="28"/>
      <c r="G293" s="1" t="s">
        <v>769</v>
      </c>
      <c r="H293" s="18"/>
      <c r="I293" s="28"/>
      <c r="K293" s="1" t="s">
        <v>769</v>
      </c>
      <c r="L293" s="18"/>
      <c r="M293" s="28"/>
      <c r="O293" s="1" t="s">
        <v>769</v>
      </c>
      <c r="P293" s="18"/>
      <c r="Q293" s="28"/>
    </row>
    <row r="294" spans="1:19" x14ac:dyDescent="0.25">
      <c r="C294" s="1" t="s">
        <v>770</v>
      </c>
      <c r="D294" s="18"/>
      <c r="E294" s="28"/>
      <c r="G294" s="1" t="s">
        <v>770</v>
      </c>
      <c r="H294" s="18"/>
      <c r="I294" s="28"/>
      <c r="K294" s="1" t="s">
        <v>770</v>
      </c>
      <c r="L294" s="18"/>
      <c r="M294" s="28"/>
      <c r="O294" s="1" t="s">
        <v>770</v>
      </c>
      <c r="P294" s="18"/>
      <c r="Q294" s="28"/>
    </row>
    <row r="295" spans="1:19" x14ac:dyDescent="0.25">
      <c r="C295" s="1" t="s">
        <v>771</v>
      </c>
      <c r="D295" s="18"/>
      <c r="E295" s="28"/>
      <c r="G295" s="1" t="s">
        <v>771</v>
      </c>
      <c r="H295" s="18"/>
      <c r="I295" s="28"/>
      <c r="K295" s="1" t="s">
        <v>771</v>
      </c>
      <c r="L295" s="18"/>
      <c r="M295" s="28"/>
      <c r="O295" s="1" t="s">
        <v>771</v>
      </c>
      <c r="P295" s="18"/>
      <c r="Q295" s="28"/>
    </row>
    <row r="296" spans="1:19" x14ac:dyDescent="0.25">
      <c r="C296" s="1" t="s">
        <v>772</v>
      </c>
      <c r="D296" s="18"/>
      <c r="E296" s="28"/>
      <c r="G296" s="1" t="s">
        <v>772</v>
      </c>
      <c r="H296" s="18"/>
      <c r="I296" s="28"/>
      <c r="K296" s="1" t="s">
        <v>772</v>
      </c>
      <c r="L296" s="18"/>
      <c r="M296" s="28"/>
      <c r="O296" s="1" t="s">
        <v>772</v>
      </c>
      <c r="P296" s="18"/>
      <c r="Q296" s="28"/>
    </row>
    <row r="297" spans="1:19" x14ac:dyDescent="0.25">
      <c r="C297" s="1" t="s">
        <v>773</v>
      </c>
      <c r="D297" s="18"/>
      <c r="E297" s="28"/>
      <c r="G297" s="1" t="s">
        <v>773</v>
      </c>
      <c r="H297" s="18"/>
      <c r="I297" s="28"/>
      <c r="K297" s="1" t="s">
        <v>773</v>
      </c>
      <c r="L297" s="18"/>
      <c r="M297" s="28"/>
      <c r="O297" s="1" t="s">
        <v>773</v>
      </c>
      <c r="P297" s="18"/>
      <c r="Q297" s="28"/>
    </row>
    <row r="298" spans="1:19" ht="30" x14ac:dyDescent="0.25">
      <c r="C298" s="1" t="s">
        <v>774</v>
      </c>
      <c r="D298" s="18"/>
      <c r="E298" s="28"/>
      <c r="G298" s="1" t="s">
        <v>774</v>
      </c>
      <c r="H298" s="18"/>
      <c r="I298" s="28"/>
      <c r="K298" s="1" t="s">
        <v>774</v>
      </c>
      <c r="L298" s="18"/>
      <c r="M298" s="28"/>
      <c r="O298" s="1" t="s">
        <v>774</v>
      </c>
      <c r="P298" s="18"/>
      <c r="Q298" s="28"/>
    </row>
    <row r="299" spans="1:19" x14ac:dyDescent="0.25">
      <c r="A299" s="4" t="s">
        <v>778</v>
      </c>
      <c r="B299" s="16" t="s">
        <v>779</v>
      </c>
      <c r="C299" s="1" t="s">
        <v>780</v>
      </c>
      <c r="D299" s="18"/>
      <c r="E299" s="28"/>
      <c r="S299" s="9">
        <f>SUM(D299:D307)/COUNTA(C299:C307)</f>
        <v>0</v>
      </c>
    </row>
    <row r="300" spans="1:19" x14ac:dyDescent="0.25">
      <c r="C300" s="1" t="s">
        <v>781</v>
      </c>
      <c r="D300" s="18"/>
      <c r="E300" s="28"/>
    </row>
    <row r="301" spans="1:19" x14ac:dyDescent="0.25">
      <c r="C301" s="1" t="s">
        <v>782</v>
      </c>
      <c r="D301" s="18"/>
      <c r="E301" s="28"/>
    </row>
    <row r="302" spans="1:19" x14ac:dyDescent="0.25">
      <c r="C302" s="1" t="s">
        <v>783</v>
      </c>
      <c r="D302" s="18"/>
      <c r="E302" s="28"/>
    </row>
    <row r="303" spans="1:19" x14ac:dyDescent="0.25">
      <c r="C303" s="1" t="s">
        <v>784</v>
      </c>
      <c r="D303" s="18"/>
      <c r="E303" s="28"/>
    </row>
    <row r="304" spans="1:19" x14ac:dyDescent="0.25">
      <c r="C304" s="1" t="s">
        <v>785</v>
      </c>
      <c r="D304" s="18"/>
      <c r="E304" s="28"/>
    </row>
    <row r="305" spans="1:19" x14ac:dyDescent="0.25">
      <c r="C305" s="1" t="s">
        <v>786</v>
      </c>
      <c r="D305" s="18"/>
      <c r="E305" s="28"/>
    </row>
    <row r="306" spans="1:19" x14ac:dyDescent="0.25">
      <c r="C306" s="1" t="s">
        <v>787</v>
      </c>
      <c r="D306" s="18"/>
      <c r="E306" s="28"/>
    </row>
    <row r="307" spans="1:19" x14ac:dyDescent="0.25">
      <c r="C307" s="1" t="s">
        <v>788</v>
      </c>
      <c r="D307" s="18"/>
      <c r="E307" s="28"/>
    </row>
    <row r="308" spans="1:19" x14ac:dyDescent="0.25">
      <c r="A308" s="4" t="s">
        <v>789</v>
      </c>
      <c r="B308" s="16" t="s">
        <v>790</v>
      </c>
      <c r="C308" s="52" t="s">
        <v>791</v>
      </c>
      <c r="D308" s="18"/>
      <c r="E308" s="28"/>
      <c r="S308" s="9">
        <f>D308/COUNTA(B308)</f>
        <v>0</v>
      </c>
    </row>
    <row r="309" spans="1:19" x14ac:dyDescent="0.25">
      <c r="A309" s="4" t="s">
        <v>792</v>
      </c>
      <c r="B309" s="16" t="s">
        <v>793</v>
      </c>
      <c r="C309" s="1" t="s">
        <v>794</v>
      </c>
      <c r="D309" s="18"/>
      <c r="E309" s="28"/>
      <c r="S309" s="9">
        <f>SUM(D309:D314)/COUNTA(C309:C314)</f>
        <v>0</v>
      </c>
    </row>
    <row r="310" spans="1:19" x14ac:dyDescent="0.25">
      <c r="C310" s="1" t="s">
        <v>795</v>
      </c>
      <c r="D310" s="18"/>
      <c r="E310" s="28"/>
    </row>
    <row r="311" spans="1:19" x14ac:dyDescent="0.25">
      <c r="C311" s="1" t="s">
        <v>796</v>
      </c>
      <c r="D311" s="18"/>
      <c r="E311" s="28"/>
    </row>
    <row r="312" spans="1:19" x14ac:dyDescent="0.25">
      <c r="C312" s="1" t="s">
        <v>797</v>
      </c>
      <c r="D312" s="18"/>
      <c r="E312" s="28"/>
    </row>
    <row r="313" spans="1:19" x14ac:dyDescent="0.25">
      <c r="C313" s="1" t="s">
        <v>798</v>
      </c>
      <c r="D313" s="18"/>
      <c r="E313" s="28"/>
    </row>
    <row r="314" spans="1:19" x14ac:dyDescent="0.25">
      <c r="C314" s="1" t="s">
        <v>75</v>
      </c>
      <c r="D314" s="18"/>
      <c r="E314" s="28"/>
    </row>
  </sheetData>
  <sheetProtection algorithmName="SHA-512" hashValue="h0ZLPEyeiYwLQujwq3A//wrI+2hH0HgbinFp65JEimCZQfzY4j1ukZYlWpniqtd9LMFYryjhPYjpEOuw4zdlcA==" saltValue="AcrGabqzE7vraYTmaiMBwA==" spinCount="100000" sheet="1" objects="1" scenarios="1"/>
  <mergeCells count="6">
    <mergeCell ref="A260:C260"/>
    <mergeCell ref="P2:P3"/>
    <mergeCell ref="A2:C2"/>
    <mergeCell ref="D2:D3"/>
    <mergeCell ref="H2:H3"/>
    <mergeCell ref="L2:L3"/>
  </mergeCells>
  <conditionalFormatting sqref="S4:S259">
    <cfRule type="containsBlanks" priority="5" stopIfTrue="1">
      <formula>LEN(TRIM(S4))=0</formula>
    </cfRule>
    <cfRule type="cellIs" dxfId="8" priority="6" stopIfTrue="1" operator="between">
      <formula>0</formula>
      <formula>0.5</formula>
    </cfRule>
    <cfRule type="cellIs" dxfId="7" priority="7" stopIfTrue="1" operator="lessThanOrEqual">
      <formula>0.75</formula>
    </cfRule>
    <cfRule type="cellIs" dxfId="6" priority="8" operator="greaterThan">
      <formula>0.75</formula>
    </cfRule>
  </conditionalFormatting>
  <conditionalFormatting sqref="S261:S396">
    <cfRule type="containsBlanks" priority="1" stopIfTrue="1">
      <formula>LEN(TRIM(S261))=0</formula>
    </cfRule>
    <cfRule type="cellIs" dxfId="5" priority="2" stopIfTrue="1" operator="between">
      <formula>0</formula>
      <formula>0.5</formula>
    </cfRule>
    <cfRule type="cellIs" dxfId="4" priority="3" stopIfTrue="1" operator="lessThanOrEqual">
      <formula>0.75</formula>
    </cfRule>
    <cfRule type="cellIs" dxfId="3" priority="4" operator="greaterThan">
      <formula>0.75</formula>
    </cfRule>
  </conditionalFormatting>
  <dataValidations count="1">
    <dataValidation type="list" allowBlank="1" showDropDown="1" showInputMessage="1" showErrorMessage="1" sqref="D1:D1048576 H1:H1048576 L1:L1048576 P1:P1048576">
      <formula1>"1,0"</formula1>
    </dataValidation>
  </dataValidations>
  <pageMargins left="0.7" right="0.7" top="0.75" bottom="0.75" header="0.3" footer="0.3"/>
  <pageSetup orientation="portrait" verticalDpi="598"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87"/>
  <sheetViews>
    <sheetView zoomScaleNormal="100" workbookViewId="0">
      <pane xSplit="2" ySplit="3" topLeftCell="C40" activePane="bottomRight" state="frozen"/>
      <selection pane="topRight" activeCell="C1" sqref="C1"/>
      <selection pane="bottomLeft" activeCell="A4" sqref="A4"/>
      <selection pane="bottomRight" activeCell="A3" sqref="A3"/>
    </sheetView>
  </sheetViews>
  <sheetFormatPr defaultRowHeight="15" x14ac:dyDescent="0.25"/>
  <cols>
    <col min="1" max="1" width="9.140625" style="4"/>
    <col min="2" max="2" width="38.5703125" style="16" bestFit="1" customWidth="1"/>
    <col min="3" max="3" width="35.7109375" style="1" customWidth="1"/>
    <col min="4" max="4" width="10.7109375" style="13" customWidth="1"/>
    <col min="5" max="5" width="30.7109375" style="25" customWidth="1"/>
    <col min="6" max="6" width="2.7109375" style="66" customWidth="1"/>
    <col min="7" max="7" width="37.7109375" style="1" bestFit="1" customWidth="1"/>
    <col min="8" max="8" width="10.7109375" style="13" customWidth="1"/>
    <col min="9" max="9" width="30.7109375" style="25" customWidth="1"/>
    <col min="10" max="10" width="2.7109375" style="66" customWidth="1"/>
    <col min="11" max="11" width="35.7109375" style="1" customWidth="1"/>
    <col min="12" max="12" width="10.7109375" style="13" customWidth="1"/>
    <col min="13" max="13" width="30.7109375" style="25" customWidth="1"/>
    <col min="14" max="14" width="2.7109375" style="66" customWidth="1"/>
    <col min="15" max="15" width="35.7109375" style="1" customWidth="1"/>
    <col min="16" max="16" width="10.7109375" style="14" customWidth="1"/>
    <col min="17" max="17" width="30.7109375" style="26" customWidth="1"/>
    <col min="18" max="18" width="2.7109375" style="66" customWidth="1"/>
    <col min="19" max="19" width="10.140625" style="56" customWidth="1"/>
  </cols>
  <sheetData>
    <row r="1" spans="1:19" ht="22.5" x14ac:dyDescent="0.3">
      <c r="A1" s="39" t="s">
        <v>799</v>
      </c>
      <c r="B1" s="39"/>
    </row>
    <row r="2" spans="1:19" ht="30" customHeight="1" x14ac:dyDescent="0.25">
      <c r="A2" s="76" t="s">
        <v>698</v>
      </c>
      <c r="B2" s="76"/>
      <c r="C2" s="76"/>
      <c r="D2" s="74" t="s">
        <v>699</v>
      </c>
      <c r="E2" s="48" t="str">
        <f>CONCATENATE("Source:  ",README!$K$3)</f>
        <v>Source:  ENTER HERE</v>
      </c>
      <c r="G2" s="35" t="s">
        <v>698</v>
      </c>
      <c r="H2" s="74" t="s">
        <v>699</v>
      </c>
      <c r="I2" s="48" t="str">
        <f>CONCATENATE("Source:  ",README!$K$3)</f>
        <v>Source:  ENTER HERE</v>
      </c>
      <c r="K2" s="35" t="s">
        <v>698</v>
      </c>
      <c r="L2" s="74" t="s">
        <v>699</v>
      </c>
      <c r="M2" s="48" t="str">
        <f>CONCATENATE("Source:  ",README!$K$3)</f>
        <v>Source:  ENTER HERE</v>
      </c>
      <c r="O2" s="35" t="s">
        <v>698</v>
      </c>
      <c r="P2" s="74" t="s">
        <v>699</v>
      </c>
      <c r="Q2" s="48" t="str">
        <f>CONCATENATE("Source:  ",README!$K$3)</f>
        <v>Source:  ENTER HERE</v>
      </c>
    </row>
    <row r="3" spans="1:19" s="7" customFormat="1" ht="30" customHeight="1" thickBot="1" x14ac:dyDescent="0.3">
      <c r="A3" s="37"/>
      <c r="B3" s="37" t="s">
        <v>696</v>
      </c>
      <c r="C3" s="38" t="s">
        <v>697</v>
      </c>
      <c r="D3" s="75"/>
      <c r="E3" s="34" t="s">
        <v>908</v>
      </c>
      <c r="F3" s="66"/>
      <c r="G3" s="36" t="s">
        <v>700</v>
      </c>
      <c r="H3" s="75"/>
      <c r="I3" s="34" t="s">
        <v>908</v>
      </c>
      <c r="J3" s="66"/>
      <c r="K3" s="36" t="s">
        <v>701</v>
      </c>
      <c r="L3" s="75"/>
      <c r="M3" s="34" t="s">
        <v>908</v>
      </c>
      <c r="N3" s="66"/>
      <c r="O3" s="36" t="s">
        <v>702</v>
      </c>
      <c r="P3" s="75"/>
      <c r="Q3" s="34" t="s">
        <v>908</v>
      </c>
      <c r="R3" s="66"/>
      <c r="S3" s="57" t="s">
        <v>694</v>
      </c>
    </row>
    <row r="4" spans="1:19" x14ac:dyDescent="0.25">
      <c r="A4" s="4" t="s">
        <v>800</v>
      </c>
      <c r="B4" t="s">
        <v>801</v>
      </c>
      <c r="C4"/>
      <c r="D4" s="64"/>
      <c r="E4" s="65"/>
      <c r="G4"/>
      <c r="H4"/>
      <c r="I4"/>
      <c r="K4"/>
      <c r="L4"/>
      <c r="M4"/>
      <c r="O4"/>
      <c r="P4"/>
      <c r="Q4"/>
      <c r="S4" s="58">
        <f>D4/COUNTA(B4)</f>
        <v>0</v>
      </c>
    </row>
    <row r="5" spans="1:19" x14ac:dyDescent="0.25">
      <c r="A5" s="4" t="s">
        <v>802</v>
      </c>
      <c r="B5" t="s">
        <v>803</v>
      </c>
      <c r="C5" t="s">
        <v>395</v>
      </c>
      <c r="D5" s="64"/>
      <c r="E5" s="65"/>
      <c r="O5"/>
      <c r="P5"/>
      <c r="Q5"/>
      <c r="S5" s="58">
        <f>SUM(D5,D7,H7,L7)/COUNTA(C5,C7,G7,K7)</f>
        <v>0</v>
      </c>
    </row>
    <row r="6" spans="1:19" x14ac:dyDescent="0.25">
      <c r="B6"/>
      <c r="C6" s="54" t="s">
        <v>804</v>
      </c>
      <c r="D6"/>
      <c r="E6"/>
      <c r="G6" s="54" t="s">
        <v>804</v>
      </c>
      <c r="H6"/>
      <c r="I6"/>
      <c r="K6" s="54" t="s">
        <v>804</v>
      </c>
      <c r="L6"/>
      <c r="M6"/>
      <c r="O6"/>
      <c r="P6"/>
      <c r="Q6"/>
      <c r="S6" s="58"/>
    </row>
    <row r="7" spans="1:19" x14ac:dyDescent="0.25">
      <c r="B7"/>
      <c r="C7" s="55" t="s">
        <v>805</v>
      </c>
      <c r="D7" s="64"/>
      <c r="E7" s="65"/>
      <c r="G7" s="55" t="s">
        <v>806</v>
      </c>
      <c r="H7" s="64"/>
      <c r="I7" s="65"/>
      <c r="K7" s="55" t="s">
        <v>807</v>
      </c>
      <c r="L7" s="64"/>
      <c r="M7" s="65"/>
      <c r="O7"/>
      <c r="P7"/>
      <c r="Q7"/>
      <c r="S7" s="58"/>
    </row>
    <row r="8" spans="1:19" x14ac:dyDescent="0.25">
      <c r="A8" s="4" t="s">
        <v>808</v>
      </c>
      <c r="B8" t="s">
        <v>343</v>
      </c>
      <c r="C8" s="54" t="s">
        <v>809</v>
      </c>
      <c r="D8"/>
      <c r="E8"/>
      <c r="G8" s="54" t="s">
        <v>811</v>
      </c>
      <c r="H8"/>
      <c r="I8"/>
      <c r="K8"/>
      <c r="L8"/>
      <c r="M8"/>
      <c r="O8"/>
      <c r="P8"/>
      <c r="Q8"/>
      <c r="S8" s="58"/>
    </row>
    <row r="9" spans="1:19" x14ac:dyDescent="0.25">
      <c r="B9"/>
      <c r="C9" s="55" t="s">
        <v>810</v>
      </c>
      <c r="D9" s="64"/>
      <c r="E9" s="65"/>
      <c r="G9" s="55" t="s">
        <v>812</v>
      </c>
      <c r="H9" s="64"/>
      <c r="I9" s="65"/>
      <c r="K9"/>
      <c r="L9"/>
      <c r="M9"/>
      <c r="O9"/>
      <c r="P9"/>
      <c r="Q9"/>
      <c r="S9" s="58">
        <f>SUM(D9,H9)/COUNTA(C9,G9)</f>
        <v>0</v>
      </c>
    </row>
    <row r="10" spans="1:19" x14ac:dyDescent="0.25">
      <c r="A10" s="4" t="s">
        <v>813</v>
      </c>
      <c r="B10" t="s">
        <v>814</v>
      </c>
      <c r="C10" t="s">
        <v>147</v>
      </c>
      <c r="D10" s="64"/>
      <c r="E10" s="65"/>
      <c r="G10"/>
      <c r="H10"/>
      <c r="I10"/>
      <c r="K10"/>
      <c r="L10"/>
      <c r="M10"/>
      <c r="O10"/>
      <c r="P10"/>
      <c r="Q10"/>
      <c r="S10" s="58">
        <f>SUM(D10:D12)/COUNTA(C10:C12)</f>
        <v>0</v>
      </c>
    </row>
    <row r="11" spans="1:19" x14ac:dyDescent="0.25">
      <c r="B11"/>
      <c r="C11" t="s">
        <v>146</v>
      </c>
      <c r="D11" s="64"/>
      <c r="E11" s="65"/>
      <c r="G11"/>
      <c r="H11"/>
      <c r="I11"/>
      <c r="K11"/>
      <c r="L11"/>
      <c r="M11"/>
      <c r="O11"/>
      <c r="P11"/>
      <c r="Q11"/>
      <c r="S11" s="58"/>
    </row>
    <row r="12" spans="1:19" x14ac:dyDescent="0.25">
      <c r="B12"/>
      <c r="C12" t="s">
        <v>75</v>
      </c>
      <c r="D12" s="64"/>
      <c r="E12" s="65"/>
      <c r="G12"/>
      <c r="H12"/>
      <c r="I12"/>
      <c r="K12"/>
      <c r="L12"/>
      <c r="M12"/>
      <c r="O12"/>
      <c r="P12"/>
      <c r="Q12"/>
      <c r="S12" s="58"/>
    </row>
    <row r="13" spans="1:19" x14ac:dyDescent="0.25">
      <c r="A13" s="4" t="s">
        <v>815</v>
      </c>
      <c r="B13" t="s">
        <v>816</v>
      </c>
      <c r="C13" s="1" t="s">
        <v>75</v>
      </c>
      <c r="D13" s="64"/>
      <c r="E13" s="65"/>
      <c r="G13"/>
      <c r="H13"/>
      <c r="I13"/>
      <c r="K13"/>
      <c r="L13"/>
      <c r="M13"/>
      <c r="O13"/>
      <c r="P13"/>
      <c r="Q13"/>
      <c r="S13" s="58">
        <f>SUM(D13,D15:D21,D23:D29)/COUNTA(C13,C15:C21,C23:C29)</f>
        <v>0</v>
      </c>
    </row>
    <row r="14" spans="1:19" x14ac:dyDescent="0.25">
      <c r="B14"/>
      <c r="C14" s="54" t="s">
        <v>817</v>
      </c>
      <c r="D14"/>
      <c r="E14"/>
      <c r="G14"/>
      <c r="H14"/>
      <c r="I14"/>
      <c r="K14"/>
      <c r="L14"/>
      <c r="M14"/>
      <c r="O14"/>
      <c r="P14"/>
      <c r="Q14"/>
      <c r="S14" s="58"/>
    </row>
    <row r="15" spans="1:19" x14ac:dyDescent="0.25">
      <c r="B15"/>
      <c r="C15" t="s">
        <v>818</v>
      </c>
      <c r="D15" s="64"/>
      <c r="E15" s="65"/>
      <c r="G15"/>
      <c r="H15"/>
      <c r="I15"/>
      <c r="K15"/>
      <c r="L15"/>
      <c r="M15"/>
      <c r="O15"/>
      <c r="P15"/>
      <c r="Q15"/>
      <c r="S15" s="58"/>
    </row>
    <row r="16" spans="1:19" x14ac:dyDescent="0.25">
      <c r="B16"/>
      <c r="C16" t="s">
        <v>819</v>
      </c>
      <c r="D16" s="64"/>
      <c r="E16" s="65"/>
      <c r="G16"/>
      <c r="H16"/>
      <c r="I16"/>
      <c r="K16"/>
      <c r="L16"/>
      <c r="M16"/>
      <c r="O16"/>
      <c r="P16"/>
      <c r="Q16"/>
      <c r="S16" s="58"/>
    </row>
    <row r="17" spans="1:19" x14ac:dyDescent="0.25">
      <c r="B17"/>
      <c r="C17" t="s">
        <v>820</v>
      </c>
      <c r="D17" s="64"/>
      <c r="E17" s="65"/>
      <c r="G17"/>
      <c r="H17"/>
      <c r="I17"/>
      <c r="K17"/>
      <c r="L17"/>
      <c r="M17"/>
      <c r="O17"/>
      <c r="P17"/>
      <c r="Q17"/>
      <c r="S17" s="58"/>
    </row>
    <row r="18" spans="1:19" x14ac:dyDescent="0.25">
      <c r="B18"/>
      <c r="C18" t="s">
        <v>821</v>
      </c>
      <c r="D18" s="64"/>
      <c r="E18" s="65"/>
      <c r="G18"/>
      <c r="H18"/>
      <c r="I18"/>
      <c r="K18"/>
      <c r="L18"/>
      <c r="M18"/>
      <c r="O18"/>
      <c r="P18"/>
      <c r="Q18"/>
      <c r="S18" s="58"/>
    </row>
    <row r="19" spans="1:19" x14ac:dyDescent="0.25">
      <c r="B19"/>
      <c r="C19" t="s">
        <v>822</v>
      </c>
      <c r="D19" s="64"/>
      <c r="E19" s="65"/>
      <c r="G19"/>
      <c r="H19"/>
      <c r="I19"/>
      <c r="K19"/>
      <c r="L19"/>
      <c r="M19"/>
      <c r="O19"/>
      <c r="P19"/>
      <c r="Q19"/>
      <c r="S19" s="58"/>
    </row>
    <row r="20" spans="1:19" x14ac:dyDescent="0.25">
      <c r="B20"/>
      <c r="C20" t="s">
        <v>823</v>
      </c>
      <c r="D20" s="64"/>
      <c r="E20" s="65"/>
      <c r="G20"/>
      <c r="H20"/>
      <c r="I20"/>
      <c r="K20"/>
      <c r="L20"/>
      <c r="M20"/>
      <c r="O20"/>
      <c r="P20"/>
      <c r="Q20"/>
      <c r="S20" s="58"/>
    </row>
    <row r="21" spans="1:19" x14ac:dyDescent="0.25">
      <c r="B21"/>
      <c r="C21" t="s">
        <v>824</v>
      </c>
      <c r="D21" s="64"/>
      <c r="E21" s="65"/>
      <c r="G21"/>
      <c r="H21"/>
      <c r="I21"/>
      <c r="K21"/>
      <c r="L21"/>
      <c r="M21"/>
      <c r="O21"/>
      <c r="P21"/>
      <c r="Q21"/>
      <c r="S21" s="58"/>
    </row>
    <row r="22" spans="1:19" x14ac:dyDescent="0.25">
      <c r="B22"/>
      <c r="C22" s="54" t="s">
        <v>825</v>
      </c>
      <c r="D22"/>
      <c r="E22"/>
      <c r="G22"/>
      <c r="H22"/>
      <c r="I22"/>
      <c r="K22"/>
      <c r="L22"/>
      <c r="M22"/>
      <c r="O22"/>
      <c r="P22"/>
      <c r="Q22"/>
      <c r="S22" s="58"/>
    </row>
    <row r="23" spans="1:19" x14ac:dyDescent="0.25">
      <c r="B23"/>
      <c r="C23" t="s">
        <v>818</v>
      </c>
      <c r="D23" s="64"/>
      <c r="E23" s="65"/>
      <c r="G23"/>
      <c r="H23"/>
      <c r="I23"/>
      <c r="K23"/>
      <c r="L23"/>
      <c r="M23"/>
      <c r="O23"/>
      <c r="P23"/>
      <c r="Q23"/>
      <c r="S23" s="58"/>
    </row>
    <row r="24" spans="1:19" ht="30" x14ac:dyDescent="0.25">
      <c r="B24"/>
      <c r="C24" s="3" t="s">
        <v>826</v>
      </c>
      <c r="D24" s="64"/>
      <c r="E24" s="65"/>
      <c r="G24"/>
      <c r="H24"/>
      <c r="I24"/>
      <c r="K24"/>
      <c r="L24"/>
      <c r="M24"/>
      <c r="O24"/>
      <c r="P24"/>
      <c r="Q24"/>
      <c r="S24" s="58"/>
    </row>
    <row r="25" spans="1:19" x14ac:dyDescent="0.25">
      <c r="B25"/>
      <c r="C25" t="s">
        <v>819</v>
      </c>
      <c r="D25" s="64"/>
      <c r="E25" s="65"/>
      <c r="G25"/>
      <c r="H25"/>
      <c r="I25"/>
      <c r="K25"/>
      <c r="L25"/>
      <c r="M25"/>
      <c r="O25"/>
      <c r="P25"/>
      <c r="Q25"/>
      <c r="S25" s="58"/>
    </row>
    <row r="26" spans="1:19" x14ac:dyDescent="0.25">
      <c r="B26"/>
      <c r="C26" t="s">
        <v>820</v>
      </c>
      <c r="D26" s="64"/>
      <c r="E26" s="65"/>
      <c r="G26"/>
      <c r="H26"/>
      <c r="I26"/>
      <c r="K26"/>
      <c r="L26"/>
      <c r="M26"/>
      <c r="O26"/>
      <c r="P26"/>
      <c r="Q26"/>
      <c r="S26" s="58"/>
    </row>
    <row r="27" spans="1:19" x14ac:dyDescent="0.25">
      <c r="B27"/>
      <c r="C27" t="s">
        <v>827</v>
      </c>
      <c r="D27" s="64"/>
      <c r="E27" s="65"/>
      <c r="G27"/>
      <c r="H27"/>
      <c r="I27"/>
      <c r="K27"/>
      <c r="L27"/>
      <c r="M27"/>
      <c r="O27"/>
      <c r="P27"/>
      <c r="Q27"/>
      <c r="S27" s="58"/>
    </row>
    <row r="28" spans="1:19" x14ac:dyDescent="0.25">
      <c r="B28"/>
      <c r="C28" t="s">
        <v>823</v>
      </c>
      <c r="D28" s="64"/>
      <c r="E28" s="65"/>
      <c r="G28"/>
      <c r="H28"/>
      <c r="I28"/>
      <c r="K28"/>
      <c r="L28"/>
      <c r="M28"/>
      <c r="O28"/>
      <c r="P28"/>
      <c r="Q28"/>
      <c r="S28" s="58"/>
    </row>
    <row r="29" spans="1:19" x14ac:dyDescent="0.25">
      <c r="B29"/>
      <c r="C29" t="s">
        <v>828</v>
      </c>
      <c r="D29" s="64"/>
      <c r="E29" s="65"/>
      <c r="G29"/>
      <c r="H29"/>
      <c r="I29"/>
      <c r="K29"/>
      <c r="L29"/>
      <c r="M29"/>
      <c r="O29"/>
      <c r="P29"/>
      <c r="Q29"/>
      <c r="S29" s="58"/>
    </row>
    <row r="30" spans="1:19" x14ac:dyDescent="0.25">
      <c r="A30" s="4" t="s">
        <v>829</v>
      </c>
      <c r="B30" t="s">
        <v>830</v>
      </c>
      <c r="C30" s="55" t="s">
        <v>831</v>
      </c>
      <c r="D30" s="64"/>
      <c r="E30" s="65"/>
      <c r="G30" s="55" t="s">
        <v>832</v>
      </c>
      <c r="H30" s="64"/>
      <c r="I30" s="65"/>
      <c r="K30" s="55" t="s">
        <v>833</v>
      </c>
      <c r="L30" s="64"/>
      <c r="M30" s="65"/>
      <c r="O30" s="55" t="s">
        <v>834</v>
      </c>
      <c r="P30" s="64"/>
      <c r="Q30" s="65"/>
      <c r="S30" s="58">
        <f>SUM(D30,H30,L30,P30)/COUNTA(C30,G30,K30,O30)</f>
        <v>0</v>
      </c>
    </row>
    <row r="31" spans="1:19" x14ac:dyDescent="0.25">
      <c r="A31" s="4" t="s">
        <v>835</v>
      </c>
      <c r="B31" t="s">
        <v>836</v>
      </c>
      <c r="C31" s="55" t="s">
        <v>837</v>
      </c>
      <c r="D31" s="64"/>
      <c r="E31" s="65"/>
      <c r="G31" s="55" t="s">
        <v>838</v>
      </c>
      <c r="H31" s="64"/>
      <c r="I31" s="65"/>
      <c r="K31" s="55" t="s">
        <v>839</v>
      </c>
      <c r="L31" s="64"/>
      <c r="M31" s="65"/>
      <c r="O31"/>
      <c r="P31"/>
      <c r="Q31"/>
      <c r="S31" s="58">
        <f>SUM(D31,H31,L31)/COUNTA(C31,G31,K31)</f>
        <v>0</v>
      </c>
    </row>
    <row r="32" spans="1:19" x14ac:dyDescent="0.25">
      <c r="A32" s="4" t="s">
        <v>840</v>
      </c>
      <c r="B32" t="s">
        <v>841</v>
      </c>
      <c r="C32" s="55" t="s">
        <v>841</v>
      </c>
      <c r="D32" s="64"/>
      <c r="E32" s="65"/>
      <c r="G32"/>
      <c r="H32"/>
      <c r="I32"/>
      <c r="K32"/>
      <c r="L32"/>
      <c r="M32"/>
      <c r="O32"/>
      <c r="P32"/>
      <c r="Q32"/>
      <c r="S32" s="58">
        <f>D32/COUNTA(C32)</f>
        <v>0</v>
      </c>
    </row>
    <row r="33" spans="1:19" x14ac:dyDescent="0.25">
      <c r="A33" s="4" t="s">
        <v>842</v>
      </c>
      <c r="B33" t="s">
        <v>843</v>
      </c>
      <c r="C33" s="59" t="s">
        <v>844</v>
      </c>
      <c r="D33" s="64"/>
      <c r="E33" s="65"/>
      <c r="G33"/>
      <c r="H33"/>
      <c r="I33"/>
      <c r="K33"/>
      <c r="L33"/>
      <c r="M33"/>
      <c r="O33"/>
      <c r="P33"/>
      <c r="Q33"/>
      <c r="S33" s="58">
        <f>SUM(D33:D35)/COUNTA(C33:C35)</f>
        <v>0</v>
      </c>
    </row>
    <row r="34" spans="1:19" x14ac:dyDescent="0.25">
      <c r="B34"/>
      <c r="C34" s="60" t="s">
        <v>845</v>
      </c>
      <c r="D34" s="64"/>
      <c r="E34" s="65"/>
      <c r="G34"/>
      <c r="H34"/>
      <c r="I34"/>
      <c r="K34"/>
      <c r="L34"/>
      <c r="M34"/>
      <c r="O34"/>
      <c r="P34"/>
      <c r="Q34"/>
      <c r="S34" s="58"/>
    </row>
    <row r="35" spans="1:19" x14ac:dyDescent="0.25">
      <c r="B35"/>
      <c r="C35" s="60" t="s">
        <v>846</v>
      </c>
      <c r="D35" s="64"/>
      <c r="E35" s="65"/>
      <c r="G35"/>
      <c r="H35"/>
      <c r="I35"/>
      <c r="K35"/>
      <c r="L35"/>
      <c r="M35"/>
      <c r="O35"/>
      <c r="P35"/>
      <c r="Q35"/>
      <c r="S35" s="58"/>
    </row>
    <row r="36" spans="1:19" x14ac:dyDescent="0.25">
      <c r="A36" s="4" t="s">
        <v>847</v>
      </c>
      <c r="B36" t="s">
        <v>848</v>
      </c>
      <c r="C36" s="55" t="s">
        <v>849</v>
      </c>
      <c r="D36" s="64"/>
      <c r="E36" s="65"/>
      <c r="G36"/>
      <c r="H36"/>
      <c r="I36"/>
      <c r="K36"/>
      <c r="L36"/>
      <c r="M36"/>
      <c r="O36"/>
      <c r="P36"/>
      <c r="Q36"/>
      <c r="S36" s="58">
        <f>D36/COUNTA(C36)</f>
        <v>0</v>
      </c>
    </row>
    <row r="37" spans="1:19" x14ac:dyDescent="0.25">
      <c r="A37" s="4" t="s">
        <v>850</v>
      </c>
      <c r="B37" t="s">
        <v>851</v>
      </c>
      <c r="C37" s="60" t="s">
        <v>852</v>
      </c>
      <c r="D37" s="64"/>
      <c r="E37" s="65"/>
      <c r="G37"/>
      <c r="H37"/>
      <c r="I37"/>
      <c r="K37"/>
      <c r="L37"/>
      <c r="M37"/>
      <c r="O37"/>
      <c r="P37"/>
      <c r="Q37"/>
      <c r="S37" s="58">
        <f>SUM(D37:D41)/COUNTA(C37:C41)</f>
        <v>0</v>
      </c>
    </row>
    <row r="38" spans="1:19" x14ac:dyDescent="0.25">
      <c r="B38"/>
      <c r="C38" s="60" t="s">
        <v>853</v>
      </c>
      <c r="D38" s="64"/>
      <c r="E38" s="65"/>
      <c r="G38"/>
      <c r="H38"/>
      <c r="I38"/>
      <c r="K38"/>
      <c r="L38"/>
      <c r="M38"/>
      <c r="O38"/>
      <c r="P38"/>
      <c r="Q38"/>
      <c r="S38" s="58"/>
    </row>
    <row r="39" spans="1:19" x14ac:dyDescent="0.25">
      <c r="B39"/>
      <c r="C39" s="60" t="s">
        <v>854</v>
      </c>
      <c r="D39" s="64"/>
      <c r="E39" s="65"/>
      <c r="G39"/>
      <c r="H39"/>
      <c r="I39"/>
      <c r="K39"/>
      <c r="L39"/>
      <c r="M39"/>
      <c r="O39"/>
      <c r="P39"/>
      <c r="Q39"/>
      <c r="S39" s="58"/>
    </row>
    <row r="40" spans="1:19" x14ac:dyDescent="0.25">
      <c r="B40"/>
      <c r="C40" s="60" t="s">
        <v>855</v>
      </c>
      <c r="D40" s="64"/>
      <c r="E40" s="65"/>
      <c r="G40"/>
      <c r="H40"/>
      <c r="I40"/>
      <c r="K40"/>
      <c r="L40"/>
      <c r="M40"/>
      <c r="O40"/>
      <c r="P40"/>
      <c r="Q40"/>
      <c r="S40" s="58"/>
    </row>
    <row r="41" spans="1:19" x14ac:dyDescent="0.25">
      <c r="B41"/>
      <c r="C41" s="60" t="s">
        <v>856</v>
      </c>
      <c r="D41" s="64"/>
      <c r="E41" s="65"/>
      <c r="G41"/>
      <c r="H41"/>
      <c r="I41"/>
      <c r="K41"/>
      <c r="L41"/>
      <c r="M41"/>
      <c r="O41"/>
      <c r="P41"/>
      <c r="Q41"/>
      <c r="S41" s="58"/>
    </row>
    <row r="42" spans="1:19" x14ac:dyDescent="0.25">
      <c r="A42" s="4" t="s">
        <v>857</v>
      </c>
      <c r="B42" t="s">
        <v>858</v>
      </c>
      <c r="C42" s="54" t="s">
        <v>859</v>
      </c>
      <c r="D42"/>
      <c r="E42"/>
      <c r="G42" s="54" t="s">
        <v>863</v>
      </c>
      <c r="H42"/>
      <c r="I42"/>
      <c r="K42" s="54" t="s">
        <v>867</v>
      </c>
      <c r="L42"/>
      <c r="M42"/>
      <c r="O42"/>
      <c r="P42"/>
      <c r="Q42"/>
      <c r="S42" s="58">
        <f>SUM(L43:L45,H43:H45,D43:D46)/COUNTA(C43:C46,G43:G45,K43:K45)</f>
        <v>0</v>
      </c>
    </row>
    <row r="43" spans="1:19" x14ac:dyDescent="0.25">
      <c r="B43"/>
      <c r="C43" s="60" t="s">
        <v>860</v>
      </c>
      <c r="D43" s="64"/>
      <c r="E43" s="65"/>
      <c r="G43" t="s">
        <v>864</v>
      </c>
      <c r="H43" s="64"/>
      <c r="I43" s="65"/>
      <c r="K43" t="s">
        <v>868</v>
      </c>
      <c r="L43" s="64"/>
      <c r="M43" s="65"/>
      <c r="O43"/>
      <c r="P43"/>
      <c r="Q43"/>
      <c r="S43" s="58"/>
    </row>
    <row r="44" spans="1:19" x14ac:dyDescent="0.25">
      <c r="B44"/>
      <c r="C44" s="60" t="s">
        <v>861</v>
      </c>
      <c r="D44" s="64"/>
      <c r="E44" s="65"/>
      <c r="G44" t="s">
        <v>865</v>
      </c>
      <c r="H44" s="64"/>
      <c r="I44" s="65"/>
      <c r="K44" t="s">
        <v>869</v>
      </c>
      <c r="L44" s="64"/>
      <c r="M44" s="65"/>
      <c r="O44"/>
      <c r="P44"/>
      <c r="Q44"/>
      <c r="S44" s="58"/>
    </row>
    <row r="45" spans="1:19" x14ac:dyDescent="0.25">
      <c r="B45"/>
      <c r="C45" s="60" t="s">
        <v>862</v>
      </c>
      <c r="D45" s="64"/>
      <c r="E45" s="65"/>
      <c r="G45" t="s">
        <v>866</v>
      </c>
      <c r="H45" s="64"/>
      <c r="I45" s="65"/>
      <c r="K45" t="s">
        <v>870</v>
      </c>
      <c r="L45" s="64"/>
      <c r="M45" s="65"/>
      <c r="O45"/>
      <c r="P45"/>
      <c r="Q45"/>
      <c r="S45" s="58"/>
    </row>
    <row r="46" spans="1:19" x14ac:dyDescent="0.25">
      <c r="B46"/>
      <c r="C46" s="60" t="s">
        <v>95</v>
      </c>
      <c r="D46" s="64"/>
      <c r="E46" s="65"/>
      <c r="G46"/>
      <c r="H46"/>
      <c r="I46"/>
      <c r="K46"/>
      <c r="L46"/>
      <c r="M46"/>
      <c r="O46"/>
      <c r="P46"/>
      <c r="Q46"/>
      <c r="S46" s="58"/>
    </row>
    <row r="47" spans="1:19" x14ac:dyDescent="0.25">
      <c r="A47" s="4" t="s">
        <v>871</v>
      </c>
      <c r="B47" t="s">
        <v>872</v>
      </c>
      <c r="C47" s="54" t="s">
        <v>873</v>
      </c>
      <c r="D47"/>
      <c r="E47"/>
      <c r="G47" s="54" t="s">
        <v>878</v>
      </c>
      <c r="H47"/>
      <c r="I47"/>
      <c r="K47"/>
      <c r="L47"/>
      <c r="M47"/>
      <c r="O47"/>
      <c r="P47"/>
      <c r="Q47"/>
      <c r="S47" s="58">
        <f>SUM(D48:D53,H48:H51)/COUNTA(C48:C53,G48:G51)</f>
        <v>0</v>
      </c>
    </row>
    <row r="48" spans="1:19" x14ac:dyDescent="0.25">
      <c r="B48"/>
      <c r="C48" s="60" t="s">
        <v>127</v>
      </c>
      <c r="D48" s="64"/>
      <c r="E48" s="65"/>
      <c r="G48" t="s">
        <v>147</v>
      </c>
      <c r="H48" s="64"/>
      <c r="I48" s="65"/>
      <c r="K48"/>
      <c r="L48"/>
      <c r="M48"/>
      <c r="O48"/>
      <c r="P48"/>
      <c r="Q48"/>
      <c r="S48" s="58"/>
    </row>
    <row r="49" spans="1:19" x14ac:dyDescent="0.25">
      <c r="B49"/>
      <c r="C49" s="60" t="s">
        <v>874</v>
      </c>
      <c r="D49" s="64"/>
      <c r="E49" s="65"/>
      <c r="G49" t="s">
        <v>146</v>
      </c>
      <c r="H49" s="64"/>
      <c r="I49" s="65"/>
      <c r="K49"/>
      <c r="L49"/>
      <c r="M49"/>
      <c r="O49"/>
      <c r="P49"/>
      <c r="Q49"/>
      <c r="S49" s="58"/>
    </row>
    <row r="50" spans="1:19" x14ac:dyDescent="0.25">
      <c r="B50"/>
      <c r="C50" s="60" t="s">
        <v>875</v>
      </c>
      <c r="D50" s="64"/>
      <c r="E50" s="65"/>
      <c r="G50" t="s">
        <v>75</v>
      </c>
      <c r="H50" s="64"/>
      <c r="I50" s="65"/>
      <c r="K50"/>
      <c r="L50"/>
      <c r="M50"/>
      <c r="O50"/>
      <c r="P50"/>
      <c r="Q50"/>
      <c r="S50" s="58"/>
    </row>
    <row r="51" spans="1:19" x14ac:dyDescent="0.25">
      <c r="B51"/>
      <c r="C51" s="60" t="s">
        <v>876</v>
      </c>
      <c r="D51" s="64"/>
      <c r="E51" s="65"/>
      <c r="G51" t="s">
        <v>395</v>
      </c>
      <c r="H51" s="64"/>
      <c r="I51" s="65"/>
      <c r="K51"/>
      <c r="L51"/>
      <c r="M51"/>
      <c r="O51"/>
      <c r="P51"/>
      <c r="Q51"/>
      <c r="S51" s="58"/>
    </row>
    <row r="52" spans="1:19" x14ac:dyDescent="0.25">
      <c r="B52"/>
      <c r="C52" s="60" t="s">
        <v>877</v>
      </c>
      <c r="D52" s="64"/>
      <c r="E52" s="65"/>
      <c r="G52"/>
      <c r="H52"/>
      <c r="I52"/>
      <c r="K52"/>
      <c r="L52"/>
      <c r="M52"/>
      <c r="O52"/>
      <c r="P52"/>
      <c r="Q52"/>
      <c r="S52" s="58"/>
    </row>
    <row r="53" spans="1:19" x14ac:dyDescent="0.25">
      <c r="B53"/>
      <c r="C53" s="60" t="s">
        <v>75</v>
      </c>
      <c r="D53" s="64"/>
      <c r="E53" s="65"/>
      <c r="G53"/>
      <c r="H53"/>
      <c r="I53"/>
      <c r="K53"/>
      <c r="L53"/>
      <c r="M53"/>
      <c r="O53"/>
      <c r="P53"/>
      <c r="Q53"/>
      <c r="S53" s="58"/>
    </row>
    <row r="54" spans="1:19" x14ac:dyDescent="0.25">
      <c r="A54" s="4" t="s">
        <v>879</v>
      </c>
      <c r="B54" t="s">
        <v>880</v>
      </c>
      <c r="C54" s="60" t="s">
        <v>881</v>
      </c>
      <c r="D54" s="64"/>
      <c r="E54" s="65"/>
      <c r="G54"/>
      <c r="H54"/>
      <c r="I54"/>
      <c r="K54"/>
      <c r="L54"/>
      <c r="M54"/>
      <c r="O54"/>
      <c r="P54"/>
      <c r="Q54"/>
      <c r="S54" s="58">
        <f>SUM(D54:D67)/COUNTA(C54:C67)</f>
        <v>0</v>
      </c>
    </row>
    <row r="55" spans="1:19" x14ac:dyDescent="0.25">
      <c r="B55"/>
      <c r="C55" s="60" t="s">
        <v>882</v>
      </c>
      <c r="D55" s="64"/>
      <c r="E55" s="65"/>
      <c r="G55"/>
      <c r="H55"/>
      <c r="I55"/>
      <c r="K55"/>
      <c r="L55"/>
      <c r="M55"/>
      <c r="O55"/>
      <c r="P55"/>
      <c r="Q55"/>
      <c r="S55" s="58"/>
    </row>
    <row r="56" spans="1:19" x14ac:dyDescent="0.25">
      <c r="B56"/>
      <c r="C56" s="60" t="s">
        <v>883</v>
      </c>
      <c r="D56" s="64"/>
      <c r="E56" s="65"/>
      <c r="G56"/>
      <c r="H56"/>
      <c r="I56"/>
      <c r="K56"/>
      <c r="L56"/>
      <c r="M56"/>
      <c r="O56"/>
      <c r="P56"/>
      <c r="Q56"/>
      <c r="S56" s="58"/>
    </row>
    <row r="57" spans="1:19" x14ac:dyDescent="0.25">
      <c r="B57"/>
      <c r="C57" s="60" t="s">
        <v>884</v>
      </c>
      <c r="D57" s="64"/>
      <c r="E57" s="65"/>
      <c r="G57"/>
      <c r="H57"/>
      <c r="I57"/>
      <c r="K57"/>
      <c r="L57"/>
      <c r="M57"/>
      <c r="O57"/>
      <c r="P57"/>
      <c r="Q57"/>
      <c r="S57" s="58"/>
    </row>
    <row r="58" spans="1:19" ht="30" x14ac:dyDescent="0.25">
      <c r="B58"/>
      <c r="C58" s="61" t="s">
        <v>885</v>
      </c>
      <c r="D58" s="64"/>
      <c r="E58" s="65"/>
      <c r="G58"/>
      <c r="H58"/>
      <c r="I58"/>
      <c r="K58"/>
      <c r="L58"/>
      <c r="M58"/>
      <c r="O58"/>
      <c r="P58"/>
      <c r="Q58"/>
      <c r="S58" s="58"/>
    </row>
    <row r="59" spans="1:19" x14ac:dyDescent="0.25">
      <c r="B59"/>
      <c r="C59" s="60" t="s">
        <v>886</v>
      </c>
      <c r="D59" s="64"/>
      <c r="E59" s="65"/>
      <c r="G59"/>
      <c r="H59"/>
      <c r="I59"/>
      <c r="K59"/>
      <c r="L59"/>
      <c r="M59"/>
      <c r="O59"/>
      <c r="P59"/>
      <c r="Q59"/>
      <c r="S59" s="58"/>
    </row>
    <row r="60" spans="1:19" x14ac:dyDescent="0.25">
      <c r="B60"/>
      <c r="C60" s="60" t="s">
        <v>887</v>
      </c>
      <c r="D60" s="64"/>
      <c r="E60" s="65"/>
      <c r="G60"/>
      <c r="H60"/>
      <c r="I60"/>
      <c r="K60"/>
      <c r="L60"/>
      <c r="M60"/>
      <c r="O60"/>
      <c r="P60"/>
      <c r="Q60"/>
      <c r="S60" s="58"/>
    </row>
    <row r="61" spans="1:19" x14ac:dyDescent="0.25">
      <c r="B61"/>
      <c r="C61" s="60" t="s">
        <v>888</v>
      </c>
      <c r="D61" s="64"/>
      <c r="E61" s="65"/>
      <c r="G61"/>
      <c r="H61"/>
      <c r="I61"/>
      <c r="K61"/>
      <c r="L61"/>
      <c r="M61"/>
      <c r="O61"/>
      <c r="P61"/>
      <c r="Q61"/>
      <c r="S61" s="58"/>
    </row>
    <row r="62" spans="1:19" x14ac:dyDescent="0.25">
      <c r="B62"/>
      <c r="C62" s="60" t="s">
        <v>889</v>
      </c>
      <c r="D62" s="64"/>
      <c r="E62" s="65"/>
      <c r="G62"/>
      <c r="H62"/>
      <c r="I62"/>
      <c r="K62"/>
      <c r="L62"/>
      <c r="M62"/>
      <c r="O62"/>
      <c r="P62"/>
      <c r="Q62"/>
      <c r="S62" s="58"/>
    </row>
    <row r="63" spans="1:19" x14ac:dyDescent="0.25">
      <c r="B63"/>
      <c r="C63" s="60" t="s">
        <v>890</v>
      </c>
      <c r="D63" s="64"/>
      <c r="E63" s="65"/>
      <c r="G63"/>
      <c r="H63"/>
      <c r="I63"/>
      <c r="K63"/>
      <c r="L63"/>
      <c r="M63"/>
      <c r="O63"/>
      <c r="P63"/>
      <c r="Q63"/>
      <c r="S63" s="58"/>
    </row>
    <row r="64" spans="1:19" x14ac:dyDescent="0.25">
      <c r="B64"/>
      <c r="C64" s="60" t="s">
        <v>891</v>
      </c>
      <c r="D64" s="64"/>
      <c r="E64" s="65"/>
      <c r="G64"/>
      <c r="H64"/>
      <c r="I64"/>
      <c r="K64"/>
      <c r="L64"/>
      <c r="M64"/>
      <c r="O64"/>
      <c r="P64"/>
      <c r="Q64"/>
      <c r="S64" s="58"/>
    </row>
    <row r="65" spans="1:19" x14ac:dyDescent="0.25">
      <c r="B65"/>
      <c r="C65" s="60" t="s">
        <v>892</v>
      </c>
      <c r="D65" s="64"/>
      <c r="E65" s="65"/>
      <c r="G65"/>
      <c r="H65"/>
      <c r="I65"/>
      <c r="K65"/>
      <c r="L65"/>
      <c r="M65"/>
      <c r="O65"/>
      <c r="P65"/>
      <c r="Q65"/>
      <c r="S65" s="58"/>
    </row>
    <row r="66" spans="1:19" x14ac:dyDescent="0.25">
      <c r="B66"/>
      <c r="C66" s="60" t="s">
        <v>95</v>
      </c>
      <c r="D66" s="64"/>
      <c r="E66" s="65"/>
      <c r="G66"/>
      <c r="H66"/>
      <c r="I66"/>
      <c r="K66"/>
      <c r="L66"/>
      <c r="M66"/>
      <c r="O66"/>
      <c r="P66"/>
      <c r="Q66"/>
      <c r="S66" s="58"/>
    </row>
    <row r="67" spans="1:19" x14ac:dyDescent="0.25">
      <c r="B67"/>
      <c r="C67" s="60" t="s">
        <v>75</v>
      </c>
      <c r="D67" s="64"/>
      <c r="E67" s="65"/>
      <c r="G67"/>
      <c r="H67"/>
      <c r="I67"/>
      <c r="K67"/>
      <c r="L67"/>
      <c r="M67"/>
      <c r="O67"/>
      <c r="P67"/>
      <c r="Q67"/>
      <c r="S67" s="58"/>
    </row>
    <row r="68" spans="1:19" x14ac:dyDescent="0.25">
      <c r="A68" s="4" t="s">
        <v>893</v>
      </c>
      <c r="B68" t="s">
        <v>894</v>
      </c>
      <c r="C68" s="60" t="s">
        <v>895</v>
      </c>
      <c r="D68" s="64"/>
      <c r="E68" s="65"/>
      <c r="G68"/>
      <c r="H68"/>
      <c r="I68"/>
      <c r="K68"/>
      <c r="L68"/>
      <c r="M68"/>
      <c r="O68"/>
      <c r="P68"/>
      <c r="Q68"/>
      <c r="S68" s="58">
        <f>SUM(D68:D73)/COUNTA(C68:C73)</f>
        <v>0</v>
      </c>
    </row>
    <row r="69" spans="1:19" x14ac:dyDescent="0.25">
      <c r="B69"/>
      <c r="C69" s="60" t="s">
        <v>896</v>
      </c>
      <c r="D69" s="64"/>
      <c r="E69" s="65"/>
      <c r="G69"/>
      <c r="H69"/>
      <c r="I69"/>
      <c r="K69"/>
      <c r="L69"/>
      <c r="M69"/>
      <c r="O69"/>
      <c r="P69"/>
      <c r="Q69"/>
      <c r="S69" s="58"/>
    </row>
    <row r="70" spans="1:19" x14ac:dyDescent="0.25">
      <c r="B70"/>
      <c r="C70" s="60" t="s">
        <v>897</v>
      </c>
      <c r="D70" s="64"/>
      <c r="E70" s="65"/>
      <c r="G70"/>
      <c r="H70"/>
      <c r="I70"/>
      <c r="K70"/>
      <c r="L70"/>
      <c r="M70"/>
      <c r="O70"/>
      <c r="P70"/>
      <c r="Q70"/>
      <c r="S70" s="58"/>
    </row>
    <row r="71" spans="1:19" x14ac:dyDescent="0.25">
      <c r="B71"/>
      <c r="C71" s="60" t="s">
        <v>898</v>
      </c>
      <c r="D71" s="64"/>
      <c r="E71" s="65"/>
      <c r="G71"/>
      <c r="H71"/>
      <c r="I71"/>
      <c r="K71"/>
      <c r="L71"/>
      <c r="M71"/>
      <c r="O71"/>
      <c r="P71"/>
      <c r="Q71"/>
      <c r="S71" s="58"/>
    </row>
    <row r="72" spans="1:19" x14ac:dyDescent="0.25">
      <c r="B72"/>
      <c r="C72" s="60" t="s">
        <v>899</v>
      </c>
      <c r="D72" s="64"/>
      <c r="E72" s="65"/>
      <c r="G72"/>
      <c r="H72"/>
      <c r="I72"/>
      <c r="K72"/>
      <c r="L72"/>
      <c r="M72"/>
      <c r="O72"/>
      <c r="P72"/>
      <c r="Q72"/>
      <c r="S72" s="58"/>
    </row>
    <row r="73" spans="1:19" x14ac:dyDescent="0.25">
      <c r="B73"/>
      <c r="C73" s="60" t="s">
        <v>75</v>
      </c>
      <c r="D73" s="64"/>
      <c r="E73" s="65"/>
      <c r="G73"/>
      <c r="H73"/>
      <c r="I73"/>
      <c r="K73"/>
      <c r="L73"/>
      <c r="M73"/>
      <c r="O73"/>
      <c r="P73"/>
      <c r="Q73"/>
      <c r="S73" s="58"/>
    </row>
    <row r="74" spans="1:19" ht="30" x14ac:dyDescent="0.25">
      <c r="A74" s="4" t="s">
        <v>900</v>
      </c>
      <c r="B74" s="3" t="s">
        <v>901</v>
      </c>
      <c r="C74" s="60" t="s">
        <v>895</v>
      </c>
      <c r="D74" s="64"/>
      <c r="E74" s="65"/>
      <c r="G74"/>
      <c r="H74"/>
      <c r="I74"/>
      <c r="K74"/>
      <c r="L74"/>
      <c r="M74"/>
      <c r="O74"/>
      <c r="P74"/>
      <c r="Q74"/>
      <c r="S74" s="58">
        <f>SUM(D74:D79)/COUNTA(C74:C79)</f>
        <v>0</v>
      </c>
    </row>
    <row r="75" spans="1:19" x14ac:dyDescent="0.25">
      <c r="B75"/>
      <c r="C75" s="60" t="s">
        <v>896</v>
      </c>
      <c r="D75" s="64"/>
      <c r="E75" s="65"/>
      <c r="G75"/>
      <c r="H75"/>
      <c r="I75"/>
      <c r="K75"/>
      <c r="L75"/>
      <c r="M75"/>
      <c r="O75"/>
      <c r="P75"/>
      <c r="Q75"/>
      <c r="S75" s="58"/>
    </row>
    <row r="76" spans="1:19" x14ac:dyDescent="0.25">
      <c r="B76"/>
      <c r="C76" s="60" t="s">
        <v>897</v>
      </c>
      <c r="D76" s="64"/>
      <c r="E76" s="65"/>
      <c r="G76"/>
      <c r="H76"/>
      <c r="I76"/>
      <c r="K76"/>
      <c r="L76"/>
      <c r="M76"/>
      <c r="O76"/>
      <c r="P76"/>
      <c r="Q76"/>
      <c r="S76" s="58"/>
    </row>
    <row r="77" spans="1:19" x14ac:dyDescent="0.25">
      <c r="B77"/>
      <c r="C77" s="60" t="s">
        <v>898</v>
      </c>
      <c r="D77" s="64"/>
      <c r="E77" s="65"/>
      <c r="G77"/>
      <c r="H77"/>
      <c r="I77"/>
      <c r="K77"/>
      <c r="L77"/>
      <c r="M77"/>
      <c r="O77"/>
      <c r="P77"/>
      <c r="Q77"/>
      <c r="S77" s="58"/>
    </row>
    <row r="78" spans="1:19" x14ac:dyDescent="0.25">
      <c r="B78"/>
      <c r="C78" s="60" t="s">
        <v>899</v>
      </c>
      <c r="D78" s="64"/>
      <c r="E78" s="65"/>
      <c r="G78"/>
      <c r="H78"/>
      <c r="I78"/>
      <c r="K78"/>
      <c r="L78"/>
      <c r="M78"/>
      <c r="O78"/>
      <c r="P78"/>
      <c r="Q78"/>
      <c r="S78" s="58"/>
    </row>
    <row r="79" spans="1:19" x14ac:dyDescent="0.25">
      <c r="B79"/>
      <c r="C79" s="60" t="s">
        <v>75</v>
      </c>
      <c r="D79" s="64"/>
      <c r="E79" s="65"/>
      <c r="G79"/>
      <c r="H79"/>
      <c r="I79"/>
      <c r="K79"/>
      <c r="L79"/>
      <c r="M79"/>
      <c r="O79"/>
      <c r="P79"/>
      <c r="Q79"/>
      <c r="S79" s="58"/>
    </row>
    <row r="80" spans="1:19" x14ac:dyDescent="0.25">
      <c r="A80" s="4" t="s">
        <v>902</v>
      </c>
      <c r="B80" t="s">
        <v>903</v>
      </c>
      <c r="C80" s="55" t="s">
        <v>831</v>
      </c>
      <c r="D80" s="64"/>
      <c r="E80" s="65"/>
      <c r="G80" s="55" t="s">
        <v>832</v>
      </c>
      <c r="H80" s="64"/>
      <c r="I80" s="65"/>
      <c r="K80"/>
      <c r="L80"/>
      <c r="M80"/>
      <c r="O80"/>
      <c r="P80"/>
      <c r="Q80"/>
      <c r="S80" s="58">
        <f>SUM(D80,H80)/COUNTA(C80,G80)</f>
        <v>0</v>
      </c>
    </row>
    <row r="81" spans="1:19" x14ac:dyDescent="0.25">
      <c r="B81"/>
      <c r="C81"/>
      <c r="D81"/>
      <c r="E81"/>
      <c r="G81"/>
      <c r="H81"/>
      <c r="I81"/>
      <c r="K81"/>
      <c r="L81"/>
      <c r="M81"/>
      <c r="O81"/>
      <c r="P81"/>
      <c r="Q81"/>
      <c r="S81" s="58"/>
    </row>
    <row r="82" spans="1:19" x14ac:dyDescent="0.25">
      <c r="B82"/>
      <c r="C82"/>
      <c r="D82"/>
      <c r="E82"/>
      <c r="G82"/>
      <c r="H82"/>
      <c r="I82"/>
      <c r="K82"/>
      <c r="L82"/>
      <c r="M82"/>
      <c r="O82"/>
      <c r="P82"/>
      <c r="Q82"/>
      <c r="S82" s="58"/>
    </row>
    <row r="83" spans="1:19" x14ac:dyDescent="0.25">
      <c r="B83"/>
      <c r="C83"/>
      <c r="D83"/>
      <c r="E83"/>
      <c r="G83"/>
      <c r="H83"/>
      <c r="I83"/>
      <c r="K83"/>
      <c r="L83"/>
      <c r="M83"/>
      <c r="O83"/>
      <c r="P83"/>
      <c r="Q83"/>
      <c r="S83" s="58"/>
    </row>
    <row r="84" spans="1:19" x14ac:dyDescent="0.25">
      <c r="B84"/>
      <c r="C84"/>
      <c r="D84"/>
      <c r="E84"/>
      <c r="G84"/>
      <c r="H84"/>
      <c r="I84"/>
      <c r="K84"/>
      <c r="L84"/>
      <c r="M84"/>
      <c r="O84"/>
      <c r="P84"/>
      <c r="Q84"/>
      <c r="S84" s="58"/>
    </row>
    <row r="85" spans="1:19" x14ac:dyDescent="0.25">
      <c r="B85"/>
      <c r="C85"/>
      <c r="D85"/>
      <c r="E85"/>
      <c r="G85"/>
      <c r="H85"/>
      <c r="I85"/>
      <c r="K85"/>
      <c r="L85"/>
      <c r="M85"/>
      <c r="O85"/>
      <c r="P85"/>
      <c r="Q85"/>
      <c r="S85" s="58"/>
    </row>
    <row r="86" spans="1:19" x14ac:dyDescent="0.25">
      <c r="B86"/>
      <c r="C86"/>
      <c r="D86"/>
      <c r="E86"/>
      <c r="G86"/>
      <c r="H86"/>
      <c r="I86"/>
      <c r="K86"/>
      <c r="L86"/>
      <c r="M86"/>
      <c r="O86"/>
      <c r="P86"/>
      <c r="Q86"/>
      <c r="S86" s="58"/>
    </row>
    <row r="87" spans="1:19" x14ac:dyDescent="0.25">
      <c r="B87"/>
      <c r="C87"/>
      <c r="D87"/>
      <c r="E87"/>
      <c r="G87"/>
      <c r="H87"/>
      <c r="I87"/>
      <c r="K87"/>
      <c r="L87"/>
      <c r="M87"/>
      <c r="O87"/>
      <c r="P87"/>
      <c r="Q87"/>
      <c r="S87" s="58"/>
    </row>
    <row r="88" spans="1:19" x14ac:dyDescent="0.25">
      <c r="B88"/>
      <c r="C88"/>
      <c r="D88"/>
      <c r="E88"/>
      <c r="G88"/>
      <c r="H88"/>
      <c r="I88"/>
      <c r="K88"/>
      <c r="L88"/>
      <c r="M88"/>
      <c r="O88"/>
      <c r="P88"/>
      <c r="Q88"/>
      <c r="S88" s="58"/>
    </row>
    <row r="89" spans="1:19" x14ac:dyDescent="0.25">
      <c r="B89"/>
      <c r="C89"/>
      <c r="D89"/>
      <c r="E89"/>
      <c r="G89"/>
      <c r="H89"/>
      <c r="I89"/>
      <c r="K89"/>
      <c r="L89"/>
      <c r="M89"/>
      <c r="O89"/>
      <c r="P89"/>
      <c r="Q89"/>
      <c r="S89" s="58"/>
    </row>
    <row r="90" spans="1:19" x14ac:dyDescent="0.25">
      <c r="A90"/>
      <c r="B90"/>
      <c r="C90"/>
      <c r="D90"/>
      <c r="E90"/>
      <c r="G90"/>
      <c r="H90"/>
      <c r="I90"/>
      <c r="K90"/>
      <c r="L90"/>
      <c r="M90"/>
      <c r="O90"/>
      <c r="P90"/>
      <c r="Q90"/>
      <c r="S90" s="58"/>
    </row>
    <row r="91" spans="1:19" x14ac:dyDescent="0.25">
      <c r="A91"/>
      <c r="B91"/>
      <c r="C91"/>
      <c r="D91"/>
      <c r="E91"/>
      <c r="G91"/>
      <c r="H91"/>
      <c r="I91"/>
      <c r="K91"/>
      <c r="L91"/>
      <c r="M91"/>
      <c r="O91"/>
      <c r="P91"/>
      <c r="Q91"/>
      <c r="S91" s="58"/>
    </row>
    <row r="92" spans="1:19" x14ac:dyDescent="0.25">
      <c r="A92"/>
      <c r="B92"/>
      <c r="C92"/>
      <c r="D92"/>
      <c r="E92"/>
      <c r="G92"/>
      <c r="H92"/>
      <c r="I92"/>
      <c r="K92"/>
      <c r="L92"/>
      <c r="M92"/>
      <c r="O92"/>
      <c r="P92"/>
      <c r="Q92"/>
      <c r="S92" s="58"/>
    </row>
    <row r="93" spans="1:19" x14ac:dyDescent="0.25">
      <c r="A93"/>
      <c r="B93"/>
      <c r="C93"/>
      <c r="D93"/>
      <c r="E93"/>
      <c r="G93"/>
      <c r="H93"/>
      <c r="I93"/>
      <c r="K93"/>
      <c r="L93"/>
      <c r="M93"/>
      <c r="O93"/>
      <c r="P93"/>
      <c r="Q93"/>
      <c r="S93" s="58"/>
    </row>
    <row r="94" spans="1:19" x14ac:dyDescent="0.25">
      <c r="A94"/>
      <c r="B94"/>
      <c r="C94"/>
      <c r="D94"/>
      <c r="E94"/>
      <c r="G94"/>
      <c r="H94"/>
      <c r="I94"/>
      <c r="K94"/>
      <c r="L94"/>
      <c r="M94"/>
      <c r="O94"/>
      <c r="P94"/>
      <c r="Q94"/>
      <c r="S94" s="58"/>
    </row>
    <row r="95" spans="1:19" x14ac:dyDescent="0.25">
      <c r="A95"/>
      <c r="B95"/>
      <c r="C95"/>
      <c r="D95"/>
      <c r="E95"/>
      <c r="G95"/>
      <c r="H95"/>
      <c r="I95"/>
      <c r="K95"/>
      <c r="L95"/>
      <c r="M95"/>
      <c r="O95"/>
      <c r="P95"/>
      <c r="Q95"/>
      <c r="S95" s="58"/>
    </row>
    <row r="96" spans="1:19" x14ac:dyDescent="0.25">
      <c r="A96"/>
      <c r="B96"/>
      <c r="C96"/>
      <c r="D96"/>
      <c r="E96"/>
      <c r="G96"/>
      <c r="H96"/>
      <c r="I96"/>
      <c r="K96"/>
      <c r="L96"/>
      <c r="M96"/>
      <c r="O96"/>
      <c r="P96"/>
      <c r="Q96"/>
      <c r="S96" s="58"/>
    </row>
    <row r="97" spans="1:19" x14ac:dyDescent="0.25">
      <c r="A97"/>
      <c r="B97"/>
      <c r="C97"/>
      <c r="D97"/>
      <c r="E97"/>
      <c r="G97"/>
      <c r="H97"/>
      <c r="I97"/>
      <c r="K97"/>
      <c r="L97"/>
      <c r="M97"/>
      <c r="O97"/>
      <c r="P97"/>
      <c r="Q97"/>
      <c r="S97" s="58"/>
    </row>
    <row r="98" spans="1:19" x14ac:dyDescent="0.25">
      <c r="A98"/>
      <c r="B98"/>
      <c r="C98"/>
      <c r="D98"/>
      <c r="E98"/>
      <c r="G98"/>
      <c r="H98"/>
      <c r="I98"/>
      <c r="K98"/>
      <c r="L98"/>
      <c r="M98"/>
      <c r="O98"/>
      <c r="P98"/>
      <c r="Q98"/>
      <c r="S98" s="58"/>
    </row>
    <row r="99" spans="1:19" x14ac:dyDescent="0.25">
      <c r="A99"/>
      <c r="B99"/>
      <c r="C99"/>
      <c r="D99"/>
      <c r="E99"/>
      <c r="G99"/>
      <c r="H99"/>
      <c r="I99"/>
      <c r="K99"/>
      <c r="L99"/>
      <c r="M99"/>
      <c r="O99"/>
      <c r="P99"/>
      <c r="Q99"/>
      <c r="S99" s="58"/>
    </row>
    <row r="100" spans="1:19" x14ac:dyDescent="0.25">
      <c r="A100"/>
      <c r="B100"/>
      <c r="C100"/>
      <c r="D100"/>
      <c r="E100"/>
      <c r="G100"/>
      <c r="H100"/>
      <c r="I100"/>
      <c r="K100"/>
      <c r="L100"/>
      <c r="M100"/>
      <c r="O100"/>
      <c r="P100"/>
      <c r="Q100"/>
      <c r="S100" s="58"/>
    </row>
    <row r="101" spans="1:19" x14ac:dyDescent="0.25">
      <c r="A101"/>
      <c r="B101"/>
      <c r="C101"/>
      <c r="D101"/>
      <c r="E101"/>
      <c r="G101"/>
      <c r="H101"/>
      <c r="I101"/>
      <c r="K101"/>
      <c r="L101"/>
      <c r="M101"/>
      <c r="O101"/>
      <c r="P101"/>
      <c r="Q101"/>
      <c r="S101" s="58"/>
    </row>
    <row r="102" spans="1:19" x14ac:dyDescent="0.25">
      <c r="A102"/>
      <c r="B102"/>
      <c r="C102"/>
      <c r="D102"/>
      <c r="E102"/>
      <c r="G102"/>
      <c r="H102"/>
      <c r="I102"/>
      <c r="K102"/>
      <c r="L102"/>
      <c r="M102"/>
      <c r="O102"/>
      <c r="P102"/>
      <c r="Q102"/>
      <c r="S102" s="58"/>
    </row>
    <row r="103" spans="1:19" x14ac:dyDescent="0.25">
      <c r="A103"/>
      <c r="B103"/>
      <c r="C103"/>
      <c r="D103"/>
      <c r="E103"/>
      <c r="G103"/>
      <c r="H103"/>
      <c r="I103"/>
      <c r="K103"/>
      <c r="L103"/>
      <c r="M103"/>
      <c r="O103"/>
      <c r="P103"/>
      <c r="Q103"/>
      <c r="S103" s="58"/>
    </row>
    <row r="104" spans="1:19" x14ac:dyDescent="0.25">
      <c r="A104"/>
      <c r="B104"/>
      <c r="C104"/>
      <c r="D104"/>
      <c r="E104"/>
      <c r="G104"/>
      <c r="H104"/>
      <c r="I104"/>
      <c r="K104"/>
      <c r="L104"/>
      <c r="M104"/>
      <c r="O104"/>
      <c r="P104"/>
      <c r="Q104"/>
      <c r="S104" s="58"/>
    </row>
    <row r="105" spans="1:19" x14ac:dyDescent="0.25">
      <c r="A105"/>
      <c r="B105"/>
      <c r="C105"/>
      <c r="D105"/>
      <c r="E105"/>
      <c r="G105"/>
      <c r="H105"/>
      <c r="I105"/>
      <c r="K105"/>
      <c r="L105"/>
      <c r="M105"/>
      <c r="O105"/>
      <c r="P105"/>
      <c r="Q105"/>
      <c r="S105" s="58"/>
    </row>
    <row r="106" spans="1:19" x14ac:dyDescent="0.25">
      <c r="A106"/>
      <c r="B106"/>
      <c r="C106"/>
      <c r="D106"/>
      <c r="E106"/>
      <c r="G106"/>
      <c r="H106"/>
      <c r="I106"/>
      <c r="K106"/>
      <c r="L106"/>
      <c r="M106"/>
      <c r="O106"/>
      <c r="P106"/>
      <c r="Q106"/>
      <c r="S106" s="58"/>
    </row>
    <row r="107" spans="1:19" x14ac:dyDescent="0.25">
      <c r="A107"/>
      <c r="B107"/>
      <c r="C107"/>
      <c r="D107"/>
      <c r="E107"/>
      <c r="G107"/>
      <c r="H107"/>
      <c r="I107"/>
      <c r="K107"/>
      <c r="L107"/>
      <c r="M107"/>
      <c r="O107"/>
      <c r="P107"/>
      <c r="Q107"/>
      <c r="S107" s="58"/>
    </row>
    <row r="108" spans="1:19" x14ac:dyDescent="0.25">
      <c r="A108"/>
      <c r="B108"/>
      <c r="C108"/>
      <c r="D108"/>
      <c r="E108"/>
      <c r="G108"/>
      <c r="H108"/>
      <c r="I108"/>
      <c r="K108"/>
      <c r="L108"/>
      <c r="M108"/>
      <c r="O108"/>
      <c r="P108"/>
      <c r="Q108"/>
      <c r="S108" s="58"/>
    </row>
    <row r="109" spans="1:19" x14ac:dyDescent="0.25">
      <c r="A109"/>
      <c r="B109"/>
      <c r="C109"/>
      <c r="D109"/>
      <c r="E109"/>
      <c r="G109"/>
      <c r="H109"/>
      <c r="I109"/>
      <c r="K109"/>
      <c r="L109"/>
      <c r="M109"/>
      <c r="O109"/>
      <c r="P109"/>
      <c r="Q109"/>
      <c r="S109" s="58"/>
    </row>
    <row r="110" spans="1:19" x14ac:dyDescent="0.25">
      <c r="A110"/>
      <c r="B110"/>
      <c r="C110"/>
      <c r="D110"/>
      <c r="E110"/>
      <c r="G110"/>
      <c r="H110"/>
      <c r="I110"/>
      <c r="K110"/>
      <c r="L110"/>
      <c r="M110"/>
      <c r="O110"/>
      <c r="P110"/>
      <c r="Q110"/>
      <c r="S110" s="58"/>
    </row>
    <row r="111" spans="1:19" x14ac:dyDescent="0.25">
      <c r="A111"/>
      <c r="B111"/>
      <c r="C111"/>
      <c r="D111"/>
      <c r="E111"/>
      <c r="G111"/>
      <c r="H111"/>
      <c r="I111"/>
      <c r="K111"/>
      <c r="L111"/>
      <c r="M111"/>
      <c r="O111"/>
      <c r="P111"/>
      <c r="Q111"/>
      <c r="S111" s="58"/>
    </row>
    <row r="112" spans="1:19" x14ac:dyDescent="0.25">
      <c r="A112"/>
      <c r="B112"/>
      <c r="C112"/>
      <c r="D112"/>
      <c r="E112"/>
      <c r="G112"/>
      <c r="H112"/>
      <c r="I112"/>
      <c r="K112"/>
      <c r="L112"/>
      <c r="M112"/>
      <c r="O112"/>
      <c r="P112"/>
      <c r="Q112"/>
      <c r="S112" s="58"/>
    </row>
    <row r="113" spans="1:19" x14ac:dyDescent="0.25">
      <c r="A113"/>
      <c r="B113"/>
      <c r="C113"/>
      <c r="D113"/>
      <c r="E113"/>
      <c r="G113"/>
      <c r="H113"/>
      <c r="I113"/>
      <c r="K113"/>
      <c r="L113"/>
      <c r="M113"/>
      <c r="O113"/>
      <c r="P113"/>
      <c r="Q113"/>
      <c r="S113" s="58"/>
    </row>
    <row r="114" spans="1:19" x14ac:dyDescent="0.25">
      <c r="A114"/>
      <c r="B114"/>
      <c r="C114"/>
      <c r="D114"/>
      <c r="E114"/>
      <c r="G114"/>
      <c r="H114"/>
      <c r="I114"/>
      <c r="K114"/>
      <c r="L114"/>
      <c r="M114"/>
      <c r="O114"/>
      <c r="P114"/>
      <c r="Q114"/>
      <c r="S114" s="58"/>
    </row>
    <row r="115" spans="1:19" x14ac:dyDescent="0.25">
      <c r="A115"/>
      <c r="B115"/>
      <c r="C115"/>
      <c r="D115"/>
      <c r="E115"/>
      <c r="G115"/>
      <c r="H115"/>
      <c r="I115"/>
      <c r="K115"/>
      <c r="L115"/>
      <c r="M115"/>
      <c r="O115"/>
      <c r="P115"/>
      <c r="Q115"/>
      <c r="S115" s="58"/>
    </row>
    <row r="116" spans="1:19" x14ac:dyDescent="0.25">
      <c r="A116"/>
      <c r="B116"/>
      <c r="C116"/>
      <c r="D116"/>
      <c r="E116"/>
      <c r="G116"/>
      <c r="H116"/>
      <c r="I116"/>
      <c r="K116"/>
      <c r="L116"/>
      <c r="M116"/>
      <c r="O116"/>
      <c r="P116"/>
      <c r="Q116"/>
      <c r="S116" s="58"/>
    </row>
    <row r="117" spans="1:19" x14ac:dyDescent="0.25">
      <c r="A117"/>
      <c r="B117"/>
      <c r="C117"/>
      <c r="D117"/>
      <c r="E117"/>
      <c r="G117"/>
      <c r="H117"/>
      <c r="I117"/>
      <c r="K117"/>
      <c r="L117"/>
      <c r="M117"/>
      <c r="O117"/>
      <c r="P117"/>
      <c r="Q117"/>
      <c r="S117" s="58"/>
    </row>
    <row r="118" spans="1:19" x14ac:dyDescent="0.25">
      <c r="A118"/>
      <c r="B118"/>
      <c r="C118"/>
      <c r="D118"/>
      <c r="E118"/>
      <c r="G118"/>
      <c r="H118"/>
      <c r="I118"/>
      <c r="K118"/>
      <c r="L118"/>
      <c r="M118"/>
      <c r="O118"/>
      <c r="P118"/>
      <c r="Q118"/>
      <c r="S118" s="58"/>
    </row>
    <row r="119" spans="1:19" x14ac:dyDescent="0.25">
      <c r="A119"/>
      <c r="B119"/>
      <c r="C119"/>
      <c r="D119"/>
      <c r="E119"/>
      <c r="G119"/>
      <c r="H119"/>
      <c r="I119"/>
      <c r="K119"/>
      <c r="L119"/>
      <c r="M119"/>
      <c r="O119"/>
      <c r="P119"/>
      <c r="Q119"/>
      <c r="S119" s="58"/>
    </row>
    <row r="120" spans="1:19" x14ac:dyDescent="0.25">
      <c r="A120"/>
      <c r="B120"/>
      <c r="C120"/>
      <c r="D120"/>
      <c r="E120"/>
      <c r="G120"/>
      <c r="H120"/>
      <c r="I120"/>
      <c r="K120"/>
      <c r="L120"/>
      <c r="M120"/>
      <c r="O120"/>
      <c r="P120"/>
      <c r="Q120"/>
      <c r="S120" s="58"/>
    </row>
    <row r="121" spans="1:19" x14ac:dyDescent="0.25">
      <c r="A121"/>
      <c r="B121"/>
      <c r="C121"/>
      <c r="D121"/>
      <c r="E121"/>
      <c r="G121"/>
      <c r="H121"/>
      <c r="I121"/>
      <c r="K121"/>
      <c r="L121"/>
      <c r="M121"/>
      <c r="O121"/>
      <c r="P121"/>
      <c r="Q121"/>
      <c r="S121" s="58"/>
    </row>
    <row r="122" spans="1:19" x14ac:dyDescent="0.25">
      <c r="A122"/>
      <c r="B122"/>
      <c r="C122"/>
      <c r="D122"/>
      <c r="E122"/>
      <c r="G122"/>
      <c r="H122"/>
      <c r="I122"/>
      <c r="K122"/>
      <c r="L122"/>
      <c r="M122"/>
      <c r="O122"/>
      <c r="P122"/>
      <c r="Q122"/>
      <c r="S122" s="58"/>
    </row>
    <row r="123" spans="1:19" x14ac:dyDescent="0.25">
      <c r="A123"/>
      <c r="B123"/>
      <c r="C123"/>
      <c r="D123"/>
      <c r="E123"/>
      <c r="G123"/>
      <c r="H123"/>
      <c r="I123"/>
      <c r="K123"/>
      <c r="L123"/>
      <c r="M123"/>
      <c r="O123"/>
      <c r="P123"/>
      <c r="Q123"/>
      <c r="S123" s="58"/>
    </row>
    <row r="124" spans="1:19" x14ac:dyDescent="0.25">
      <c r="A124"/>
      <c r="B124"/>
      <c r="C124"/>
      <c r="D124"/>
      <c r="E124"/>
      <c r="G124"/>
      <c r="H124"/>
      <c r="I124"/>
      <c r="K124"/>
      <c r="L124"/>
      <c r="M124"/>
      <c r="O124"/>
      <c r="P124"/>
      <c r="Q124"/>
      <c r="S124" s="58"/>
    </row>
    <row r="125" spans="1:19" x14ac:dyDescent="0.25">
      <c r="A125"/>
      <c r="B125"/>
      <c r="C125"/>
      <c r="D125"/>
      <c r="E125"/>
      <c r="G125"/>
      <c r="H125"/>
      <c r="I125"/>
      <c r="K125"/>
      <c r="L125"/>
      <c r="M125"/>
      <c r="O125"/>
      <c r="P125"/>
      <c r="Q125"/>
      <c r="S125" s="58"/>
    </row>
    <row r="126" spans="1:19" x14ac:dyDescent="0.25">
      <c r="A126"/>
      <c r="B126"/>
      <c r="C126"/>
      <c r="D126"/>
      <c r="E126"/>
      <c r="G126"/>
      <c r="H126"/>
      <c r="I126"/>
      <c r="K126"/>
      <c r="L126"/>
      <c r="M126"/>
      <c r="O126"/>
      <c r="P126"/>
      <c r="Q126"/>
      <c r="S126" s="58"/>
    </row>
    <row r="127" spans="1:19" x14ac:dyDescent="0.25">
      <c r="A127"/>
      <c r="B127"/>
      <c r="C127"/>
      <c r="D127"/>
      <c r="E127"/>
      <c r="G127"/>
      <c r="H127"/>
      <c r="I127"/>
      <c r="K127"/>
      <c r="L127"/>
      <c r="M127"/>
      <c r="O127"/>
      <c r="P127"/>
      <c r="Q127"/>
      <c r="S127" s="58"/>
    </row>
    <row r="128" spans="1:19" x14ac:dyDescent="0.25">
      <c r="A128"/>
      <c r="B128"/>
      <c r="C128"/>
      <c r="D128"/>
      <c r="E128"/>
      <c r="G128"/>
      <c r="H128"/>
      <c r="I128"/>
      <c r="K128"/>
      <c r="L128"/>
      <c r="M128"/>
      <c r="O128"/>
      <c r="P128"/>
      <c r="Q128"/>
      <c r="S128" s="58"/>
    </row>
    <row r="129" spans="1:19" x14ac:dyDescent="0.25">
      <c r="A129"/>
      <c r="B129"/>
      <c r="C129"/>
      <c r="D129"/>
      <c r="E129"/>
      <c r="G129"/>
      <c r="H129"/>
      <c r="I129"/>
      <c r="K129"/>
      <c r="L129"/>
      <c r="M129"/>
      <c r="O129"/>
      <c r="P129"/>
      <c r="Q129"/>
      <c r="S129" s="58"/>
    </row>
    <row r="130" spans="1:19" x14ac:dyDescent="0.25">
      <c r="A130"/>
      <c r="B130"/>
      <c r="C130"/>
      <c r="D130"/>
      <c r="E130"/>
      <c r="G130"/>
      <c r="H130"/>
      <c r="I130"/>
      <c r="K130"/>
      <c r="L130"/>
      <c r="M130"/>
      <c r="O130"/>
      <c r="P130"/>
      <c r="Q130"/>
      <c r="S130" s="58"/>
    </row>
    <row r="131" spans="1:19" x14ac:dyDescent="0.25">
      <c r="A131"/>
      <c r="B131"/>
      <c r="C131"/>
      <c r="D131"/>
      <c r="E131"/>
      <c r="G131"/>
      <c r="H131"/>
      <c r="I131"/>
      <c r="K131"/>
      <c r="L131"/>
      <c r="M131"/>
      <c r="O131"/>
      <c r="P131"/>
      <c r="Q131"/>
      <c r="S131" s="58"/>
    </row>
    <row r="132" spans="1:19" x14ac:dyDescent="0.25">
      <c r="A132"/>
      <c r="B132"/>
      <c r="C132"/>
      <c r="D132"/>
      <c r="E132"/>
      <c r="G132"/>
      <c r="H132"/>
      <c r="I132"/>
      <c r="K132"/>
      <c r="L132"/>
      <c r="M132"/>
      <c r="O132"/>
      <c r="P132"/>
      <c r="Q132"/>
      <c r="S132" s="58"/>
    </row>
    <row r="133" spans="1:19" x14ac:dyDescent="0.25">
      <c r="A133"/>
      <c r="B133"/>
      <c r="C133"/>
      <c r="D133"/>
      <c r="E133"/>
      <c r="G133"/>
      <c r="H133"/>
      <c r="I133"/>
      <c r="K133"/>
      <c r="L133"/>
      <c r="M133"/>
      <c r="O133"/>
      <c r="P133"/>
      <c r="Q133"/>
      <c r="S133" s="58"/>
    </row>
    <row r="134" spans="1:19" x14ac:dyDescent="0.25">
      <c r="A134"/>
      <c r="B134"/>
      <c r="C134"/>
      <c r="D134"/>
      <c r="E134"/>
      <c r="G134"/>
      <c r="H134"/>
      <c r="I134"/>
      <c r="K134"/>
      <c r="L134"/>
      <c r="M134"/>
      <c r="O134"/>
      <c r="P134"/>
      <c r="Q134"/>
      <c r="S134" s="58"/>
    </row>
    <row r="135" spans="1:19" x14ac:dyDescent="0.25">
      <c r="A135"/>
      <c r="B135"/>
      <c r="C135"/>
      <c r="D135"/>
      <c r="E135"/>
      <c r="G135"/>
      <c r="H135"/>
      <c r="I135"/>
      <c r="K135"/>
      <c r="L135"/>
      <c r="M135"/>
      <c r="O135"/>
      <c r="P135"/>
      <c r="Q135"/>
      <c r="S135" s="58"/>
    </row>
    <row r="136" spans="1:19" x14ac:dyDescent="0.25">
      <c r="A136"/>
      <c r="B136"/>
      <c r="C136"/>
      <c r="D136"/>
      <c r="E136"/>
      <c r="G136"/>
      <c r="H136"/>
      <c r="I136"/>
      <c r="K136"/>
      <c r="L136"/>
      <c r="M136"/>
      <c r="O136"/>
      <c r="P136"/>
      <c r="Q136"/>
      <c r="S136" s="58"/>
    </row>
    <row r="137" spans="1:19" x14ac:dyDescent="0.25">
      <c r="A137"/>
      <c r="B137"/>
      <c r="C137"/>
      <c r="D137"/>
      <c r="E137"/>
      <c r="G137"/>
      <c r="H137"/>
      <c r="I137"/>
      <c r="K137"/>
      <c r="L137"/>
      <c r="M137"/>
      <c r="O137"/>
      <c r="P137"/>
      <c r="Q137"/>
      <c r="S137" s="58"/>
    </row>
    <row r="138" spans="1:19" x14ac:dyDescent="0.25">
      <c r="A138"/>
      <c r="B138"/>
      <c r="C138"/>
      <c r="D138"/>
      <c r="E138"/>
      <c r="G138"/>
      <c r="H138"/>
      <c r="I138"/>
      <c r="K138"/>
      <c r="L138"/>
      <c r="M138"/>
      <c r="O138"/>
      <c r="P138"/>
      <c r="Q138"/>
      <c r="S138" s="58"/>
    </row>
    <row r="139" spans="1:19" x14ac:dyDescent="0.25">
      <c r="A139"/>
      <c r="B139"/>
      <c r="C139"/>
      <c r="D139"/>
      <c r="E139"/>
      <c r="G139"/>
      <c r="H139"/>
      <c r="I139"/>
      <c r="K139"/>
      <c r="L139"/>
      <c r="M139"/>
      <c r="O139"/>
      <c r="P139"/>
      <c r="Q139"/>
      <c r="S139" s="58"/>
    </row>
    <row r="140" spans="1:19" x14ac:dyDescent="0.25">
      <c r="A140"/>
      <c r="B140"/>
      <c r="C140"/>
      <c r="D140"/>
      <c r="E140"/>
      <c r="G140"/>
      <c r="H140"/>
      <c r="I140"/>
      <c r="K140"/>
      <c r="L140"/>
      <c r="M140"/>
      <c r="O140"/>
      <c r="P140"/>
      <c r="Q140"/>
      <c r="S140" s="58"/>
    </row>
    <row r="141" spans="1:19" x14ac:dyDescent="0.25">
      <c r="A141"/>
      <c r="B141"/>
      <c r="C141"/>
      <c r="D141"/>
      <c r="E141"/>
      <c r="G141"/>
      <c r="H141"/>
      <c r="I141"/>
      <c r="K141"/>
      <c r="L141"/>
      <c r="M141"/>
      <c r="O141"/>
      <c r="P141"/>
      <c r="Q141"/>
      <c r="S141" s="58"/>
    </row>
    <row r="142" spans="1:19" x14ac:dyDescent="0.25">
      <c r="A142"/>
      <c r="B142"/>
      <c r="C142"/>
      <c r="D142"/>
      <c r="E142"/>
      <c r="G142"/>
      <c r="H142"/>
      <c r="I142"/>
      <c r="K142"/>
      <c r="L142"/>
      <c r="M142"/>
      <c r="O142"/>
      <c r="P142"/>
      <c r="Q142"/>
      <c r="S142" s="58"/>
    </row>
    <row r="143" spans="1:19" x14ac:dyDescent="0.25">
      <c r="A143"/>
      <c r="B143"/>
      <c r="C143"/>
      <c r="D143"/>
      <c r="E143"/>
      <c r="G143"/>
      <c r="H143"/>
      <c r="I143"/>
      <c r="K143"/>
      <c r="L143"/>
      <c r="M143"/>
      <c r="O143"/>
      <c r="P143"/>
      <c r="Q143"/>
      <c r="S143" s="58"/>
    </row>
    <row r="144" spans="1:19" x14ac:dyDescent="0.25">
      <c r="A144"/>
      <c r="B144"/>
      <c r="C144"/>
      <c r="D144"/>
      <c r="E144"/>
      <c r="G144"/>
      <c r="H144"/>
      <c r="I144"/>
      <c r="K144"/>
      <c r="L144"/>
      <c r="M144"/>
      <c r="O144"/>
      <c r="P144"/>
      <c r="Q144"/>
      <c r="S144" s="58"/>
    </row>
    <row r="145" spans="1:19" x14ac:dyDescent="0.25">
      <c r="A145"/>
      <c r="B145"/>
      <c r="C145"/>
      <c r="D145"/>
      <c r="E145"/>
      <c r="G145"/>
      <c r="H145"/>
      <c r="I145"/>
      <c r="K145"/>
      <c r="L145"/>
      <c r="M145"/>
      <c r="O145"/>
      <c r="P145"/>
      <c r="Q145"/>
      <c r="S145" s="58"/>
    </row>
    <row r="146" spans="1:19" x14ac:dyDescent="0.25">
      <c r="A146"/>
      <c r="B146"/>
      <c r="C146"/>
      <c r="D146"/>
      <c r="E146"/>
      <c r="G146"/>
      <c r="H146"/>
      <c r="I146"/>
      <c r="K146"/>
      <c r="L146"/>
      <c r="M146"/>
      <c r="O146"/>
      <c r="P146"/>
      <c r="Q146"/>
      <c r="S146" s="58"/>
    </row>
    <row r="147" spans="1:19" x14ac:dyDescent="0.25">
      <c r="A147"/>
      <c r="B147"/>
      <c r="C147"/>
      <c r="D147"/>
      <c r="E147"/>
      <c r="G147"/>
      <c r="H147"/>
      <c r="I147"/>
      <c r="K147"/>
      <c r="L147"/>
      <c r="M147"/>
      <c r="O147"/>
      <c r="P147"/>
      <c r="Q147"/>
      <c r="S147" s="58"/>
    </row>
    <row r="148" spans="1:19" x14ac:dyDescent="0.25">
      <c r="A148"/>
      <c r="B148"/>
      <c r="C148"/>
      <c r="D148"/>
      <c r="E148"/>
      <c r="G148"/>
      <c r="H148"/>
      <c r="I148"/>
      <c r="K148"/>
      <c r="L148"/>
      <c r="M148"/>
      <c r="O148"/>
      <c r="P148"/>
      <c r="Q148"/>
      <c r="S148" s="58"/>
    </row>
    <row r="149" spans="1:19" x14ac:dyDescent="0.25">
      <c r="A149"/>
      <c r="B149"/>
      <c r="C149"/>
      <c r="D149"/>
      <c r="E149"/>
      <c r="G149"/>
      <c r="H149"/>
      <c r="I149"/>
      <c r="K149"/>
      <c r="L149"/>
      <c r="M149"/>
      <c r="O149"/>
      <c r="P149"/>
      <c r="Q149"/>
      <c r="S149" s="58"/>
    </row>
    <row r="150" spans="1:19" x14ac:dyDescent="0.25">
      <c r="A150"/>
      <c r="B150"/>
      <c r="C150"/>
      <c r="D150"/>
      <c r="E150"/>
      <c r="G150"/>
      <c r="H150"/>
      <c r="I150"/>
      <c r="K150"/>
      <c r="L150"/>
      <c r="M150"/>
      <c r="O150"/>
      <c r="P150"/>
      <c r="Q150"/>
      <c r="S150" s="58"/>
    </row>
    <row r="151" spans="1:19" x14ac:dyDescent="0.25">
      <c r="A151"/>
      <c r="B151"/>
      <c r="C151"/>
      <c r="D151"/>
      <c r="E151"/>
      <c r="G151"/>
      <c r="H151"/>
      <c r="I151"/>
      <c r="K151"/>
      <c r="L151"/>
      <c r="M151"/>
      <c r="O151"/>
      <c r="P151"/>
      <c r="Q151"/>
      <c r="S151" s="58"/>
    </row>
    <row r="152" spans="1:19" x14ac:dyDescent="0.25">
      <c r="A152"/>
      <c r="B152"/>
      <c r="C152"/>
      <c r="D152"/>
      <c r="E152"/>
      <c r="G152"/>
      <c r="H152"/>
      <c r="I152"/>
      <c r="K152"/>
      <c r="L152"/>
      <c r="M152"/>
      <c r="O152"/>
      <c r="P152"/>
      <c r="Q152"/>
      <c r="S152" s="58"/>
    </row>
    <row r="153" spans="1:19" x14ac:dyDescent="0.25">
      <c r="A153"/>
      <c r="B153"/>
      <c r="C153"/>
      <c r="D153"/>
      <c r="E153"/>
      <c r="G153"/>
      <c r="H153"/>
      <c r="I153"/>
      <c r="K153"/>
      <c r="L153"/>
      <c r="M153"/>
      <c r="O153"/>
      <c r="P153"/>
      <c r="Q153"/>
      <c r="S153" s="58"/>
    </row>
    <row r="154" spans="1:19" x14ac:dyDescent="0.25">
      <c r="A154"/>
      <c r="B154"/>
      <c r="C154"/>
      <c r="D154"/>
      <c r="E154"/>
      <c r="G154"/>
      <c r="H154"/>
      <c r="I154"/>
      <c r="K154"/>
      <c r="L154"/>
      <c r="M154"/>
      <c r="O154"/>
      <c r="P154"/>
      <c r="Q154"/>
      <c r="S154" s="58"/>
    </row>
    <row r="155" spans="1:19" x14ac:dyDescent="0.25">
      <c r="A155"/>
      <c r="B155"/>
      <c r="C155"/>
      <c r="D155"/>
      <c r="E155"/>
      <c r="G155"/>
      <c r="H155"/>
      <c r="I155"/>
      <c r="K155"/>
      <c r="L155"/>
      <c r="M155"/>
      <c r="O155"/>
      <c r="P155"/>
      <c r="Q155"/>
      <c r="S155" s="58"/>
    </row>
    <row r="156" spans="1:19" x14ac:dyDescent="0.25">
      <c r="A156"/>
      <c r="B156"/>
      <c r="C156"/>
      <c r="D156"/>
      <c r="E156"/>
      <c r="G156"/>
      <c r="H156"/>
      <c r="I156"/>
      <c r="K156"/>
      <c r="L156"/>
      <c r="M156"/>
      <c r="O156"/>
      <c r="P156"/>
      <c r="Q156"/>
      <c r="S156" s="58"/>
    </row>
    <row r="157" spans="1:19" x14ac:dyDescent="0.25">
      <c r="A157"/>
      <c r="B157"/>
      <c r="C157"/>
      <c r="D157"/>
      <c r="E157"/>
      <c r="G157"/>
      <c r="H157"/>
      <c r="I157"/>
      <c r="K157"/>
      <c r="L157"/>
      <c r="M157"/>
      <c r="O157"/>
      <c r="P157"/>
      <c r="Q157"/>
      <c r="S157" s="58"/>
    </row>
    <row r="158" spans="1:19" x14ac:dyDescent="0.25">
      <c r="A158"/>
      <c r="B158"/>
      <c r="C158"/>
      <c r="D158"/>
      <c r="E158"/>
      <c r="G158"/>
      <c r="H158"/>
      <c r="I158"/>
      <c r="K158"/>
      <c r="L158"/>
      <c r="M158"/>
      <c r="O158"/>
      <c r="P158"/>
      <c r="Q158"/>
      <c r="S158" s="58"/>
    </row>
    <row r="159" spans="1:19" x14ac:dyDescent="0.25">
      <c r="A159"/>
      <c r="B159"/>
      <c r="C159"/>
      <c r="D159"/>
      <c r="E159"/>
      <c r="G159"/>
      <c r="H159"/>
      <c r="I159"/>
      <c r="K159"/>
      <c r="L159"/>
      <c r="M159"/>
      <c r="O159"/>
      <c r="P159"/>
      <c r="Q159"/>
      <c r="S159" s="58"/>
    </row>
    <row r="160" spans="1:19" x14ac:dyDescent="0.25">
      <c r="A160"/>
      <c r="B160"/>
      <c r="C160"/>
      <c r="D160"/>
      <c r="E160"/>
      <c r="G160"/>
      <c r="H160"/>
      <c r="I160"/>
      <c r="K160"/>
      <c r="L160"/>
      <c r="M160"/>
      <c r="O160"/>
      <c r="P160"/>
      <c r="Q160"/>
      <c r="S160" s="58"/>
    </row>
    <row r="161" spans="1:19" x14ac:dyDescent="0.25">
      <c r="A161"/>
      <c r="B161"/>
      <c r="C161"/>
      <c r="D161"/>
      <c r="E161"/>
      <c r="G161"/>
      <c r="H161"/>
      <c r="I161"/>
      <c r="K161"/>
      <c r="L161"/>
      <c r="M161"/>
      <c r="O161"/>
      <c r="P161"/>
      <c r="Q161"/>
      <c r="S161" s="58"/>
    </row>
    <row r="162" spans="1:19" x14ac:dyDescent="0.25">
      <c r="A162"/>
      <c r="B162"/>
      <c r="C162"/>
      <c r="D162"/>
      <c r="E162"/>
      <c r="G162"/>
      <c r="H162"/>
      <c r="I162"/>
      <c r="K162"/>
      <c r="L162"/>
      <c r="M162"/>
      <c r="O162"/>
      <c r="P162"/>
      <c r="Q162"/>
      <c r="S162" s="58"/>
    </row>
    <row r="163" spans="1:19" x14ac:dyDescent="0.25">
      <c r="A163"/>
      <c r="B163"/>
      <c r="C163"/>
      <c r="D163"/>
      <c r="E163"/>
      <c r="G163"/>
      <c r="H163"/>
      <c r="I163"/>
      <c r="K163"/>
      <c r="L163"/>
      <c r="M163"/>
      <c r="O163"/>
      <c r="P163"/>
      <c r="Q163"/>
      <c r="S163" s="58"/>
    </row>
    <row r="164" spans="1:19" x14ac:dyDescent="0.25">
      <c r="A164"/>
      <c r="B164"/>
      <c r="C164"/>
      <c r="D164"/>
      <c r="E164"/>
      <c r="G164"/>
      <c r="H164"/>
      <c r="I164"/>
      <c r="K164"/>
      <c r="L164"/>
      <c r="M164"/>
      <c r="O164"/>
      <c r="P164"/>
      <c r="Q164"/>
      <c r="S164" s="58"/>
    </row>
    <row r="165" spans="1:19" x14ac:dyDescent="0.25">
      <c r="A165"/>
      <c r="B165"/>
      <c r="C165"/>
      <c r="D165"/>
      <c r="E165"/>
      <c r="G165"/>
      <c r="H165"/>
      <c r="I165"/>
      <c r="K165"/>
      <c r="L165"/>
      <c r="M165"/>
      <c r="O165"/>
      <c r="P165"/>
      <c r="Q165"/>
      <c r="S165" s="58"/>
    </row>
    <row r="166" spans="1:19" x14ac:dyDescent="0.25">
      <c r="A166"/>
      <c r="B166"/>
      <c r="C166"/>
      <c r="D166"/>
      <c r="E166"/>
      <c r="G166"/>
      <c r="H166"/>
      <c r="I166"/>
      <c r="K166"/>
      <c r="L166"/>
      <c r="M166"/>
      <c r="O166"/>
      <c r="P166"/>
      <c r="Q166"/>
      <c r="S166" s="58"/>
    </row>
    <row r="167" spans="1:19" x14ac:dyDescent="0.25">
      <c r="A167"/>
      <c r="B167"/>
      <c r="C167"/>
      <c r="D167"/>
      <c r="E167"/>
      <c r="G167"/>
      <c r="H167"/>
      <c r="I167"/>
      <c r="K167"/>
      <c r="L167"/>
      <c r="M167"/>
      <c r="O167"/>
      <c r="P167"/>
      <c r="Q167"/>
      <c r="S167" s="58"/>
    </row>
    <row r="168" spans="1:19" x14ac:dyDescent="0.25">
      <c r="A168"/>
      <c r="B168"/>
      <c r="C168"/>
      <c r="D168"/>
      <c r="E168"/>
      <c r="G168"/>
      <c r="H168"/>
      <c r="I168"/>
      <c r="K168"/>
      <c r="L168"/>
      <c r="M168"/>
      <c r="O168"/>
      <c r="P168"/>
      <c r="Q168"/>
      <c r="S168" s="58"/>
    </row>
    <row r="169" spans="1:19" x14ac:dyDescent="0.25">
      <c r="A169"/>
      <c r="B169"/>
      <c r="C169"/>
      <c r="D169"/>
      <c r="E169"/>
      <c r="G169"/>
      <c r="H169"/>
      <c r="I169"/>
      <c r="K169"/>
      <c r="L169"/>
      <c r="M169"/>
      <c r="O169"/>
      <c r="P169"/>
      <c r="Q169"/>
      <c r="S169" s="58"/>
    </row>
    <row r="170" spans="1:19" x14ac:dyDescent="0.25">
      <c r="A170"/>
      <c r="B170"/>
      <c r="C170"/>
      <c r="D170"/>
      <c r="E170"/>
      <c r="G170"/>
      <c r="H170"/>
      <c r="I170"/>
      <c r="K170"/>
      <c r="L170"/>
      <c r="M170"/>
      <c r="O170"/>
      <c r="P170"/>
      <c r="Q170"/>
      <c r="S170" s="58"/>
    </row>
    <row r="171" spans="1:19" x14ac:dyDescent="0.25">
      <c r="A171"/>
      <c r="B171"/>
      <c r="C171"/>
      <c r="D171"/>
      <c r="E171"/>
      <c r="G171"/>
      <c r="H171"/>
      <c r="I171"/>
      <c r="K171"/>
      <c r="L171"/>
      <c r="M171"/>
      <c r="O171"/>
      <c r="P171"/>
      <c r="Q171"/>
      <c r="S171" s="58"/>
    </row>
    <row r="172" spans="1:19" x14ac:dyDescent="0.25">
      <c r="A172"/>
      <c r="B172"/>
      <c r="C172"/>
      <c r="D172"/>
      <c r="E172"/>
      <c r="G172"/>
      <c r="H172"/>
      <c r="I172"/>
      <c r="K172"/>
      <c r="L172"/>
      <c r="M172"/>
      <c r="O172"/>
      <c r="P172"/>
      <c r="Q172"/>
      <c r="S172" s="58"/>
    </row>
    <row r="173" spans="1:19" x14ac:dyDescent="0.25">
      <c r="A173"/>
      <c r="B173"/>
      <c r="C173"/>
      <c r="D173"/>
      <c r="E173"/>
      <c r="G173"/>
      <c r="H173"/>
      <c r="I173"/>
      <c r="K173"/>
      <c r="L173"/>
      <c r="M173"/>
      <c r="O173"/>
      <c r="P173"/>
      <c r="Q173"/>
      <c r="S173" s="58"/>
    </row>
    <row r="174" spans="1:19" x14ac:dyDescent="0.25">
      <c r="A174"/>
      <c r="B174"/>
      <c r="C174"/>
      <c r="D174"/>
      <c r="E174"/>
      <c r="G174"/>
      <c r="H174"/>
      <c r="I174"/>
      <c r="K174"/>
      <c r="L174"/>
      <c r="M174"/>
      <c r="O174"/>
      <c r="P174"/>
      <c r="Q174"/>
      <c r="S174" s="58"/>
    </row>
    <row r="175" spans="1:19" x14ac:dyDescent="0.25">
      <c r="A175"/>
      <c r="B175"/>
      <c r="C175"/>
      <c r="D175"/>
      <c r="E175"/>
      <c r="G175"/>
      <c r="H175"/>
      <c r="I175"/>
      <c r="K175"/>
      <c r="L175"/>
      <c r="M175"/>
      <c r="O175"/>
      <c r="P175"/>
      <c r="Q175"/>
      <c r="S175" s="58"/>
    </row>
    <row r="176" spans="1:19" x14ac:dyDescent="0.25">
      <c r="A176"/>
      <c r="B176"/>
      <c r="C176"/>
      <c r="D176"/>
      <c r="E176"/>
      <c r="G176"/>
      <c r="H176"/>
      <c r="I176"/>
      <c r="K176"/>
      <c r="L176"/>
      <c r="M176"/>
      <c r="O176"/>
      <c r="P176"/>
      <c r="Q176"/>
      <c r="S176" s="58"/>
    </row>
    <row r="177" spans="1:19" x14ac:dyDescent="0.25">
      <c r="A177"/>
      <c r="B177"/>
      <c r="C177"/>
      <c r="D177"/>
      <c r="E177"/>
      <c r="G177"/>
      <c r="H177"/>
      <c r="I177"/>
      <c r="K177"/>
      <c r="L177"/>
      <c r="M177"/>
      <c r="O177"/>
      <c r="P177"/>
      <c r="Q177"/>
      <c r="S177" s="58"/>
    </row>
    <row r="178" spans="1:19" x14ac:dyDescent="0.25">
      <c r="A178"/>
      <c r="B178"/>
      <c r="C178"/>
      <c r="D178"/>
      <c r="E178"/>
      <c r="G178"/>
      <c r="H178"/>
      <c r="I178"/>
      <c r="K178"/>
      <c r="L178"/>
      <c r="M178"/>
      <c r="O178"/>
      <c r="P178"/>
      <c r="Q178"/>
      <c r="S178" s="58"/>
    </row>
    <row r="179" spans="1:19" x14ac:dyDescent="0.25">
      <c r="A179"/>
      <c r="B179"/>
      <c r="C179"/>
      <c r="D179"/>
      <c r="E179"/>
      <c r="F179" s="67"/>
      <c r="G179"/>
      <c r="H179"/>
      <c r="I179"/>
      <c r="J179" s="67"/>
      <c r="K179"/>
      <c r="L179"/>
      <c r="M179"/>
      <c r="N179" s="67"/>
      <c r="O179"/>
      <c r="P179"/>
      <c r="Q179"/>
      <c r="R179" s="67"/>
      <c r="S179" s="58"/>
    </row>
    <row r="180" spans="1:19" x14ac:dyDescent="0.25">
      <c r="A180"/>
      <c r="B180"/>
      <c r="C180"/>
      <c r="D180"/>
      <c r="E180"/>
      <c r="G180"/>
      <c r="H180"/>
      <c r="I180"/>
      <c r="K180"/>
      <c r="L180"/>
      <c r="M180"/>
      <c r="O180"/>
      <c r="P180"/>
      <c r="Q180"/>
      <c r="S180" s="58"/>
    </row>
    <row r="181" spans="1:19" x14ac:dyDescent="0.25">
      <c r="A181"/>
      <c r="B181"/>
      <c r="C181"/>
      <c r="D181"/>
      <c r="E181"/>
      <c r="G181"/>
      <c r="H181"/>
      <c r="I181"/>
      <c r="K181"/>
      <c r="L181"/>
      <c r="M181"/>
      <c r="O181"/>
      <c r="P181"/>
      <c r="Q181"/>
      <c r="S181" s="58"/>
    </row>
    <row r="182" spans="1:19" x14ac:dyDescent="0.25">
      <c r="A182"/>
      <c r="B182"/>
      <c r="C182"/>
      <c r="D182"/>
      <c r="E182"/>
      <c r="G182"/>
      <c r="H182"/>
      <c r="I182"/>
      <c r="K182"/>
      <c r="L182"/>
      <c r="M182"/>
      <c r="O182"/>
      <c r="P182"/>
      <c r="Q182"/>
      <c r="S182" s="58"/>
    </row>
    <row r="183" spans="1:19" x14ac:dyDescent="0.25">
      <c r="A183"/>
      <c r="B183"/>
      <c r="C183"/>
      <c r="D183"/>
      <c r="E183"/>
      <c r="G183"/>
      <c r="H183"/>
      <c r="I183"/>
      <c r="K183"/>
      <c r="L183"/>
      <c r="M183"/>
      <c r="O183"/>
      <c r="P183"/>
      <c r="Q183"/>
      <c r="S183" s="58"/>
    </row>
    <row r="184" spans="1:19" x14ac:dyDescent="0.25">
      <c r="A184"/>
      <c r="B184"/>
      <c r="C184"/>
      <c r="D184"/>
      <c r="E184"/>
      <c r="G184"/>
      <c r="H184"/>
      <c r="I184"/>
      <c r="K184"/>
      <c r="L184"/>
      <c r="M184"/>
      <c r="O184"/>
      <c r="P184"/>
      <c r="Q184"/>
      <c r="S184" s="58"/>
    </row>
    <row r="185" spans="1:19" x14ac:dyDescent="0.25">
      <c r="A185"/>
      <c r="B185"/>
      <c r="C185"/>
      <c r="D185"/>
      <c r="E185"/>
      <c r="G185"/>
      <c r="H185"/>
      <c r="I185"/>
      <c r="K185"/>
      <c r="L185"/>
      <c r="M185"/>
      <c r="O185"/>
      <c r="P185"/>
      <c r="Q185"/>
      <c r="S185" s="58"/>
    </row>
    <row r="186" spans="1:19" x14ac:dyDescent="0.25">
      <c r="A186"/>
      <c r="B186"/>
      <c r="C186"/>
      <c r="D186"/>
      <c r="E186"/>
      <c r="G186"/>
      <c r="H186"/>
      <c r="I186"/>
      <c r="K186"/>
      <c r="L186"/>
      <c r="M186"/>
      <c r="O186"/>
      <c r="P186"/>
      <c r="Q186"/>
      <c r="S186" s="58"/>
    </row>
    <row r="187" spans="1:19" x14ac:dyDescent="0.25">
      <c r="A187"/>
      <c r="B187"/>
      <c r="C187"/>
      <c r="D187"/>
      <c r="E187"/>
      <c r="G187"/>
      <c r="H187"/>
      <c r="I187"/>
      <c r="K187"/>
      <c r="L187"/>
      <c r="M187"/>
      <c r="O187"/>
      <c r="P187"/>
      <c r="Q187"/>
      <c r="S187" s="58"/>
    </row>
    <row r="188" spans="1:19" x14ac:dyDescent="0.25">
      <c r="A188"/>
      <c r="B188"/>
      <c r="C188"/>
      <c r="D188"/>
      <c r="E188"/>
      <c r="G188"/>
      <c r="H188"/>
      <c r="I188"/>
      <c r="K188"/>
      <c r="L188"/>
      <c r="M188"/>
      <c r="O188"/>
      <c r="P188"/>
      <c r="Q188"/>
      <c r="S188" s="58"/>
    </row>
    <row r="189" spans="1:19" x14ac:dyDescent="0.25">
      <c r="A189"/>
      <c r="B189"/>
      <c r="C189"/>
      <c r="D189"/>
      <c r="E189"/>
      <c r="G189"/>
      <c r="H189"/>
      <c r="I189"/>
      <c r="K189"/>
      <c r="L189"/>
      <c r="M189"/>
      <c r="O189"/>
      <c r="P189"/>
      <c r="Q189"/>
      <c r="S189" s="58"/>
    </row>
    <row r="190" spans="1:19" x14ac:dyDescent="0.25">
      <c r="A190"/>
      <c r="B190"/>
      <c r="C190"/>
      <c r="D190"/>
      <c r="E190"/>
      <c r="G190"/>
      <c r="H190"/>
      <c r="I190"/>
      <c r="K190"/>
      <c r="L190"/>
      <c r="M190"/>
      <c r="O190"/>
      <c r="P190"/>
      <c r="Q190"/>
      <c r="S190" s="58"/>
    </row>
    <row r="191" spans="1:19" x14ac:dyDescent="0.25">
      <c r="A191"/>
      <c r="B191"/>
      <c r="C191"/>
      <c r="D191"/>
      <c r="E191"/>
      <c r="G191"/>
      <c r="H191"/>
      <c r="I191"/>
      <c r="K191"/>
      <c r="L191"/>
      <c r="M191"/>
      <c r="O191"/>
      <c r="P191"/>
      <c r="Q191"/>
      <c r="S191" s="58"/>
    </row>
    <row r="192" spans="1:19" x14ac:dyDescent="0.25">
      <c r="A192"/>
      <c r="B192"/>
      <c r="C192"/>
      <c r="D192"/>
      <c r="E192"/>
      <c r="G192"/>
      <c r="H192"/>
      <c r="I192"/>
      <c r="K192"/>
      <c r="L192"/>
      <c r="M192"/>
      <c r="O192"/>
      <c r="P192"/>
      <c r="Q192"/>
      <c r="S192" s="58"/>
    </row>
    <row r="193" spans="1:19" x14ac:dyDescent="0.25">
      <c r="A193"/>
      <c r="B193"/>
      <c r="C193"/>
      <c r="D193"/>
      <c r="E193"/>
      <c r="G193"/>
      <c r="H193"/>
      <c r="I193"/>
      <c r="K193"/>
      <c r="L193"/>
      <c r="M193"/>
      <c r="O193"/>
      <c r="P193"/>
      <c r="Q193"/>
      <c r="S193" s="58"/>
    </row>
    <row r="194" spans="1:19" x14ac:dyDescent="0.25">
      <c r="A194"/>
      <c r="B194"/>
      <c r="C194"/>
      <c r="D194"/>
      <c r="E194"/>
      <c r="G194"/>
      <c r="H194"/>
      <c r="I194"/>
      <c r="K194"/>
      <c r="L194"/>
      <c r="M194"/>
      <c r="O194"/>
      <c r="P194"/>
      <c r="Q194"/>
      <c r="S194" s="58"/>
    </row>
    <row r="195" spans="1:19" x14ac:dyDescent="0.25">
      <c r="A195"/>
      <c r="B195"/>
      <c r="C195"/>
      <c r="D195"/>
      <c r="E195"/>
      <c r="G195"/>
      <c r="H195"/>
      <c r="I195"/>
      <c r="K195"/>
      <c r="L195"/>
      <c r="M195"/>
      <c r="O195"/>
      <c r="P195"/>
      <c r="Q195"/>
      <c r="S195" s="58"/>
    </row>
    <row r="196" spans="1:19" x14ac:dyDescent="0.25">
      <c r="A196"/>
      <c r="B196"/>
      <c r="C196"/>
      <c r="D196"/>
      <c r="E196"/>
      <c r="G196"/>
      <c r="H196"/>
      <c r="I196"/>
      <c r="K196"/>
      <c r="L196"/>
      <c r="M196"/>
      <c r="O196"/>
      <c r="P196"/>
      <c r="Q196"/>
      <c r="S196" s="58"/>
    </row>
    <row r="197" spans="1:19" x14ac:dyDescent="0.25">
      <c r="A197"/>
      <c r="B197"/>
      <c r="C197"/>
      <c r="D197"/>
      <c r="E197"/>
      <c r="G197"/>
      <c r="H197"/>
      <c r="I197"/>
      <c r="K197"/>
      <c r="L197"/>
      <c r="M197"/>
      <c r="O197"/>
      <c r="P197"/>
      <c r="Q197"/>
      <c r="S197" s="58"/>
    </row>
    <row r="198" spans="1:19" x14ac:dyDescent="0.25">
      <c r="A198"/>
      <c r="B198"/>
      <c r="C198"/>
      <c r="D198"/>
      <c r="E198"/>
      <c r="G198"/>
      <c r="H198"/>
      <c r="I198"/>
      <c r="K198"/>
      <c r="L198"/>
      <c r="M198"/>
      <c r="O198"/>
      <c r="P198"/>
      <c r="Q198"/>
      <c r="S198" s="58"/>
    </row>
    <row r="199" spans="1:19" x14ac:dyDescent="0.25">
      <c r="A199"/>
      <c r="B199"/>
      <c r="C199"/>
      <c r="D199"/>
      <c r="E199"/>
      <c r="G199"/>
      <c r="H199"/>
      <c r="I199"/>
      <c r="K199"/>
      <c r="L199"/>
      <c r="M199"/>
      <c r="O199"/>
      <c r="P199"/>
      <c r="Q199"/>
      <c r="S199" s="58"/>
    </row>
    <row r="200" spans="1:19" x14ac:dyDescent="0.25">
      <c r="A200"/>
      <c r="B200"/>
      <c r="C200"/>
      <c r="D200"/>
      <c r="E200"/>
      <c r="G200"/>
      <c r="H200"/>
      <c r="I200"/>
      <c r="K200"/>
      <c r="L200"/>
      <c r="M200"/>
      <c r="O200"/>
      <c r="P200"/>
      <c r="Q200"/>
      <c r="S200" s="58"/>
    </row>
    <row r="201" spans="1:19" x14ac:dyDescent="0.25">
      <c r="A201"/>
      <c r="B201"/>
      <c r="C201"/>
      <c r="D201"/>
      <c r="E201"/>
      <c r="G201"/>
      <c r="H201"/>
      <c r="I201"/>
      <c r="K201"/>
      <c r="L201"/>
      <c r="M201"/>
      <c r="O201"/>
      <c r="P201"/>
      <c r="Q201"/>
      <c r="S201" s="58"/>
    </row>
    <row r="202" spans="1:19" x14ac:dyDescent="0.25">
      <c r="A202"/>
      <c r="B202"/>
      <c r="C202"/>
      <c r="D202"/>
      <c r="E202"/>
      <c r="G202"/>
      <c r="H202"/>
      <c r="I202"/>
      <c r="K202"/>
      <c r="L202"/>
      <c r="M202"/>
      <c r="O202"/>
      <c r="P202"/>
      <c r="Q202"/>
      <c r="S202" s="58"/>
    </row>
    <row r="203" spans="1:19" x14ac:dyDescent="0.25">
      <c r="A203"/>
      <c r="B203"/>
      <c r="C203"/>
      <c r="D203"/>
      <c r="E203"/>
      <c r="G203"/>
      <c r="H203"/>
      <c r="I203"/>
      <c r="K203"/>
      <c r="L203"/>
      <c r="M203"/>
      <c r="O203"/>
      <c r="P203"/>
      <c r="Q203"/>
      <c r="S203" s="58"/>
    </row>
    <row r="204" spans="1:19" x14ac:dyDescent="0.25">
      <c r="A204"/>
      <c r="B204"/>
      <c r="C204"/>
      <c r="D204"/>
      <c r="E204"/>
      <c r="G204"/>
      <c r="H204"/>
      <c r="I204"/>
      <c r="K204"/>
      <c r="L204"/>
      <c r="M204"/>
      <c r="O204"/>
      <c r="P204"/>
      <c r="Q204"/>
      <c r="S204" s="58"/>
    </row>
    <row r="205" spans="1:19" x14ac:dyDescent="0.25">
      <c r="A205"/>
      <c r="B205"/>
      <c r="C205"/>
      <c r="D205"/>
      <c r="E205"/>
      <c r="G205"/>
      <c r="H205"/>
      <c r="I205"/>
      <c r="K205"/>
      <c r="L205"/>
      <c r="M205"/>
      <c r="O205"/>
      <c r="P205"/>
      <c r="Q205"/>
      <c r="S205" s="58"/>
    </row>
    <row r="206" spans="1:19" x14ac:dyDescent="0.25">
      <c r="A206"/>
      <c r="B206"/>
      <c r="C206"/>
      <c r="D206"/>
      <c r="E206"/>
      <c r="G206"/>
      <c r="H206"/>
      <c r="I206"/>
      <c r="K206"/>
      <c r="L206"/>
      <c r="M206"/>
      <c r="O206"/>
      <c r="P206"/>
      <c r="Q206"/>
      <c r="S206" s="58"/>
    </row>
    <row r="207" spans="1:19" x14ac:dyDescent="0.25">
      <c r="A207"/>
      <c r="B207"/>
      <c r="C207"/>
      <c r="D207"/>
      <c r="E207"/>
      <c r="G207"/>
      <c r="H207"/>
      <c r="I207"/>
      <c r="K207"/>
      <c r="L207"/>
      <c r="M207"/>
      <c r="O207"/>
      <c r="P207"/>
      <c r="Q207"/>
      <c r="S207" s="58"/>
    </row>
    <row r="208" spans="1:19" x14ac:dyDescent="0.25">
      <c r="A208"/>
      <c r="B208"/>
      <c r="C208"/>
      <c r="D208"/>
      <c r="E208"/>
      <c r="G208"/>
      <c r="H208"/>
      <c r="I208"/>
      <c r="K208"/>
      <c r="L208"/>
      <c r="M208"/>
      <c r="O208"/>
      <c r="P208"/>
      <c r="Q208"/>
      <c r="S208" s="58"/>
    </row>
    <row r="209" spans="1:19" x14ac:dyDescent="0.25">
      <c r="A209"/>
      <c r="B209"/>
      <c r="C209"/>
      <c r="D209"/>
      <c r="E209"/>
      <c r="G209"/>
      <c r="H209"/>
      <c r="I209"/>
      <c r="K209"/>
      <c r="L209"/>
      <c r="M209"/>
      <c r="O209"/>
      <c r="P209"/>
      <c r="Q209"/>
      <c r="S209" s="58"/>
    </row>
    <row r="210" spans="1:19" x14ac:dyDescent="0.25">
      <c r="A210"/>
      <c r="B210"/>
      <c r="C210"/>
      <c r="D210"/>
      <c r="E210"/>
      <c r="G210"/>
      <c r="H210"/>
      <c r="I210"/>
      <c r="K210"/>
      <c r="L210"/>
      <c r="M210"/>
      <c r="O210"/>
      <c r="P210"/>
      <c r="Q210"/>
      <c r="S210" s="58"/>
    </row>
    <row r="211" spans="1:19" x14ac:dyDescent="0.25">
      <c r="A211"/>
      <c r="B211"/>
      <c r="C211"/>
      <c r="D211"/>
      <c r="E211"/>
      <c r="G211"/>
      <c r="H211"/>
      <c r="I211"/>
      <c r="K211"/>
      <c r="L211"/>
      <c r="M211"/>
      <c r="O211"/>
      <c r="P211"/>
      <c r="Q211"/>
      <c r="S211" s="58"/>
    </row>
    <row r="212" spans="1:19" x14ac:dyDescent="0.25">
      <c r="A212"/>
      <c r="B212"/>
      <c r="C212"/>
      <c r="D212"/>
      <c r="E212"/>
      <c r="G212"/>
      <c r="H212"/>
      <c r="I212"/>
      <c r="K212"/>
      <c r="L212"/>
      <c r="M212"/>
      <c r="O212"/>
      <c r="P212"/>
      <c r="Q212"/>
      <c r="S212" s="58"/>
    </row>
    <row r="213" spans="1:19" x14ac:dyDescent="0.25">
      <c r="A213"/>
      <c r="B213"/>
      <c r="C213"/>
      <c r="D213"/>
      <c r="E213"/>
      <c r="G213"/>
      <c r="H213"/>
      <c r="I213"/>
      <c r="K213"/>
      <c r="L213"/>
      <c r="M213"/>
      <c r="O213"/>
      <c r="P213"/>
      <c r="Q213"/>
      <c r="S213" s="58"/>
    </row>
    <row r="214" spans="1:19" x14ac:dyDescent="0.25">
      <c r="A214"/>
      <c r="B214"/>
      <c r="C214"/>
      <c r="D214"/>
      <c r="E214"/>
      <c r="G214"/>
      <c r="H214"/>
      <c r="I214"/>
      <c r="K214"/>
      <c r="L214"/>
      <c r="M214"/>
      <c r="O214"/>
      <c r="P214"/>
      <c r="Q214"/>
      <c r="S214" s="58"/>
    </row>
    <row r="215" spans="1:19" x14ac:dyDescent="0.25">
      <c r="A215"/>
      <c r="B215"/>
      <c r="C215"/>
      <c r="D215"/>
      <c r="E215"/>
      <c r="G215"/>
      <c r="H215"/>
      <c r="I215"/>
      <c r="K215"/>
      <c r="L215"/>
      <c r="M215"/>
      <c r="O215"/>
      <c r="P215"/>
      <c r="Q215"/>
      <c r="S215" s="58"/>
    </row>
    <row r="216" spans="1:19" x14ac:dyDescent="0.25">
      <c r="A216"/>
      <c r="B216"/>
      <c r="C216"/>
      <c r="D216"/>
      <c r="E216"/>
      <c r="G216"/>
      <c r="H216"/>
      <c r="I216"/>
      <c r="K216"/>
      <c r="L216"/>
      <c r="M216"/>
      <c r="O216"/>
      <c r="P216"/>
      <c r="Q216"/>
      <c r="S216" s="58"/>
    </row>
    <row r="217" spans="1:19" x14ac:dyDescent="0.25">
      <c r="A217"/>
      <c r="B217"/>
      <c r="C217"/>
      <c r="D217"/>
      <c r="E217"/>
      <c r="G217"/>
      <c r="H217"/>
      <c r="I217"/>
      <c r="K217"/>
      <c r="L217"/>
      <c r="M217"/>
      <c r="O217"/>
      <c r="P217"/>
      <c r="Q217"/>
      <c r="S217" s="58"/>
    </row>
    <row r="218" spans="1:19" x14ac:dyDescent="0.25">
      <c r="A218"/>
      <c r="B218"/>
      <c r="C218"/>
      <c r="D218"/>
      <c r="E218"/>
      <c r="G218"/>
      <c r="H218"/>
      <c r="I218"/>
      <c r="K218"/>
      <c r="L218"/>
      <c r="M218"/>
      <c r="O218"/>
      <c r="P218"/>
      <c r="Q218"/>
      <c r="S218" s="58"/>
    </row>
    <row r="219" spans="1:19" x14ac:dyDescent="0.25">
      <c r="A219"/>
      <c r="B219"/>
      <c r="C219"/>
      <c r="D219"/>
      <c r="E219"/>
      <c r="G219"/>
      <c r="H219"/>
      <c r="I219"/>
      <c r="K219"/>
      <c r="L219"/>
      <c r="M219"/>
      <c r="O219"/>
      <c r="P219"/>
      <c r="Q219"/>
      <c r="S219" s="58"/>
    </row>
    <row r="220" spans="1:19" x14ac:dyDescent="0.25">
      <c r="A220"/>
      <c r="B220"/>
      <c r="C220"/>
      <c r="D220"/>
      <c r="E220"/>
      <c r="G220"/>
      <c r="H220"/>
      <c r="I220"/>
      <c r="K220"/>
      <c r="L220"/>
      <c r="M220"/>
      <c r="O220"/>
      <c r="P220"/>
      <c r="Q220"/>
      <c r="S220" s="58"/>
    </row>
    <row r="221" spans="1:19" x14ac:dyDescent="0.25">
      <c r="A221"/>
      <c r="B221"/>
      <c r="C221"/>
      <c r="D221"/>
      <c r="E221"/>
      <c r="G221"/>
      <c r="H221"/>
      <c r="I221"/>
      <c r="K221"/>
      <c r="L221"/>
      <c r="M221"/>
      <c r="O221"/>
      <c r="P221"/>
      <c r="Q221"/>
      <c r="S221" s="58"/>
    </row>
    <row r="222" spans="1:19" x14ac:dyDescent="0.25">
      <c r="A222"/>
      <c r="B222"/>
      <c r="C222"/>
      <c r="D222"/>
      <c r="E222"/>
      <c r="G222"/>
      <c r="H222"/>
      <c r="I222"/>
      <c r="K222"/>
      <c r="L222"/>
      <c r="M222"/>
      <c r="O222"/>
      <c r="P222"/>
      <c r="Q222"/>
      <c r="S222" s="58"/>
    </row>
    <row r="223" spans="1:19" x14ac:dyDescent="0.25">
      <c r="A223"/>
      <c r="B223"/>
      <c r="C223"/>
      <c r="D223"/>
      <c r="E223"/>
      <c r="G223"/>
      <c r="H223"/>
      <c r="I223"/>
      <c r="K223"/>
      <c r="L223"/>
      <c r="M223"/>
      <c r="O223"/>
      <c r="P223"/>
      <c r="Q223"/>
      <c r="S223" s="58"/>
    </row>
    <row r="224" spans="1:19" x14ac:dyDescent="0.25">
      <c r="A224"/>
      <c r="B224"/>
      <c r="C224"/>
      <c r="D224"/>
      <c r="E224"/>
      <c r="G224"/>
      <c r="H224"/>
      <c r="I224"/>
      <c r="K224"/>
      <c r="L224"/>
      <c r="M224"/>
      <c r="O224"/>
      <c r="P224"/>
      <c r="Q224"/>
      <c r="S224" s="58"/>
    </row>
    <row r="225" spans="1:19" x14ac:dyDescent="0.25">
      <c r="A225"/>
      <c r="B225"/>
      <c r="C225"/>
      <c r="D225"/>
      <c r="E225"/>
      <c r="G225"/>
      <c r="H225"/>
      <c r="I225"/>
      <c r="K225"/>
      <c r="L225"/>
      <c r="M225"/>
      <c r="O225"/>
      <c r="P225"/>
      <c r="Q225"/>
      <c r="S225" s="58"/>
    </row>
    <row r="226" spans="1:19" x14ac:dyDescent="0.25">
      <c r="A226"/>
      <c r="B226"/>
      <c r="C226"/>
      <c r="D226"/>
      <c r="E226"/>
      <c r="G226"/>
      <c r="H226"/>
      <c r="I226"/>
      <c r="K226"/>
      <c r="L226"/>
      <c r="M226"/>
      <c r="O226"/>
      <c r="P226"/>
      <c r="Q226"/>
      <c r="S226" s="58"/>
    </row>
    <row r="227" spans="1:19" x14ac:dyDescent="0.25">
      <c r="A227"/>
      <c r="B227"/>
      <c r="C227"/>
      <c r="D227"/>
      <c r="E227"/>
      <c r="G227"/>
      <c r="H227"/>
      <c r="I227"/>
      <c r="K227"/>
      <c r="L227"/>
      <c r="M227"/>
      <c r="O227"/>
      <c r="P227"/>
      <c r="Q227"/>
      <c r="S227" s="58"/>
    </row>
    <row r="228" spans="1:19" x14ac:dyDescent="0.25">
      <c r="A228"/>
      <c r="B228"/>
      <c r="C228"/>
      <c r="D228"/>
      <c r="E228"/>
      <c r="G228"/>
      <c r="H228"/>
      <c r="I228"/>
      <c r="K228"/>
      <c r="L228"/>
      <c r="M228"/>
      <c r="O228"/>
      <c r="P228"/>
      <c r="Q228"/>
      <c r="S228" s="58"/>
    </row>
    <row r="229" spans="1:19" x14ac:dyDescent="0.25">
      <c r="A229"/>
      <c r="B229"/>
      <c r="C229"/>
      <c r="D229"/>
      <c r="E229"/>
      <c r="G229"/>
      <c r="H229"/>
      <c r="I229"/>
      <c r="K229"/>
      <c r="L229"/>
      <c r="M229"/>
      <c r="O229"/>
      <c r="P229"/>
      <c r="Q229"/>
      <c r="S229" s="58"/>
    </row>
    <row r="230" spans="1:19" x14ac:dyDescent="0.25">
      <c r="A230"/>
      <c r="B230"/>
      <c r="C230"/>
      <c r="D230"/>
      <c r="E230"/>
      <c r="G230"/>
      <c r="H230"/>
      <c r="I230"/>
      <c r="K230"/>
      <c r="L230"/>
      <c r="M230"/>
      <c r="O230"/>
      <c r="P230"/>
      <c r="Q230"/>
      <c r="S230" s="58"/>
    </row>
    <row r="231" spans="1:19" x14ac:dyDescent="0.25">
      <c r="A231"/>
      <c r="B231"/>
      <c r="C231"/>
      <c r="D231"/>
      <c r="E231"/>
      <c r="G231"/>
      <c r="H231"/>
      <c r="I231"/>
      <c r="K231"/>
      <c r="L231"/>
      <c r="M231"/>
      <c r="O231"/>
      <c r="P231"/>
      <c r="Q231"/>
      <c r="S231" s="58"/>
    </row>
    <row r="232" spans="1:19" x14ac:dyDescent="0.25">
      <c r="A232"/>
      <c r="B232"/>
      <c r="C232"/>
      <c r="D232"/>
      <c r="E232"/>
      <c r="G232"/>
      <c r="H232"/>
      <c r="I232"/>
      <c r="K232"/>
      <c r="L232"/>
      <c r="M232"/>
      <c r="O232"/>
      <c r="P232"/>
      <c r="Q232"/>
      <c r="S232" s="58"/>
    </row>
    <row r="233" spans="1:19" x14ac:dyDescent="0.25">
      <c r="A233"/>
      <c r="B233"/>
      <c r="C233"/>
      <c r="D233"/>
      <c r="E233"/>
      <c r="G233"/>
      <c r="H233"/>
      <c r="I233"/>
      <c r="K233"/>
      <c r="L233"/>
      <c r="M233"/>
      <c r="O233"/>
      <c r="P233"/>
      <c r="Q233"/>
      <c r="S233" s="58"/>
    </row>
    <row r="234" spans="1:19" x14ac:dyDescent="0.25">
      <c r="A234"/>
      <c r="B234"/>
      <c r="C234"/>
      <c r="D234"/>
      <c r="E234"/>
      <c r="G234"/>
      <c r="H234"/>
      <c r="I234"/>
      <c r="K234"/>
      <c r="L234"/>
      <c r="M234"/>
      <c r="O234"/>
      <c r="P234"/>
      <c r="Q234"/>
      <c r="S234" s="58"/>
    </row>
    <row r="235" spans="1:19" x14ac:dyDescent="0.25">
      <c r="A235"/>
      <c r="B235"/>
      <c r="C235"/>
      <c r="D235"/>
      <c r="E235"/>
      <c r="G235"/>
      <c r="H235"/>
      <c r="I235"/>
      <c r="K235"/>
      <c r="L235"/>
      <c r="M235"/>
      <c r="O235"/>
      <c r="P235"/>
      <c r="Q235"/>
      <c r="S235" s="58"/>
    </row>
    <row r="236" spans="1:19" x14ac:dyDescent="0.25">
      <c r="A236"/>
      <c r="B236"/>
      <c r="C236"/>
      <c r="D236"/>
      <c r="E236"/>
      <c r="G236"/>
      <c r="H236"/>
      <c r="I236"/>
      <c r="K236"/>
      <c r="L236"/>
      <c r="M236"/>
      <c r="O236"/>
      <c r="P236"/>
      <c r="Q236"/>
      <c r="S236" s="58"/>
    </row>
    <row r="237" spans="1:19" x14ac:dyDescent="0.25">
      <c r="A237"/>
      <c r="B237"/>
      <c r="C237"/>
      <c r="D237"/>
      <c r="E237"/>
      <c r="G237"/>
      <c r="H237"/>
      <c r="I237"/>
      <c r="K237"/>
      <c r="L237"/>
      <c r="M237"/>
      <c r="O237"/>
      <c r="P237"/>
      <c r="Q237"/>
      <c r="S237" s="58"/>
    </row>
    <row r="238" spans="1:19" x14ac:dyDescent="0.25">
      <c r="A238"/>
      <c r="B238"/>
      <c r="C238"/>
      <c r="D238"/>
      <c r="E238"/>
      <c r="G238"/>
      <c r="H238"/>
      <c r="I238"/>
      <c r="K238"/>
      <c r="L238"/>
      <c r="M238"/>
      <c r="O238"/>
      <c r="P238"/>
      <c r="Q238"/>
      <c r="S238" s="58"/>
    </row>
    <row r="239" spans="1:19" x14ac:dyDescent="0.25">
      <c r="A239"/>
      <c r="B239"/>
      <c r="C239"/>
      <c r="D239"/>
      <c r="E239"/>
      <c r="G239"/>
      <c r="H239"/>
      <c r="I239"/>
      <c r="K239"/>
      <c r="L239"/>
      <c r="M239"/>
      <c r="O239"/>
      <c r="P239"/>
      <c r="Q239"/>
      <c r="S239" s="58"/>
    </row>
    <row r="240" spans="1:19" x14ac:dyDescent="0.25">
      <c r="A240"/>
      <c r="B240"/>
      <c r="C240"/>
      <c r="D240"/>
      <c r="E240"/>
      <c r="G240"/>
      <c r="H240"/>
      <c r="I240"/>
      <c r="K240"/>
      <c r="L240"/>
      <c r="M240"/>
      <c r="O240"/>
      <c r="P240"/>
      <c r="Q240"/>
      <c r="S240" s="58"/>
    </row>
    <row r="241" spans="1:19" x14ac:dyDescent="0.25">
      <c r="A241"/>
      <c r="B241"/>
      <c r="C241"/>
      <c r="D241"/>
      <c r="E241"/>
      <c r="G241"/>
      <c r="H241"/>
      <c r="I241"/>
      <c r="K241"/>
      <c r="L241"/>
      <c r="M241"/>
      <c r="O241"/>
      <c r="P241"/>
      <c r="Q241"/>
      <c r="S241" s="58"/>
    </row>
    <row r="242" spans="1:19" x14ac:dyDescent="0.25">
      <c r="A242"/>
      <c r="B242"/>
      <c r="C242"/>
      <c r="D242"/>
      <c r="E242"/>
      <c r="G242"/>
      <c r="H242"/>
      <c r="I242"/>
      <c r="K242"/>
      <c r="L242"/>
      <c r="M242"/>
      <c r="O242"/>
      <c r="P242"/>
      <c r="Q242"/>
      <c r="S242" s="58"/>
    </row>
    <row r="243" spans="1:19" x14ac:dyDescent="0.25">
      <c r="A243"/>
      <c r="B243"/>
      <c r="C243"/>
      <c r="D243"/>
      <c r="E243"/>
      <c r="G243"/>
      <c r="H243"/>
      <c r="I243"/>
      <c r="K243"/>
      <c r="L243"/>
      <c r="M243"/>
      <c r="O243"/>
      <c r="P243"/>
      <c r="Q243"/>
      <c r="S243" s="58"/>
    </row>
    <row r="244" spans="1:19" x14ac:dyDescent="0.25">
      <c r="A244"/>
      <c r="B244"/>
      <c r="C244"/>
      <c r="D244"/>
      <c r="E244"/>
      <c r="G244"/>
      <c r="H244"/>
      <c r="I244"/>
      <c r="K244"/>
      <c r="L244"/>
      <c r="M244"/>
      <c r="O244"/>
      <c r="P244"/>
      <c r="Q244"/>
      <c r="S244" s="58"/>
    </row>
    <row r="245" spans="1:19" x14ac:dyDescent="0.25">
      <c r="A245"/>
      <c r="B245"/>
      <c r="C245"/>
      <c r="D245"/>
      <c r="E245"/>
      <c r="G245"/>
      <c r="H245"/>
      <c r="I245"/>
      <c r="K245"/>
      <c r="L245"/>
      <c r="M245"/>
      <c r="O245"/>
      <c r="P245"/>
      <c r="Q245"/>
      <c r="S245" s="58"/>
    </row>
    <row r="246" spans="1:19" x14ac:dyDescent="0.25">
      <c r="A246"/>
      <c r="B246"/>
      <c r="C246"/>
      <c r="D246"/>
      <c r="E246"/>
      <c r="G246"/>
      <c r="H246"/>
      <c r="I246"/>
      <c r="K246"/>
      <c r="L246"/>
      <c r="M246"/>
      <c r="O246"/>
      <c r="P246"/>
      <c r="Q246"/>
      <c r="S246" s="58"/>
    </row>
    <row r="247" spans="1:19" x14ac:dyDescent="0.25">
      <c r="A247"/>
      <c r="B247"/>
      <c r="C247"/>
      <c r="D247"/>
      <c r="E247"/>
      <c r="G247"/>
      <c r="H247"/>
      <c r="I247"/>
      <c r="K247"/>
      <c r="L247"/>
      <c r="M247"/>
      <c r="O247"/>
      <c r="P247"/>
      <c r="Q247"/>
      <c r="S247" s="58"/>
    </row>
    <row r="248" spans="1:19" x14ac:dyDescent="0.25">
      <c r="A248"/>
      <c r="B248"/>
      <c r="C248"/>
      <c r="D248"/>
      <c r="E248"/>
      <c r="G248"/>
      <c r="H248"/>
      <c r="I248"/>
      <c r="K248"/>
      <c r="L248"/>
      <c r="M248"/>
      <c r="O248"/>
      <c r="P248"/>
      <c r="Q248"/>
      <c r="S248" s="58"/>
    </row>
    <row r="249" spans="1:19" x14ac:dyDescent="0.25">
      <c r="A249"/>
      <c r="B249"/>
      <c r="C249"/>
      <c r="D249"/>
      <c r="E249"/>
      <c r="G249"/>
      <c r="H249"/>
      <c r="I249"/>
      <c r="K249"/>
      <c r="L249"/>
      <c r="M249"/>
      <c r="O249"/>
      <c r="P249"/>
      <c r="Q249"/>
      <c r="S249" s="58"/>
    </row>
    <row r="250" spans="1:19" x14ac:dyDescent="0.25">
      <c r="A250"/>
      <c r="B250"/>
      <c r="C250"/>
      <c r="D250"/>
      <c r="E250"/>
      <c r="G250"/>
      <c r="H250"/>
      <c r="I250"/>
      <c r="K250"/>
      <c r="L250"/>
      <c r="M250"/>
      <c r="O250"/>
      <c r="P250"/>
      <c r="Q250"/>
      <c r="S250" s="58"/>
    </row>
    <row r="251" spans="1:19" x14ac:dyDescent="0.25">
      <c r="A251"/>
      <c r="B251"/>
      <c r="C251"/>
      <c r="D251"/>
      <c r="E251"/>
      <c r="G251"/>
      <c r="H251"/>
      <c r="I251"/>
      <c r="K251"/>
      <c r="L251"/>
      <c r="M251"/>
      <c r="O251"/>
      <c r="P251"/>
      <c r="Q251"/>
      <c r="S251" s="58"/>
    </row>
    <row r="252" spans="1:19" x14ac:dyDescent="0.25">
      <c r="A252"/>
      <c r="B252"/>
      <c r="C252"/>
      <c r="D252"/>
      <c r="E252"/>
      <c r="G252"/>
      <c r="H252"/>
      <c r="I252"/>
      <c r="K252"/>
      <c r="L252"/>
      <c r="M252"/>
      <c r="O252"/>
      <c r="P252"/>
      <c r="Q252"/>
      <c r="S252" s="58"/>
    </row>
    <row r="253" spans="1:19" x14ac:dyDescent="0.25">
      <c r="A253"/>
      <c r="B253"/>
      <c r="C253"/>
      <c r="D253"/>
      <c r="E253"/>
      <c r="G253"/>
      <c r="H253"/>
      <c r="I253"/>
      <c r="K253"/>
      <c r="L253"/>
      <c r="M253"/>
      <c r="O253"/>
      <c r="P253"/>
      <c r="Q253"/>
      <c r="S253" s="58"/>
    </row>
    <row r="254" spans="1:19" x14ac:dyDescent="0.25">
      <c r="A254"/>
      <c r="B254"/>
      <c r="C254"/>
      <c r="D254"/>
      <c r="E254"/>
      <c r="G254"/>
      <c r="H254"/>
      <c r="I254"/>
      <c r="K254"/>
      <c r="L254"/>
      <c r="M254"/>
      <c r="O254"/>
      <c r="P254"/>
      <c r="Q254"/>
      <c r="S254" s="58"/>
    </row>
    <row r="255" spans="1:19" x14ac:dyDescent="0.25">
      <c r="A255"/>
      <c r="B255"/>
      <c r="C255"/>
      <c r="D255"/>
      <c r="E255"/>
      <c r="G255"/>
      <c r="H255"/>
      <c r="I255"/>
      <c r="K255"/>
      <c r="L255"/>
      <c r="M255"/>
      <c r="O255"/>
      <c r="P255"/>
      <c r="Q255"/>
      <c r="S255" s="58"/>
    </row>
    <row r="256" spans="1:19" x14ac:dyDescent="0.25">
      <c r="A256"/>
      <c r="B256"/>
      <c r="C256"/>
      <c r="D256"/>
      <c r="E256"/>
      <c r="G256"/>
      <c r="H256"/>
      <c r="I256"/>
      <c r="K256"/>
      <c r="L256"/>
      <c r="M256"/>
      <c r="O256"/>
      <c r="P256"/>
      <c r="Q256"/>
      <c r="S256" s="58"/>
    </row>
    <row r="257" spans="1:19" x14ac:dyDescent="0.25">
      <c r="A257"/>
      <c r="B257"/>
      <c r="C257"/>
      <c r="D257"/>
      <c r="E257"/>
      <c r="G257"/>
      <c r="H257"/>
      <c r="I257"/>
      <c r="K257"/>
      <c r="L257"/>
      <c r="M257"/>
      <c r="O257"/>
      <c r="P257"/>
      <c r="Q257"/>
      <c r="S257" s="58"/>
    </row>
    <row r="258" spans="1:19" x14ac:dyDescent="0.25">
      <c r="A258"/>
      <c r="B258"/>
      <c r="C258"/>
      <c r="D258"/>
      <c r="E258"/>
      <c r="G258"/>
      <c r="H258"/>
      <c r="I258"/>
      <c r="K258"/>
      <c r="L258"/>
      <c r="M258"/>
      <c r="O258"/>
      <c r="P258"/>
      <c r="Q258"/>
      <c r="S258" s="58"/>
    </row>
    <row r="259" spans="1:19" x14ac:dyDescent="0.25">
      <c r="A259"/>
      <c r="B259"/>
      <c r="C259"/>
      <c r="D259"/>
      <c r="E259"/>
      <c r="G259"/>
      <c r="H259"/>
      <c r="I259"/>
      <c r="K259"/>
      <c r="L259"/>
      <c r="M259"/>
      <c r="O259"/>
      <c r="P259"/>
      <c r="Q259"/>
      <c r="S259" s="58"/>
    </row>
    <row r="260" spans="1:19" x14ac:dyDescent="0.25">
      <c r="A260"/>
      <c r="B260"/>
      <c r="C260"/>
      <c r="D260"/>
      <c r="E260"/>
      <c r="G260"/>
      <c r="H260"/>
      <c r="I260"/>
      <c r="K260"/>
      <c r="L260"/>
      <c r="M260"/>
      <c r="O260"/>
      <c r="P260"/>
      <c r="Q260"/>
      <c r="S260" s="58"/>
    </row>
    <row r="261" spans="1:19" x14ac:dyDescent="0.25">
      <c r="A261"/>
      <c r="B261"/>
      <c r="C261"/>
      <c r="D261"/>
      <c r="E261"/>
      <c r="G261"/>
      <c r="H261"/>
      <c r="I261"/>
      <c r="K261"/>
      <c r="L261"/>
      <c r="M261"/>
      <c r="O261"/>
      <c r="P261"/>
      <c r="Q261"/>
      <c r="S261" s="58"/>
    </row>
    <row r="262" spans="1:19" x14ac:dyDescent="0.25">
      <c r="A262"/>
      <c r="B262"/>
      <c r="C262"/>
      <c r="D262"/>
      <c r="E262"/>
      <c r="G262"/>
      <c r="H262"/>
      <c r="I262"/>
      <c r="K262"/>
      <c r="L262"/>
      <c r="M262"/>
      <c r="O262"/>
      <c r="P262"/>
      <c r="Q262"/>
      <c r="S262" s="58"/>
    </row>
    <row r="263" spans="1:19" x14ac:dyDescent="0.25">
      <c r="A263"/>
      <c r="B263"/>
      <c r="C263"/>
      <c r="D263"/>
      <c r="E263"/>
      <c r="G263"/>
      <c r="H263"/>
      <c r="I263"/>
      <c r="K263"/>
      <c r="L263"/>
      <c r="M263"/>
      <c r="O263"/>
      <c r="P263"/>
      <c r="Q263"/>
      <c r="S263" s="58"/>
    </row>
    <row r="264" spans="1:19" x14ac:dyDescent="0.25">
      <c r="A264"/>
      <c r="B264"/>
      <c r="C264"/>
      <c r="D264"/>
      <c r="E264"/>
      <c r="G264"/>
      <c r="H264"/>
      <c r="I264"/>
      <c r="K264"/>
      <c r="L264"/>
      <c r="M264"/>
      <c r="O264"/>
      <c r="P264"/>
      <c r="Q264"/>
      <c r="S264" s="58"/>
    </row>
    <row r="265" spans="1:19" x14ac:dyDescent="0.25">
      <c r="A265"/>
      <c r="B265"/>
      <c r="C265"/>
      <c r="D265"/>
      <c r="E265"/>
      <c r="G265"/>
      <c r="H265"/>
      <c r="I265"/>
      <c r="K265"/>
      <c r="L265"/>
      <c r="M265"/>
      <c r="O265"/>
      <c r="P265"/>
      <c r="Q265"/>
      <c r="S265" s="58"/>
    </row>
    <row r="266" spans="1:19" x14ac:dyDescent="0.25">
      <c r="A266"/>
      <c r="B266"/>
      <c r="C266"/>
      <c r="D266"/>
      <c r="E266"/>
      <c r="G266"/>
      <c r="H266"/>
      <c r="I266"/>
      <c r="K266"/>
      <c r="L266"/>
      <c r="M266"/>
      <c r="O266"/>
      <c r="P266"/>
      <c r="Q266"/>
      <c r="S266" s="58"/>
    </row>
    <row r="267" spans="1:19" x14ac:dyDescent="0.25">
      <c r="A267"/>
      <c r="B267"/>
      <c r="C267"/>
      <c r="D267"/>
      <c r="E267"/>
      <c r="G267"/>
      <c r="H267"/>
      <c r="I267"/>
      <c r="K267"/>
      <c r="L267"/>
      <c r="M267"/>
      <c r="O267"/>
      <c r="P267"/>
      <c r="Q267"/>
      <c r="S267" s="58"/>
    </row>
    <row r="268" spans="1:19" x14ac:dyDescent="0.25">
      <c r="A268"/>
      <c r="B268"/>
      <c r="C268"/>
      <c r="D268"/>
      <c r="E268"/>
      <c r="G268"/>
      <c r="H268"/>
      <c r="I268"/>
      <c r="K268"/>
      <c r="L268"/>
      <c r="M268"/>
      <c r="O268"/>
      <c r="P268"/>
      <c r="Q268"/>
      <c r="S268" s="58"/>
    </row>
    <row r="269" spans="1:19" x14ac:dyDescent="0.25">
      <c r="A269"/>
      <c r="B269"/>
      <c r="C269"/>
      <c r="D269"/>
      <c r="E269"/>
      <c r="G269"/>
      <c r="H269"/>
      <c r="I269"/>
      <c r="K269"/>
      <c r="L269"/>
      <c r="M269"/>
      <c r="O269"/>
      <c r="P269"/>
      <c r="Q269"/>
      <c r="S269" s="58"/>
    </row>
    <row r="270" spans="1:19" x14ac:dyDescent="0.25">
      <c r="A270"/>
      <c r="B270"/>
      <c r="C270"/>
      <c r="D270"/>
      <c r="E270"/>
      <c r="G270"/>
      <c r="H270"/>
      <c r="I270"/>
      <c r="K270"/>
      <c r="L270"/>
      <c r="M270"/>
      <c r="O270"/>
      <c r="P270"/>
      <c r="Q270"/>
      <c r="S270" s="58"/>
    </row>
    <row r="271" spans="1:19" x14ac:dyDescent="0.25">
      <c r="A271"/>
      <c r="B271"/>
      <c r="C271"/>
      <c r="D271"/>
      <c r="E271"/>
      <c r="G271"/>
      <c r="H271"/>
      <c r="I271"/>
      <c r="K271"/>
      <c r="L271"/>
      <c r="M271"/>
      <c r="O271"/>
      <c r="P271"/>
      <c r="Q271"/>
      <c r="S271" s="58"/>
    </row>
    <row r="272" spans="1:19" x14ac:dyDescent="0.25">
      <c r="A272"/>
      <c r="B272"/>
      <c r="C272"/>
      <c r="D272"/>
      <c r="E272"/>
      <c r="G272"/>
      <c r="H272"/>
      <c r="I272"/>
      <c r="K272"/>
      <c r="L272"/>
      <c r="M272"/>
      <c r="O272"/>
      <c r="P272"/>
      <c r="Q272"/>
      <c r="S272" s="58"/>
    </row>
    <row r="273" spans="1:19" x14ac:dyDescent="0.25">
      <c r="A273"/>
      <c r="B273"/>
      <c r="C273"/>
      <c r="D273"/>
      <c r="E273"/>
      <c r="G273"/>
      <c r="H273"/>
      <c r="I273"/>
      <c r="K273"/>
      <c r="L273"/>
      <c r="M273"/>
      <c r="O273"/>
      <c r="P273"/>
      <c r="Q273"/>
      <c r="S273" s="58"/>
    </row>
    <row r="274" spans="1:19" x14ac:dyDescent="0.25">
      <c r="A274"/>
      <c r="B274"/>
      <c r="C274"/>
      <c r="D274"/>
      <c r="E274"/>
      <c r="G274"/>
      <c r="H274"/>
      <c r="I274"/>
      <c r="K274"/>
      <c r="L274"/>
      <c r="M274"/>
      <c r="O274"/>
      <c r="P274"/>
      <c r="Q274"/>
      <c r="S274" s="58"/>
    </row>
    <row r="275" spans="1:19" x14ac:dyDescent="0.25">
      <c r="A275"/>
      <c r="B275"/>
      <c r="C275"/>
      <c r="D275"/>
      <c r="E275"/>
      <c r="G275"/>
      <c r="H275"/>
      <c r="I275"/>
      <c r="K275"/>
      <c r="L275"/>
      <c r="M275"/>
      <c r="O275"/>
      <c r="P275"/>
      <c r="Q275"/>
      <c r="S275" s="58"/>
    </row>
    <row r="276" spans="1:19" x14ac:dyDescent="0.25">
      <c r="A276"/>
      <c r="B276"/>
      <c r="C276"/>
      <c r="D276"/>
      <c r="E276"/>
      <c r="G276"/>
      <c r="H276"/>
      <c r="I276"/>
      <c r="K276"/>
      <c r="L276"/>
      <c r="M276"/>
      <c r="O276"/>
      <c r="P276"/>
      <c r="Q276"/>
      <c r="S276" s="58"/>
    </row>
    <row r="277" spans="1:19" x14ac:dyDescent="0.25">
      <c r="A277"/>
      <c r="B277"/>
      <c r="C277"/>
      <c r="D277"/>
      <c r="E277"/>
      <c r="G277"/>
      <c r="H277"/>
      <c r="I277"/>
      <c r="K277"/>
      <c r="L277"/>
      <c r="M277"/>
      <c r="O277"/>
      <c r="P277"/>
      <c r="Q277"/>
      <c r="S277" s="58"/>
    </row>
    <row r="278" spans="1:19" x14ac:dyDescent="0.25">
      <c r="A278"/>
      <c r="B278"/>
      <c r="C278"/>
      <c r="D278"/>
      <c r="E278"/>
      <c r="G278"/>
      <c r="H278"/>
      <c r="I278"/>
      <c r="K278"/>
      <c r="L278"/>
      <c r="M278"/>
      <c r="O278"/>
      <c r="P278"/>
      <c r="Q278"/>
      <c r="S278" s="58"/>
    </row>
    <row r="279" spans="1:19" x14ac:dyDescent="0.25">
      <c r="A279"/>
      <c r="B279"/>
      <c r="C279"/>
      <c r="D279"/>
      <c r="E279"/>
      <c r="G279"/>
      <c r="H279"/>
      <c r="I279"/>
      <c r="K279"/>
      <c r="L279"/>
      <c r="M279"/>
      <c r="O279"/>
      <c r="P279"/>
      <c r="Q279"/>
      <c r="S279" s="58"/>
    </row>
    <row r="280" spans="1:19" x14ac:dyDescent="0.25">
      <c r="A280"/>
      <c r="B280"/>
      <c r="C280"/>
      <c r="D280"/>
      <c r="E280"/>
      <c r="G280"/>
      <c r="H280"/>
      <c r="I280"/>
      <c r="K280"/>
      <c r="L280"/>
      <c r="M280"/>
      <c r="O280"/>
      <c r="P280"/>
      <c r="Q280"/>
      <c r="S280" s="58"/>
    </row>
    <row r="281" spans="1:19" x14ac:dyDescent="0.25">
      <c r="A281"/>
      <c r="B281"/>
      <c r="C281"/>
      <c r="D281"/>
      <c r="E281"/>
      <c r="G281"/>
      <c r="H281"/>
      <c r="I281"/>
      <c r="K281"/>
      <c r="L281"/>
      <c r="M281"/>
      <c r="O281"/>
      <c r="P281"/>
      <c r="Q281"/>
      <c r="S281" s="58"/>
    </row>
    <row r="282" spans="1:19" x14ac:dyDescent="0.25">
      <c r="A282"/>
      <c r="B282"/>
      <c r="C282"/>
      <c r="D282"/>
      <c r="E282"/>
      <c r="G282"/>
      <c r="H282"/>
      <c r="I282"/>
      <c r="K282"/>
      <c r="L282"/>
      <c r="M282"/>
      <c r="O282"/>
      <c r="P282"/>
      <c r="Q282"/>
      <c r="S282" s="58"/>
    </row>
    <row r="283" spans="1:19" x14ac:dyDescent="0.25">
      <c r="A283"/>
      <c r="B283"/>
      <c r="C283"/>
      <c r="D283"/>
      <c r="E283"/>
      <c r="G283"/>
      <c r="H283"/>
      <c r="I283"/>
      <c r="K283"/>
      <c r="L283"/>
      <c r="M283"/>
      <c r="O283"/>
      <c r="P283"/>
      <c r="Q283"/>
      <c r="S283" s="58"/>
    </row>
    <row r="284" spans="1:19" x14ac:dyDescent="0.25">
      <c r="A284"/>
      <c r="B284"/>
      <c r="C284"/>
      <c r="D284"/>
      <c r="E284"/>
      <c r="G284"/>
      <c r="H284"/>
      <c r="I284"/>
      <c r="K284"/>
      <c r="L284"/>
      <c r="M284"/>
      <c r="O284"/>
      <c r="P284"/>
      <c r="Q284"/>
      <c r="S284" s="58"/>
    </row>
    <row r="285" spans="1:19" x14ac:dyDescent="0.25">
      <c r="A285"/>
      <c r="B285"/>
      <c r="C285"/>
      <c r="D285"/>
      <c r="E285"/>
      <c r="G285"/>
      <c r="H285"/>
      <c r="I285"/>
      <c r="K285"/>
      <c r="L285"/>
      <c r="M285"/>
      <c r="O285"/>
      <c r="P285"/>
      <c r="Q285"/>
      <c r="S285" s="58"/>
    </row>
    <row r="286" spans="1:19" x14ac:dyDescent="0.25">
      <c r="A286"/>
      <c r="B286"/>
      <c r="C286"/>
      <c r="D286"/>
      <c r="E286"/>
      <c r="G286"/>
      <c r="H286"/>
      <c r="I286"/>
      <c r="K286"/>
      <c r="L286"/>
      <c r="M286"/>
      <c r="O286"/>
      <c r="P286"/>
      <c r="Q286"/>
      <c r="S286" s="58"/>
    </row>
    <row r="287" spans="1:19" x14ac:dyDescent="0.25">
      <c r="A287"/>
      <c r="B287"/>
      <c r="C287"/>
      <c r="D287"/>
      <c r="E287"/>
      <c r="G287"/>
      <c r="H287"/>
      <c r="I287"/>
      <c r="K287"/>
      <c r="L287"/>
      <c r="M287"/>
      <c r="O287"/>
      <c r="P287"/>
      <c r="Q287"/>
      <c r="S287" s="58"/>
    </row>
  </sheetData>
  <sheetProtection password="CC1B" sheet="1" objects="1" scenarios="1"/>
  <mergeCells count="5">
    <mergeCell ref="A2:C2"/>
    <mergeCell ref="D2:D3"/>
    <mergeCell ref="H2:H3"/>
    <mergeCell ref="L2:L3"/>
    <mergeCell ref="P2:P3"/>
  </mergeCells>
  <conditionalFormatting sqref="S4:S287">
    <cfRule type="containsBlanks" priority="1" stopIfTrue="1">
      <formula>LEN(TRIM(S4))=0</formula>
    </cfRule>
    <cfRule type="cellIs" dxfId="2" priority="2" stopIfTrue="1" operator="between">
      <formula>0</formula>
      <formula>0.5</formula>
    </cfRule>
    <cfRule type="cellIs" dxfId="1" priority="3" stopIfTrue="1" operator="lessThanOrEqual">
      <formula>0.75</formula>
    </cfRule>
    <cfRule type="cellIs" dxfId="0" priority="4" operator="greaterThan">
      <formula>0.75</formula>
    </cfRule>
  </conditionalFormatting>
  <dataValidations count="1">
    <dataValidation type="list" allowBlank="1" showDropDown="1" showInputMessage="1" showErrorMessage="1" sqref="P1:P1048576 L1:L1048576 H1:H1048576 D1:D1048576">
      <formula1>"1,0"</formula1>
    </dataValidation>
  </dataValidations>
  <pageMargins left="0.7" right="0.7" top="0.75" bottom="0.75" header="0.3" footer="0.3"/>
  <pageSetup orientation="portrait" verticalDpi="59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README</vt:lpstr>
      <vt:lpstr>Calculations</vt:lpstr>
      <vt:lpstr>Crash</vt:lpstr>
      <vt:lpstr>Vehicle</vt:lpstr>
      <vt:lpstr>Person</vt:lpstr>
      <vt:lpstr>Roadway</vt:lpstr>
      <vt:lpstr>README!Print_Area</vt:lpstr>
    </vt:vector>
  </TitlesOfParts>
  <Company>DOT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dc:creator>
  <cp:lastModifiedBy>USDOT</cp:lastModifiedBy>
  <dcterms:created xsi:type="dcterms:W3CDTF">2014-11-03T16:57:14Z</dcterms:created>
  <dcterms:modified xsi:type="dcterms:W3CDTF">2015-06-08T14:29:04Z</dcterms:modified>
</cp:coreProperties>
</file>