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E93FBC4A-CC15-460F-9F9E-B08220BA98AE}" xr6:coauthVersionLast="47" xr6:coauthVersionMax="47" xr10:uidLastSave="{00000000-0000-0000-0000-000000000000}"/>
  <bookViews>
    <workbookView xWindow="12390" yWindow="0" windowWidth="14850" windowHeight="16950" firstSheet="108" activeTab="115" xr2:uid="{00000000-000D-0000-FFFF-FFFF00000000}"/>
  </bookViews>
  <sheets>
    <sheet name="main" sheetId="1" r:id="rId1"/>
    <sheet name="غياب وحضور" sheetId="126" r:id="rId2"/>
    <sheet name="جروبات واتس" sheetId="55" r:id="rId3"/>
    <sheet name="العملاء" sheetId="2" r:id="rId4"/>
    <sheet name="الموظفين" sheetId="3" r:id="rId5"/>
    <sheet name="حالات الغياب والحضور" sheetId="122" r:id="rId6"/>
    <sheet name="غياب عمرو" sheetId="54" r:id="rId7"/>
    <sheet name="غياب ميرهان" sheetId="57" r:id="rId8"/>
    <sheet name="غياب احمد عيسي" sheetId="58" r:id="rId9"/>
    <sheet name="غياب ايه عبده" sheetId="59" r:id="rId10"/>
    <sheet name="غياب نور فرحات" sheetId="60" r:id="rId11"/>
    <sheet name="غياب اسماء" sheetId="61" r:id="rId12"/>
    <sheet name="غياب حسني" sheetId="62" r:id="rId13"/>
    <sheet name="غياب هبه" sheetId="63" r:id="rId14"/>
    <sheet name="غياب مونيكا" sheetId="64" r:id="rId15"/>
    <sheet name="فاطمه خطاب" sheetId="65" r:id="rId16"/>
    <sheet name="غياب دنيا" sheetId="66" r:id="rId17"/>
    <sheet name="غياب كيرلس سمير" sheetId="67" r:id="rId18"/>
    <sheet name="غياب محمد حسن" sheetId="68" r:id="rId19"/>
    <sheet name=" غياب محمد بدر" sheetId="69" r:id="rId20"/>
    <sheet name="غياب محمود صبحي" sheetId="70" r:id="rId21"/>
    <sheet name="غياب مروان" sheetId="71" r:id="rId22"/>
    <sheet name="غياب مريم درويش" sheetId="72" r:id="rId23"/>
    <sheet name="غياب مريم احمد" sheetId="73" r:id="rId24"/>
    <sheet name="غياب مروة السعداوي" sheetId="74" r:id="rId25"/>
    <sheet name="غياب مروة جمال" sheetId="75" r:id="rId26"/>
    <sheet name="غياب منة" sheetId="76" r:id="rId27"/>
    <sheet name="غياب غادة" sheetId="77" r:id="rId28"/>
    <sheet name="غياب غاده يوسف" sheetId="133" r:id="rId29"/>
    <sheet name="غياب نرمين" sheetId="78" r:id="rId30"/>
    <sheet name="غياب نور عبداللاه" sheetId="79" r:id="rId31"/>
    <sheet name="غياب رانا" sheetId="80" r:id="rId32"/>
    <sheet name="غياب سلمي الصاوي" sheetId="81" r:id="rId33"/>
    <sheet name="غياب سيلفيا" sheetId="82" r:id="rId34"/>
    <sheet name="غياب شهد" sheetId="83" r:id="rId35"/>
    <sheet name="غياب سمية" sheetId="84" r:id="rId36"/>
    <sheet name="غياب سوزان" sheetId="85" r:id="rId37"/>
    <sheet name="غياب تقي" sheetId="86" r:id="rId38"/>
    <sheet name="غياب هوايدا" sheetId="128" r:id="rId39"/>
    <sheet name="غياب اسلام" sheetId="87" r:id="rId40"/>
    <sheet name="تفاصيل البوفيه" sheetId="56" r:id="rId41"/>
    <sheet name="ايام التقارير" sheetId="5" r:id="rId42"/>
    <sheet name="حسابات" sheetId="4" r:id="rId43"/>
    <sheet name="منح وسلف او خصم" sheetId="125" r:id="rId44"/>
    <sheet name="اكراميات" sheetId="92" r:id="rId45"/>
    <sheet name="فواتير ماء كهرباء غاز" sheetId="91" r:id="rId46"/>
    <sheet name="مصروفات نثريه" sheetId="89" r:id="rId47"/>
    <sheet name="مصروفات صيانه" sheetId="90" r:id="rId48"/>
    <sheet name="يوم1" sheetId="7" r:id="rId49"/>
    <sheet name="يوم 2" sheetId="36" r:id="rId50"/>
    <sheet name="يوم 3" sheetId="35" r:id="rId51"/>
    <sheet name="يوم 4" sheetId="34" r:id="rId52"/>
    <sheet name="يوم 5" sheetId="33" r:id="rId53"/>
    <sheet name="يوم 6" sheetId="32" r:id="rId54"/>
    <sheet name="يوم 7" sheetId="31" r:id="rId55"/>
    <sheet name="يوم 8" sheetId="30" r:id="rId56"/>
    <sheet name="يوم 9" sheetId="29" r:id="rId57"/>
    <sheet name="يوم 10" sheetId="28" r:id="rId58"/>
    <sheet name="يوم 11" sheetId="27" r:id="rId59"/>
    <sheet name="يوم 12" sheetId="26" r:id="rId60"/>
    <sheet name="يوم 13" sheetId="25" r:id="rId61"/>
    <sheet name="يوم 14" sheetId="24" r:id="rId62"/>
    <sheet name="يوم 15" sheetId="23" r:id="rId63"/>
    <sheet name="يوم 16" sheetId="22" r:id="rId64"/>
    <sheet name="يوم 17" sheetId="21" r:id="rId65"/>
    <sheet name="يوم 18" sheetId="20" r:id="rId66"/>
    <sheet name="يوم 19" sheetId="19" r:id="rId67"/>
    <sheet name="يوم 20" sheetId="18" r:id="rId68"/>
    <sheet name="يوم 21" sheetId="17" r:id="rId69"/>
    <sheet name="يوم 22" sheetId="16" r:id="rId70"/>
    <sheet name="يوم 23" sheetId="15" r:id="rId71"/>
    <sheet name="يوم 24" sheetId="14" r:id="rId72"/>
    <sheet name="يوم 25" sheetId="13" r:id="rId73"/>
    <sheet name="يوم 26" sheetId="11" r:id="rId74"/>
    <sheet name="يوم 27" sheetId="50" r:id="rId75"/>
    <sheet name="يوم 28" sheetId="51" r:id="rId76"/>
    <sheet name="يوم 29" sheetId="8" r:id="rId77"/>
    <sheet name="يوم 30" sheetId="37" r:id="rId78"/>
    <sheet name="يوم 31" sheetId="38" r:id="rId79"/>
    <sheet name="تفاصيل يوم عمرو" sheetId="53" r:id="rId80"/>
    <sheet name="تفاصيل يوم ميرهان" sheetId="93" r:id="rId81"/>
    <sheet name="تفاصيل يوم ايه عبده" sheetId="94" r:id="rId82"/>
    <sheet name="تفاصيل يوم نور فرحات" sheetId="95" r:id="rId83"/>
    <sheet name="تفاصيل نور مراجع" sheetId="130" r:id="rId84"/>
    <sheet name="تفاصيل يوم اسماء" sheetId="96" r:id="rId85"/>
    <sheet name="تفاصيل يوم حسني" sheetId="97" r:id="rId86"/>
    <sheet name="تفاصيل يوم هبه" sheetId="98" r:id="rId87"/>
    <sheet name="تفاصيل هبه كاتب" sheetId="131" r:id="rId88"/>
    <sheet name="تفاصيل يوم مونيكا" sheetId="99" r:id="rId89"/>
    <sheet name="تفاصيل يوم مونيكا كاتب" sheetId="135" r:id="rId90"/>
    <sheet name="تفاصيل يوم فاطمه خطاب" sheetId="100" r:id="rId91"/>
    <sheet name="تفاصيل يوم دنيا" sheetId="101" r:id="rId92"/>
    <sheet name="تفاصيل يوم كيرلس سمير" sheetId="102" r:id="rId93"/>
    <sheet name="تفاصيل يوم محمد حسن" sheetId="103" r:id="rId94"/>
    <sheet name="تفاصيل يوم محمد بدر" sheetId="104" r:id="rId95"/>
    <sheet name="تفاصيل يوم محمود صبحي" sheetId="105" r:id="rId96"/>
    <sheet name="تفاصيل يوم مروان" sheetId="106" r:id="rId97"/>
    <sheet name="تفاصيل يوم مريم درويش" sheetId="107" r:id="rId98"/>
    <sheet name="تفاصيل يوم مريم احمد" sheetId="108" r:id="rId99"/>
    <sheet name="تفاصيل يوم مروة السعداوي" sheetId="109" r:id="rId100"/>
    <sheet name="تفاصيل يوم مروة جمال" sheetId="110" r:id="rId101"/>
    <sheet name="تفاصيل يوم منه" sheetId="111" r:id="rId102"/>
    <sheet name="تفاصيل يوم غاده" sheetId="112" r:id="rId103"/>
    <sheet name="تفاصيل يوم غاده يوسف" sheetId="132" r:id="rId104"/>
    <sheet name="تفاصيل يوم نرمين" sheetId="113" r:id="rId105"/>
    <sheet name="تفاصيل يوم نور عبداللاه" sheetId="114" r:id="rId106"/>
    <sheet name="تفاصيل يوم رانا" sheetId="115" r:id="rId107"/>
    <sheet name="تفاصيل يوم سلمي الصاوي" sheetId="116" r:id="rId108"/>
    <sheet name="تفاصيل يوم سيلفيا" sheetId="117" r:id="rId109"/>
    <sheet name="تفاصيل يوم شهد" sheetId="118" r:id="rId110"/>
    <sheet name="تفاصيل يوم سمية" sheetId="119" r:id="rId111"/>
    <sheet name="تفاصيل يوم سوزان" sheetId="120" r:id="rId112"/>
    <sheet name="تفاصيل يوم تقي" sheetId="121" r:id="rId113"/>
    <sheet name="تفاصيل يوم هويدا" sheetId="129" r:id="rId114"/>
    <sheet name="شخبطه" sheetId="127" r:id="rId115"/>
    <sheet name="الاخطاء" sheetId="134" r:id="rId116"/>
    <sheet name="متوسط اجمالي اليوميات" sheetId="136" r:id="rId117"/>
  </sheets>
  <definedNames>
    <definedName name="_xlnm._FilterDatabase" localSheetId="3" hidden="1">العملاء!$A$1:$I$1</definedName>
    <definedName name="_xlnm._FilterDatabase" localSheetId="4" hidden="1">الموظفين!$A$2:$D$2</definedName>
    <definedName name="_xlnm._FilterDatabase" localSheetId="79" hidden="1">'تفاصيل يوم عمرو'!$A$5:$Y$5</definedName>
    <definedName name="_xlnm._FilterDatabase" localSheetId="114" hidden="1">شخبطه!$D$1:$D$44</definedName>
    <definedName name="_xlnm._FilterDatabase" localSheetId="43" hidden="1">'منح وسلف او خصم'!$B$2:$F$2</definedName>
    <definedName name="_xlnm._FilterDatabase" localSheetId="57" hidden="1">'يوم 10'!$C$3:$C$40</definedName>
    <definedName name="_xlnm._FilterDatabase" localSheetId="58" hidden="1">'يوم 11'!$C$3:$C$40</definedName>
    <definedName name="_xlnm._FilterDatabase" localSheetId="59" hidden="1">'يوم 12'!$C$3:$C$40</definedName>
    <definedName name="_xlnm._FilterDatabase" localSheetId="60" hidden="1">'يوم 13'!$C$3:$C$40</definedName>
    <definedName name="_xlnm._FilterDatabase" localSheetId="61" hidden="1">'يوم 14'!$C$3:$C$40</definedName>
    <definedName name="_xlnm._FilterDatabase" localSheetId="62" hidden="1">'يوم 15'!$C$3:$C$40</definedName>
    <definedName name="_xlnm._FilterDatabase" localSheetId="63" hidden="1">'يوم 16'!$C$3:$C$40</definedName>
    <definedName name="_xlnm._FilterDatabase" localSheetId="64" hidden="1">'يوم 17'!$C$3:$C$40</definedName>
    <definedName name="_xlnm._FilterDatabase" localSheetId="65" hidden="1">'يوم 18'!$C$3:$C$40</definedName>
    <definedName name="_xlnm._FilterDatabase" localSheetId="66" hidden="1">'يوم 19'!$C$3:$C$40</definedName>
    <definedName name="_xlnm._FilterDatabase" localSheetId="49" hidden="1">'يوم 2'!$C$3:$C$41</definedName>
    <definedName name="_xlnm._FilterDatabase" localSheetId="67" hidden="1">'يوم 20'!$C$3:$C$40</definedName>
    <definedName name="_xlnm._FilterDatabase" localSheetId="68" hidden="1">'يوم 21'!$C$3:$C$40</definedName>
    <definedName name="_xlnm._FilterDatabase" localSheetId="69" hidden="1">'يوم 22'!$C$3:$C$40</definedName>
    <definedName name="_xlnm._FilterDatabase" localSheetId="70" hidden="1">'يوم 23'!$C$3:$C$40</definedName>
    <definedName name="_xlnm._FilterDatabase" localSheetId="71" hidden="1">'يوم 24'!$C$3:$C$40</definedName>
    <definedName name="_xlnm._FilterDatabase" localSheetId="72" hidden="1">'يوم 25'!$C$3:$C$40</definedName>
    <definedName name="_xlnm._FilterDatabase" localSheetId="73" hidden="1">'يوم 26'!$C$3:$C$40</definedName>
    <definedName name="_xlnm._FilterDatabase" localSheetId="74" hidden="1">'يوم 27'!$C$3:$C$40</definedName>
    <definedName name="_xlnm._FilterDatabase" localSheetId="75" hidden="1">'يوم 28'!$C$3:$C$40</definedName>
    <definedName name="_xlnm._FilterDatabase" localSheetId="76" hidden="1">'يوم 29'!$C$3:$C$40</definedName>
    <definedName name="_xlnm._FilterDatabase" localSheetId="50" hidden="1">'يوم 3'!$C$3:$C$40</definedName>
    <definedName name="_xlnm._FilterDatabase" localSheetId="77" hidden="1">'يوم 30'!$C$3:$C$40</definedName>
    <definedName name="_xlnm._FilterDatabase" localSheetId="78" hidden="1">'يوم 31'!$C$3:$C$40</definedName>
    <definedName name="_xlnm._FilterDatabase" localSheetId="51" hidden="1">'يوم 4'!$C$3:$C$40</definedName>
    <definedName name="_xlnm._FilterDatabase" localSheetId="52" hidden="1">'يوم 5'!$C$3:$C$40</definedName>
    <definedName name="_xlnm._FilterDatabase" localSheetId="53" hidden="1">'يوم 6'!$C$3:$C$40</definedName>
    <definedName name="_xlnm._FilterDatabase" localSheetId="54" hidden="1">'يوم 7'!$C$3:$D$40</definedName>
    <definedName name="_xlnm._FilterDatabase" localSheetId="55" hidden="1">'يوم 8'!$C$3:$C$40</definedName>
    <definedName name="_xlnm._FilterDatabase" localSheetId="56" hidden="1">'يوم 9'!$C$3:$C$40</definedName>
    <definedName name="_xlnm._FilterDatabase" localSheetId="48" hidden="1">يوم1!$C$3:$C$41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56" l="1"/>
  <c r="E12" i="31"/>
  <c r="C35" i="136" l="1"/>
  <c r="C34" i="136"/>
  <c r="C33" i="136"/>
  <c r="C32" i="136"/>
  <c r="C31" i="136"/>
  <c r="C30" i="136"/>
  <c r="C29" i="136"/>
  <c r="C28" i="136"/>
  <c r="C27" i="136"/>
  <c r="C26" i="136"/>
  <c r="C25" i="136"/>
  <c r="C24" i="136"/>
  <c r="C23" i="136"/>
  <c r="C22" i="136"/>
  <c r="C21" i="136"/>
  <c r="C20" i="136"/>
  <c r="C19" i="136"/>
  <c r="C18" i="136"/>
  <c r="C17" i="136"/>
  <c r="C16" i="136"/>
  <c r="C15" i="136"/>
  <c r="C14" i="136"/>
  <c r="H41" i="38"/>
  <c r="H41" i="37"/>
  <c r="H41" i="8"/>
  <c r="H41" i="51"/>
  <c r="H41" i="50"/>
  <c r="H41" i="11"/>
  <c r="H41" i="13"/>
  <c r="H41" i="14"/>
  <c r="H41" i="15"/>
  <c r="H41" i="16"/>
  <c r="H41" i="17"/>
  <c r="H41" i="18"/>
  <c r="H41" i="19"/>
  <c r="H41" i="20"/>
  <c r="H41" i="21"/>
  <c r="H41" i="22"/>
  <c r="H41" i="23"/>
  <c r="H41" i="24"/>
  <c r="H41" i="25"/>
  <c r="H41" i="26"/>
  <c r="H41" i="27"/>
  <c r="H41" i="28"/>
  <c r="H41" i="35"/>
  <c r="A41" i="38"/>
  <c r="A41" i="37"/>
  <c r="A41" i="8"/>
  <c r="A41" i="51"/>
  <c r="A41" i="50"/>
  <c r="A41" i="11"/>
  <c r="A41" i="13"/>
  <c r="A41" i="14"/>
  <c r="A41" i="15"/>
  <c r="A41" i="16"/>
  <c r="A41" i="17"/>
  <c r="A41" i="18"/>
  <c r="A41" i="19"/>
  <c r="A41" i="20"/>
  <c r="A41" i="21"/>
  <c r="A41" i="22"/>
  <c r="A41" i="23"/>
  <c r="A41" i="24"/>
  <c r="A41" i="25"/>
  <c r="A41" i="26"/>
  <c r="A41" i="27"/>
  <c r="A41" i="28"/>
  <c r="A41" i="29"/>
  <c r="A41" i="30"/>
  <c r="A41" i="31"/>
  <c r="A41" i="32"/>
  <c r="A41" i="33"/>
  <c r="A41" i="34"/>
  <c r="A41" i="35"/>
  <c r="A41" i="36"/>
  <c r="D14" i="22"/>
  <c r="D14" i="26"/>
  <c r="D14" i="30"/>
  <c r="A41" i="7"/>
  <c r="D64" i="135"/>
  <c r="D48" i="135"/>
  <c r="C36" i="135"/>
  <c r="D71" i="135" s="1"/>
  <c r="B36" i="135"/>
  <c r="D14" i="38" s="1"/>
  <c r="C35" i="135"/>
  <c r="D70" i="135" s="1"/>
  <c r="B35" i="135"/>
  <c r="D14" i="37" s="1"/>
  <c r="C34" i="135"/>
  <c r="D69" i="135" s="1"/>
  <c r="B34" i="135"/>
  <c r="D14" i="8" s="1"/>
  <c r="C33" i="135"/>
  <c r="D68" i="135" s="1"/>
  <c r="B33" i="135"/>
  <c r="D14" i="51" s="1"/>
  <c r="C32" i="135"/>
  <c r="D67" i="135" s="1"/>
  <c r="B32" i="135"/>
  <c r="D14" i="50" s="1"/>
  <c r="C31" i="135"/>
  <c r="D66" i="135" s="1"/>
  <c r="B31" i="135"/>
  <c r="D14" i="11" s="1"/>
  <c r="C30" i="135"/>
  <c r="D65" i="135" s="1"/>
  <c r="B30" i="135"/>
  <c r="D14" i="13" s="1"/>
  <c r="C29" i="135"/>
  <c r="B29" i="135"/>
  <c r="D14" i="14" s="1"/>
  <c r="C28" i="135"/>
  <c r="D63" i="135" s="1"/>
  <c r="B28" i="135"/>
  <c r="D14" i="15" s="1"/>
  <c r="C27" i="135"/>
  <c r="D62" i="135" s="1"/>
  <c r="B27" i="135"/>
  <c r="D14" i="16" s="1"/>
  <c r="C26" i="135"/>
  <c r="D61" i="135" s="1"/>
  <c r="B26" i="135"/>
  <c r="D14" i="17" s="1"/>
  <c r="C25" i="135"/>
  <c r="D60" i="135" s="1"/>
  <c r="B25" i="135"/>
  <c r="D14" i="18" s="1"/>
  <c r="C24" i="135"/>
  <c r="D59" i="135" s="1"/>
  <c r="B24" i="135"/>
  <c r="D14" i="19" s="1"/>
  <c r="C23" i="135"/>
  <c r="D58" i="135" s="1"/>
  <c r="B23" i="135"/>
  <c r="D14" i="20" s="1"/>
  <c r="C22" i="135"/>
  <c r="D57" i="135" s="1"/>
  <c r="B22" i="135"/>
  <c r="D14" i="21" s="1"/>
  <c r="C21" i="135"/>
  <c r="D56" i="135" s="1"/>
  <c r="B21" i="135"/>
  <c r="C20" i="135"/>
  <c r="D55" i="135" s="1"/>
  <c r="B20" i="135"/>
  <c r="D14" i="23" s="1"/>
  <c r="C19" i="135"/>
  <c r="D54" i="135" s="1"/>
  <c r="B19" i="135"/>
  <c r="D14" i="24" s="1"/>
  <c r="C18" i="135"/>
  <c r="D53" i="135" s="1"/>
  <c r="B18" i="135"/>
  <c r="D14" i="25" s="1"/>
  <c r="C17" i="135"/>
  <c r="D52" i="135" s="1"/>
  <c r="B17" i="135"/>
  <c r="C16" i="135"/>
  <c r="D51" i="135" s="1"/>
  <c r="B16" i="135"/>
  <c r="D14" i="27" s="1"/>
  <c r="C15" i="135"/>
  <c r="D50" i="135" s="1"/>
  <c r="B15" i="135"/>
  <c r="D14" i="28" s="1"/>
  <c r="C14" i="135"/>
  <c r="D49" i="135" s="1"/>
  <c r="B14" i="135"/>
  <c r="D14" i="29" s="1"/>
  <c r="C13" i="135"/>
  <c r="B13" i="135"/>
  <c r="C12" i="135"/>
  <c r="D47" i="135" s="1"/>
  <c r="B12" i="135"/>
  <c r="D14" i="31" s="1"/>
  <c r="C11" i="135"/>
  <c r="D46" i="135" s="1"/>
  <c r="B11" i="135"/>
  <c r="D14" i="32" s="1"/>
  <c r="C10" i="135"/>
  <c r="D45" i="135" s="1"/>
  <c r="B10" i="135"/>
  <c r="D14" i="33" s="1"/>
  <c r="C9" i="135"/>
  <c r="D44" i="135" s="1"/>
  <c r="B9" i="135"/>
  <c r="D14" i="34" s="1"/>
  <c r="C8" i="135"/>
  <c r="D43" i="135" s="1"/>
  <c r="B8" i="135"/>
  <c r="D14" i="35" s="1"/>
  <c r="C7" i="135"/>
  <c r="D42" i="135" s="1"/>
  <c r="B7" i="135"/>
  <c r="D14" i="36" s="1"/>
  <c r="C6" i="135"/>
  <c r="D41" i="135" s="1"/>
  <c r="E41" i="135" s="1"/>
  <c r="B6" i="135"/>
  <c r="B41" i="135" s="1"/>
  <c r="D15" i="35"/>
  <c r="F15" i="35"/>
  <c r="E15" i="35" s="1"/>
  <c r="G15" i="35"/>
  <c r="B29" i="134"/>
  <c r="B6" i="134"/>
  <c r="B7" i="134"/>
  <c r="B8" i="134"/>
  <c r="B9" i="134"/>
  <c r="B10" i="134"/>
  <c r="B11" i="134"/>
  <c r="B12" i="134"/>
  <c r="B13" i="134"/>
  <c r="B14" i="134"/>
  <c r="B15" i="134"/>
  <c r="B16" i="134"/>
  <c r="B17" i="134"/>
  <c r="B18" i="134"/>
  <c r="B19" i="134"/>
  <c r="B20" i="134"/>
  <c r="B21" i="134"/>
  <c r="B22" i="134"/>
  <c r="B23" i="134"/>
  <c r="B24" i="134"/>
  <c r="B25" i="134"/>
  <c r="B26" i="134"/>
  <c r="B27" i="134"/>
  <c r="B28" i="134"/>
  <c r="B5" i="134"/>
  <c r="D14" i="7" l="1"/>
  <c r="F14" i="7"/>
  <c r="E14" i="7" s="1"/>
  <c r="G14" i="7"/>
  <c r="B42" i="135"/>
  <c r="F14" i="36" s="1"/>
  <c r="E14" i="36" s="1"/>
  <c r="B37" i="135"/>
  <c r="B43" i="135"/>
  <c r="E42" i="135"/>
  <c r="C37" i="135"/>
  <c r="B44" i="135" l="1"/>
  <c r="F14" i="35"/>
  <c r="E14" i="35" s="1"/>
  <c r="E43" i="135"/>
  <c r="G14" i="36"/>
  <c r="C6" i="56"/>
  <c r="F4" i="120"/>
  <c r="E44" i="135" l="1"/>
  <c r="G14" i="35"/>
  <c r="B45" i="135"/>
  <c r="F14" i="34"/>
  <c r="E14" i="34" s="1"/>
  <c r="F35" i="133"/>
  <c r="E35" i="133"/>
  <c r="R34" i="133"/>
  <c r="R33" i="133"/>
  <c r="R32" i="133"/>
  <c r="R31" i="133"/>
  <c r="R30" i="133"/>
  <c r="R29" i="133"/>
  <c r="R28" i="133"/>
  <c r="R27" i="133"/>
  <c r="R26" i="133"/>
  <c r="R25" i="133"/>
  <c r="R24" i="133"/>
  <c r="R23" i="133"/>
  <c r="R22" i="133"/>
  <c r="R21" i="133"/>
  <c r="R20" i="133"/>
  <c r="R19" i="133"/>
  <c r="R18" i="133"/>
  <c r="R17" i="133"/>
  <c r="R16" i="133"/>
  <c r="R15" i="133"/>
  <c r="R14" i="133"/>
  <c r="R13" i="133"/>
  <c r="R12" i="133"/>
  <c r="R11" i="133"/>
  <c r="R10" i="133"/>
  <c r="R9" i="133"/>
  <c r="R8" i="133"/>
  <c r="R7" i="133"/>
  <c r="R6" i="133"/>
  <c r="R5" i="133"/>
  <c r="R4" i="133"/>
  <c r="S4" i="133" s="1"/>
  <c r="G4" i="133"/>
  <c r="H4" i="133" s="1"/>
  <c r="D30" i="7"/>
  <c r="C36" i="132"/>
  <c r="D71" i="132" s="1"/>
  <c r="B36" i="132"/>
  <c r="D30" i="38" s="1"/>
  <c r="C35" i="132"/>
  <c r="D70" i="132" s="1"/>
  <c r="B35" i="132"/>
  <c r="D30" i="37" s="1"/>
  <c r="C34" i="132"/>
  <c r="D69" i="132" s="1"/>
  <c r="B34" i="132"/>
  <c r="D30" i="8" s="1"/>
  <c r="C33" i="132"/>
  <c r="D68" i="132" s="1"/>
  <c r="B33" i="132"/>
  <c r="D30" i="51" s="1"/>
  <c r="C32" i="132"/>
  <c r="D67" i="132" s="1"/>
  <c r="B32" i="132"/>
  <c r="D30" i="50" s="1"/>
  <c r="C31" i="132"/>
  <c r="D66" i="132" s="1"/>
  <c r="B31" i="132"/>
  <c r="D30" i="11" s="1"/>
  <c r="C30" i="132"/>
  <c r="D65" i="132" s="1"/>
  <c r="B30" i="132"/>
  <c r="D30" i="13" s="1"/>
  <c r="C29" i="132"/>
  <c r="D64" i="132" s="1"/>
  <c r="B29" i="132"/>
  <c r="D30" i="14" s="1"/>
  <c r="C28" i="132"/>
  <c r="D63" i="132" s="1"/>
  <c r="B28" i="132"/>
  <c r="D30" i="15" s="1"/>
  <c r="C27" i="132"/>
  <c r="D62" i="132" s="1"/>
  <c r="B27" i="132"/>
  <c r="D30" i="16" s="1"/>
  <c r="C26" i="132"/>
  <c r="D61" i="132" s="1"/>
  <c r="B26" i="132"/>
  <c r="D30" i="17" s="1"/>
  <c r="C25" i="132"/>
  <c r="D60" i="132" s="1"/>
  <c r="B25" i="132"/>
  <c r="D30" i="18" s="1"/>
  <c r="C24" i="132"/>
  <c r="D59" i="132" s="1"/>
  <c r="B24" i="132"/>
  <c r="D30" i="19" s="1"/>
  <c r="C23" i="132"/>
  <c r="D58" i="132" s="1"/>
  <c r="B23" i="132"/>
  <c r="D30" i="20" s="1"/>
  <c r="C22" i="132"/>
  <c r="D57" i="132" s="1"/>
  <c r="B22" i="132"/>
  <c r="D30" i="21" s="1"/>
  <c r="C21" i="132"/>
  <c r="D56" i="132" s="1"/>
  <c r="B21" i="132"/>
  <c r="D30" i="22" s="1"/>
  <c r="C20" i="132"/>
  <c r="D55" i="132" s="1"/>
  <c r="B20" i="132"/>
  <c r="D30" i="23" s="1"/>
  <c r="C19" i="132"/>
  <c r="D54" i="132" s="1"/>
  <c r="B19" i="132"/>
  <c r="D30" i="24" s="1"/>
  <c r="C18" i="132"/>
  <c r="D53" i="132" s="1"/>
  <c r="B18" i="132"/>
  <c r="D30" i="25" s="1"/>
  <c r="C17" i="132"/>
  <c r="D52" i="132" s="1"/>
  <c r="B17" i="132"/>
  <c r="D30" i="26" s="1"/>
  <c r="C16" i="132"/>
  <c r="D51" i="132" s="1"/>
  <c r="B16" i="132"/>
  <c r="D30" i="27" s="1"/>
  <c r="C15" i="132"/>
  <c r="D50" i="132" s="1"/>
  <c r="B15" i="132"/>
  <c r="D30" i="28" s="1"/>
  <c r="C14" i="132"/>
  <c r="D49" i="132" s="1"/>
  <c r="B14" i="132"/>
  <c r="D30" i="29" s="1"/>
  <c r="C13" i="132"/>
  <c r="D48" i="132" s="1"/>
  <c r="B13" i="132"/>
  <c r="D30" i="30" s="1"/>
  <c r="C12" i="132"/>
  <c r="D47" i="132" s="1"/>
  <c r="B12" i="132"/>
  <c r="D30" i="31" s="1"/>
  <c r="C11" i="132"/>
  <c r="D46" i="132" s="1"/>
  <c r="B11" i="132"/>
  <c r="D30" i="32" s="1"/>
  <c r="C10" i="132"/>
  <c r="D45" i="132" s="1"/>
  <c r="B10" i="132"/>
  <c r="D30" i="33" s="1"/>
  <c r="C9" i="132"/>
  <c r="D44" i="132" s="1"/>
  <c r="B9" i="132"/>
  <c r="D30" i="34" s="1"/>
  <c r="C8" i="132"/>
  <c r="D43" i="132" s="1"/>
  <c r="B8" i="132"/>
  <c r="D30" i="35" s="1"/>
  <c r="C7" i="132"/>
  <c r="D42" i="132" s="1"/>
  <c r="B7" i="132"/>
  <c r="D30" i="36" s="1"/>
  <c r="C6" i="132"/>
  <c r="D41" i="132" s="1"/>
  <c r="E41" i="132" s="1"/>
  <c r="B6" i="132"/>
  <c r="B41" i="132" s="1"/>
  <c r="B46" i="135" l="1"/>
  <c r="F14" i="33"/>
  <c r="E14" i="33" s="1"/>
  <c r="E45" i="135"/>
  <c r="G14" i="34"/>
  <c r="B42" i="132"/>
  <c r="E42" i="132"/>
  <c r="G30" i="36" s="1"/>
  <c r="F30" i="7"/>
  <c r="E30" i="7" s="1"/>
  <c r="G30" i="7"/>
  <c r="S5" i="133"/>
  <c r="S6" i="133" s="1"/>
  <c r="S7" i="133" s="1"/>
  <c r="S8" i="133" s="1"/>
  <c r="G5" i="133"/>
  <c r="E43" i="132"/>
  <c r="B37" i="132"/>
  <c r="C37" i="132"/>
  <c r="D9" i="38"/>
  <c r="D12" i="37"/>
  <c r="D12" i="8"/>
  <c r="D9" i="51"/>
  <c r="D12" i="50"/>
  <c r="D12" i="11"/>
  <c r="D12" i="13"/>
  <c r="D12" i="15"/>
  <c r="D12" i="16"/>
  <c r="D12" i="17"/>
  <c r="D12" i="19"/>
  <c r="D12" i="20"/>
  <c r="D12" i="21"/>
  <c r="D9" i="22"/>
  <c r="D12" i="23"/>
  <c r="D9" i="23"/>
  <c r="D12" i="24"/>
  <c r="D9" i="26"/>
  <c r="D12" i="28"/>
  <c r="D12" i="29"/>
  <c r="D9" i="29"/>
  <c r="D12" i="32"/>
  <c r="D9" i="32"/>
  <c r="D12" i="35"/>
  <c r="F9" i="50"/>
  <c r="C36" i="131"/>
  <c r="D71" i="131" s="1"/>
  <c r="B36" i="131"/>
  <c r="D12" i="38" s="1"/>
  <c r="C35" i="131"/>
  <c r="D70" i="131" s="1"/>
  <c r="B35" i="131"/>
  <c r="C34" i="131"/>
  <c r="D69" i="131" s="1"/>
  <c r="B34" i="131"/>
  <c r="C33" i="131"/>
  <c r="D68" i="131" s="1"/>
  <c r="B33" i="131"/>
  <c r="D12" i="51" s="1"/>
  <c r="C32" i="131"/>
  <c r="D67" i="131" s="1"/>
  <c r="B32" i="131"/>
  <c r="C31" i="131"/>
  <c r="D66" i="131" s="1"/>
  <c r="B31" i="131"/>
  <c r="C30" i="131"/>
  <c r="D65" i="131" s="1"/>
  <c r="B30" i="131"/>
  <c r="C29" i="131"/>
  <c r="D64" i="131" s="1"/>
  <c r="B29" i="131"/>
  <c r="D12" i="14" s="1"/>
  <c r="C28" i="131"/>
  <c r="D63" i="131" s="1"/>
  <c r="B28" i="131"/>
  <c r="C27" i="131"/>
  <c r="D62" i="131" s="1"/>
  <c r="B27" i="131"/>
  <c r="C26" i="131"/>
  <c r="D61" i="131" s="1"/>
  <c r="B26" i="131"/>
  <c r="C25" i="131"/>
  <c r="D60" i="131" s="1"/>
  <c r="B25" i="131"/>
  <c r="D12" i="18" s="1"/>
  <c r="C24" i="131"/>
  <c r="D59" i="131" s="1"/>
  <c r="B24" i="131"/>
  <c r="C23" i="131"/>
  <c r="D58" i="131" s="1"/>
  <c r="B23" i="131"/>
  <c r="C22" i="131"/>
  <c r="D57" i="131" s="1"/>
  <c r="B22" i="131"/>
  <c r="C21" i="131"/>
  <c r="D56" i="131" s="1"/>
  <c r="B21" i="131"/>
  <c r="D12" i="22" s="1"/>
  <c r="C20" i="131"/>
  <c r="D55" i="131" s="1"/>
  <c r="B20" i="131"/>
  <c r="C19" i="131"/>
  <c r="D54" i="131" s="1"/>
  <c r="B19" i="131"/>
  <c r="C18" i="131"/>
  <c r="D53" i="131" s="1"/>
  <c r="B18" i="131"/>
  <c r="D12" i="25" s="1"/>
  <c r="C17" i="131"/>
  <c r="D52" i="131" s="1"/>
  <c r="B17" i="131"/>
  <c r="D12" i="26" s="1"/>
  <c r="C16" i="131"/>
  <c r="D51" i="131" s="1"/>
  <c r="B16" i="131"/>
  <c r="D12" i="27" s="1"/>
  <c r="C15" i="131"/>
  <c r="D50" i="131" s="1"/>
  <c r="B15" i="131"/>
  <c r="C14" i="131"/>
  <c r="D49" i="131" s="1"/>
  <c r="B14" i="131"/>
  <c r="C13" i="131"/>
  <c r="D48" i="131" s="1"/>
  <c r="B13" i="131"/>
  <c r="D12" i="30" s="1"/>
  <c r="C12" i="131"/>
  <c r="D47" i="131" s="1"/>
  <c r="B12" i="131"/>
  <c r="D12" i="31" s="1"/>
  <c r="C11" i="131"/>
  <c r="D46" i="131" s="1"/>
  <c r="B11" i="131"/>
  <c r="C10" i="131"/>
  <c r="D45" i="131" s="1"/>
  <c r="B10" i="131"/>
  <c r="D12" i="33" s="1"/>
  <c r="C9" i="131"/>
  <c r="D44" i="131" s="1"/>
  <c r="B9" i="131"/>
  <c r="D12" i="34" s="1"/>
  <c r="C8" i="131"/>
  <c r="D43" i="131" s="1"/>
  <c r="B8" i="131"/>
  <c r="C7" i="131"/>
  <c r="D42" i="131" s="1"/>
  <c r="B7" i="131"/>
  <c r="D12" i="36" s="1"/>
  <c r="C6" i="131"/>
  <c r="B6" i="131"/>
  <c r="B41" i="131" s="1"/>
  <c r="B42" i="131" s="1"/>
  <c r="F12" i="36" s="1"/>
  <c r="G9" i="7"/>
  <c r="F9" i="7"/>
  <c r="E9" i="7" s="1"/>
  <c r="D9" i="7"/>
  <c r="D67" i="130"/>
  <c r="D63" i="130"/>
  <c r="D51" i="130"/>
  <c r="C36" i="130"/>
  <c r="D71" i="130" s="1"/>
  <c r="B36" i="130"/>
  <c r="C35" i="130"/>
  <c r="D70" i="130" s="1"/>
  <c r="B35" i="130"/>
  <c r="D9" i="37" s="1"/>
  <c r="C34" i="130"/>
  <c r="D69" i="130" s="1"/>
  <c r="B34" i="130"/>
  <c r="D9" i="8" s="1"/>
  <c r="C33" i="130"/>
  <c r="D68" i="130" s="1"/>
  <c r="B33" i="130"/>
  <c r="C32" i="130"/>
  <c r="B32" i="130"/>
  <c r="D9" i="50" s="1"/>
  <c r="C31" i="130"/>
  <c r="D66" i="130" s="1"/>
  <c r="B31" i="130"/>
  <c r="D9" i="11" s="1"/>
  <c r="C30" i="130"/>
  <c r="D65" i="130" s="1"/>
  <c r="B30" i="130"/>
  <c r="D9" i="13" s="1"/>
  <c r="C29" i="130"/>
  <c r="D64" i="130" s="1"/>
  <c r="B29" i="130"/>
  <c r="D9" i="14" s="1"/>
  <c r="C28" i="130"/>
  <c r="B28" i="130"/>
  <c r="D9" i="15" s="1"/>
  <c r="C27" i="130"/>
  <c r="D62" i="130" s="1"/>
  <c r="B27" i="130"/>
  <c r="D9" i="16" s="1"/>
  <c r="C26" i="130"/>
  <c r="D61" i="130" s="1"/>
  <c r="B26" i="130"/>
  <c r="D9" i="17" s="1"/>
  <c r="C25" i="130"/>
  <c r="D60" i="130" s="1"/>
  <c r="B25" i="130"/>
  <c r="D9" i="18" s="1"/>
  <c r="C24" i="130"/>
  <c r="D59" i="130" s="1"/>
  <c r="B24" i="130"/>
  <c r="D9" i="19" s="1"/>
  <c r="C23" i="130"/>
  <c r="D58" i="130" s="1"/>
  <c r="B23" i="130"/>
  <c r="D9" i="20" s="1"/>
  <c r="C22" i="130"/>
  <c r="D57" i="130" s="1"/>
  <c r="B22" i="130"/>
  <c r="D9" i="21" s="1"/>
  <c r="C21" i="130"/>
  <c r="D56" i="130" s="1"/>
  <c r="B21" i="130"/>
  <c r="C20" i="130"/>
  <c r="D55" i="130" s="1"/>
  <c r="B20" i="130"/>
  <c r="C19" i="130"/>
  <c r="D54" i="130" s="1"/>
  <c r="B19" i="130"/>
  <c r="D9" i="24" s="1"/>
  <c r="C18" i="130"/>
  <c r="D53" i="130" s="1"/>
  <c r="B18" i="130"/>
  <c r="D9" i="25" s="1"/>
  <c r="C17" i="130"/>
  <c r="D52" i="130" s="1"/>
  <c r="B17" i="130"/>
  <c r="C16" i="130"/>
  <c r="B16" i="130"/>
  <c r="D9" i="27" s="1"/>
  <c r="C15" i="130"/>
  <c r="D50" i="130" s="1"/>
  <c r="B15" i="130"/>
  <c r="D9" i="28" s="1"/>
  <c r="C14" i="130"/>
  <c r="D49" i="130" s="1"/>
  <c r="B14" i="130"/>
  <c r="C13" i="130"/>
  <c r="D48" i="130" s="1"/>
  <c r="B13" i="130"/>
  <c r="D9" i="30" s="1"/>
  <c r="C12" i="130"/>
  <c r="D47" i="130" s="1"/>
  <c r="B12" i="130"/>
  <c r="D9" i="31" s="1"/>
  <c r="C11" i="130"/>
  <c r="D46" i="130" s="1"/>
  <c r="B11" i="130"/>
  <c r="C10" i="130"/>
  <c r="D45" i="130" s="1"/>
  <c r="B10" i="130"/>
  <c r="D9" i="33" s="1"/>
  <c r="C9" i="130"/>
  <c r="D44" i="130" s="1"/>
  <c r="B9" i="130"/>
  <c r="D9" i="34" s="1"/>
  <c r="C8" i="130"/>
  <c r="D43" i="130" s="1"/>
  <c r="B8" i="130"/>
  <c r="D9" i="35" s="1"/>
  <c r="C7" i="130"/>
  <c r="D42" i="130" s="1"/>
  <c r="B7" i="130"/>
  <c r="D9" i="36" s="1"/>
  <c r="C6" i="130"/>
  <c r="D41" i="130" s="1"/>
  <c r="E41" i="130" s="1"/>
  <c r="B6" i="130"/>
  <c r="E46" i="135" l="1"/>
  <c r="G14" i="33"/>
  <c r="B47" i="135"/>
  <c r="F14" i="32"/>
  <c r="E44" i="132"/>
  <c r="G30" i="35"/>
  <c r="S9" i="133"/>
  <c r="B43" i="132"/>
  <c r="F30" i="36"/>
  <c r="E30" i="36" s="1"/>
  <c r="H5" i="133"/>
  <c r="G6" i="133"/>
  <c r="E42" i="130"/>
  <c r="G9" i="36" s="1"/>
  <c r="B43" i="131"/>
  <c r="F12" i="35" s="1"/>
  <c r="B44" i="131"/>
  <c r="C37" i="131"/>
  <c r="F12" i="50"/>
  <c r="E43" i="130"/>
  <c r="B37" i="130"/>
  <c r="F12" i="7"/>
  <c r="D12" i="7"/>
  <c r="G12" i="7"/>
  <c r="D41" i="131"/>
  <c r="E41" i="131" s="1"/>
  <c r="E42" i="131" s="1"/>
  <c r="B37" i="131"/>
  <c r="B41" i="130"/>
  <c r="B42" i="130" s="1"/>
  <c r="C37" i="130"/>
  <c r="D38" i="38"/>
  <c r="D37" i="37"/>
  <c r="D38" i="8"/>
  <c r="D38" i="51"/>
  <c r="D38" i="50"/>
  <c r="D38" i="11"/>
  <c r="D38" i="13"/>
  <c r="D38" i="14"/>
  <c r="D38" i="15"/>
  <c r="D38" i="16"/>
  <c r="D38" i="17"/>
  <c r="D38" i="18"/>
  <c r="D38" i="19"/>
  <c r="G38" i="20"/>
  <c r="D38" i="20"/>
  <c r="D38" i="21"/>
  <c r="D38" i="22"/>
  <c r="D38" i="23"/>
  <c r="D38" i="24"/>
  <c r="D38" i="25"/>
  <c r="D38" i="26"/>
  <c r="D38" i="27"/>
  <c r="D38" i="28"/>
  <c r="D38" i="29"/>
  <c r="D38" i="32"/>
  <c r="D38" i="35"/>
  <c r="G38" i="7"/>
  <c r="G37" i="7"/>
  <c r="E74" i="129"/>
  <c r="E73" i="129"/>
  <c r="E72" i="129"/>
  <c r="F72" i="129" s="1"/>
  <c r="F73" i="129" s="1"/>
  <c r="F74" i="129" s="1"/>
  <c r="D71" i="129"/>
  <c r="D70" i="129"/>
  <c r="D67" i="129"/>
  <c r="D64" i="129"/>
  <c r="D63" i="129"/>
  <c r="D62" i="129"/>
  <c r="D59" i="129"/>
  <c r="D56" i="129"/>
  <c r="D55" i="129"/>
  <c r="D54" i="129"/>
  <c r="D51" i="129"/>
  <c r="D46" i="129"/>
  <c r="C36" i="129"/>
  <c r="B36" i="129"/>
  <c r="C35" i="129"/>
  <c r="B35" i="129"/>
  <c r="C34" i="129"/>
  <c r="D69" i="129" s="1"/>
  <c r="B34" i="129"/>
  <c r="C33" i="129"/>
  <c r="D68" i="129" s="1"/>
  <c r="B33" i="129"/>
  <c r="C32" i="129"/>
  <c r="B32" i="129"/>
  <c r="C31" i="129"/>
  <c r="D66" i="129" s="1"/>
  <c r="B31" i="129"/>
  <c r="C30" i="129"/>
  <c r="D65" i="129" s="1"/>
  <c r="B30" i="129"/>
  <c r="C29" i="129"/>
  <c r="B29" i="129"/>
  <c r="C28" i="129"/>
  <c r="B28" i="129"/>
  <c r="C27" i="129"/>
  <c r="B27" i="129"/>
  <c r="C26" i="129"/>
  <c r="D61" i="129" s="1"/>
  <c r="B26" i="129"/>
  <c r="C25" i="129"/>
  <c r="D60" i="129" s="1"/>
  <c r="B25" i="129"/>
  <c r="C24" i="129"/>
  <c r="B24" i="129"/>
  <c r="C23" i="129"/>
  <c r="D58" i="129" s="1"/>
  <c r="B23" i="129"/>
  <c r="C22" i="129"/>
  <c r="D57" i="129" s="1"/>
  <c r="B22" i="129"/>
  <c r="C21" i="129"/>
  <c r="B21" i="129"/>
  <c r="C20" i="129"/>
  <c r="B20" i="129"/>
  <c r="C19" i="129"/>
  <c r="B19" i="129"/>
  <c r="C18" i="129"/>
  <c r="D53" i="129" s="1"/>
  <c r="B18" i="129"/>
  <c r="C17" i="129"/>
  <c r="D52" i="129" s="1"/>
  <c r="B17" i="129"/>
  <c r="C16" i="129"/>
  <c r="B16" i="129"/>
  <c r="C15" i="129"/>
  <c r="D50" i="129" s="1"/>
  <c r="B15" i="129"/>
  <c r="C14" i="129"/>
  <c r="D49" i="129" s="1"/>
  <c r="B14" i="129"/>
  <c r="C13" i="129"/>
  <c r="D48" i="129" s="1"/>
  <c r="B13" i="129"/>
  <c r="D38" i="30" s="1"/>
  <c r="C12" i="129"/>
  <c r="D47" i="129" s="1"/>
  <c r="B12" i="129"/>
  <c r="D38" i="31" s="1"/>
  <c r="C11" i="129"/>
  <c r="B11" i="129"/>
  <c r="C10" i="129"/>
  <c r="D45" i="129" s="1"/>
  <c r="B10" i="129"/>
  <c r="D38" i="33" s="1"/>
  <c r="C9" i="129"/>
  <c r="D44" i="129" s="1"/>
  <c r="B9" i="129"/>
  <c r="D38" i="34" s="1"/>
  <c r="C8" i="129"/>
  <c r="D43" i="129" s="1"/>
  <c r="B8" i="129"/>
  <c r="C7" i="129"/>
  <c r="D42" i="129" s="1"/>
  <c r="B7" i="129"/>
  <c r="D38" i="36" s="1"/>
  <c r="C6" i="129"/>
  <c r="D41" i="129" s="1"/>
  <c r="E41" i="129" s="1"/>
  <c r="B6" i="129"/>
  <c r="B41" i="129" s="1"/>
  <c r="F35" i="128"/>
  <c r="E35" i="128"/>
  <c r="R34" i="128"/>
  <c r="R33" i="128"/>
  <c r="R32" i="128"/>
  <c r="R31" i="128"/>
  <c r="R30" i="128"/>
  <c r="R29" i="128"/>
  <c r="R28" i="128"/>
  <c r="R27" i="128"/>
  <c r="R26" i="128"/>
  <c r="R25" i="128"/>
  <c r="R24" i="128"/>
  <c r="R23" i="128"/>
  <c r="R22" i="128"/>
  <c r="R21" i="128"/>
  <c r="R20" i="128"/>
  <c r="R19" i="128"/>
  <c r="R18" i="128"/>
  <c r="R17" i="128"/>
  <c r="R16" i="128"/>
  <c r="R15" i="128"/>
  <c r="R14" i="128"/>
  <c r="R13" i="128"/>
  <c r="R12" i="128"/>
  <c r="R11" i="128"/>
  <c r="R10" i="128"/>
  <c r="R9" i="128"/>
  <c r="R8" i="128"/>
  <c r="R7" i="128"/>
  <c r="R6" i="128"/>
  <c r="R5" i="128"/>
  <c r="R4" i="128"/>
  <c r="S4" i="128" s="1"/>
  <c r="G4" i="128"/>
  <c r="G5" i="128" s="1"/>
  <c r="D37" i="38"/>
  <c r="F4" i="125"/>
  <c r="F5" i="125"/>
  <c r="F6" i="125"/>
  <c r="F7" i="125"/>
  <c r="F8" i="125"/>
  <c r="F9" i="125"/>
  <c r="F10" i="125"/>
  <c r="F11" i="125"/>
  <c r="F12" i="125"/>
  <c r="F13" i="125"/>
  <c r="F14" i="125"/>
  <c r="F15" i="125"/>
  <c r="F16" i="125"/>
  <c r="F17" i="125"/>
  <c r="F18" i="125"/>
  <c r="F19" i="125"/>
  <c r="F20" i="125"/>
  <c r="F21" i="125"/>
  <c r="F22" i="125"/>
  <c r="F23" i="125"/>
  <c r="F24" i="125"/>
  <c r="F25" i="125"/>
  <c r="F26" i="125"/>
  <c r="F27" i="125"/>
  <c r="F28" i="125"/>
  <c r="F29" i="125"/>
  <c r="F30" i="125"/>
  <c r="F31" i="125"/>
  <c r="F32" i="125"/>
  <c r="F33" i="125"/>
  <c r="F34" i="125"/>
  <c r="F35" i="125"/>
  <c r="F36" i="125"/>
  <c r="F3" i="125"/>
  <c r="B48" i="135" l="1"/>
  <c r="F14" i="31"/>
  <c r="E47" i="135"/>
  <c r="G14" i="32"/>
  <c r="E45" i="132"/>
  <c r="G30" i="34"/>
  <c r="S10" i="133"/>
  <c r="B44" i="132"/>
  <c r="F30" i="35"/>
  <c r="E30" i="35" s="1"/>
  <c r="G7" i="133"/>
  <c r="H6" i="133"/>
  <c r="E43" i="131"/>
  <c r="G12" i="36"/>
  <c r="B43" i="130"/>
  <c r="F9" i="36"/>
  <c r="E9" i="36" s="1"/>
  <c r="E44" i="130"/>
  <c r="G9" i="35"/>
  <c r="B45" i="131"/>
  <c r="F12" i="34"/>
  <c r="S5" i="128"/>
  <c r="S6" i="128" s="1"/>
  <c r="S7" i="128" s="1"/>
  <c r="S8" i="128" s="1"/>
  <c r="S9" i="128" s="1"/>
  <c r="S10" i="128" s="1"/>
  <c r="B42" i="129"/>
  <c r="B43" i="129" s="1"/>
  <c r="E42" i="129"/>
  <c r="F38" i="7"/>
  <c r="E38" i="7" s="1"/>
  <c r="D38" i="7"/>
  <c r="B37" i="129"/>
  <c r="C37" i="129"/>
  <c r="C72" i="129" s="1"/>
  <c r="C73" i="129" s="1"/>
  <c r="C74" i="129" s="1"/>
  <c r="H5" i="128"/>
  <c r="G6" i="128"/>
  <c r="H4" i="128"/>
  <c r="F37" i="125"/>
  <c r="E23" i="4" s="1"/>
  <c r="E74" i="121"/>
  <c r="E73" i="121"/>
  <c r="E72" i="121"/>
  <c r="F72" i="121"/>
  <c r="E48" i="135" l="1"/>
  <c r="G14" i="31"/>
  <c r="B49" i="135"/>
  <c r="F14" i="30"/>
  <c r="E46" i="132"/>
  <c r="G30" i="33"/>
  <c r="S11" i="133"/>
  <c r="B45" i="132"/>
  <c r="F30" i="34"/>
  <c r="E30" i="34" s="1"/>
  <c r="H7" i="133"/>
  <c r="G8" i="133"/>
  <c r="B46" i="131"/>
  <c r="F12" i="33"/>
  <c r="E44" i="131"/>
  <c r="G12" i="35"/>
  <c r="E45" i="130"/>
  <c r="G9" i="34"/>
  <c r="B44" i="130"/>
  <c r="F9" i="35"/>
  <c r="B44" i="129"/>
  <c r="F38" i="35"/>
  <c r="E38" i="35" s="1"/>
  <c r="S11" i="128"/>
  <c r="F38" i="36"/>
  <c r="E38" i="36" s="1"/>
  <c r="E43" i="129"/>
  <c r="G38" i="36"/>
  <c r="G7" i="128"/>
  <c r="H6" i="128"/>
  <c r="F73" i="121"/>
  <c r="F74" i="121" s="1"/>
  <c r="R34" i="87"/>
  <c r="R33" i="87"/>
  <c r="R32" i="87"/>
  <c r="R31" i="87"/>
  <c r="R30" i="87"/>
  <c r="R29" i="87"/>
  <c r="R28" i="87"/>
  <c r="R27" i="87"/>
  <c r="R26" i="87"/>
  <c r="R25" i="87"/>
  <c r="R24" i="87"/>
  <c r="R23" i="87"/>
  <c r="R22" i="87"/>
  <c r="R21" i="87"/>
  <c r="R20" i="87"/>
  <c r="R19" i="87"/>
  <c r="R18" i="87"/>
  <c r="R17" i="87"/>
  <c r="R16" i="87"/>
  <c r="R15" i="87"/>
  <c r="R14" i="87"/>
  <c r="R13" i="87"/>
  <c r="R12" i="87"/>
  <c r="R11" i="87"/>
  <c r="R10" i="87"/>
  <c r="R9" i="87"/>
  <c r="R8" i="87"/>
  <c r="R7" i="87"/>
  <c r="R6" i="87"/>
  <c r="R5" i="87"/>
  <c r="R4" i="87"/>
  <c r="S4" i="87" s="1"/>
  <c r="R34" i="86"/>
  <c r="R33" i="86"/>
  <c r="R32" i="86"/>
  <c r="R31" i="86"/>
  <c r="R30" i="86"/>
  <c r="R29" i="86"/>
  <c r="R28" i="86"/>
  <c r="R27" i="86"/>
  <c r="R26" i="86"/>
  <c r="R25" i="86"/>
  <c r="R24" i="86"/>
  <c r="R23" i="86"/>
  <c r="R22" i="86"/>
  <c r="R21" i="86"/>
  <c r="R20" i="86"/>
  <c r="R19" i="86"/>
  <c r="R18" i="86"/>
  <c r="R17" i="86"/>
  <c r="R16" i="86"/>
  <c r="R15" i="86"/>
  <c r="R14" i="86"/>
  <c r="R13" i="86"/>
  <c r="R12" i="86"/>
  <c r="R11" i="86"/>
  <c r="R10" i="86"/>
  <c r="R9" i="86"/>
  <c r="R8" i="86"/>
  <c r="R7" i="86"/>
  <c r="R6" i="86"/>
  <c r="R5" i="86"/>
  <c r="R4" i="86"/>
  <c r="S4" i="86" s="1"/>
  <c r="R34" i="85"/>
  <c r="R33" i="85"/>
  <c r="R32" i="85"/>
  <c r="R31" i="85"/>
  <c r="R30" i="85"/>
  <c r="R29" i="85"/>
  <c r="R28" i="85"/>
  <c r="R27" i="85"/>
  <c r="R26" i="85"/>
  <c r="R25" i="85"/>
  <c r="R24" i="85"/>
  <c r="R23" i="85"/>
  <c r="R22" i="85"/>
  <c r="R21" i="85"/>
  <c r="R20" i="85"/>
  <c r="R19" i="85"/>
  <c r="R18" i="85"/>
  <c r="R17" i="85"/>
  <c r="R16" i="85"/>
  <c r="R15" i="85"/>
  <c r="R14" i="85"/>
  <c r="R13" i="85"/>
  <c r="R12" i="85"/>
  <c r="R11" i="85"/>
  <c r="R10" i="85"/>
  <c r="R9" i="85"/>
  <c r="R8" i="85"/>
  <c r="R7" i="85"/>
  <c r="R6" i="85"/>
  <c r="R5" i="85"/>
  <c r="R4" i="85"/>
  <c r="S4" i="85" s="1"/>
  <c r="R34" i="84"/>
  <c r="R33" i="84"/>
  <c r="R32" i="84"/>
  <c r="R31" i="84"/>
  <c r="R30" i="84"/>
  <c r="R29" i="84"/>
  <c r="R28" i="84"/>
  <c r="R27" i="84"/>
  <c r="R26" i="84"/>
  <c r="R25" i="84"/>
  <c r="R24" i="84"/>
  <c r="R23" i="84"/>
  <c r="R22" i="84"/>
  <c r="R21" i="84"/>
  <c r="R20" i="84"/>
  <c r="R19" i="84"/>
  <c r="R18" i="84"/>
  <c r="R17" i="84"/>
  <c r="R16" i="84"/>
  <c r="R15" i="84"/>
  <c r="R14" i="84"/>
  <c r="R13" i="84"/>
  <c r="R12" i="84"/>
  <c r="R11" i="84"/>
  <c r="R10" i="84"/>
  <c r="R9" i="84"/>
  <c r="R8" i="84"/>
  <c r="R7" i="84"/>
  <c r="R6" i="84"/>
  <c r="R5" i="84"/>
  <c r="R4" i="84"/>
  <c r="S4" i="84" s="1"/>
  <c r="S5" i="84" s="1"/>
  <c r="S6" i="84" s="1"/>
  <c r="S7" i="84" s="1"/>
  <c r="R34" i="83"/>
  <c r="R33" i="83"/>
  <c r="R32" i="83"/>
  <c r="R31" i="83"/>
  <c r="R30" i="83"/>
  <c r="R29" i="83"/>
  <c r="R28" i="83"/>
  <c r="R27" i="83"/>
  <c r="R26" i="83"/>
  <c r="R25" i="83"/>
  <c r="R24" i="83"/>
  <c r="R23" i="83"/>
  <c r="R22" i="83"/>
  <c r="R21" i="83"/>
  <c r="R20" i="83"/>
  <c r="R19" i="83"/>
  <c r="R18" i="83"/>
  <c r="R17" i="83"/>
  <c r="R16" i="83"/>
  <c r="R15" i="83"/>
  <c r="R14" i="83"/>
  <c r="R13" i="83"/>
  <c r="R12" i="83"/>
  <c r="R11" i="83"/>
  <c r="R10" i="83"/>
  <c r="R9" i="83"/>
  <c r="R8" i="83"/>
  <c r="R7" i="83"/>
  <c r="R6" i="83"/>
  <c r="R5" i="83"/>
  <c r="R4" i="83"/>
  <c r="S4" i="83" s="1"/>
  <c r="R34" i="82"/>
  <c r="R33" i="82"/>
  <c r="R32" i="82"/>
  <c r="R31" i="82"/>
  <c r="R30" i="82"/>
  <c r="R29" i="82"/>
  <c r="R28" i="82"/>
  <c r="R27" i="82"/>
  <c r="R26" i="82"/>
  <c r="R25" i="82"/>
  <c r="R24" i="82"/>
  <c r="R23" i="82"/>
  <c r="R22" i="82"/>
  <c r="R21" i="82"/>
  <c r="R20" i="82"/>
  <c r="R19" i="82"/>
  <c r="R18" i="82"/>
  <c r="R17" i="82"/>
  <c r="R16" i="82"/>
  <c r="R15" i="82"/>
  <c r="R14" i="82"/>
  <c r="R13" i="82"/>
  <c r="R12" i="82"/>
  <c r="R11" i="82"/>
  <c r="R10" i="82"/>
  <c r="R9" i="82"/>
  <c r="R8" i="82"/>
  <c r="R7" i="82"/>
  <c r="R6" i="82"/>
  <c r="R5" i="82"/>
  <c r="R4" i="82"/>
  <c r="S4" i="82" s="1"/>
  <c r="S5" i="82" s="1"/>
  <c r="R34" i="81"/>
  <c r="R33" i="81"/>
  <c r="R32" i="81"/>
  <c r="R31" i="81"/>
  <c r="R30" i="81"/>
  <c r="R29" i="81"/>
  <c r="R28" i="81"/>
  <c r="R27" i="81"/>
  <c r="R26" i="81"/>
  <c r="R25" i="81"/>
  <c r="R24" i="81"/>
  <c r="R23" i="81"/>
  <c r="R22" i="81"/>
  <c r="R21" i="81"/>
  <c r="R20" i="81"/>
  <c r="R19" i="81"/>
  <c r="R18" i="81"/>
  <c r="R17" i="81"/>
  <c r="R16" i="81"/>
  <c r="R15" i="81"/>
  <c r="R14" i="81"/>
  <c r="R13" i="81"/>
  <c r="R12" i="81"/>
  <c r="R11" i="81"/>
  <c r="R10" i="81"/>
  <c r="R9" i="81"/>
  <c r="R8" i="81"/>
  <c r="R7" i="81"/>
  <c r="R6" i="81"/>
  <c r="R5" i="81"/>
  <c r="R4" i="81"/>
  <c r="S4" i="81" s="1"/>
  <c r="R34" i="80"/>
  <c r="R33" i="80"/>
  <c r="R32" i="80"/>
  <c r="R31" i="80"/>
  <c r="R30" i="80"/>
  <c r="R29" i="80"/>
  <c r="R28" i="80"/>
  <c r="R27" i="80"/>
  <c r="R26" i="80"/>
  <c r="R25" i="80"/>
  <c r="R24" i="80"/>
  <c r="R23" i="80"/>
  <c r="R22" i="80"/>
  <c r="R21" i="80"/>
  <c r="R20" i="80"/>
  <c r="R19" i="80"/>
  <c r="R18" i="80"/>
  <c r="R17" i="80"/>
  <c r="R16" i="80"/>
  <c r="R15" i="80"/>
  <c r="R14" i="80"/>
  <c r="R13" i="80"/>
  <c r="R12" i="80"/>
  <c r="R11" i="80"/>
  <c r="R10" i="80"/>
  <c r="R9" i="80"/>
  <c r="R8" i="80"/>
  <c r="R7" i="80"/>
  <c r="R6" i="80"/>
  <c r="R5" i="80"/>
  <c r="R4" i="80"/>
  <c r="S4" i="80" s="1"/>
  <c r="R34" i="79"/>
  <c r="R33" i="79"/>
  <c r="R32" i="79"/>
  <c r="R31" i="79"/>
  <c r="R30" i="79"/>
  <c r="R29" i="79"/>
  <c r="R28" i="79"/>
  <c r="R27" i="79"/>
  <c r="R26" i="79"/>
  <c r="R25" i="79"/>
  <c r="R24" i="79"/>
  <c r="R23" i="79"/>
  <c r="R22" i="79"/>
  <c r="R21" i="79"/>
  <c r="R20" i="79"/>
  <c r="R19" i="79"/>
  <c r="R18" i="79"/>
  <c r="R17" i="79"/>
  <c r="R16" i="79"/>
  <c r="R15" i="79"/>
  <c r="R14" i="79"/>
  <c r="R13" i="79"/>
  <c r="R12" i="79"/>
  <c r="R11" i="79"/>
  <c r="R10" i="79"/>
  <c r="R9" i="79"/>
  <c r="R8" i="79"/>
  <c r="R7" i="79"/>
  <c r="R6" i="79"/>
  <c r="R5" i="79"/>
  <c r="R4" i="79"/>
  <c r="S4" i="79" s="1"/>
  <c r="R34" i="78"/>
  <c r="R33" i="78"/>
  <c r="R32" i="78"/>
  <c r="R31" i="78"/>
  <c r="R30" i="78"/>
  <c r="R29" i="78"/>
  <c r="R28" i="78"/>
  <c r="R27" i="78"/>
  <c r="R26" i="78"/>
  <c r="R25" i="78"/>
  <c r="R24" i="78"/>
  <c r="R23" i="78"/>
  <c r="R22" i="78"/>
  <c r="R21" i="78"/>
  <c r="R20" i="78"/>
  <c r="R19" i="78"/>
  <c r="R18" i="78"/>
  <c r="R17" i="78"/>
  <c r="R16" i="78"/>
  <c r="R15" i="78"/>
  <c r="R14" i="78"/>
  <c r="R13" i="78"/>
  <c r="R12" i="78"/>
  <c r="R11" i="78"/>
  <c r="R10" i="78"/>
  <c r="R9" i="78"/>
  <c r="R8" i="78"/>
  <c r="R7" i="78"/>
  <c r="R6" i="78"/>
  <c r="R5" i="78"/>
  <c r="R4" i="78"/>
  <c r="S4" i="78" s="1"/>
  <c r="S5" i="78" s="1"/>
  <c r="R34" i="77"/>
  <c r="R33" i="77"/>
  <c r="R32" i="77"/>
  <c r="R31" i="77"/>
  <c r="R30" i="77"/>
  <c r="R29" i="77"/>
  <c r="R28" i="77"/>
  <c r="R27" i="77"/>
  <c r="R26" i="77"/>
  <c r="R25" i="77"/>
  <c r="R24" i="77"/>
  <c r="R23" i="77"/>
  <c r="R22" i="77"/>
  <c r="R21" i="77"/>
  <c r="R20" i="77"/>
  <c r="R19" i="77"/>
  <c r="R18" i="77"/>
  <c r="R17" i="77"/>
  <c r="R16" i="77"/>
  <c r="R15" i="77"/>
  <c r="R14" i="77"/>
  <c r="R13" i="77"/>
  <c r="R12" i="77"/>
  <c r="R11" i="77"/>
  <c r="R10" i="77"/>
  <c r="R9" i="77"/>
  <c r="R8" i="77"/>
  <c r="R7" i="77"/>
  <c r="R6" i="77"/>
  <c r="R5" i="77"/>
  <c r="R4" i="77"/>
  <c r="S4" i="77" s="1"/>
  <c r="R34" i="76"/>
  <c r="R33" i="76"/>
  <c r="R32" i="76"/>
  <c r="R31" i="76"/>
  <c r="R30" i="76"/>
  <c r="R29" i="76"/>
  <c r="R28" i="76"/>
  <c r="R27" i="76"/>
  <c r="R26" i="76"/>
  <c r="R25" i="76"/>
  <c r="R24" i="76"/>
  <c r="R23" i="76"/>
  <c r="R22" i="76"/>
  <c r="R21" i="76"/>
  <c r="R20" i="76"/>
  <c r="R19" i="76"/>
  <c r="R18" i="76"/>
  <c r="R17" i="76"/>
  <c r="R16" i="76"/>
  <c r="R15" i="76"/>
  <c r="R14" i="76"/>
  <c r="R13" i="76"/>
  <c r="R12" i="76"/>
  <c r="R11" i="76"/>
  <c r="R10" i="76"/>
  <c r="R9" i="76"/>
  <c r="R8" i="76"/>
  <c r="R7" i="76"/>
  <c r="R6" i="76"/>
  <c r="R5" i="76"/>
  <c r="R4" i="76"/>
  <c r="S4" i="76" s="1"/>
  <c r="R34" i="75"/>
  <c r="R33" i="75"/>
  <c r="R32" i="75"/>
  <c r="R31" i="75"/>
  <c r="R30" i="75"/>
  <c r="R29" i="75"/>
  <c r="R28" i="75"/>
  <c r="R27" i="75"/>
  <c r="R26" i="75"/>
  <c r="R25" i="75"/>
  <c r="R24" i="75"/>
  <c r="R23" i="75"/>
  <c r="R22" i="75"/>
  <c r="R21" i="75"/>
  <c r="R20" i="75"/>
  <c r="R19" i="75"/>
  <c r="R18" i="75"/>
  <c r="R17" i="75"/>
  <c r="R16" i="75"/>
  <c r="R15" i="75"/>
  <c r="R14" i="75"/>
  <c r="R13" i="75"/>
  <c r="R12" i="75"/>
  <c r="R11" i="75"/>
  <c r="R10" i="75"/>
  <c r="R9" i="75"/>
  <c r="R8" i="75"/>
  <c r="R7" i="75"/>
  <c r="R6" i="75"/>
  <c r="R5" i="75"/>
  <c r="R4" i="75"/>
  <c r="S4" i="75" s="1"/>
  <c r="R34" i="74"/>
  <c r="R33" i="74"/>
  <c r="R32" i="74"/>
  <c r="R31" i="74"/>
  <c r="R30" i="74"/>
  <c r="R29" i="74"/>
  <c r="R28" i="74"/>
  <c r="R27" i="74"/>
  <c r="R26" i="74"/>
  <c r="R25" i="74"/>
  <c r="R24" i="74"/>
  <c r="R23" i="74"/>
  <c r="R22" i="74"/>
  <c r="R21" i="74"/>
  <c r="R20" i="74"/>
  <c r="R19" i="74"/>
  <c r="R18" i="74"/>
  <c r="R17" i="74"/>
  <c r="R16" i="74"/>
  <c r="R15" i="74"/>
  <c r="R14" i="74"/>
  <c r="R13" i="74"/>
  <c r="R12" i="74"/>
  <c r="R11" i="74"/>
  <c r="R10" i="74"/>
  <c r="R9" i="74"/>
  <c r="R8" i="74"/>
  <c r="R7" i="74"/>
  <c r="R6" i="74"/>
  <c r="R5" i="74"/>
  <c r="R4" i="74"/>
  <c r="S4" i="74" s="1"/>
  <c r="S5" i="74" s="1"/>
  <c r="S6" i="74" s="1"/>
  <c r="R34" i="73"/>
  <c r="R33" i="73"/>
  <c r="R32" i="73"/>
  <c r="R31" i="73"/>
  <c r="R30" i="73"/>
  <c r="R29" i="73"/>
  <c r="R28" i="73"/>
  <c r="R27" i="73"/>
  <c r="R26" i="73"/>
  <c r="R25" i="73"/>
  <c r="R24" i="73"/>
  <c r="R23" i="73"/>
  <c r="R22" i="73"/>
  <c r="R21" i="73"/>
  <c r="R20" i="73"/>
  <c r="R19" i="73"/>
  <c r="R18" i="73"/>
  <c r="R17" i="73"/>
  <c r="R16" i="73"/>
  <c r="R15" i="73"/>
  <c r="R14" i="73"/>
  <c r="R13" i="73"/>
  <c r="R12" i="73"/>
  <c r="R11" i="73"/>
  <c r="R10" i="73"/>
  <c r="R9" i="73"/>
  <c r="R8" i="73"/>
  <c r="R7" i="73"/>
  <c r="R6" i="73"/>
  <c r="R5" i="73"/>
  <c r="R4" i="73"/>
  <c r="S4" i="73" s="1"/>
  <c r="R34" i="72"/>
  <c r="R33" i="72"/>
  <c r="R32" i="72"/>
  <c r="R31" i="72"/>
  <c r="R30" i="72"/>
  <c r="R29" i="72"/>
  <c r="R28" i="72"/>
  <c r="R27" i="72"/>
  <c r="R26" i="72"/>
  <c r="R25" i="72"/>
  <c r="R24" i="72"/>
  <c r="R23" i="72"/>
  <c r="R22" i="72"/>
  <c r="R21" i="72"/>
  <c r="R20" i="72"/>
  <c r="R19" i="72"/>
  <c r="R18" i="72"/>
  <c r="R17" i="72"/>
  <c r="R16" i="72"/>
  <c r="R15" i="72"/>
  <c r="R14" i="72"/>
  <c r="R13" i="72"/>
  <c r="R12" i="72"/>
  <c r="R11" i="72"/>
  <c r="R10" i="72"/>
  <c r="R9" i="72"/>
  <c r="R8" i="72"/>
  <c r="R7" i="72"/>
  <c r="R6" i="72"/>
  <c r="R5" i="72"/>
  <c r="R4" i="72"/>
  <c r="S4" i="72" s="1"/>
  <c r="R34" i="71"/>
  <c r="R33" i="71"/>
  <c r="R32" i="71"/>
  <c r="R31" i="71"/>
  <c r="R30" i="71"/>
  <c r="R29" i="71"/>
  <c r="R28" i="71"/>
  <c r="R27" i="71"/>
  <c r="R26" i="71"/>
  <c r="R25" i="71"/>
  <c r="R24" i="71"/>
  <c r="R23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R10" i="71"/>
  <c r="R9" i="71"/>
  <c r="R8" i="71"/>
  <c r="R7" i="71"/>
  <c r="R6" i="71"/>
  <c r="R5" i="71"/>
  <c r="R4" i="71"/>
  <c r="S4" i="71" s="1"/>
  <c r="R34" i="70"/>
  <c r="R33" i="70"/>
  <c r="R32" i="70"/>
  <c r="R31" i="70"/>
  <c r="R30" i="70"/>
  <c r="R29" i="70"/>
  <c r="R28" i="70"/>
  <c r="R27" i="70"/>
  <c r="R26" i="70"/>
  <c r="R25" i="70"/>
  <c r="R24" i="70"/>
  <c r="R23" i="70"/>
  <c r="R22" i="70"/>
  <c r="R21" i="70"/>
  <c r="R20" i="70"/>
  <c r="R19" i="70"/>
  <c r="R18" i="70"/>
  <c r="R17" i="70"/>
  <c r="R16" i="70"/>
  <c r="R15" i="70"/>
  <c r="R14" i="70"/>
  <c r="R13" i="70"/>
  <c r="R12" i="70"/>
  <c r="R11" i="70"/>
  <c r="R10" i="70"/>
  <c r="R9" i="70"/>
  <c r="R8" i="70"/>
  <c r="R7" i="70"/>
  <c r="R6" i="70"/>
  <c r="R5" i="70"/>
  <c r="R4" i="70"/>
  <c r="S4" i="70" s="1"/>
  <c r="S5" i="70" s="1"/>
  <c r="R34" i="69"/>
  <c r="R33" i="69"/>
  <c r="R32" i="69"/>
  <c r="R31" i="69"/>
  <c r="R30" i="69"/>
  <c r="R29" i="69"/>
  <c r="R28" i="69"/>
  <c r="R27" i="69"/>
  <c r="R26" i="69"/>
  <c r="R25" i="69"/>
  <c r="R24" i="69"/>
  <c r="R23" i="69"/>
  <c r="R22" i="69"/>
  <c r="R21" i="69"/>
  <c r="R20" i="69"/>
  <c r="R19" i="69"/>
  <c r="R18" i="69"/>
  <c r="R17" i="69"/>
  <c r="R16" i="69"/>
  <c r="R15" i="69"/>
  <c r="R14" i="69"/>
  <c r="R13" i="69"/>
  <c r="R12" i="69"/>
  <c r="R11" i="69"/>
  <c r="R10" i="69"/>
  <c r="R9" i="69"/>
  <c r="R8" i="69"/>
  <c r="R7" i="69"/>
  <c r="R6" i="69"/>
  <c r="R5" i="69"/>
  <c r="R4" i="69"/>
  <c r="S4" i="69" s="1"/>
  <c r="R34" i="68"/>
  <c r="R33" i="68"/>
  <c r="R32" i="68"/>
  <c r="R31" i="68"/>
  <c r="R30" i="68"/>
  <c r="R29" i="68"/>
  <c r="R28" i="68"/>
  <c r="R27" i="68"/>
  <c r="R26" i="68"/>
  <c r="R25" i="68"/>
  <c r="R24" i="68"/>
  <c r="R23" i="68"/>
  <c r="R22" i="68"/>
  <c r="R21" i="68"/>
  <c r="R20" i="68"/>
  <c r="R19" i="68"/>
  <c r="R18" i="68"/>
  <c r="R17" i="68"/>
  <c r="R16" i="68"/>
  <c r="R15" i="68"/>
  <c r="R14" i="68"/>
  <c r="R13" i="68"/>
  <c r="R12" i="68"/>
  <c r="R11" i="68"/>
  <c r="R10" i="68"/>
  <c r="R9" i="68"/>
  <c r="R8" i="68"/>
  <c r="R7" i="68"/>
  <c r="R6" i="68"/>
  <c r="R5" i="68"/>
  <c r="R4" i="68"/>
  <c r="S4" i="68" s="1"/>
  <c r="R34" i="67"/>
  <c r="R33" i="67"/>
  <c r="R32" i="67"/>
  <c r="R31" i="67"/>
  <c r="R30" i="67"/>
  <c r="R29" i="67"/>
  <c r="R28" i="67"/>
  <c r="R27" i="67"/>
  <c r="R26" i="67"/>
  <c r="R25" i="67"/>
  <c r="R24" i="67"/>
  <c r="R23" i="67"/>
  <c r="R22" i="67"/>
  <c r="R21" i="67"/>
  <c r="R20" i="67"/>
  <c r="R19" i="67"/>
  <c r="R18" i="67"/>
  <c r="R17" i="67"/>
  <c r="R16" i="67"/>
  <c r="R15" i="67"/>
  <c r="R14" i="67"/>
  <c r="R13" i="67"/>
  <c r="R12" i="67"/>
  <c r="R11" i="67"/>
  <c r="R10" i="67"/>
  <c r="R9" i="67"/>
  <c r="R8" i="67"/>
  <c r="R7" i="67"/>
  <c r="R6" i="67"/>
  <c r="R5" i="67"/>
  <c r="R4" i="67"/>
  <c r="S4" i="67" s="1"/>
  <c r="R34" i="66"/>
  <c r="R33" i="66"/>
  <c r="R32" i="66"/>
  <c r="R31" i="66"/>
  <c r="R30" i="66"/>
  <c r="R29" i="66"/>
  <c r="R28" i="66"/>
  <c r="R27" i="66"/>
  <c r="R26" i="66"/>
  <c r="R25" i="66"/>
  <c r="R24" i="66"/>
  <c r="R23" i="66"/>
  <c r="R22" i="66"/>
  <c r="R21" i="66"/>
  <c r="R20" i="66"/>
  <c r="R19" i="66"/>
  <c r="R18" i="66"/>
  <c r="R17" i="66"/>
  <c r="R16" i="66"/>
  <c r="R15" i="66"/>
  <c r="R14" i="66"/>
  <c r="R13" i="66"/>
  <c r="R12" i="66"/>
  <c r="R11" i="66"/>
  <c r="R10" i="66"/>
  <c r="R9" i="66"/>
  <c r="R8" i="66"/>
  <c r="R7" i="66"/>
  <c r="R6" i="66"/>
  <c r="R5" i="66"/>
  <c r="R4" i="66"/>
  <c r="S4" i="66" s="1"/>
  <c r="S5" i="66" s="1"/>
  <c r="R34" i="65"/>
  <c r="R33" i="65"/>
  <c r="R32" i="65"/>
  <c r="R31" i="65"/>
  <c r="R30" i="65"/>
  <c r="R29" i="65"/>
  <c r="R28" i="65"/>
  <c r="R27" i="65"/>
  <c r="R26" i="65"/>
  <c r="R25" i="65"/>
  <c r="R24" i="65"/>
  <c r="R23" i="65"/>
  <c r="R22" i="65"/>
  <c r="R21" i="65"/>
  <c r="R20" i="65"/>
  <c r="R19" i="65"/>
  <c r="R18" i="65"/>
  <c r="R17" i="65"/>
  <c r="R16" i="65"/>
  <c r="R15" i="65"/>
  <c r="R14" i="65"/>
  <c r="R13" i="65"/>
  <c r="R12" i="65"/>
  <c r="R11" i="65"/>
  <c r="R10" i="65"/>
  <c r="R9" i="65"/>
  <c r="R8" i="65"/>
  <c r="R7" i="65"/>
  <c r="R6" i="65"/>
  <c r="R5" i="65"/>
  <c r="R4" i="65"/>
  <c r="S4" i="65" s="1"/>
  <c r="R34" i="64"/>
  <c r="R33" i="64"/>
  <c r="R32" i="64"/>
  <c r="R31" i="64"/>
  <c r="R30" i="64"/>
  <c r="R29" i="64"/>
  <c r="R28" i="64"/>
  <c r="R27" i="64"/>
  <c r="R26" i="64"/>
  <c r="R25" i="64"/>
  <c r="R24" i="64"/>
  <c r="R23" i="64"/>
  <c r="R22" i="64"/>
  <c r="R21" i="64"/>
  <c r="R20" i="64"/>
  <c r="R19" i="64"/>
  <c r="R18" i="64"/>
  <c r="R17" i="64"/>
  <c r="R16" i="64"/>
  <c r="R15" i="64"/>
  <c r="R14" i="64"/>
  <c r="R13" i="64"/>
  <c r="R12" i="64"/>
  <c r="R11" i="64"/>
  <c r="R10" i="64"/>
  <c r="R9" i="64"/>
  <c r="R8" i="64"/>
  <c r="R7" i="64"/>
  <c r="R6" i="64"/>
  <c r="R5" i="64"/>
  <c r="R4" i="64"/>
  <c r="S4" i="64" s="1"/>
  <c r="R34" i="63"/>
  <c r="R33" i="63"/>
  <c r="R32" i="63"/>
  <c r="R31" i="63"/>
  <c r="R30" i="63"/>
  <c r="R29" i="63"/>
  <c r="R28" i="63"/>
  <c r="R27" i="63"/>
  <c r="R26" i="63"/>
  <c r="R25" i="63"/>
  <c r="R24" i="63"/>
  <c r="R23" i="63"/>
  <c r="R22" i="63"/>
  <c r="R21" i="63"/>
  <c r="R20" i="63"/>
  <c r="R19" i="63"/>
  <c r="R18" i="63"/>
  <c r="R17" i="63"/>
  <c r="R16" i="63"/>
  <c r="R15" i="63"/>
  <c r="R14" i="63"/>
  <c r="R13" i="63"/>
  <c r="R12" i="63"/>
  <c r="R11" i="63"/>
  <c r="R10" i="63"/>
  <c r="R9" i="63"/>
  <c r="R8" i="63"/>
  <c r="R7" i="63"/>
  <c r="R6" i="63"/>
  <c r="R5" i="63"/>
  <c r="R4" i="63"/>
  <c r="S4" i="63" s="1"/>
  <c r="R34" i="62"/>
  <c r="R33" i="62"/>
  <c r="R32" i="62"/>
  <c r="R31" i="62"/>
  <c r="R30" i="62"/>
  <c r="R29" i="62"/>
  <c r="R28" i="62"/>
  <c r="R27" i="62"/>
  <c r="R26" i="62"/>
  <c r="R25" i="62"/>
  <c r="R24" i="62"/>
  <c r="R23" i="62"/>
  <c r="R22" i="62"/>
  <c r="R21" i="62"/>
  <c r="R20" i="62"/>
  <c r="R19" i="62"/>
  <c r="R18" i="62"/>
  <c r="R17" i="62"/>
  <c r="R16" i="62"/>
  <c r="R15" i="62"/>
  <c r="R14" i="62"/>
  <c r="R13" i="62"/>
  <c r="R12" i="62"/>
  <c r="R11" i="62"/>
  <c r="R10" i="62"/>
  <c r="R9" i="62"/>
  <c r="R8" i="62"/>
  <c r="R7" i="62"/>
  <c r="R6" i="62"/>
  <c r="R5" i="62"/>
  <c r="R4" i="62"/>
  <c r="S4" i="62" s="1"/>
  <c r="S5" i="62" s="1"/>
  <c r="R34" i="61"/>
  <c r="R33" i="61"/>
  <c r="R32" i="61"/>
  <c r="R31" i="61"/>
  <c r="R30" i="61"/>
  <c r="R29" i="61"/>
  <c r="R28" i="61"/>
  <c r="R27" i="61"/>
  <c r="R26" i="61"/>
  <c r="R25" i="61"/>
  <c r="R24" i="61"/>
  <c r="R23" i="61"/>
  <c r="R22" i="61"/>
  <c r="R21" i="61"/>
  <c r="R20" i="61"/>
  <c r="R19" i="61"/>
  <c r="R18" i="61"/>
  <c r="R17" i="61"/>
  <c r="R16" i="61"/>
  <c r="R15" i="61"/>
  <c r="R14" i="61"/>
  <c r="R13" i="61"/>
  <c r="R12" i="61"/>
  <c r="R11" i="61"/>
  <c r="R10" i="61"/>
  <c r="R9" i="61"/>
  <c r="R8" i="61"/>
  <c r="R7" i="61"/>
  <c r="R6" i="61"/>
  <c r="R5" i="61"/>
  <c r="R4" i="61"/>
  <c r="S4" i="61" s="1"/>
  <c r="R34" i="60"/>
  <c r="R33" i="60"/>
  <c r="R32" i="60"/>
  <c r="R31" i="60"/>
  <c r="R30" i="60"/>
  <c r="R29" i="60"/>
  <c r="R28" i="60"/>
  <c r="R27" i="60"/>
  <c r="R26" i="60"/>
  <c r="R25" i="60"/>
  <c r="R24" i="60"/>
  <c r="R23" i="60"/>
  <c r="R22" i="60"/>
  <c r="R21" i="60"/>
  <c r="R20" i="60"/>
  <c r="R19" i="60"/>
  <c r="R18" i="60"/>
  <c r="R17" i="60"/>
  <c r="R16" i="60"/>
  <c r="R15" i="60"/>
  <c r="R14" i="60"/>
  <c r="R13" i="60"/>
  <c r="R12" i="60"/>
  <c r="R11" i="60"/>
  <c r="R10" i="60"/>
  <c r="R9" i="60"/>
  <c r="R8" i="60"/>
  <c r="R7" i="60"/>
  <c r="R6" i="60"/>
  <c r="R5" i="60"/>
  <c r="R4" i="60"/>
  <c r="S4" i="60" s="1"/>
  <c r="S5" i="60" s="1"/>
  <c r="R34" i="59"/>
  <c r="R33" i="59"/>
  <c r="R32" i="59"/>
  <c r="R31" i="59"/>
  <c r="R30" i="59"/>
  <c r="R29" i="59"/>
  <c r="R28" i="59"/>
  <c r="R27" i="59"/>
  <c r="R26" i="59"/>
  <c r="R25" i="59"/>
  <c r="R24" i="59"/>
  <c r="R23" i="59"/>
  <c r="R22" i="59"/>
  <c r="R21" i="59"/>
  <c r="R20" i="59"/>
  <c r="R19" i="59"/>
  <c r="R18" i="59"/>
  <c r="R17" i="59"/>
  <c r="R16" i="59"/>
  <c r="R15" i="59"/>
  <c r="R14" i="59"/>
  <c r="R13" i="59"/>
  <c r="R12" i="59"/>
  <c r="R11" i="59"/>
  <c r="R10" i="59"/>
  <c r="R9" i="59"/>
  <c r="R8" i="59"/>
  <c r="R7" i="59"/>
  <c r="R6" i="59"/>
  <c r="R5" i="59"/>
  <c r="R4" i="59"/>
  <c r="S4" i="59" s="1"/>
  <c r="R34" i="58"/>
  <c r="R33" i="58"/>
  <c r="R32" i="58"/>
  <c r="R31" i="58"/>
  <c r="R30" i="58"/>
  <c r="R29" i="58"/>
  <c r="R28" i="58"/>
  <c r="R27" i="58"/>
  <c r="R26" i="58"/>
  <c r="R25" i="58"/>
  <c r="R24" i="58"/>
  <c r="R23" i="58"/>
  <c r="R22" i="58"/>
  <c r="R21" i="58"/>
  <c r="R20" i="58"/>
  <c r="R19" i="58"/>
  <c r="R18" i="58"/>
  <c r="R17" i="58"/>
  <c r="R16" i="58"/>
  <c r="R15" i="58"/>
  <c r="R14" i="58"/>
  <c r="R13" i="58"/>
  <c r="R12" i="58"/>
  <c r="R11" i="58"/>
  <c r="R10" i="58"/>
  <c r="R9" i="58"/>
  <c r="R8" i="58"/>
  <c r="R7" i="58"/>
  <c r="R6" i="58"/>
  <c r="R5" i="58"/>
  <c r="R4" i="58"/>
  <c r="S4" i="58" s="1"/>
  <c r="R34" i="57"/>
  <c r="R33" i="57"/>
  <c r="R32" i="57"/>
  <c r="R31" i="57"/>
  <c r="R30" i="57"/>
  <c r="R29" i="57"/>
  <c r="R28" i="57"/>
  <c r="R27" i="57"/>
  <c r="R26" i="57"/>
  <c r="R25" i="57"/>
  <c r="R24" i="57"/>
  <c r="R23" i="57"/>
  <c r="R22" i="57"/>
  <c r="R21" i="57"/>
  <c r="R20" i="57"/>
  <c r="R19" i="57"/>
  <c r="R18" i="57"/>
  <c r="R17" i="57"/>
  <c r="R16" i="57"/>
  <c r="R15" i="57"/>
  <c r="R14" i="57"/>
  <c r="R13" i="57"/>
  <c r="R12" i="57"/>
  <c r="R11" i="57"/>
  <c r="R10" i="57"/>
  <c r="R9" i="57"/>
  <c r="R8" i="57"/>
  <c r="R7" i="57"/>
  <c r="R6" i="57"/>
  <c r="R5" i="57"/>
  <c r="R4" i="57"/>
  <c r="S4" i="57" s="1"/>
  <c r="R34" i="54"/>
  <c r="R33" i="54"/>
  <c r="R32" i="54"/>
  <c r="R31" i="54"/>
  <c r="R30" i="54"/>
  <c r="R29" i="54"/>
  <c r="R28" i="54"/>
  <c r="R27" i="54"/>
  <c r="R26" i="54"/>
  <c r="R25" i="54"/>
  <c r="R24" i="54"/>
  <c r="R23" i="54"/>
  <c r="R22" i="54"/>
  <c r="R21" i="54"/>
  <c r="R20" i="54"/>
  <c r="R19" i="54"/>
  <c r="R18" i="54"/>
  <c r="R17" i="54"/>
  <c r="R16" i="54"/>
  <c r="R15" i="54"/>
  <c r="R14" i="54"/>
  <c r="R13" i="54"/>
  <c r="R12" i="54"/>
  <c r="R11" i="54"/>
  <c r="R10" i="54"/>
  <c r="R9" i="54"/>
  <c r="R8" i="54"/>
  <c r="R7" i="54"/>
  <c r="R6" i="54"/>
  <c r="R5" i="54"/>
  <c r="R4" i="54"/>
  <c r="S4" i="54" s="1"/>
  <c r="E35" i="60"/>
  <c r="E35" i="59"/>
  <c r="E35" i="58"/>
  <c r="E35" i="57"/>
  <c r="F35" i="87"/>
  <c r="E35" i="87"/>
  <c r="F35" i="86"/>
  <c r="E35" i="86"/>
  <c r="F35" i="85"/>
  <c r="E35" i="85"/>
  <c r="F35" i="84"/>
  <c r="E35" i="84"/>
  <c r="F35" i="83"/>
  <c r="E35" i="83"/>
  <c r="F35" i="82"/>
  <c r="E35" i="82"/>
  <c r="F35" i="81"/>
  <c r="E35" i="81"/>
  <c r="F35" i="80"/>
  <c r="E35" i="80"/>
  <c r="F35" i="79"/>
  <c r="E35" i="79"/>
  <c r="F35" i="78"/>
  <c r="E35" i="78"/>
  <c r="F35" i="77"/>
  <c r="E35" i="77"/>
  <c r="F35" i="76"/>
  <c r="E35" i="76"/>
  <c r="F35" i="75"/>
  <c r="E35" i="75"/>
  <c r="F35" i="74"/>
  <c r="E35" i="74"/>
  <c r="F35" i="73"/>
  <c r="E35" i="73"/>
  <c r="F35" i="72"/>
  <c r="E35" i="72"/>
  <c r="F35" i="71"/>
  <c r="E35" i="71"/>
  <c r="F35" i="70"/>
  <c r="E35" i="70"/>
  <c r="F35" i="69"/>
  <c r="E35" i="69"/>
  <c r="F35" i="68"/>
  <c r="E35" i="68"/>
  <c r="F35" i="67"/>
  <c r="E35" i="67"/>
  <c r="F35" i="66"/>
  <c r="E35" i="66"/>
  <c r="F35" i="65"/>
  <c r="E35" i="65"/>
  <c r="F35" i="64"/>
  <c r="E35" i="64"/>
  <c r="F35" i="63"/>
  <c r="E35" i="63"/>
  <c r="F35" i="62"/>
  <c r="E35" i="62"/>
  <c r="F35" i="61"/>
  <c r="E35" i="61"/>
  <c r="F35" i="60"/>
  <c r="F35" i="59"/>
  <c r="F35" i="58"/>
  <c r="F35" i="57"/>
  <c r="E35" i="54"/>
  <c r="D18" i="23"/>
  <c r="D11" i="31"/>
  <c r="B9" i="53"/>
  <c r="D4" i="34" s="1"/>
  <c r="C10" i="53"/>
  <c r="D45" i="53" s="1"/>
  <c r="B22" i="53"/>
  <c r="D4" i="21" s="1"/>
  <c r="B7" i="53"/>
  <c r="D4" i="36" s="1"/>
  <c r="C7" i="53"/>
  <c r="D42" i="53" s="1"/>
  <c r="B8" i="53"/>
  <c r="D4" i="35" s="1"/>
  <c r="C8" i="53"/>
  <c r="D43" i="53" s="1"/>
  <c r="C9" i="53"/>
  <c r="D44" i="53" s="1"/>
  <c r="B10" i="53"/>
  <c r="D4" i="33" s="1"/>
  <c r="B11" i="53"/>
  <c r="D4" i="32" s="1"/>
  <c r="C11" i="53"/>
  <c r="D46" i="53" s="1"/>
  <c r="B12" i="53"/>
  <c r="D4" i="31" s="1"/>
  <c r="C12" i="53"/>
  <c r="D47" i="53" s="1"/>
  <c r="B13" i="53"/>
  <c r="D4" i="30" s="1"/>
  <c r="C13" i="53"/>
  <c r="D48" i="53" s="1"/>
  <c r="B14" i="53"/>
  <c r="D4" i="29" s="1"/>
  <c r="C14" i="53"/>
  <c r="D49" i="53" s="1"/>
  <c r="B15" i="53"/>
  <c r="D4" i="28" s="1"/>
  <c r="C15" i="53"/>
  <c r="D50" i="53" s="1"/>
  <c r="B16" i="53"/>
  <c r="D4" i="27" s="1"/>
  <c r="C16" i="53"/>
  <c r="D51" i="53" s="1"/>
  <c r="B17" i="53"/>
  <c r="D4" i="26" s="1"/>
  <c r="C17" i="53"/>
  <c r="D52" i="53" s="1"/>
  <c r="B18" i="53"/>
  <c r="D4" i="25" s="1"/>
  <c r="C18" i="53"/>
  <c r="D53" i="53" s="1"/>
  <c r="B19" i="53"/>
  <c r="D4" i="24" s="1"/>
  <c r="C19" i="53"/>
  <c r="D54" i="53" s="1"/>
  <c r="B20" i="53"/>
  <c r="D4" i="23" s="1"/>
  <c r="C20" i="53"/>
  <c r="D55" i="53" s="1"/>
  <c r="B21" i="53"/>
  <c r="D4" i="22" s="1"/>
  <c r="C21" i="53"/>
  <c r="D56" i="53" s="1"/>
  <c r="C22" i="53"/>
  <c r="D57" i="53" s="1"/>
  <c r="B23" i="53"/>
  <c r="D4" i="20" s="1"/>
  <c r="C23" i="53"/>
  <c r="D58" i="53" s="1"/>
  <c r="B24" i="53"/>
  <c r="D4" i="19" s="1"/>
  <c r="C24" i="53"/>
  <c r="D59" i="53" s="1"/>
  <c r="B25" i="53"/>
  <c r="D4" i="18" s="1"/>
  <c r="C25" i="53"/>
  <c r="D60" i="53" s="1"/>
  <c r="B26" i="53"/>
  <c r="D4" i="17" s="1"/>
  <c r="C26" i="53"/>
  <c r="D61" i="53" s="1"/>
  <c r="B27" i="53"/>
  <c r="D4" i="16" s="1"/>
  <c r="C27" i="53"/>
  <c r="D62" i="53" s="1"/>
  <c r="B28" i="53"/>
  <c r="D4" i="15" s="1"/>
  <c r="C28" i="53"/>
  <c r="D63" i="53" s="1"/>
  <c r="B29" i="53"/>
  <c r="D4" i="14" s="1"/>
  <c r="C29" i="53"/>
  <c r="D64" i="53" s="1"/>
  <c r="B30" i="53"/>
  <c r="D4" i="13" s="1"/>
  <c r="C30" i="53"/>
  <c r="D65" i="53" s="1"/>
  <c r="B31" i="53"/>
  <c r="D4" i="11" s="1"/>
  <c r="C31" i="53"/>
  <c r="D66" i="53" s="1"/>
  <c r="B32" i="53"/>
  <c r="D4" i="50" s="1"/>
  <c r="C32" i="53"/>
  <c r="D67" i="53" s="1"/>
  <c r="B33" i="53"/>
  <c r="D4" i="51" s="1"/>
  <c r="C33" i="53"/>
  <c r="D68" i="53" s="1"/>
  <c r="B34" i="53"/>
  <c r="D4" i="8" s="1"/>
  <c r="C34" i="53"/>
  <c r="D69" i="53" s="1"/>
  <c r="B35" i="53"/>
  <c r="D4" i="37" s="1"/>
  <c r="C35" i="53"/>
  <c r="D70" i="53" s="1"/>
  <c r="B36" i="53"/>
  <c r="D4" i="38" s="1"/>
  <c r="C36" i="53"/>
  <c r="D71" i="53" s="1"/>
  <c r="B10" i="93"/>
  <c r="D5" i="36" s="1"/>
  <c r="C10" i="93"/>
  <c r="D45" i="93" s="1"/>
  <c r="B11" i="93"/>
  <c r="D5" i="35" s="1"/>
  <c r="C11" i="93"/>
  <c r="D46" i="93" s="1"/>
  <c r="B12" i="93"/>
  <c r="D5" i="34" s="1"/>
  <c r="C12" i="93"/>
  <c r="D47" i="93" s="1"/>
  <c r="B13" i="93"/>
  <c r="D5" i="33" s="1"/>
  <c r="C13" i="93"/>
  <c r="D48" i="93" s="1"/>
  <c r="B14" i="93"/>
  <c r="D5" i="32" s="1"/>
  <c r="C14" i="93"/>
  <c r="D49" i="93" s="1"/>
  <c r="B15" i="93"/>
  <c r="D5" i="31" s="1"/>
  <c r="C15" i="93"/>
  <c r="D50" i="93" s="1"/>
  <c r="B16" i="93"/>
  <c r="D5" i="30" s="1"/>
  <c r="C16" i="93"/>
  <c r="D51" i="93" s="1"/>
  <c r="B17" i="93"/>
  <c r="D5" i="29" s="1"/>
  <c r="C17" i="93"/>
  <c r="D52" i="93" s="1"/>
  <c r="B18" i="93"/>
  <c r="D5" i="28" s="1"/>
  <c r="C18" i="93"/>
  <c r="D53" i="93" s="1"/>
  <c r="B19" i="93"/>
  <c r="D5" i="27" s="1"/>
  <c r="C19" i="93"/>
  <c r="D54" i="93" s="1"/>
  <c r="B20" i="93"/>
  <c r="D5" i="26" s="1"/>
  <c r="C20" i="93"/>
  <c r="D55" i="93" s="1"/>
  <c r="B21" i="93"/>
  <c r="D5" i="25" s="1"/>
  <c r="C21" i="93"/>
  <c r="D56" i="93" s="1"/>
  <c r="B22" i="93"/>
  <c r="D5" i="24" s="1"/>
  <c r="C22" i="93"/>
  <c r="D57" i="93" s="1"/>
  <c r="B23" i="93"/>
  <c r="D5" i="23" s="1"/>
  <c r="C23" i="93"/>
  <c r="D58" i="93" s="1"/>
  <c r="B24" i="93"/>
  <c r="D5" i="22" s="1"/>
  <c r="C24" i="93"/>
  <c r="D59" i="93" s="1"/>
  <c r="B25" i="93"/>
  <c r="D5" i="21" s="1"/>
  <c r="C25" i="93"/>
  <c r="D60" i="93" s="1"/>
  <c r="B26" i="93"/>
  <c r="D5" i="20" s="1"/>
  <c r="C26" i="93"/>
  <c r="D61" i="93" s="1"/>
  <c r="B27" i="93"/>
  <c r="D5" i="19" s="1"/>
  <c r="C27" i="93"/>
  <c r="D62" i="93" s="1"/>
  <c r="B28" i="93"/>
  <c r="D5" i="18" s="1"/>
  <c r="C28" i="93"/>
  <c r="D63" i="93" s="1"/>
  <c r="B29" i="93"/>
  <c r="D5" i="17" s="1"/>
  <c r="C29" i="93"/>
  <c r="D64" i="93" s="1"/>
  <c r="B30" i="93"/>
  <c r="D5" i="16" s="1"/>
  <c r="C30" i="93"/>
  <c r="D65" i="93" s="1"/>
  <c r="B31" i="93"/>
  <c r="D5" i="15" s="1"/>
  <c r="C31" i="93"/>
  <c r="D66" i="93" s="1"/>
  <c r="B32" i="93"/>
  <c r="D5" i="14" s="1"/>
  <c r="C32" i="93"/>
  <c r="D67" i="93" s="1"/>
  <c r="B33" i="93"/>
  <c r="D5" i="13" s="1"/>
  <c r="C33" i="93"/>
  <c r="D68" i="93" s="1"/>
  <c r="B34" i="93"/>
  <c r="D5" i="11" s="1"/>
  <c r="C34" i="93"/>
  <c r="D69" i="93" s="1"/>
  <c r="B35" i="93"/>
  <c r="D5" i="50" s="1"/>
  <c r="C35" i="93"/>
  <c r="D70" i="93" s="1"/>
  <c r="B36" i="93"/>
  <c r="D5" i="51" s="1"/>
  <c r="C36" i="93"/>
  <c r="D71" i="93" s="1"/>
  <c r="B37" i="93"/>
  <c r="D5" i="8" s="1"/>
  <c r="C37" i="93"/>
  <c r="D72" i="93" s="1"/>
  <c r="B38" i="93"/>
  <c r="D5" i="37" s="1"/>
  <c r="C38" i="93"/>
  <c r="D73" i="93" s="1"/>
  <c r="B39" i="93"/>
  <c r="D5" i="38" s="1"/>
  <c r="C39" i="93"/>
  <c r="D74" i="93" s="1"/>
  <c r="B7" i="94"/>
  <c r="D7" i="36" s="1"/>
  <c r="C7" i="94"/>
  <c r="D42" i="94" s="1"/>
  <c r="B8" i="94"/>
  <c r="D7" i="35" s="1"/>
  <c r="C8" i="94"/>
  <c r="D43" i="94" s="1"/>
  <c r="B9" i="94"/>
  <c r="D7" i="34" s="1"/>
  <c r="C9" i="94"/>
  <c r="D44" i="94" s="1"/>
  <c r="B10" i="94"/>
  <c r="D7" i="33" s="1"/>
  <c r="C10" i="94"/>
  <c r="D45" i="94" s="1"/>
  <c r="B11" i="94"/>
  <c r="D7" i="32" s="1"/>
  <c r="C11" i="94"/>
  <c r="D46" i="94" s="1"/>
  <c r="B12" i="94"/>
  <c r="D7" i="31" s="1"/>
  <c r="C12" i="94"/>
  <c r="D47" i="94" s="1"/>
  <c r="B13" i="94"/>
  <c r="D7" i="30" s="1"/>
  <c r="C13" i="94"/>
  <c r="D48" i="94" s="1"/>
  <c r="B14" i="94"/>
  <c r="D7" i="29" s="1"/>
  <c r="C14" i="94"/>
  <c r="D49" i="94" s="1"/>
  <c r="B15" i="94"/>
  <c r="D7" i="28" s="1"/>
  <c r="C15" i="94"/>
  <c r="D50" i="94" s="1"/>
  <c r="B16" i="94"/>
  <c r="D7" i="27" s="1"/>
  <c r="C16" i="94"/>
  <c r="D51" i="94" s="1"/>
  <c r="B17" i="94"/>
  <c r="D7" i="26" s="1"/>
  <c r="C17" i="94"/>
  <c r="D52" i="94" s="1"/>
  <c r="B18" i="94"/>
  <c r="D7" i="25" s="1"/>
  <c r="C18" i="94"/>
  <c r="D53" i="94" s="1"/>
  <c r="B19" i="94"/>
  <c r="D7" i="24" s="1"/>
  <c r="C19" i="94"/>
  <c r="D54" i="94" s="1"/>
  <c r="B20" i="94"/>
  <c r="D7" i="23" s="1"/>
  <c r="C20" i="94"/>
  <c r="D55" i="94" s="1"/>
  <c r="B21" i="94"/>
  <c r="D7" i="22" s="1"/>
  <c r="C21" i="94"/>
  <c r="D56" i="94" s="1"/>
  <c r="B22" i="94"/>
  <c r="D7" i="21" s="1"/>
  <c r="C22" i="94"/>
  <c r="D57" i="94" s="1"/>
  <c r="B23" i="94"/>
  <c r="D7" i="20" s="1"/>
  <c r="C23" i="94"/>
  <c r="D58" i="94" s="1"/>
  <c r="B24" i="94"/>
  <c r="D7" i="19" s="1"/>
  <c r="C24" i="94"/>
  <c r="D59" i="94" s="1"/>
  <c r="B25" i="94"/>
  <c r="D7" i="18" s="1"/>
  <c r="C25" i="94"/>
  <c r="D60" i="94" s="1"/>
  <c r="B26" i="94"/>
  <c r="D7" i="17" s="1"/>
  <c r="C26" i="94"/>
  <c r="D61" i="94" s="1"/>
  <c r="B27" i="94"/>
  <c r="D7" i="16" s="1"/>
  <c r="C27" i="94"/>
  <c r="D62" i="94" s="1"/>
  <c r="B28" i="94"/>
  <c r="D7" i="15" s="1"/>
  <c r="C28" i="94"/>
  <c r="D63" i="94" s="1"/>
  <c r="B29" i="94"/>
  <c r="D7" i="14" s="1"/>
  <c r="C29" i="94"/>
  <c r="D64" i="94" s="1"/>
  <c r="B30" i="94"/>
  <c r="D7" i="13" s="1"/>
  <c r="C30" i="94"/>
  <c r="D65" i="94" s="1"/>
  <c r="B31" i="94"/>
  <c r="D7" i="11" s="1"/>
  <c r="C31" i="94"/>
  <c r="D66" i="94" s="1"/>
  <c r="B32" i="94"/>
  <c r="D7" i="50" s="1"/>
  <c r="C32" i="94"/>
  <c r="D67" i="94" s="1"/>
  <c r="B33" i="94"/>
  <c r="D7" i="51" s="1"/>
  <c r="C33" i="94"/>
  <c r="D68" i="94" s="1"/>
  <c r="B34" i="94"/>
  <c r="D7" i="8" s="1"/>
  <c r="C34" i="94"/>
  <c r="D69" i="94" s="1"/>
  <c r="B35" i="94"/>
  <c r="D7" i="37" s="1"/>
  <c r="C35" i="94"/>
  <c r="D70" i="94" s="1"/>
  <c r="B36" i="94"/>
  <c r="D7" i="38" s="1"/>
  <c r="C36" i="94"/>
  <c r="D71" i="94" s="1"/>
  <c r="B7" i="95"/>
  <c r="C7" i="95"/>
  <c r="D42" i="95" s="1"/>
  <c r="B8" i="95"/>
  <c r="D8" i="35" s="1"/>
  <c r="C8" i="95"/>
  <c r="D43" i="95" s="1"/>
  <c r="B9" i="95"/>
  <c r="D8" i="34" s="1"/>
  <c r="C9" i="95"/>
  <c r="D44" i="95" s="1"/>
  <c r="B10" i="95"/>
  <c r="D8" i="33" s="1"/>
  <c r="C10" i="95"/>
  <c r="D45" i="95" s="1"/>
  <c r="B11" i="95"/>
  <c r="D8" i="32" s="1"/>
  <c r="C11" i="95"/>
  <c r="D46" i="95" s="1"/>
  <c r="B12" i="95"/>
  <c r="D8" i="31" s="1"/>
  <c r="C12" i="95"/>
  <c r="D47" i="95" s="1"/>
  <c r="B13" i="95"/>
  <c r="D8" i="30" s="1"/>
  <c r="C13" i="95"/>
  <c r="D48" i="95" s="1"/>
  <c r="B14" i="95"/>
  <c r="D8" i="29" s="1"/>
  <c r="C14" i="95"/>
  <c r="D49" i="95" s="1"/>
  <c r="B15" i="95"/>
  <c r="D8" i="28" s="1"/>
  <c r="C15" i="95"/>
  <c r="D50" i="95" s="1"/>
  <c r="B16" i="95"/>
  <c r="D8" i="27" s="1"/>
  <c r="C16" i="95"/>
  <c r="D51" i="95" s="1"/>
  <c r="B17" i="95"/>
  <c r="D8" i="26" s="1"/>
  <c r="C17" i="95"/>
  <c r="D52" i="95" s="1"/>
  <c r="B18" i="95"/>
  <c r="D8" i="25" s="1"/>
  <c r="C18" i="95"/>
  <c r="D53" i="95" s="1"/>
  <c r="B19" i="95"/>
  <c r="D8" i="24" s="1"/>
  <c r="C19" i="95"/>
  <c r="D54" i="95" s="1"/>
  <c r="B20" i="95"/>
  <c r="D8" i="23" s="1"/>
  <c r="C20" i="95"/>
  <c r="D55" i="95" s="1"/>
  <c r="B21" i="95"/>
  <c r="D8" i="22" s="1"/>
  <c r="C21" i="95"/>
  <c r="D56" i="95" s="1"/>
  <c r="B22" i="95"/>
  <c r="D8" i="21" s="1"/>
  <c r="C22" i="95"/>
  <c r="D57" i="95" s="1"/>
  <c r="B23" i="95"/>
  <c r="D8" i="20" s="1"/>
  <c r="C23" i="95"/>
  <c r="D58" i="95" s="1"/>
  <c r="B24" i="95"/>
  <c r="D8" i="19" s="1"/>
  <c r="C24" i="95"/>
  <c r="D59" i="95" s="1"/>
  <c r="B25" i="95"/>
  <c r="D8" i="18" s="1"/>
  <c r="C25" i="95"/>
  <c r="D60" i="95" s="1"/>
  <c r="B26" i="95"/>
  <c r="D8" i="17" s="1"/>
  <c r="C26" i="95"/>
  <c r="D61" i="95" s="1"/>
  <c r="B27" i="95"/>
  <c r="D8" i="16" s="1"/>
  <c r="C27" i="95"/>
  <c r="D62" i="95" s="1"/>
  <c r="B28" i="95"/>
  <c r="D8" i="15" s="1"/>
  <c r="C28" i="95"/>
  <c r="D63" i="95" s="1"/>
  <c r="B29" i="95"/>
  <c r="D8" i="14" s="1"/>
  <c r="C29" i="95"/>
  <c r="D64" i="95" s="1"/>
  <c r="B30" i="95"/>
  <c r="D8" i="13" s="1"/>
  <c r="C30" i="95"/>
  <c r="D65" i="95" s="1"/>
  <c r="B31" i="95"/>
  <c r="D8" i="11" s="1"/>
  <c r="C31" i="95"/>
  <c r="D66" i="95" s="1"/>
  <c r="B32" i="95"/>
  <c r="D8" i="50" s="1"/>
  <c r="C32" i="95"/>
  <c r="D67" i="95" s="1"/>
  <c r="B33" i="95"/>
  <c r="D8" i="51" s="1"/>
  <c r="C33" i="95"/>
  <c r="D68" i="95" s="1"/>
  <c r="B34" i="95"/>
  <c r="D8" i="8" s="1"/>
  <c r="C34" i="95"/>
  <c r="D69" i="95" s="1"/>
  <c r="B35" i="95"/>
  <c r="D8" i="37" s="1"/>
  <c r="C35" i="95"/>
  <c r="D70" i="95" s="1"/>
  <c r="B36" i="95"/>
  <c r="D8" i="38" s="1"/>
  <c r="C36" i="95"/>
  <c r="D71" i="95" s="1"/>
  <c r="B7" i="96"/>
  <c r="D10" i="36" s="1"/>
  <c r="C7" i="96"/>
  <c r="D42" i="96" s="1"/>
  <c r="B8" i="96"/>
  <c r="D10" i="35" s="1"/>
  <c r="C8" i="96"/>
  <c r="D43" i="96" s="1"/>
  <c r="B9" i="96"/>
  <c r="D10" i="34" s="1"/>
  <c r="C9" i="96"/>
  <c r="D44" i="96" s="1"/>
  <c r="B10" i="96"/>
  <c r="D10" i="33" s="1"/>
  <c r="C10" i="96"/>
  <c r="D45" i="96" s="1"/>
  <c r="B11" i="96"/>
  <c r="D10" i="32" s="1"/>
  <c r="C11" i="96"/>
  <c r="D46" i="96" s="1"/>
  <c r="B12" i="96"/>
  <c r="D10" i="31" s="1"/>
  <c r="C12" i="96"/>
  <c r="D47" i="96" s="1"/>
  <c r="B13" i="96"/>
  <c r="D10" i="30" s="1"/>
  <c r="C13" i="96"/>
  <c r="D48" i="96" s="1"/>
  <c r="B14" i="96"/>
  <c r="D10" i="29" s="1"/>
  <c r="C14" i="96"/>
  <c r="D49" i="96" s="1"/>
  <c r="B15" i="96"/>
  <c r="D10" i="28" s="1"/>
  <c r="C15" i="96"/>
  <c r="D50" i="96" s="1"/>
  <c r="B16" i="96"/>
  <c r="D10" i="27" s="1"/>
  <c r="C16" i="96"/>
  <c r="D51" i="96" s="1"/>
  <c r="B17" i="96"/>
  <c r="D10" i="26" s="1"/>
  <c r="C17" i="96"/>
  <c r="D52" i="96" s="1"/>
  <c r="B18" i="96"/>
  <c r="D10" i="25" s="1"/>
  <c r="C18" i="96"/>
  <c r="D53" i="96" s="1"/>
  <c r="B19" i="96"/>
  <c r="D10" i="24" s="1"/>
  <c r="C19" i="96"/>
  <c r="D54" i="96" s="1"/>
  <c r="B20" i="96"/>
  <c r="D10" i="23" s="1"/>
  <c r="C20" i="96"/>
  <c r="D55" i="96" s="1"/>
  <c r="B21" i="96"/>
  <c r="D10" i="22" s="1"/>
  <c r="C21" i="96"/>
  <c r="D56" i="96" s="1"/>
  <c r="B22" i="96"/>
  <c r="D10" i="21" s="1"/>
  <c r="C22" i="96"/>
  <c r="D57" i="96" s="1"/>
  <c r="B23" i="96"/>
  <c r="D10" i="20" s="1"/>
  <c r="C23" i="96"/>
  <c r="D58" i="96" s="1"/>
  <c r="B24" i="96"/>
  <c r="D10" i="19" s="1"/>
  <c r="C24" i="96"/>
  <c r="D59" i="96" s="1"/>
  <c r="B25" i="96"/>
  <c r="D10" i="18" s="1"/>
  <c r="C25" i="96"/>
  <c r="D60" i="96" s="1"/>
  <c r="B26" i="96"/>
  <c r="D10" i="17" s="1"/>
  <c r="C26" i="96"/>
  <c r="D61" i="96" s="1"/>
  <c r="B27" i="96"/>
  <c r="D10" i="16" s="1"/>
  <c r="C27" i="96"/>
  <c r="D62" i="96" s="1"/>
  <c r="B28" i="96"/>
  <c r="D10" i="15" s="1"/>
  <c r="C28" i="96"/>
  <c r="D63" i="96" s="1"/>
  <c r="B29" i="96"/>
  <c r="D10" i="14" s="1"/>
  <c r="C29" i="96"/>
  <c r="D64" i="96" s="1"/>
  <c r="B30" i="96"/>
  <c r="D10" i="13" s="1"/>
  <c r="C30" i="96"/>
  <c r="D65" i="96" s="1"/>
  <c r="B31" i="96"/>
  <c r="D10" i="11" s="1"/>
  <c r="C31" i="96"/>
  <c r="D66" i="96" s="1"/>
  <c r="B32" i="96"/>
  <c r="D10" i="50" s="1"/>
  <c r="C32" i="96"/>
  <c r="D67" i="96" s="1"/>
  <c r="B33" i="96"/>
  <c r="D10" i="51" s="1"/>
  <c r="C33" i="96"/>
  <c r="D68" i="96" s="1"/>
  <c r="B34" i="96"/>
  <c r="D10" i="8" s="1"/>
  <c r="C34" i="96"/>
  <c r="D69" i="96" s="1"/>
  <c r="B35" i="96"/>
  <c r="D10" i="37" s="1"/>
  <c r="C35" i="96"/>
  <c r="D70" i="96" s="1"/>
  <c r="B36" i="96"/>
  <c r="D10" i="38" s="1"/>
  <c r="C36" i="96"/>
  <c r="D71" i="96" s="1"/>
  <c r="B7" i="97"/>
  <c r="D11" i="36" s="1"/>
  <c r="C7" i="97"/>
  <c r="D42" i="97" s="1"/>
  <c r="B8" i="97"/>
  <c r="D11" i="35" s="1"/>
  <c r="C8" i="97"/>
  <c r="D43" i="97" s="1"/>
  <c r="B9" i="97"/>
  <c r="D11" i="34" s="1"/>
  <c r="C9" i="97"/>
  <c r="D44" i="97" s="1"/>
  <c r="B10" i="97"/>
  <c r="D11" i="33" s="1"/>
  <c r="C10" i="97"/>
  <c r="D45" i="97" s="1"/>
  <c r="B11" i="97"/>
  <c r="D11" i="32" s="1"/>
  <c r="C11" i="97"/>
  <c r="D46" i="97" s="1"/>
  <c r="B12" i="97"/>
  <c r="C12" i="97"/>
  <c r="D47" i="97" s="1"/>
  <c r="B13" i="97"/>
  <c r="D11" i="30" s="1"/>
  <c r="C13" i="97"/>
  <c r="D48" i="97" s="1"/>
  <c r="B14" i="97"/>
  <c r="D11" i="29" s="1"/>
  <c r="C14" i="97"/>
  <c r="D49" i="97" s="1"/>
  <c r="B15" i="97"/>
  <c r="D11" i="28" s="1"/>
  <c r="C15" i="97"/>
  <c r="D50" i="97" s="1"/>
  <c r="B16" i="97"/>
  <c r="D11" i="27" s="1"/>
  <c r="C16" i="97"/>
  <c r="D51" i="97" s="1"/>
  <c r="B17" i="97"/>
  <c r="D11" i="26" s="1"/>
  <c r="C17" i="97"/>
  <c r="D52" i="97" s="1"/>
  <c r="B18" i="97"/>
  <c r="D11" i="25" s="1"/>
  <c r="C18" i="97"/>
  <c r="D53" i="97" s="1"/>
  <c r="B19" i="97"/>
  <c r="D11" i="24" s="1"/>
  <c r="C19" i="97"/>
  <c r="D54" i="97" s="1"/>
  <c r="B20" i="97"/>
  <c r="D11" i="23" s="1"/>
  <c r="C20" i="97"/>
  <c r="D55" i="97" s="1"/>
  <c r="B21" i="97"/>
  <c r="D11" i="22" s="1"/>
  <c r="C21" i="97"/>
  <c r="D56" i="97" s="1"/>
  <c r="B22" i="97"/>
  <c r="D11" i="21" s="1"/>
  <c r="C22" i="97"/>
  <c r="D57" i="97" s="1"/>
  <c r="B23" i="97"/>
  <c r="D11" i="20" s="1"/>
  <c r="C23" i="97"/>
  <c r="D58" i="97" s="1"/>
  <c r="B24" i="97"/>
  <c r="D11" i="19" s="1"/>
  <c r="C24" i="97"/>
  <c r="D59" i="97" s="1"/>
  <c r="B25" i="97"/>
  <c r="D11" i="18" s="1"/>
  <c r="C25" i="97"/>
  <c r="D60" i="97" s="1"/>
  <c r="B26" i="97"/>
  <c r="D11" i="17" s="1"/>
  <c r="C26" i="97"/>
  <c r="D61" i="97" s="1"/>
  <c r="B27" i="97"/>
  <c r="D11" i="16" s="1"/>
  <c r="C27" i="97"/>
  <c r="D62" i="97" s="1"/>
  <c r="B28" i="97"/>
  <c r="D11" i="15" s="1"/>
  <c r="C28" i="97"/>
  <c r="D63" i="97" s="1"/>
  <c r="B29" i="97"/>
  <c r="D11" i="14" s="1"/>
  <c r="C29" i="97"/>
  <c r="D64" i="97" s="1"/>
  <c r="B30" i="97"/>
  <c r="D11" i="13" s="1"/>
  <c r="C30" i="97"/>
  <c r="D65" i="97" s="1"/>
  <c r="B31" i="97"/>
  <c r="D11" i="11" s="1"/>
  <c r="C31" i="97"/>
  <c r="D66" i="97" s="1"/>
  <c r="B32" i="97"/>
  <c r="D11" i="50" s="1"/>
  <c r="C32" i="97"/>
  <c r="D67" i="97" s="1"/>
  <c r="B33" i="97"/>
  <c r="D11" i="51" s="1"/>
  <c r="C33" i="97"/>
  <c r="D68" i="97" s="1"/>
  <c r="B34" i="97"/>
  <c r="D11" i="8" s="1"/>
  <c r="C34" i="97"/>
  <c r="D69" i="97" s="1"/>
  <c r="B35" i="97"/>
  <c r="D11" i="37" s="1"/>
  <c r="C35" i="97"/>
  <c r="D70" i="97" s="1"/>
  <c r="B36" i="97"/>
  <c r="D11" i="38" s="1"/>
  <c r="C36" i="97"/>
  <c r="D71" i="97" s="1"/>
  <c r="B7" i="98"/>
  <c r="C7" i="98"/>
  <c r="D42" i="98" s="1"/>
  <c r="B8" i="98"/>
  <c r="D13" i="35" s="1"/>
  <c r="C8" i="98"/>
  <c r="D43" i="98" s="1"/>
  <c r="B9" i="98"/>
  <c r="D13" i="34" s="1"/>
  <c r="C9" i="98"/>
  <c r="D44" i="98" s="1"/>
  <c r="B10" i="98"/>
  <c r="D13" i="33" s="1"/>
  <c r="C10" i="98"/>
  <c r="D45" i="98" s="1"/>
  <c r="B11" i="98"/>
  <c r="D13" i="32" s="1"/>
  <c r="C11" i="98"/>
  <c r="D46" i="98" s="1"/>
  <c r="B12" i="98"/>
  <c r="D13" i="31" s="1"/>
  <c r="C12" i="98"/>
  <c r="D47" i="98" s="1"/>
  <c r="B13" i="98"/>
  <c r="D13" i="30" s="1"/>
  <c r="C13" i="98"/>
  <c r="D48" i="98" s="1"/>
  <c r="B14" i="98"/>
  <c r="D13" i="29" s="1"/>
  <c r="C14" i="98"/>
  <c r="D49" i="98" s="1"/>
  <c r="B15" i="98"/>
  <c r="D13" i="28" s="1"/>
  <c r="C15" i="98"/>
  <c r="D50" i="98" s="1"/>
  <c r="B16" i="98"/>
  <c r="D13" i="27" s="1"/>
  <c r="C16" i="98"/>
  <c r="D51" i="98" s="1"/>
  <c r="B17" i="98"/>
  <c r="D13" i="26" s="1"/>
  <c r="C17" i="98"/>
  <c r="D52" i="98" s="1"/>
  <c r="B18" i="98"/>
  <c r="D13" i="25" s="1"/>
  <c r="C18" i="98"/>
  <c r="D53" i="98" s="1"/>
  <c r="B19" i="98"/>
  <c r="D13" i="24" s="1"/>
  <c r="C19" i="98"/>
  <c r="D54" i="98" s="1"/>
  <c r="B20" i="98"/>
  <c r="D13" i="23" s="1"/>
  <c r="C20" i="98"/>
  <c r="D55" i="98" s="1"/>
  <c r="B21" i="98"/>
  <c r="D13" i="22" s="1"/>
  <c r="C21" i="98"/>
  <c r="D56" i="98" s="1"/>
  <c r="B22" i="98"/>
  <c r="D13" i="21" s="1"/>
  <c r="C22" i="98"/>
  <c r="D57" i="98" s="1"/>
  <c r="B23" i="98"/>
  <c r="D13" i="20" s="1"/>
  <c r="C23" i="98"/>
  <c r="D58" i="98" s="1"/>
  <c r="B24" i="98"/>
  <c r="D13" i="19" s="1"/>
  <c r="C24" i="98"/>
  <c r="D59" i="98" s="1"/>
  <c r="B25" i="98"/>
  <c r="D13" i="18" s="1"/>
  <c r="C25" i="98"/>
  <c r="D60" i="98" s="1"/>
  <c r="B26" i="98"/>
  <c r="D13" i="17" s="1"/>
  <c r="C26" i="98"/>
  <c r="D61" i="98" s="1"/>
  <c r="B27" i="98"/>
  <c r="D13" i="16" s="1"/>
  <c r="C27" i="98"/>
  <c r="D62" i="98" s="1"/>
  <c r="B28" i="98"/>
  <c r="D13" i="15" s="1"/>
  <c r="C28" i="98"/>
  <c r="D63" i="98" s="1"/>
  <c r="B29" i="98"/>
  <c r="D13" i="14" s="1"/>
  <c r="C29" i="98"/>
  <c r="D64" i="98" s="1"/>
  <c r="B30" i="98"/>
  <c r="D13" i="13" s="1"/>
  <c r="C30" i="98"/>
  <c r="D65" i="98" s="1"/>
  <c r="B31" i="98"/>
  <c r="D13" i="11" s="1"/>
  <c r="C31" i="98"/>
  <c r="D66" i="98" s="1"/>
  <c r="B32" i="98"/>
  <c r="D13" i="50" s="1"/>
  <c r="C32" i="98"/>
  <c r="D67" i="98" s="1"/>
  <c r="B33" i="98"/>
  <c r="D13" i="51" s="1"/>
  <c r="C33" i="98"/>
  <c r="D68" i="98" s="1"/>
  <c r="B34" i="98"/>
  <c r="D13" i="8" s="1"/>
  <c r="C34" i="98"/>
  <c r="D69" i="98" s="1"/>
  <c r="B35" i="98"/>
  <c r="D13" i="37" s="1"/>
  <c r="C35" i="98"/>
  <c r="D70" i="98" s="1"/>
  <c r="B36" i="98"/>
  <c r="D13" i="38" s="1"/>
  <c r="C36" i="98"/>
  <c r="D71" i="98" s="1"/>
  <c r="B7" i="99"/>
  <c r="D15" i="36" s="1"/>
  <c r="C7" i="99"/>
  <c r="D42" i="99" s="1"/>
  <c r="B8" i="99"/>
  <c r="C8" i="99"/>
  <c r="D43" i="99" s="1"/>
  <c r="B9" i="99"/>
  <c r="D15" i="34" s="1"/>
  <c r="C9" i="99"/>
  <c r="D44" i="99" s="1"/>
  <c r="B10" i="99"/>
  <c r="D15" i="33" s="1"/>
  <c r="C10" i="99"/>
  <c r="D45" i="99" s="1"/>
  <c r="B11" i="99"/>
  <c r="D15" i="32" s="1"/>
  <c r="C11" i="99"/>
  <c r="D46" i="99" s="1"/>
  <c r="B12" i="99"/>
  <c r="D15" i="31" s="1"/>
  <c r="C12" i="99"/>
  <c r="D47" i="99" s="1"/>
  <c r="B13" i="99"/>
  <c r="D15" i="30" s="1"/>
  <c r="C13" i="99"/>
  <c r="D48" i="99" s="1"/>
  <c r="B14" i="99"/>
  <c r="D15" i="29" s="1"/>
  <c r="C14" i="99"/>
  <c r="D49" i="99" s="1"/>
  <c r="B15" i="99"/>
  <c r="D15" i="28" s="1"/>
  <c r="D16" i="28" s="1"/>
  <c r="C15" i="99"/>
  <c r="D50" i="99" s="1"/>
  <c r="B16" i="99"/>
  <c r="D15" i="27" s="1"/>
  <c r="D16" i="27" s="1"/>
  <c r="C16" i="99"/>
  <c r="D51" i="99" s="1"/>
  <c r="B17" i="99"/>
  <c r="D15" i="26" s="1"/>
  <c r="C17" i="99"/>
  <c r="D52" i="99" s="1"/>
  <c r="B18" i="99"/>
  <c r="D15" i="25" s="1"/>
  <c r="C18" i="99"/>
  <c r="D53" i="99" s="1"/>
  <c r="B19" i="99"/>
  <c r="D15" i="24" s="1"/>
  <c r="C19" i="99"/>
  <c r="D54" i="99" s="1"/>
  <c r="B20" i="99"/>
  <c r="D15" i="23" s="1"/>
  <c r="D16" i="23" s="1"/>
  <c r="C20" i="99"/>
  <c r="D55" i="99" s="1"/>
  <c r="B21" i="99"/>
  <c r="D15" i="22" s="1"/>
  <c r="C21" i="99"/>
  <c r="D56" i="99" s="1"/>
  <c r="B22" i="99"/>
  <c r="D15" i="21" s="1"/>
  <c r="C22" i="99"/>
  <c r="D57" i="99" s="1"/>
  <c r="B23" i="99"/>
  <c r="D15" i="20" s="1"/>
  <c r="D16" i="20" s="1"/>
  <c r="C23" i="99"/>
  <c r="D58" i="99" s="1"/>
  <c r="B24" i="99"/>
  <c r="D15" i="19" s="1"/>
  <c r="C24" i="99"/>
  <c r="D59" i="99" s="1"/>
  <c r="B25" i="99"/>
  <c r="D15" i="18" s="1"/>
  <c r="C25" i="99"/>
  <c r="D60" i="99" s="1"/>
  <c r="B26" i="99"/>
  <c r="D15" i="17" s="1"/>
  <c r="C26" i="99"/>
  <c r="D61" i="99" s="1"/>
  <c r="B27" i="99"/>
  <c r="D15" i="16" s="1"/>
  <c r="D16" i="16" s="1"/>
  <c r="C27" i="99"/>
  <c r="D62" i="99" s="1"/>
  <c r="B28" i="99"/>
  <c r="D15" i="15" s="1"/>
  <c r="C28" i="99"/>
  <c r="D63" i="99" s="1"/>
  <c r="B29" i="99"/>
  <c r="D15" i="14" s="1"/>
  <c r="C29" i="99"/>
  <c r="D64" i="99" s="1"/>
  <c r="B30" i="99"/>
  <c r="D15" i="13" s="1"/>
  <c r="C30" i="99"/>
  <c r="D65" i="99" s="1"/>
  <c r="B31" i="99"/>
  <c r="D15" i="11" s="1"/>
  <c r="D16" i="11" s="1"/>
  <c r="C31" i="99"/>
  <c r="D66" i="99" s="1"/>
  <c r="B32" i="99"/>
  <c r="D15" i="50" s="1"/>
  <c r="C32" i="99"/>
  <c r="D67" i="99" s="1"/>
  <c r="B33" i="99"/>
  <c r="D15" i="51" s="1"/>
  <c r="C33" i="99"/>
  <c r="D68" i="99" s="1"/>
  <c r="B34" i="99"/>
  <c r="D15" i="8" s="1"/>
  <c r="C34" i="99"/>
  <c r="D69" i="99" s="1"/>
  <c r="B35" i="99"/>
  <c r="D15" i="37" s="1"/>
  <c r="D16" i="37" s="1"/>
  <c r="C35" i="99"/>
  <c r="D70" i="99" s="1"/>
  <c r="B36" i="99"/>
  <c r="D15" i="38" s="1"/>
  <c r="C36" i="99"/>
  <c r="D71" i="99" s="1"/>
  <c r="B7" i="100"/>
  <c r="C7" i="100"/>
  <c r="D42" i="100" s="1"/>
  <c r="B8" i="100"/>
  <c r="D17" i="35" s="1"/>
  <c r="C8" i="100"/>
  <c r="D43" i="100" s="1"/>
  <c r="B9" i="100"/>
  <c r="D17" i="34" s="1"/>
  <c r="C9" i="100"/>
  <c r="D44" i="100" s="1"/>
  <c r="B10" i="100"/>
  <c r="D17" i="33" s="1"/>
  <c r="C10" i="100"/>
  <c r="D45" i="100" s="1"/>
  <c r="B11" i="100"/>
  <c r="D17" i="32" s="1"/>
  <c r="C11" i="100"/>
  <c r="D46" i="100" s="1"/>
  <c r="B12" i="100"/>
  <c r="D17" i="31" s="1"/>
  <c r="C12" i="100"/>
  <c r="D47" i="100" s="1"/>
  <c r="B13" i="100"/>
  <c r="D17" i="30" s="1"/>
  <c r="C13" i="100"/>
  <c r="D48" i="100" s="1"/>
  <c r="B14" i="100"/>
  <c r="D17" i="29" s="1"/>
  <c r="C14" i="100"/>
  <c r="D49" i="100" s="1"/>
  <c r="B15" i="100"/>
  <c r="D17" i="28" s="1"/>
  <c r="C15" i="100"/>
  <c r="D50" i="100" s="1"/>
  <c r="B16" i="100"/>
  <c r="D17" i="27" s="1"/>
  <c r="C16" i="100"/>
  <c r="D51" i="100" s="1"/>
  <c r="B17" i="100"/>
  <c r="D17" i="26" s="1"/>
  <c r="C17" i="100"/>
  <c r="D52" i="100" s="1"/>
  <c r="B18" i="100"/>
  <c r="D17" i="25" s="1"/>
  <c r="C18" i="100"/>
  <c r="D53" i="100" s="1"/>
  <c r="B19" i="100"/>
  <c r="D17" i="24" s="1"/>
  <c r="C19" i="100"/>
  <c r="D54" i="100" s="1"/>
  <c r="B20" i="100"/>
  <c r="D17" i="23" s="1"/>
  <c r="C20" i="100"/>
  <c r="D55" i="100" s="1"/>
  <c r="B21" i="100"/>
  <c r="D17" i="22" s="1"/>
  <c r="C21" i="100"/>
  <c r="D56" i="100" s="1"/>
  <c r="B22" i="100"/>
  <c r="D17" i="21" s="1"/>
  <c r="C22" i="100"/>
  <c r="D57" i="100" s="1"/>
  <c r="B23" i="100"/>
  <c r="D17" i="20" s="1"/>
  <c r="C23" i="100"/>
  <c r="D58" i="100" s="1"/>
  <c r="B24" i="100"/>
  <c r="D17" i="19" s="1"/>
  <c r="C24" i="100"/>
  <c r="D59" i="100" s="1"/>
  <c r="B25" i="100"/>
  <c r="D17" i="18" s="1"/>
  <c r="C25" i="100"/>
  <c r="D60" i="100" s="1"/>
  <c r="B26" i="100"/>
  <c r="D17" i="17" s="1"/>
  <c r="C26" i="100"/>
  <c r="D61" i="100" s="1"/>
  <c r="B27" i="100"/>
  <c r="D17" i="16" s="1"/>
  <c r="C27" i="100"/>
  <c r="D62" i="100" s="1"/>
  <c r="B28" i="100"/>
  <c r="D17" i="15" s="1"/>
  <c r="C28" i="100"/>
  <c r="D63" i="100" s="1"/>
  <c r="B29" i="100"/>
  <c r="D17" i="14" s="1"/>
  <c r="C29" i="100"/>
  <c r="D64" i="100" s="1"/>
  <c r="B30" i="100"/>
  <c r="D17" i="13" s="1"/>
  <c r="C30" i="100"/>
  <c r="D65" i="100" s="1"/>
  <c r="B31" i="100"/>
  <c r="D17" i="11" s="1"/>
  <c r="C31" i="100"/>
  <c r="D66" i="100" s="1"/>
  <c r="B32" i="100"/>
  <c r="D17" i="50" s="1"/>
  <c r="C32" i="100"/>
  <c r="D67" i="100" s="1"/>
  <c r="B33" i="100"/>
  <c r="D17" i="51" s="1"/>
  <c r="C33" i="100"/>
  <c r="D68" i="100" s="1"/>
  <c r="B34" i="100"/>
  <c r="D17" i="8" s="1"/>
  <c r="C34" i="100"/>
  <c r="D69" i="100" s="1"/>
  <c r="B35" i="100"/>
  <c r="D17" i="37" s="1"/>
  <c r="C35" i="100"/>
  <c r="D70" i="100" s="1"/>
  <c r="B36" i="100"/>
  <c r="D17" i="38" s="1"/>
  <c r="C36" i="100"/>
  <c r="D71" i="100" s="1"/>
  <c r="B7" i="101"/>
  <c r="C7" i="101"/>
  <c r="D42" i="101" s="1"/>
  <c r="B8" i="101"/>
  <c r="D18" i="35" s="1"/>
  <c r="C8" i="101"/>
  <c r="D43" i="101" s="1"/>
  <c r="B9" i="101"/>
  <c r="D18" i="34" s="1"/>
  <c r="C9" i="101"/>
  <c r="D44" i="101" s="1"/>
  <c r="B10" i="101"/>
  <c r="D18" i="33" s="1"/>
  <c r="C10" i="101"/>
  <c r="D45" i="101" s="1"/>
  <c r="B11" i="101"/>
  <c r="D18" i="32" s="1"/>
  <c r="C11" i="101"/>
  <c r="D46" i="101" s="1"/>
  <c r="B12" i="101"/>
  <c r="D18" i="31" s="1"/>
  <c r="C12" i="101"/>
  <c r="D47" i="101" s="1"/>
  <c r="B13" i="101"/>
  <c r="D18" i="30" s="1"/>
  <c r="C13" i="101"/>
  <c r="D48" i="101" s="1"/>
  <c r="B14" i="101"/>
  <c r="D18" i="29" s="1"/>
  <c r="C14" i="101"/>
  <c r="D49" i="101" s="1"/>
  <c r="B15" i="101"/>
  <c r="D18" i="28" s="1"/>
  <c r="C15" i="101"/>
  <c r="D50" i="101" s="1"/>
  <c r="B16" i="101"/>
  <c r="D18" i="27" s="1"/>
  <c r="C16" i="101"/>
  <c r="D51" i="101" s="1"/>
  <c r="B17" i="101"/>
  <c r="D18" i="26" s="1"/>
  <c r="C17" i="101"/>
  <c r="D52" i="101" s="1"/>
  <c r="B18" i="101"/>
  <c r="D18" i="25" s="1"/>
  <c r="C18" i="101"/>
  <c r="D53" i="101" s="1"/>
  <c r="B19" i="101"/>
  <c r="D18" i="24" s="1"/>
  <c r="C19" i="101"/>
  <c r="D54" i="101" s="1"/>
  <c r="B20" i="101"/>
  <c r="C20" i="101"/>
  <c r="D55" i="101" s="1"/>
  <c r="B21" i="101"/>
  <c r="D18" i="22" s="1"/>
  <c r="C21" i="101"/>
  <c r="D56" i="101" s="1"/>
  <c r="B22" i="101"/>
  <c r="D18" i="21" s="1"/>
  <c r="C22" i="101"/>
  <c r="D57" i="101" s="1"/>
  <c r="B23" i="101"/>
  <c r="D18" i="20" s="1"/>
  <c r="C23" i="101"/>
  <c r="D58" i="101" s="1"/>
  <c r="B24" i="101"/>
  <c r="D18" i="19" s="1"/>
  <c r="C24" i="101"/>
  <c r="D59" i="101" s="1"/>
  <c r="B25" i="101"/>
  <c r="D18" i="18" s="1"/>
  <c r="C25" i="101"/>
  <c r="D60" i="101" s="1"/>
  <c r="B26" i="101"/>
  <c r="D18" i="17" s="1"/>
  <c r="C26" i="101"/>
  <c r="D61" i="101" s="1"/>
  <c r="B27" i="101"/>
  <c r="D18" i="16" s="1"/>
  <c r="C27" i="101"/>
  <c r="D62" i="101" s="1"/>
  <c r="B28" i="101"/>
  <c r="D18" i="15" s="1"/>
  <c r="C28" i="101"/>
  <c r="D63" i="101" s="1"/>
  <c r="B29" i="101"/>
  <c r="D18" i="14" s="1"/>
  <c r="C29" i="101"/>
  <c r="D64" i="101" s="1"/>
  <c r="B30" i="101"/>
  <c r="D18" i="13" s="1"/>
  <c r="C30" i="101"/>
  <c r="D65" i="101" s="1"/>
  <c r="B31" i="101"/>
  <c r="D18" i="11" s="1"/>
  <c r="C31" i="101"/>
  <c r="D66" i="101" s="1"/>
  <c r="B32" i="101"/>
  <c r="D18" i="50" s="1"/>
  <c r="C32" i="101"/>
  <c r="D67" i="101" s="1"/>
  <c r="B33" i="101"/>
  <c r="D18" i="51" s="1"/>
  <c r="C33" i="101"/>
  <c r="D68" i="101" s="1"/>
  <c r="B34" i="101"/>
  <c r="D18" i="8" s="1"/>
  <c r="C34" i="101"/>
  <c r="D69" i="101" s="1"/>
  <c r="B35" i="101"/>
  <c r="D18" i="37" s="1"/>
  <c r="C35" i="101"/>
  <c r="D70" i="101" s="1"/>
  <c r="B36" i="101"/>
  <c r="D18" i="38" s="1"/>
  <c r="C36" i="101"/>
  <c r="D71" i="101" s="1"/>
  <c r="B7" i="102"/>
  <c r="D19" i="36" s="1"/>
  <c r="C7" i="102"/>
  <c r="D42" i="102" s="1"/>
  <c r="B8" i="102"/>
  <c r="D19" i="35" s="1"/>
  <c r="C8" i="102"/>
  <c r="D43" i="102" s="1"/>
  <c r="B9" i="102"/>
  <c r="D19" i="34" s="1"/>
  <c r="C9" i="102"/>
  <c r="D44" i="102" s="1"/>
  <c r="B10" i="102"/>
  <c r="D19" i="33" s="1"/>
  <c r="C10" i="102"/>
  <c r="D45" i="102" s="1"/>
  <c r="B11" i="102"/>
  <c r="D19" i="32" s="1"/>
  <c r="C11" i="102"/>
  <c r="D46" i="102" s="1"/>
  <c r="B12" i="102"/>
  <c r="D19" i="31" s="1"/>
  <c r="C12" i="102"/>
  <c r="D47" i="102" s="1"/>
  <c r="B13" i="102"/>
  <c r="D19" i="30" s="1"/>
  <c r="C13" i="102"/>
  <c r="D48" i="102" s="1"/>
  <c r="B14" i="102"/>
  <c r="D19" i="29" s="1"/>
  <c r="C14" i="102"/>
  <c r="D49" i="102" s="1"/>
  <c r="B15" i="102"/>
  <c r="D19" i="28" s="1"/>
  <c r="C15" i="102"/>
  <c r="D50" i="102" s="1"/>
  <c r="B16" i="102"/>
  <c r="D19" i="27" s="1"/>
  <c r="C16" i="102"/>
  <c r="D51" i="102" s="1"/>
  <c r="B17" i="102"/>
  <c r="D19" i="26" s="1"/>
  <c r="C17" i="102"/>
  <c r="D52" i="102" s="1"/>
  <c r="B18" i="102"/>
  <c r="D19" i="25" s="1"/>
  <c r="C18" i="102"/>
  <c r="D53" i="102" s="1"/>
  <c r="B19" i="102"/>
  <c r="D19" i="24" s="1"/>
  <c r="C19" i="102"/>
  <c r="D54" i="102" s="1"/>
  <c r="B20" i="102"/>
  <c r="D19" i="23" s="1"/>
  <c r="C20" i="102"/>
  <c r="D55" i="102" s="1"/>
  <c r="B21" i="102"/>
  <c r="D19" i="22" s="1"/>
  <c r="C21" i="102"/>
  <c r="D56" i="102" s="1"/>
  <c r="B22" i="102"/>
  <c r="D19" i="21" s="1"/>
  <c r="C22" i="102"/>
  <c r="D57" i="102" s="1"/>
  <c r="B23" i="102"/>
  <c r="D19" i="20" s="1"/>
  <c r="C23" i="102"/>
  <c r="D58" i="102" s="1"/>
  <c r="B24" i="102"/>
  <c r="D19" i="19" s="1"/>
  <c r="C24" i="102"/>
  <c r="D59" i="102" s="1"/>
  <c r="B25" i="102"/>
  <c r="D19" i="18" s="1"/>
  <c r="C25" i="102"/>
  <c r="D60" i="102" s="1"/>
  <c r="B26" i="102"/>
  <c r="D19" i="17" s="1"/>
  <c r="C26" i="102"/>
  <c r="D61" i="102" s="1"/>
  <c r="B27" i="102"/>
  <c r="D19" i="16" s="1"/>
  <c r="C27" i="102"/>
  <c r="D62" i="102" s="1"/>
  <c r="B28" i="102"/>
  <c r="D19" i="15" s="1"/>
  <c r="C28" i="102"/>
  <c r="D63" i="102" s="1"/>
  <c r="B29" i="102"/>
  <c r="D19" i="14" s="1"/>
  <c r="C29" i="102"/>
  <c r="D64" i="102" s="1"/>
  <c r="B30" i="102"/>
  <c r="D19" i="13" s="1"/>
  <c r="C30" i="102"/>
  <c r="D65" i="102" s="1"/>
  <c r="B31" i="102"/>
  <c r="D19" i="11" s="1"/>
  <c r="C31" i="102"/>
  <c r="D66" i="102" s="1"/>
  <c r="B32" i="102"/>
  <c r="D19" i="50" s="1"/>
  <c r="C32" i="102"/>
  <c r="D67" i="102" s="1"/>
  <c r="B33" i="102"/>
  <c r="D19" i="51" s="1"/>
  <c r="C33" i="102"/>
  <c r="D68" i="102" s="1"/>
  <c r="B34" i="102"/>
  <c r="D19" i="8" s="1"/>
  <c r="C34" i="102"/>
  <c r="D69" i="102" s="1"/>
  <c r="B35" i="102"/>
  <c r="D19" i="37" s="1"/>
  <c r="C35" i="102"/>
  <c r="D70" i="102" s="1"/>
  <c r="B36" i="102"/>
  <c r="D19" i="38" s="1"/>
  <c r="C36" i="102"/>
  <c r="D71" i="102" s="1"/>
  <c r="B7" i="103"/>
  <c r="C7" i="103"/>
  <c r="D42" i="103" s="1"/>
  <c r="B8" i="103"/>
  <c r="D20" i="35" s="1"/>
  <c r="C8" i="103"/>
  <c r="D43" i="103" s="1"/>
  <c r="B9" i="103"/>
  <c r="D20" i="34" s="1"/>
  <c r="C9" i="103"/>
  <c r="D44" i="103" s="1"/>
  <c r="B10" i="103"/>
  <c r="D20" i="33" s="1"/>
  <c r="C10" i="103"/>
  <c r="D45" i="103" s="1"/>
  <c r="B11" i="103"/>
  <c r="D20" i="32" s="1"/>
  <c r="C11" i="103"/>
  <c r="D46" i="103" s="1"/>
  <c r="B12" i="103"/>
  <c r="D20" i="31" s="1"/>
  <c r="C12" i="103"/>
  <c r="D47" i="103" s="1"/>
  <c r="B13" i="103"/>
  <c r="D20" i="30" s="1"/>
  <c r="C13" i="103"/>
  <c r="D48" i="103" s="1"/>
  <c r="B14" i="103"/>
  <c r="D20" i="29" s="1"/>
  <c r="C14" i="103"/>
  <c r="D49" i="103" s="1"/>
  <c r="B15" i="103"/>
  <c r="D20" i="28" s="1"/>
  <c r="C15" i="103"/>
  <c r="D50" i="103" s="1"/>
  <c r="B16" i="103"/>
  <c r="D20" i="27" s="1"/>
  <c r="C16" i="103"/>
  <c r="D51" i="103" s="1"/>
  <c r="B17" i="103"/>
  <c r="D20" i="26" s="1"/>
  <c r="C17" i="103"/>
  <c r="D52" i="103" s="1"/>
  <c r="B18" i="103"/>
  <c r="D20" i="25" s="1"/>
  <c r="C18" i="103"/>
  <c r="D53" i="103" s="1"/>
  <c r="B19" i="103"/>
  <c r="D20" i="24" s="1"/>
  <c r="C19" i="103"/>
  <c r="D54" i="103" s="1"/>
  <c r="B20" i="103"/>
  <c r="D20" i="23" s="1"/>
  <c r="C20" i="103"/>
  <c r="D55" i="103" s="1"/>
  <c r="B21" i="103"/>
  <c r="D20" i="22" s="1"/>
  <c r="C21" i="103"/>
  <c r="D56" i="103" s="1"/>
  <c r="B22" i="103"/>
  <c r="D20" i="21" s="1"/>
  <c r="C22" i="103"/>
  <c r="D57" i="103" s="1"/>
  <c r="B23" i="103"/>
  <c r="D20" i="20" s="1"/>
  <c r="C23" i="103"/>
  <c r="D58" i="103" s="1"/>
  <c r="B24" i="103"/>
  <c r="D20" i="19" s="1"/>
  <c r="C24" i="103"/>
  <c r="D59" i="103" s="1"/>
  <c r="B25" i="103"/>
  <c r="D20" i="18" s="1"/>
  <c r="C25" i="103"/>
  <c r="D60" i="103" s="1"/>
  <c r="B26" i="103"/>
  <c r="D20" i="17" s="1"/>
  <c r="C26" i="103"/>
  <c r="D61" i="103" s="1"/>
  <c r="B27" i="103"/>
  <c r="D20" i="16" s="1"/>
  <c r="C27" i="103"/>
  <c r="D62" i="103" s="1"/>
  <c r="B28" i="103"/>
  <c r="D20" i="15" s="1"/>
  <c r="C28" i="103"/>
  <c r="D63" i="103" s="1"/>
  <c r="B29" i="103"/>
  <c r="D20" i="14" s="1"/>
  <c r="C29" i="103"/>
  <c r="D64" i="103" s="1"/>
  <c r="B30" i="103"/>
  <c r="D20" i="13" s="1"/>
  <c r="C30" i="103"/>
  <c r="D65" i="103" s="1"/>
  <c r="B31" i="103"/>
  <c r="D20" i="11" s="1"/>
  <c r="C31" i="103"/>
  <c r="D66" i="103" s="1"/>
  <c r="B32" i="103"/>
  <c r="D20" i="50" s="1"/>
  <c r="C32" i="103"/>
  <c r="D67" i="103" s="1"/>
  <c r="B33" i="103"/>
  <c r="D20" i="51" s="1"/>
  <c r="C33" i="103"/>
  <c r="D68" i="103" s="1"/>
  <c r="B34" i="103"/>
  <c r="D20" i="8" s="1"/>
  <c r="C34" i="103"/>
  <c r="D69" i="103" s="1"/>
  <c r="B35" i="103"/>
  <c r="D20" i="37" s="1"/>
  <c r="C35" i="103"/>
  <c r="D70" i="103" s="1"/>
  <c r="B36" i="103"/>
  <c r="D20" i="38" s="1"/>
  <c r="C36" i="103"/>
  <c r="D71" i="103" s="1"/>
  <c r="B7" i="104"/>
  <c r="C7" i="104"/>
  <c r="D42" i="104" s="1"/>
  <c r="B8" i="104"/>
  <c r="D21" i="35" s="1"/>
  <c r="C8" i="104"/>
  <c r="D43" i="104" s="1"/>
  <c r="B9" i="104"/>
  <c r="D21" i="34" s="1"/>
  <c r="C9" i="104"/>
  <c r="D44" i="104" s="1"/>
  <c r="B10" i="104"/>
  <c r="D21" i="33" s="1"/>
  <c r="C10" i="104"/>
  <c r="D45" i="104" s="1"/>
  <c r="B11" i="104"/>
  <c r="D21" i="32" s="1"/>
  <c r="C11" i="104"/>
  <c r="D46" i="104" s="1"/>
  <c r="B12" i="104"/>
  <c r="D21" i="31" s="1"/>
  <c r="C12" i="104"/>
  <c r="D47" i="104" s="1"/>
  <c r="B13" i="104"/>
  <c r="D21" i="30" s="1"/>
  <c r="C13" i="104"/>
  <c r="D48" i="104" s="1"/>
  <c r="B14" i="104"/>
  <c r="D21" i="29" s="1"/>
  <c r="C14" i="104"/>
  <c r="D49" i="104" s="1"/>
  <c r="B15" i="104"/>
  <c r="D21" i="28" s="1"/>
  <c r="C15" i="104"/>
  <c r="D50" i="104" s="1"/>
  <c r="B16" i="104"/>
  <c r="D21" i="27" s="1"/>
  <c r="C16" i="104"/>
  <c r="D51" i="104" s="1"/>
  <c r="B17" i="104"/>
  <c r="D21" i="26" s="1"/>
  <c r="C17" i="104"/>
  <c r="D52" i="104" s="1"/>
  <c r="B18" i="104"/>
  <c r="D21" i="25" s="1"/>
  <c r="C18" i="104"/>
  <c r="D53" i="104" s="1"/>
  <c r="B19" i="104"/>
  <c r="D21" i="24" s="1"/>
  <c r="C19" i="104"/>
  <c r="D54" i="104" s="1"/>
  <c r="B20" i="104"/>
  <c r="D21" i="23" s="1"/>
  <c r="C20" i="104"/>
  <c r="D55" i="104" s="1"/>
  <c r="B21" i="104"/>
  <c r="D21" i="22" s="1"/>
  <c r="C21" i="104"/>
  <c r="D56" i="104" s="1"/>
  <c r="B22" i="104"/>
  <c r="D21" i="21" s="1"/>
  <c r="C22" i="104"/>
  <c r="D57" i="104" s="1"/>
  <c r="B23" i="104"/>
  <c r="D21" i="20" s="1"/>
  <c r="C23" i="104"/>
  <c r="D58" i="104" s="1"/>
  <c r="B24" i="104"/>
  <c r="D21" i="19" s="1"/>
  <c r="C24" i="104"/>
  <c r="D59" i="104" s="1"/>
  <c r="B25" i="104"/>
  <c r="D21" i="18" s="1"/>
  <c r="C25" i="104"/>
  <c r="D60" i="104" s="1"/>
  <c r="B26" i="104"/>
  <c r="D21" i="17" s="1"/>
  <c r="C26" i="104"/>
  <c r="D61" i="104" s="1"/>
  <c r="B27" i="104"/>
  <c r="D21" i="16" s="1"/>
  <c r="C27" i="104"/>
  <c r="D62" i="104" s="1"/>
  <c r="B28" i="104"/>
  <c r="D21" i="15" s="1"/>
  <c r="C28" i="104"/>
  <c r="D63" i="104" s="1"/>
  <c r="B29" i="104"/>
  <c r="D21" i="14" s="1"/>
  <c r="C29" i="104"/>
  <c r="D64" i="104" s="1"/>
  <c r="B30" i="104"/>
  <c r="D21" i="13" s="1"/>
  <c r="C30" i="104"/>
  <c r="D65" i="104" s="1"/>
  <c r="B31" i="104"/>
  <c r="D21" i="11" s="1"/>
  <c r="C31" i="104"/>
  <c r="D66" i="104" s="1"/>
  <c r="B32" i="104"/>
  <c r="D21" i="50" s="1"/>
  <c r="C32" i="104"/>
  <c r="D67" i="104" s="1"/>
  <c r="B33" i="104"/>
  <c r="D21" i="51" s="1"/>
  <c r="C33" i="104"/>
  <c r="D68" i="104" s="1"/>
  <c r="B34" i="104"/>
  <c r="D21" i="8" s="1"/>
  <c r="C34" i="104"/>
  <c r="D69" i="104" s="1"/>
  <c r="B35" i="104"/>
  <c r="D21" i="37" s="1"/>
  <c r="C35" i="104"/>
  <c r="D70" i="104" s="1"/>
  <c r="B36" i="104"/>
  <c r="D21" i="38" s="1"/>
  <c r="C36" i="104"/>
  <c r="D71" i="104" s="1"/>
  <c r="B7" i="105"/>
  <c r="D22" i="36" s="1"/>
  <c r="C7" i="105"/>
  <c r="D42" i="105" s="1"/>
  <c r="B8" i="105"/>
  <c r="C8" i="105"/>
  <c r="D43" i="105" s="1"/>
  <c r="B9" i="105"/>
  <c r="D22" i="34" s="1"/>
  <c r="C9" i="105"/>
  <c r="D44" i="105" s="1"/>
  <c r="B10" i="105"/>
  <c r="D22" i="33" s="1"/>
  <c r="C10" i="105"/>
  <c r="D45" i="105" s="1"/>
  <c r="B11" i="105"/>
  <c r="D22" i="32" s="1"/>
  <c r="C11" i="105"/>
  <c r="D46" i="105" s="1"/>
  <c r="B12" i="105"/>
  <c r="D22" i="31" s="1"/>
  <c r="C12" i="105"/>
  <c r="D47" i="105" s="1"/>
  <c r="B13" i="105"/>
  <c r="D22" i="30" s="1"/>
  <c r="C13" i="105"/>
  <c r="D48" i="105" s="1"/>
  <c r="B14" i="105"/>
  <c r="D22" i="29" s="1"/>
  <c r="C14" i="105"/>
  <c r="D49" i="105" s="1"/>
  <c r="B15" i="105"/>
  <c r="D22" i="28" s="1"/>
  <c r="C15" i="105"/>
  <c r="D50" i="105" s="1"/>
  <c r="B16" i="105"/>
  <c r="D22" i="27" s="1"/>
  <c r="C16" i="105"/>
  <c r="D51" i="105" s="1"/>
  <c r="B17" i="105"/>
  <c r="D22" i="26" s="1"/>
  <c r="C17" i="105"/>
  <c r="D52" i="105" s="1"/>
  <c r="B18" i="105"/>
  <c r="D22" i="25" s="1"/>
  <c r="C18" i="105"/>
  <c r="D53" i="105" s="1"/>
  <c r="B19" i="105"/>
  <c r="D22" i="24" s="1"/>
  <c r="C19" i="105"/>
  <c r="D54" i="105" s="1"/>
  <c r="B20" i="105"/>
  <c r="D22" i="23" s="1"/>
  <c r="C20" i="105"/>
  <c r="D55" i="105" s="1"/>
  <c r="B21" i="105"/>
  <c r="D22" i="22" s="1"/>
  <c r="C21" i="105"/>
  <c r="D56" i="105" s="1"/>
  <c r="B22" i="105"/>
  <c r="D22" i="21" s="1"/>
  <c r="C22" i="105"/>
  <c r="D57" i="105" s="1"/>
  <c r="B23" i="105"/>
  <c r="D22" i="20" s="1"/>
  <c r="C23" i="105"/>
  <c r="D58" i="105" s="1"/>
  <c r="B24" i="105"/>
  <c r="D22" i="19" s="1"/>
  <c r="C24" i="105"/>
  <c r="D59" i="105" s="1"/>
  <c r="B25" i="105"/>
  <c r="D22" i="18" s="1"/>
  <c r="C25" i="105"/>
  <c r="D60" i="105" s="1"/>
  <c r="B26" i="105"/>
  <c r="D22" i="17" s="1"/>
  <c r="C26" i="105"/>
  <c r="D61" i="105" s="1"/>
  <c r="B27" i="105"/>
  <c r="D22" i="16" s="1"/>
  <c r="C27" i="105"/>
  <c r="D62" i="105" s="1"/>
  <c r="B28" i="105"/>
  <c r="D22" i="15" s="1"/>
  <c r="C28" i="105"/>
  <c r="D63" i="105" s="1"/>
  <c r="B29" i="105"/>
  <c r="D22" i="14" s="1"/>
  <c r="C29" i="105"/>
  <c r="D64" i="105" s="1"/>
  <c r="B30" i="105"/>
  <c r="D22" i="13" s="1"/>
  <c r="C30" i="105"/>
  <c r="D65" i="105" s="1"/>
  <c r="B31" i="105"/>
  <c r="D22" i="11" s="1"/>
  <c r="C31" i="105"/>
  <c r="D66" i="105" s="1"/>
  <c r="B32" i="105"/>
  <c r="D22" i="50" s="1"/>
  <c r="C32" i="105"/>
  <c r="D67" i="105" s="1"/>
  <c r="B33" i="105"/>
  <c r="D22" i="51" s="1"/>
  <c r="C33" i="105"/>
  <c r="D68" i="105" s="1"/>
  <c r="B34" i="105"/>
  <c r="D22" i="8" s="1"/>
  <c r="C34" i="105"/>
  <c r="D69" i="105" s="1"/>
  <c r="B35" i="105"/>
  <c r="D22" i="37" s="1"/>
  <c r="C35" i="105"/>
  <c r="D70" i="105" s="1"/>
  <c r="B36" i="105"/>
  <c r="D22" i="38" s="1"/>
  <c r="C36" i="105"/>
  <c r="D71" i="105" s="1"/>
  <c r="B7" i="106"/>
  <c r="C7" i="106"/>
  <c r="D42" i="106" s="1"/>
  <c r="B8" i="106"/>
  <c r="D23" i="35" s="1"/>
  <c r="C8" i="106"/>
  <c r="D43" i="106" s="1"/>
  <c r="B9" i="106"/>
  <c r="D23" i="34" s="1"/>
  <c r="C9" i="106"/>
  <c r="D44" i="106" s="1"/>
  <c r="B10" i="106"/>
  <c r="D23" i="33" s="1"/>
  <c r="C10" i="106"/>
  <c r="D45" i="106" s="1"/>
  <c r="B11" i="106"/>
  <c r="D23" i="32" s="1"/>
  <c r="C11" i="106"/>
  <c r="D46" i="106" s="1"/>
  <c r="B12" i="106"/>
  <c r="D23" i="31" s="1"/>
  <c r="C12" i="106"/>
  <c r="D47" i="106" s="1"/>
  <c r="B13" i="106"/>
  <c r="D23" i="30" s="1"/>
  <c r="C13" i="106"/>
  <c r="D48" i="106" s="1"/>
  <c r="B14" i="106"/>
  <c r="D23" i="29" s="1"/>
  <c r="C14" i="106"/>
  <c r="D49" i="106" s="1"/>
  <c r="B15" i="106"/>
  <c r="D23" i="28" s="1"/>
  <c r="C15" i="106"/>
  <c r="D50" i="106" s="1"/>
  <c r="B16" i="106"/>
  <c r="D23" i="27" s="1"/>
  <c r="C16" i="106"/>
  <c r="D51" i="106" s="1"/>
  <c r="B17" i="106"/>
  <c r="D23" i="26" s="1"/>
  <c r="C17" i="106"/>
  <c r="D52" i="106" s="1"/>
  <c r="B18" i="106"/>
  <c r="D23" i="25" s="1"/>
  <c r="C18" i="106"/>
  <c r="D53" i="106" s="1"/>
  <c r="B19" i="106"/>
  <c r="D23" i="24" s="1"/>
  <c r="C19" i="106"/>
  <c r="D54" i="106" s="1"/>
  <c r="B20" i="106"/>
  <c r="D23" i="23" s="1"/>
  <c r="C20" i="106"/>
  <c r="D55" i="106" s="1"/>
  <c r="B21" i="106"/>
  <c r="D23" i="22" s="1"/>
  <c r="C21" i="106"/>
  <c r="D56" i="106" s="1"/>
  <c r="B22" i="106"/>
  <c r="D23" i="21" s="1"/>
  <c r="C22" i="106"/>
  <c r="D57" i="106" s="1"/>
  <c r="B23" i="106"/>
  <c r="D23" i="20" s="1"/>
  <c r="C23" i="106"/>
  <c r="D58" i="106" s="1"/>
  <c r="B24" i="106"/>
  <c r="D23" i="19" s="1"/>
  <c r="C24" i="106"/>
  <c r="D59" i="106" s="1"/>
  <c r="B25" i="106"/>
  <c r="D23" i="18" s="1"/>
  <c r="C25" i="106"/>
  <c r="D60" i="106" s="1"/>
  <c r="B26" i="106"/>
  <c r="D23" i="17" s="1"/>
  <c r="C26" i="106"/>
  <c r="D61" i="106" s="1"/>
  <c r="B27" i="106"/>
  <c r="D23" i="16" s="1"/>
  <c r="C27" i="106"/>
  <c r="D62" i="106" s="1"/>
  <c r="B28" i="106"/>
  <c r="D23" i="15" s="1"/>
  <c r="C28" i="106"/>
  <c r="D63" i="106" s="1"/>
  <c r="B29" i="106"/>
  <c r="D23" i="14" s="1"/>
  <c r="C29" i="106"/>
  <c r="D64" i="106" s="1"/>
  <c r="B30" i="106"/>
  <c r="D23" i="13" s="1"/>
  <c r="C30" i="106"/>
  <c r="D65" i="106" s="1"/>
  <c r="B31" i="106"/>
  <c r="D23" i="11" s="1"/>
  <c r="C31" i="106"/>
  <c r="D66" i="106" s="1"/>
  <c r="B32" i="106"/>
  <c r="D23" i="50" s="1"/>
  <c r="C32" i="106"/>
  <c r="D67" i="106" s="1"/>
  <c r="B33" i="106"/>
  <c r="D23" i="51" s="1"/>
  <c r="C33" i="106"/>
  <c r="D68" i="106" s="1"/>
  <c r="B34" i="106"/>
  <c r="D23" i="8" s="1"/>
  <c r="C34" i="106"/>
  <c r="D69" i="106" s="1"/>
  <c r="B35" i="106"/>
  <c r="D23" i="37" s="1"/>
  <c r="C35" i="106"/>
  <c r="D70" i="106" s="1"/>
  <c r="B36" i="106"/>
  <c r="D23" i="38" s="1"/>
  <c r="C36" i="106"/>
  <c r="D71" i="106" s="1"/>
  <c r="B7" i="107"/>
  <c r="C7" i="107"/>
  <c r="D42" i="107" s="1"/>
  <c r="B8" i="107"/>
  <c r="D24" i="35" s="1"/>
  <c r="C8" i="107"/>
  <c r="D43" i="107" s="1"/>
  <c r="B9" i="107"/>
  <c r="D24" i="34" s="1"/>
  <c r="C9" i="107"/>
  <c r="D44" i="107" s="1"/>
  <c r="B10" i="107"/>
  <c r="D24" i="33" s="1"/>
  <c r="C10" i="107"/>
  <c r="D45" i="107" s="1"/>
  <c r="B11" i="107"/>
  <c r="D24" i="32" s="1"/>
  <c r="C11" i="107"/>
  <c r="D46" i="107" s="1"/>
  <c r="B12" i="107"/>
  <c r="D24" i="31" s="1"/>
  <c r="C12" i="107"/>
  <c r="D47" i="107" s="1"/>
  <c r="B13" i="107"/>
  <c r="D24" i="30" s="1"/>
  <c r="C13" i="107"/>
  <c r="D48" i="107" s="1"/>
  <c r="B14" i="107"/>
  <c r="D24" i="29" s="1"/>
  <c r="C14" i="107"/>
  <c r="D49" i="107" s="1"/>
  <c r="B15" i="107"/>
  <c r="D24" i="28" s="1"/>
  <c r="C15" i="107"/>
  <c r="D50" i="107" s="1"/>
  <c r="B16" i="107"/>
  <c r="D24" i="27" s="1"/>
  <c r="C16" i="107"/>
  <c r="D51" i="107" s="1"/>
  <c r="B17" i="107"/>
  <c r="D24" i="26" s="1"/>
  <c r="C17" i="107"/>
  <c r="D52" i="107" s="1"/>
  <c r="B18" i="107"/>
  <c r="D24" i="25" s="1"/>
  <c r="C18" i="107"/>
  <c r="D53" i="107" s="1"/>
  <c r="B19" i="107"/>
  <c r="D24" i="24" s="1"/>
  <c r="C19" i="107"/>
  <c r="D54" i="107" s="1"/>
  <c r="B20" i="107"/>
  <c r="D24" i="23" s="1"/>
  <c r="C20" i="107"/>
  <c r="D55" i="107" s="1"/>
  <c r="B21" i="107"/>
  <c r="D24" i="22" s="1"/>
  <c r="C21" i="107"/>
  <c r="D56" i="107" s="1"/>
  <c r="B22" i="107"/>
  <c r="D24" i="21" s="1"/>
  <c r="C22" i="107"/>
  <c r="D57" i="107" s="1"/>
  <c r="B23" i="107"/>
  <c r="D24" i="20" s="1"/>
  <c r="C23" i="107"/>
  <c r="D58" i="107" s="1"/>
  <c r="B24" i="107"/>
  <c r="D24" i="19" s="1"/>
  <c r="C24" i="107"/>
  <c r="D59" i="107" s="1"/>
  <c r="B25" i="107"/>
  <c r="D24" i="18" s="1"/>
  <c r="C25" i="107"/>
  <c r="D60" i="107" s="1"/>
  <c r="B26" i="107"/>
  <c r="D24" i="17" s="1"/>
  <c r="C26" i="107"/>
  <c r="D61" i="107" s="1"/>
  <c r="B27" i="107"/>
  <c r="D24" i="16" s="1"/>
  <c r="C27" i="107"/>
  <c r="D62" i="107" s="1"/>
  <c r="B28" i="107"/>
  <c r="D24" i="15" s="1"/>
  <c r="C28" i="107"/>
  <c r="D63" i="107" s="1"/>
  <c r="B29" i="107"/>
  <c r="D24" i="14" s="1"/>
  <c r="C29" i="107"/>
  <c r="D64" i="107" s="1"/>
  <c r="B30" i="107"/>
  <c r="D24" i="13" s="1"/>
  <c r="C30" i="107"/>
  <c r="D65" i="107" s="1"/>
  <c r="B31" i="107"/>
  <c r="D24" i="11" s="1"/>
  <c r="C31" i="107"/>
  <c r="D66" i="107" s="1"/>
  <c r="B32" i="107"/>
  <c r="D24" i="50" s="1"/>
  <c r="C32" i="107"/>
  <c r="D67" i="107" s="1"/>
  <c r="B33" i="107"/>
  <c r="D24" i="51" s="1"/>
  <c r="C33" i="107"/>
  <c r="D68" i="107" s="1"/>
  <c r="B34" i="107"/>
  <c r="D24" i="8" s="1"/>
  <c r="C34" i="107"/>
  <c r="D69" i="107" s="1"/>
  <c r="B35" i="107"/>
  <c r="D24" i="37" s="1"/>
  <c r="C35" i="107"/>
  <c r="D70" i="107" s="1"/>
  <c r="B36" i="107"/>
  <c r="D24" i="38" s="1"/>
  <c r="C36" i="107"/>
  <c r="D71" i="107" s="1"/>
  <c r="B7" i="108"/>
  <c r="D25" i="36" s="1"/>
  <c r="C7" i="108"/>
  <c r="D42" i="108" s="1"/>
  <c r="B8" i="108"/>
  <c r="D25" i="35" s="1"/>
  <c r="C8" i="108"/>
  <c r="D43" i="108" s="1"/>
  <c r="B9" i="108"/>
  <c r="D25" i="34" s="1"/>
  <c r="C9" i="108"/>
  <c r="D44" i="108" s="1"/>
  <c r="B10" i="108"/>
  <c r="D25" i="33" s="1"/>
  <c r="C10" i="108"/>
  <c r="D45" i="108" s="1"/>
  <c r="B11" i="108"/>
  <c r="D25" i="32" s="1"/>
  <c r="C11" i="108"/>
  <c r="D46" i="108" s="1"/>
  <c r="B12" i="108"/>
  <c r="D25" i="31" s="1"/>
  <c r="C12" i="108"/>
  <c r="D47" i="108" s="1"/>
  <c r="B13" i="108"/>
  <c r="D25" i="30" s="1"/>
  <c r="C13" i="108"/>
  <c r="D48" i="108" s="1"/>
  <c r="B14" i="108"/>
  <c r="D25" i="29" s="1"/>
  <c r="C14" i="108"/>
  <c r="D49" i="108" s="1"/>
  <c r="B15" i="108"/>
  <c r="D25" i="28" s="1"/>
  <c r="C15" i="108"/>
  <c r="D50" i="108" s="1"/>
  <c r="B16" i="108"/>
  <c r="D25" i="27" s="1"/>
  <c r="C16" i="108"/>
  <c r="D51" i="108" s="1"/>
  <c r="B17" i="108"/>
  <c r="D25" i="26" s="1"/>
  <c r="C17" i="108"/>
  <c r="D52" i="108" s="1"/>
  <c r="B18" i="108"/>
  <c r="D25" i="25" s="1"/>
  <c r="C18" i="108"/>
  <c r="D53" i="108" s="1"/>
  <c r="B19" i="108"/>
  <c r="D25" i="24" s="1"/>
  <c r="C19" i="108"/>
  <c r="D54" i="108" s="1"/>
  <c r="B20" i="108"/>
  <c r="D25" i="23" s="1"/>
  <c r="C20" i="108"/>
  <c r="D55" i="108" s="1"/>
  <c r="B21" i="108"/>
  <c r="D25" i="22" s="1"/>
  <c r="C21" i="108"/>
  <c r="D56" i="108" s="1"/>
  <c r="B22" i="108"/>
  <c r="D25" i="21" s="1"/>
  <c r="C22" i="108"/>
  <c r="D57" i="108" s="1"/>
  <c r="B23" i="108"/>
  <c r="D25" i="20" s="1"/>
  <c r="C23" i="108"/>
  <c r="D58" i="108" s="1"/>
  <c r="B24" i="108"/>
  <c r="D25" i="19" s="1"/>
  <c r="C24" i="108"/>
  <c r="D59" i="108" s="1"/>
  <c r="B25" i="108"/>
  <c r="D25" i="18" s="1"/>
  <c r="C25" i="108"/>
  <c r="D60" i="108" s="1"/>
  <c r="B26" i="108"/>
  <c r="D25" i="17" s="1"/>
  <c r="C26" i="108"/>
  <c r="D61" i="108" s="1"/>
  <c r="B27" i="108"/>
  <c r="D25" i="16" s="1"/>
  <c r="C27" i="108"/>
  <c r="D62" i="108" s="1"/>
  <c r="B28" i="108"/>
  <c r="D25" i="15" s="1"/>
  <c r="C28" i="108"/>
  <c r="D63" i="108" s="1"/>
  <c r="B29" i="108"/>
  <c r="D25" i="14" s="1"/>
  <c r="C29" i="108"/>
  <c r="D64" i="108" s="1"/>
  <c r="B30" i="108"/>
  <c r="D25" i="13" s="1"/>
  <c r="C30" i="108"/>
  <c r="D65" i="108" s="1"/>
  <c r="B31" i="108"/>
  <c r="D25" i="11" s="1"/>
  <c r="C31" i="108"/>
  <c r="D66" i="108" s="1"/>
  <c r="B32" i="108"/>
  <c r="D25" i="50" s="1"/>
  <c r="C32" i="108"/>
  <c r="D67" i="108" s="1"/>
  <c r="B33" i="108"/>
  <c r="D25" i="51" s="1"/>
  <c r="C33" i="108"/>
  <c r="D68" i="108" s="1"/>
  <c r="B34" i="108"/>
  <c r="D25" i="8" s="1"/>
  <c r="C34" i="108"/>
  <c r="D69" i="108" s="1"/>
  <c r="B35" i="108"/>
  <c r="D25" i="37" s="1"/>
  <c r="C35" i="108"/>
  <c r="D70" i="108" s="1"/>
  <c r="B36" i="108"/>
  <c r="D25" i="38" s="1"/>
  <c r="C36" i="108"/>
  <c r="D71" i="108" s="1"/>
  <c r="B7" i="109"/>
  <c r="D26" i="36" s="1"/>
  <c r="C7" i="109"/>
  <c r="D42" i="109" s="1"/>
  <c r="B8" i="109"/>
  <c r="D26" i="35" s="1"/>
  <c r="C8" i="109"/>
  <c r="D43" i="109" s="1"/>
  <c r="B9" i="109"/>
  <c r="D26" i="34" s="1"/>
  <c r="C9" i="109"/>
  <c r="D44" i="109" s="1"/>
  <c r="B10" i="109"/>
  <c r="D26" i="33" s="1"/>
  <c r="C10" i="109"/>
  <c r="D45" i="109" s="1"/>
  <c r="B11" i="109"/>
  <c r="D26" i="32" s="1"/>
  <c r="C11" i="109"/>
  <c r="D46" i="109" s="1"/>
  <c r="B12" i="109"/>
  <c r="D26" i="31" s="1"/>
  <c r="C12" i="109"/>
  <c r="D47" i="109" s="1"/>
  <c r="B13" i="109"/>
  <c r="D26" i="30" s="1"/>
  <c r="C13" i="109"/>
  <c r="D48" i="109" s="1"/>
  <c r="B14" i="109"/>
  <c r="D26" i="29" s="1"/>
  <c r="H41" i="29" s="1"/>
  <c r="C13" i="136" s="1"/>
  <c r="C14" i="109"/>
  <c r="D49" i="109" s="1"/>
  <c r="B15" i="109"/>
  <c r="D26" i="28" s="1"/>
  <c r="C15" i="109"/>
  <c r="D50" i="109" s="1"/>
  <c r="B16" i="109"/>
  <c r="D26" i="27" s="1"/>
  <c r="C16" i="109"/>
  <c r="D51" i="109" s="1"/>
  <c r="B17" i="109"/>
  <c r="D26" i="26" s="1"/>
  <c r="C17" i="109"/>
  <c r="D52" i="109" s="1"/>
  <c r="B18" i="109"/>
  <c r="D26" i="25" s="1"/>
  <c r="C18" i="109"/>
  <c r="D53" i="109" s="1"/>
  <c r="B19" i="109"/>
  <c r="D26" i="24" s="1"/>
  <c r="C19" i="109"/>
  <c r="D54" i="109" s="1"/>
  <c r="B20" i="109"/>
  <c r="D26" i="23" s="1"/>
  <c r="C20" i="109"/>
  <c r="D55" i="109" s="1"/>
  <c r="B21" i="109"/>
  <c r="D26" i="22" s="1"/>
  <c r="C21" i="109"/>
  <c r="D56" i="109" s="1"/>
  <c r="B22" i="109"/>
  <c r="D26" i="21" s="1"/>
  <c r="C22" i="109"/>
  <c r="D57" i="109" s="1"/>
  <c r="B23" i="109"/>
  <c r="D26" i="20" s="1"/>
  <c r="C23" i="109"/>
  <c r="D58" i="109" s="1"/>
  <c r="B24" i="109"/>
  <c r="D26" i="19" s="1"/>
  <c r="C24" i="109"/>
  <c r="D59" i="109" s="1"/>
  <c r="B25" i="109"/>
  <c r="D26" i="18" s="1"/>
  <c r="C25" i="109"/>
  <c r="D60" i="109" s="1"/>
  <c r="B26" i="109"/>
  <c r="D26" i="17" s="1"/>
  <c r="C26" i="109"/>
  <c r="D61" i="109" s="1"/>
  <c r="B27" i="109"/>
  <c r="D26" i="16" s="1"/>
  <c r="C27" i="109"/>
  <c r="D62" i="109" s="1"/>
  <c r="B28" i="109"/>
  <c r="D26" i="15" s="1"/>
  <c r="C28" i="109"/>
  <c r="D63" i="109" s="1"/>
  <c r="B29" i="109"/>
  <c r="D26" i="14" s="1"/>
  <c r="C29" i="109"/>
  <c r="D64" i="109" s="1"/>
  <c r="B30" i="109"/>
  <c r="D26" i="13" s="1"/>
  <c r="C30" i="109"/>
  <c r="D65" i="109" s="1"/>
  <c r="B31" i="109"/>
  <c r="D26" i="11" s="1"/>
  <c r="C31" i="109"/>
  <c r="D66" i="109" s="1"/>
  <c r="B32" i="109"/>
  <c r="D26" i="50" s="1"/>
  <c r="C32" i="109"/>
  <c r="D67" i="109" s="1"/>
  <c r="B33" i="109"/>
  <c r="D26" i="51" s="1"/>
  <c r="C33" i="109"/>
  <c r="D68" i="109" s="1"/>
  <c r="B34" i="109"/>
  <c r="D26" i="8" s="1"/>
  <c r="C34" i="109"/>
  <c r="D69" i="109" s="1"/>
  <c r="B35" i="109"/>
  <c r="D26" i="37" s="1"/>
  <c r="C35" i="109"/>
  <c r="D70" i="109" s="1"/>
  <c r="B36" i="109"/>
  <c r="D26" i="38" s="1"/>
  <c r="C36" i="109"/>
  <c r="D71" i="109" s="1"/>
  <c r="B7" i="110"/>
  <c r="C7" i="110"/>
  <c r="D42" i="110" s="1"/>
  <c r="B8" i="110"/>
  <c r="D27" i="35" s="1"/>
  <c r="C8" i="110"/>
  <c r="D43" i="110" s="1"/>
  <c r="B9" i="110"/>
  <c r="D27" i="34" s="1"/>
  <c r="C9" i="110"/>
  <c r="D44" i="110" s="1"/>
  <c r="B10" i="110"/>
  <c r="D27" i="33" s="1"/>
  <c r="C10" i="110"/>
  <c r="D45" i="110" s="1"/>
  <c r="B11" i="110"/>
  <c r="D27" i="32" s="1"/>
  <c r="C11" i="110"/>
  <c r="D46" i="110" s="1"/>
  <c r="B12" i="110"/>
  <c r="D27" i="31" s="1"/>
  <c r="C12" i="110"/>
  <c r="D47" i="110" s="1"/>
  <c r="B13" i="110"/>
  <c r="D27" i="30" s="1"/>
  <c r="C13" i="110"/>
  <c r="D48" i="110" s="1"/>
  <c r="B14" i="110"/>
  <c r="D27" i="29" s="1"/>
  <c r="C14" i="110"/>
  <c r="D49" i="110" s="1"/>
  <c r="B15" i="110"/>
  <c r="D27" i="28" s="1"/>
  <c r="C15" i="110"/>
  <c r="D50" i="110" s="1"/>
  <c r="B16" i="110"/>
  <c r="D27" i="27" s="1"/>
  <c r="C16" i="110"/>
  <c r="D51" i="110" s="1"/>
  <c r="B17" i="110"/>
  <c r="D27" i="26" s="1"/>
  <c r="C17" i="110"/>
  <c r="D52" i="110" s="1"/>
  <c r="B18" i="110"/>
  <c r="D27" i="25" s="1"/>
  <c r="C18" i="110"/>
  <c r="D53" i="110" s="1"/>
  <c r="B19" i="110"/>
  <c r="D27" i="24" s="1"/>
  <c r="C19" i="110"/>
  <c r="D54" i="110" s="1"/>
  <c r="B20" i="110"/>
  <c r="D27" i="23" s="1"/>
  <c r="C20" i="110"/>
  <c r="D55" i="110" s="1"/>
  <c r="B21" i="110"/>
  <c r="D27" i="22" s="1"/>
  <c r="C21" i="110"/>
  <c r="D56" i="110" s="1"/>
  <c r="B22" i="110"/>
  <c r="D27" i="21" s="1"/>
  <c r="C22" i="110"/>
  <c r="D57" i="110" s="1"/>
  <c r="B23" i="110"/>
  <c r="D27" i="20" s="1"/>
  <c r="C23" i="110"/>
  <c r="D58" i="110" s="1"/>
  <c r="B24" i="110"/>
  <c r="D27" i="19" s="1"/>
  <c r="C24" i="110"/>
  <c r="D59" i="110" s="1"/>
  <c r="B25" i="110"/>
  <c r="D27" i="18" s="1"/>
  <c r="C25" i="110"/>
  <c r="D60" i="110" s="1"/>
  <c r="B26" i="110"/>
  <c r="D27" i="17" s="1"/>
  <c r="C26" i="110"/>
  <c r="D61" i="110" s="1"/>
  <c r="B27" i="110"/>
  <c r="D27" i="16" s="1"/>
  <c r="C27" i="110"/>
  <c r="D62" i="110" s="1"/>
  <c r="B28" i="110"/>
  <c r="D27" i="15" s="1"/>
  <c r="C28" i="110"/>
  <c r="D63" i="110" s="1"/>
  <c r="B29" i="110"/>
  <c r="D27" i="14" s="1"/>
  <c r="C29" i="110"/>
  <c r="D64" i="110" s="1"/>
  <c r="B30" i="110"/>
  <c r="D27" i="13" s="1"/>
  <c r="C30" i="110"/>
  <c r="D65" i="110" s="1"/>
  <c r="B31" i="110"/>
  <c r="D27" i="11" s="1"/>
  <c r="C31" i="110"/>
  <c r="D66" i="110" s="1"/>
  <c r="B32" i="110"/>
  <c r="D27" i="50" s="1"/>
  <c r="C32" i="110"/>
  <c r="D67" i="110" s="1"/>
  <c r="B33" i="110"/>
  <c r="D27" i="51" s="1"/>
  <c r="C33" i="110"/>
  <c r="D68" i="110" s="1"/>
  <c r="B34" i="110"/>
  <c r="D27" i="8" s="1"/>
  <c r="C34" i="110"/>
  <c r="D69" i="110" s="1"/>
  <c r="B35" i="110"/>
  <c r="D27" i="37" s="1"/>
  <c r="C35" i="110"/>
  <c r="D70" i="110" s="1"/>
  <c r="B36" i="110"/>
  <c r="D27" i="38" s="1"/>
  <c r="C36" i="110"/>
  <c r="D71" i="110" s="1"/>
  <c r="B7" i="111"/>
  <c r="D28" i="36" s="1"/>
  <c r="H41" i="36" s="1"/>
  <c r="C7" i="111"/>
  <c r="D42" i="111" s="1"/>
  <c r="B8" i="111"/>
  <c r="D28" i="35" s="1"/>
  <c r="C8" i="111"/>
  <c r="D43" i="111" s="1"/>
  <c r="B9" i="111"/>
  <c r="D28" i="34" s="1"/>
  <c r="C9" i="111"/>
  <c r="D44" i="111" s="1"/>
  <c r="B10" i="111"/>
  <c r="D28" i="33" s="1"/>
  <c r="C10" i="111"/>
  <c r="D45" i="111" s="1"/>
  <c r="B11" i="111"/>
  <c r="D28" i="32" s="1"/>
  <c r="C11" i="111"/>
  <c r="D46" i="111" s="1"/>
  <c r="B12" i="111"/>
  <c r="D28" i="31" s="1"/>
  <c r="C12" i="111"/>
  <c r="D47" i="111" s="1"/>
  <c r="B13" i="111"/>
  <c r="D28" i="30" s="1"/>
  <c r="C13" i="111"/>
  <c r="D48" i="111" s="1"/>
  <c r="B14" i="111"/>
  <c r="D28" i="29" s="1"/>
  <c r="C14" i="111"/>
  <c r="D49" i="111" s="1"/>
  <c r="B15" i="111"/>
  <c r="D28" i="28" s="1"/>
  <c r="C15" i="111"/>
  <c r="D50" i="111" s="1"/>
  <c r="B16" i="111"/>
  <c r="D28" i="27" s="1"/>
  <c r="C16" i="111"/>
  <c r="D51" i="111" s="1"/>
  <c r="B17" i="111"/>
  <c r="D28" i="26" s="1"/>
  <c r="C17" i="111"/>
  <c r="D52" i="111" s="1"/>
  <c r="B18" i="111"/>
  <c r="D28" i="25" s="1"/>
  <c r="C18" i="111"/>
  <c r="D53" i="111" s="1"/>
  <c r="B19" i="111"/>
  <c r="D28" i="24" s="1"/>
  <c r="C19" i="111"/>
  <c r="D54" i="111" s="1"/>
  <c r="B20" i="111"/>
  <c r="D28" i="23" s="1"/>
  <c r="C20" i="111"/>
  <c r="D55" i="111" s="1"/>
  <c r="B21" i="111"/>
  <c r="D28" i="22" s="1"/>
  <c r="C21" i="111"/>
  <c r="D56" i="111" s="1"/>
  <c r="B22" i="111"/>
  <c r="D28" i="21" s="1"/>
  <c r="C22" i="111"/>
  <c r="D57" i="111" s="1"/>
  <c r="B23" i="111"/>
  <c r="D28" i="20" s="1"/>
  <c r="C23" i="111"/>
  <c r="D58" i="111" s="1"/>
  <c r="B24" i="111"/>
  <c r="D28" i="19" s="1"/>
  <c r="C24" i="111"/>
  <c r="D59" i="111" s="1"/>
  <c r="B25" i="111"/>
  <c r="D28" i="18" s="1"/>
  <c r="C25" i="111"/>
  <c r="D60" i="111" s="1"/>
  <c r="B26" i="111"/>
  <c r="D28" i="17" s="1"/>
  <c r="C26" i="111"/>
  <c r="D61" i="111" s="1"/>
  <c r="B27" i="111"/>
  <c r="D28" i="16" s="1"/>
  <c r="C27" i="111"/>
  <c r="D62" i="111" s="1"/>
  <c r="B28" i="111"/>
  <c r="D28" i="15" s="1"/>
  <c r="C28" i="111"/>
  <c r="D63" i="111" s="1"/>
  <c r="B29" i="111"/>
  <c r="D28" i="14" s="1"/>
  <c r="C29" i="111"/>
  <c r="D64" i="111" s="1"/>
  <c r="B30" i="111"/>
  <c r="D28" i="13" s="1"/>
  <c r="C30" i="111"/>
  <c r="D65" i="111" s="1"/>
  <c r="B31" i="111"/>
  <c r="D28" i="11" s="1"/>
  <c r="C31" i="111"/>
  <c r="D66" i="111" s="1"/>
  <c r="B32" i="111"/>
  <c r="D28" i="50" s="1"/>
  <c r="C32" i="111"/>
  <c r="D67" i="111" s="1"/>
  <c r="B33" i="111"/>
  <c r="D28" i="51" s="1"/>
  <c r="C33" i="111"/>
  <c r="D68" i="111" s="1"/>
  <c r="B34" i="111"/>
  <c r="D28" i="8" s="1"/>
  <c r="C34" i="111"/>
  <c r="D69" i="111" s="1"/>
  <c r="B35" i="111"/>
  <c r="D28" i="37" s="1"/>
  <c r="C35" i="111"/>
  <c r="D70" i="111" s="1"/>
  <c r="B36" i="111"/>
  <c r="D28" i="38" s="1"/>
  <c r="C36" i="111"/>
  <c r="D71" i="111" s="1"/>
  <c r="B7" i="112"/>
  <c r="C7" i="112"/>
  <c r="D42" i="112" s="1"/>
  <c r="B8" i="112"/>
  <c r="D29" i="35" s="1"/>
  <c r="C8" i="112"/>
  <c r="D43" i="112" s="1"/>
  <c r="B9" i="112"/>
  <c r="D29" i="34" s="1"/>
  <c r="C9" i="112"/>
  <c r="D44" i="112" s="1"/>
  <c r="B10" i="112"/>
  <c r="D29" i="33" s="1"/>
  <c r="C10" i="112"/>
  <c r="D45" i="112" s="1"/>
  <c r="B11" i="112"/>
  <c r="D29" i="32" s="1"/>
  <c r="C11" i="112"/>
  <c r="D46" i="112" s="1"/>
  <c r="B12" i="112"/>
  <c r="D29" i="31" s="1"/>
  <c r="C12" i="112"/>
  <c r="D47" i="112" s="1"/>
  <c r="B13" i="112"/>
  <c r="D29" i="30" s="1"/>
  <c r="C13" i="112"/>
  <c r="D48" i="112" s="1"/>
  <c r="B14" i="112"/>
  <c r="D29" i="29" s="1"/>
  <c r="C14" i="112"/>
  <c r="D49" i="112" s="1"/>
  <c r="B15" i="112"/>
  <c r="D29" i="28" s="1"/>
  <c r="C15" i="112"/>
  <c r="D50" i="112" s="1"/>
  <c r="B16" i="112"/>
  <c r="D29" i="27" s="1"/>
  <c r="C16" i="112"/>
  <c r="D51" i="112" s="1"/>
  <c r="B17" i="112"/>
  <c r="D29" i="26" s="1"/>
  <c r="C17" i="112"/>
  <c r="D52" i="112" s="1"/>
  <c r="B18" i="112"/>
  <c r="D29" i="25" s="1"/>
  <c r="C18" i="112"/>
  <c r="D53" i="112" s="1"/>
  <c r="B19" i="112"/>
  <c r="D29" i="24" s="1"/>
  <c r="C19" i="112"/>
  <c r="D54" i="112" s="1"/>
  <c r="B20" i="112"/>
  <c r="D29" i="23" s="1"/>
  <c r="C20" i="112"/>
  <c r="D55" i="112" s="1"/>
  <c r="B21" i="112"/>
  <c r="D29" i="22" s="1"/>
  <c r="C21" i="112"/>
  <c r="D56" i="112" s="1"/>
  <c r="B22" i="112"/>
  <c r="D29" i="21" s="1"/>
  <c r="C22" i="112"/>
  <c r="D57" i="112" s="1"/>
  <c r="B23" i="112"/>
  <c r="D29" i="20" s="1"/>
  <c r="C23" i="112"/>
  <c r="D58" i="112" s="1"/>
  <c r="B24" i="112"/>
  <c r="D29" i="19" s="1"/>
  <c r="C24" i="112"/>
  <c r="D59" i="112" s="1"/>
  <c r="B25" i="112"/>
  <c r="D29" i="18" s="1"/>
  <c r="C25" i="112"/>
  <c r="D60" i="112" s="1"/>
  <c r="B26" i="112"/>
  <c r="D29" i="17" s="1"/>
  <c r="C26" i="112"/>
  <c r="D61" i="112" s="1"/>
  <c r="B27" i="112"/>
  <c r="D29" i="16" s="1"/>
  <c r="C27" i="112"/>
  <c r="D62" i="112" s="1"/>
  <c r="B28" i="112"/>
  <c r="D29" i="15" s="1"/>
  <c r="C28" i="112"/>
  <c r="D63" i="112" s="1"/>
  <c r="B29" i="112"/>
  <c r="D29" i="14" s="1"/>
  <c r="C29" i="112"/>
  <c r="D64" i="112" s="1"/>
  <c r="B30" i="112"/>
  <c r="D29" i="13" s="1"/>
  <c r="C30" i="112"/>
  <c r="D65" i="112" s="1"/>
  <c r="B31" i="112"/>
  <c r="D29" i="11" s="1"/>
  <c r="C31" i="112"/>
  <c r="D66" i="112" s="1"/>
  <c r="B32" i="112"/>
  <c r="D29" i="50" s="1"/>
  <c r="C32" i="112"/>
  <c r="D67" i="112" s="1"/>
  <c r="B33" i="112"/>
  <c r="D29" i="51" s="1"/>
  <c r="C33" i="112"/>
  <c r="D68" i="112" s="1"/>
  <c r="B34" i="112"/>
  <c r="D29" i="8" s="1"/>
  <c r="C34" i="112"/>
  <c r="D69" i="112" s="1"/>
  <c r="B35" i="112"/>
  <c r="D29" i="37" s="1"/>
  <c r="C35" i="112"/>
  <c r="D70" i="112" s="1"/>
  <c r="B36" i="112"/>
  <c r="D29" i="38" s="1"/>
  <c r="C36" i="112"/>
  <c r="D71" i="112" s="1"/>
  <c r="B7" i="113"/>
  <c r="D31" i="36" s="1"/>
  <c r="C7" i="113"/>
  <c r="D42" i="113" s="1"/>
  <c r="B8" i="113"/>
  <c r="D31" i="35" s="1"/>
  <c r="C8" i="113"/>
  <c r="D43" i="113" s="1"/>
  <c r="B9" i="113"/>
  <c r="D31" i="34" s="1"/>
  <c r="C9" i="113"/>
  <c r="D44" i="113" s="1"/>
  <c r="B10" i="113"/>
  <c r="D31" i="33" s="1"/>
  <c r="C10" i="113"/>
  <c r="D45" i="113" s="1"/>
  <c r="B11" i="113"/>
  <c r="D31" i="32" s="1"/>
  <c r="C11" i="113"/>
  <c r="D46" i="113" s="1"/>
  <c r="B12" i="113"/>
  <c r="D31" i="31" s="1"/>
  <c r="C12" i="113"/>
  <c r="D47" i="113" s="1"/>
  <c r="B13" i="113"/>
  <c r="D31" i="30" s="1"/>
  <c r="C13" i="113"/>
  <c r="D48" i="113" s="1"/>
  <c r="B14" i="113"/>
  <c r="D31" i="29" s="1"/>
  <c r="C14" i="113"/>
  <c r="D49" i="113" s="1"/>
  <c r="B15" i="113"/>
  <c r="D31" i="28" s="1"/>
  <c r="C15" i="113"/>
  <c r="D50" i="113" s="1"/>
  <c r="B16" i="113"/>
  <c r="D31" i="27" s="1"/>
  <c r="C16" i="113"/>
  <c r="D51" i="113" s="1"/>
  <c r="B17" i="113"/>
  <c r="D31" i="26" s="1"/>
  <c r="C17" i="113"/>
  <c r="D52" i="113" s="1"/>
  <c r="B18" i="113"/>
  <c r="D31" i="25" s="1"/>
  <c r="C18" i="113"/>
  <c r="D53" i="113" s="1"/>
  <c r="B19" i="113"/>
  <c r="D31" i="24" s="1"/>
  <c r="C19" i="113"/>
  <c r="D54" i="113" s="1"/>
  <c r="B20" i="113"/>
  <c r="D31" i="23" s="1"/>
  <c r="C20" i="113"/>
  <c r="D55" i="113" s="1"/>
  <c r="B21" i="113"/>
  <c r="D31" i="22" s="1"/>
  <c r="C21" i="113"/>
  <c r="D56" i="113" s="1"/>
  <c r="B22" i="113"/>
  <c r="D31" i="21" s="1"/>
  <c r="C22" i="113"/>
  <c r="D57" i="113" s="1"/>
  <c r="B23" i="113"/>
  <c r="D31" i="20" s="1"/>
  <c r="C23" i="113"/>
  <c r="D58" i="113" s="1"/>
  <c r="B24" i="113"/>
  <c r="D31" i="19" s="1"/>
  <c r="C24" i="113"/>
  <c r="D59" i="113" s="1"/>
  <c r="B25" i="113"/>
  <c r="D31" i="18" s="1"/>
  <c r="C25" i="113"/>
  <c r="D60" i="113" s="1"/>
  <c r="B26" i="113"/>
  <c r="D31" i="17" s="1"/>
  <c r="C26" i="113"/>
  <c r="D61" i="113" s="1"/>
  <c r="B27" i="113"/>
  <c r="D31" i="16" s="1"/>
  <c r="C27" i="113"/>
  <c r="D62" i="113" s="1"/>
  <c r="B28" i="113"/>
  <c r="D31" i="15" s="1"/>
  <c r="C28" i="113"/>
  <c r="D63" i="113" s="1"/>
  <c r="B29" i="113"/>
  <c r="D31" i="14" s="1"/>
  <c r="C29" i="113"/>
  <c r="D64" i="113" s="1"/>
  <c r="B30" i="113"/>
  <c r="D31" i="13" s="1"/>
  <c r="C30" i="113"/>
  <c r="D65" i="113" s="1"/>
  <c r="B31" i="113"/>
  <c r="D31" i="11" s="1"/>
  <c r="C31" i="113"/>
  <c r="D66" i="113" s="1"/>
  <c r="B32" i="113"/>
  <c r="D31" i="50" s="1"/>
  <c r="C32" i="113"/>
  <c r="D67" i="113" s="1"/>
  <c r="B33" i="113"/>
  <c r="D31" i="51" s="1"/>
  <c r="C33" i="113"/>
  <c r="D68" i="113" s="1"/>
  <c r="B34" i="113"/>
  <c r="D31" i="8" s="1"/>
  <c r="C34" i="113"/>
  <c r="D69" i="113" s="1"/>
  <c r="B35" i="113"/>
  <c r="D31" i="37" s="1"/>
  <c r="C35" i="113"/>
  <c r="D70" i="113" s="1"/>
  <c r="B36" i="113"/>
  <c r="D31" i="38" s="1"/>
  <c r="C36" i="113"/>
  <c r="D71" i="113" s="1"/>
  <c r="B7" i="114"/>
  <c r="D32" i="36" s="1"/>
  <c r="C7" i="114"/>
  <c r="D42" i="114" s="1"/>
  <c r="B8" i="114"/>
  <c r="D32" i="35" s="1"/>
  <c r="C8" i="114"/>
  <c r="D43" i="114" s="1"/>
  <c r="B9" i="114"/>
  <c r="D32" i="34" s="1"/>
  <c r="C9" i="114"/>
  <c r="D44" i="114" s="1"/>
  <c r="B10" i="114"/>
  <c r="D32" i="33" s="1"/>
  <c r="C10" i="114"/>
  <c r="D45" i="114" s="1"/>
  <c r="B11" i="114"/>
  <c r="D32" i="32" s="1"/>
  <c r="C11" i="114"/>
  <c r="D46" i="114" s="1"/>
  <c r="B12" i="114"/>
  <c r="D32" i="31" s="1"/>
  <c r="C12" i="114"/>
  <c r="D47" i="114" s="1"/>
  <c r="B13" i="114"/>
  <c r="D32" i="30" s="1"/>
  <c r="C13" i="114"/>
  <c r="D48" i="114" s="1"/>
  <c r="B14" i="114"/>
  <c r="D32" i="29" s="1"/>
  <c r="C14" i="114"/>
  <c r="D49" i="114" s="1"/>
  <c r="B15" i="114"/>
  <c r="D32" i="28" s="1"/>
  <c r="C15" i="114"/>
  <c r="D50" i="114" s="1"/>
  <c r="B16" i="114"/>
  <c r="D32" i="27" s="1"/>
  <c r="C16" i="114"/>
  <c r="D51" i="114" s="1"/>
  <c r="B17" i="114"/>
  <c r="D32" i="26" s="1"/>
  <c r="C17" i="114"/>
  <c r="D52" i="114" s="1"/>
  <c r="B18" i="114"/>
  <c r="D32" i="25" s="1"/>
  <c r="C18" i="114"/>
  <c r="D53" i="114" s="1"/>
  <c r="B19" i="114"/>
  <c r="D32" i="24" s="1"/>
  <c r="C19" i="114"/>
  <c r="D54" i="114" s="1"/>
  <c r="B20" i="114"/>
  <c r="D32" i="23" s="1"/>
  <c r="C20" i="114"/>
  <c r="D55" i="114" s="1"/>
  <c r="B21" i="114"/>
  <c r="D32" i="22" s="1"/>
  <c r="C21" i="114"/>
  <c r="D56" i="114" s="1"/>
  <c r="B22" i="114"/>
  <c r="D32" i="21" s="1"/>
  <c r="C22" i="114"/>
  <c r="D57" i="114" s="1"/>
  <c r="B23" i="114"/>
  <c r="D32" i="20" s="1"/>
  <c r="C23" i="114"/>
  <c r="D58" i="114" s="1"/>
  <c r="B24" i="114"/>
  <c r="D32" i="19" s="1"/>
  <c r="C24" i="114"/>
  <c r="D59" i="114" s="1"/>
  <c r="B25" i="114"/>
  <c r="D32" i="18" s="1"/>
  <c r="C25" i="114"/>
  <c r="D60" i="114" s="1"/>
  <c r="B26" i="114"/>
  <c r="D32" i="17" s="1"/>
  <c r="C26" i="114"/>
  <c r="D61" i="114" s="1"/>
  <c r="B27" i="114"/>
  <c r="D32" i="16" s="1"/>
  <c r="C27" i="114"/>
  <c r="D62" i="114" s="1"/>
  <c r="B28" i="114"/>
  <c r="D32" i="15" s="1"/>
  <c r="C28" i="114"/>
  <c r="D63" i="114" s="1"/>
  <c r="B29" i="114"/>
  <c r="D32" i="14" s="1"/>
  <c r="C29" i="114"/>
  <c r="D64" i="114" s="1"/>
  <c r="B30" i="114"/>
  <c r="D32" i="13" s="1"/>
  <c r="C30" i="114"/>
  <c r="D65" i="114" s="1"/>
  <c r="B31" i="114"/>
  <c r="D32" i="11" s="1"/>
  <c r="C31" i="114"/>
  <c r="D66" i="114" s="1"/>
  <c r="B32" i="114"/>
  <c r="D32" i="50" s="1"/>
  <c r="C32" i="114"/>
  <c r="D67" i="114" s="1"/>
  <c r="B33" i="114"/>
  <c r="D32" i="51" s="1"/>
  <c r="C33" i="114"/>
  <c r="D68" i="114" s="1"/>
  <c r="B34" i="114"/>
  <c r="D32" i="8" s="1"/>
  <c r="C34" i="114"/>
  <c r="D69" i="114" s="1"/>
  <c r="B35" i="114"/>
  <c r="D32" i="37" s="1"/>
  <c r="C35" i="114"/>
  <c r="D70" i="114" s="1"/>
  <c r="B36" i="114"/>
  <c r="D32" i="38" s="1"/>
  <c r="C36" i="114"/>
  <c r="D71" i="114" s="1"/>
  <c r="B8" i="115"/>
  <c r="C8" i="115"/>
  <c r="D43" i="115" s="1"/>
  <c r="B9" i="115"/>
  <c r="D33" i="35" s="1"/>
  <c r="C9" i="115"/>
  <c r="D44" i="115" s="1"/>
  <c r="B10" i="115"/>
  <c r="D33" i="34" s="1"/>
  <c r="C10" i="115"/>
  <c r="D45" i="115" s="1"/>
  <c r="B11" i="115"/>
  <c r="D33" i="33" s="1"/>
  <c r="C11" i="115"/>
  <c r="D46" i="115" s="1"/>
  <c r="B12" i="115"/>
  <c r="D33" i="32" s="1"/>
  <c r="C12" i="115"/>
  <c r="D47" i="115" s="1"/>
  <c r="B13" i="115"/>
  <c r="D33" i="31" s="1"/>
  <c r="C13" i="115"/>
  <c r="D48" i="115" s="1"/>
  <c r="B14" i="115"/>
  <c r="D33" i="30" s="1"/>
  <c r="C14" i="115"/>
  <c r="D49" i="115" s="1"/>
  <c r="B15" i="115"/>
  <c r="D33" i="29" s="1"/>
  <c r="C15" i="115"/>
  <c r="D50" i="115" s="1"/>
  <c r="B16" i="115"/>
  <c r="D33" i="28" s="1"/>
  <c r="C16" i="115"/>
  <c r="D51" i="115" s="1"/>
  <c r="B17" i="115"/>
  <c r="D33" i="27" s="1"/>
  <c r="C17" i="115"/>
  <c r="D52" i="115" s="1"/>
  <c r="B18" i="115"/>
  <c r="D33" i="26" s="1"/>
  <c r="C18" i="115"/>
  <c r="D53" i="115" s="1"/>
  <c r="B19" i="115"/>
  <c r="D33" i="25" s="1"/>
  <c r="C19" i="115"/>
  <c r="D54" i="115" s="1"/>
  <c r="B20" i="115"/>
  <c r="D33" i="24" s="1"/>
  <c r="C20" i="115"/>
  <c r="D55" i="115" s="1"/>
  <c r="B21" i="115"/>
  <c r="D33" i="23" s="1"/>
  <c r="C21" i="115"/>
  <c r="D56" i="115" s="1"/>
  <c r="B22" i="115"/>
  <c r="D33" i="22" s="1"/>
  <c r="C22" i="115"/>
  <c r="D57" i="115" s="1"/>
  <c r="B23" i="115"/>
  <c r="D33" i="21" s="1"/>
  <c r="C23" i="115"/>
  <c r="D58" i="115" s="1"/>
  <c r="B24" i="115"/>
  <c r="D33" i="20" s="1"/>
  <c r="C24" i="115"/>
  <c r="D59" i="115" s="1"/>
  <c r="B25" i="115"/>
  <c r="D33" i="19" s="1"/>
  <c r="C25" i="115"/>
  <c r="D60" i="115" s="1"/>
  <c r="B26" i="115"/>
  <c r="D33" i="18" s="1"/>
  <c r="C26" i="115"/>
  <c r="D61" i="115" s="1"/>
  <c r="B27" i="115"/>
  <c r="D33" i="17" s="1"/>
  <c r="C27" i="115"/>
  <c r="D62" i="115" s="1"/>
  <c r="B28" i="115"/>
  <c r="D33" i="16" s="1"/>
  <c r="C28" i="115"/>
  <c r="D63" i="115" s="1"/>
  <c r="B29" i="115"/>
  <c r="D33" i="15" s="1"/>
  <c r="C29" i="115"/>
  <c r="D64" i="115" s="1"/>
  <c r="B30" i="115"/>
  <c r="D33" i="14" s="1"/>
  <c r="C30" i="115"/>
  <c r="D65" i="115" s="1"/>
  <c r="B31" i="115"/>
  <c r="D33" i="13" s="1"/>
  <c r="C31" i="115"/>
  <c r="D66" i="115" s="1"/>
  <c r="B32" i="115"/>
  <c r="D33" i="11" s="1"/>
  <c r="C32" i="115"/>
  <c r="D67" i="115" s="1"/>
  <c r="B33" i="115"/>
  <c r="D33" i="50" s="1"/>
  <c r="C33" i="115"/>
  <c r="D68" i="115" s="1"/>
  <c r="B34" i="115"/>
  <c r="D33" i="51" s="1"/>
  <c r="C34" i="115"/>
  <c r="D69" i="115" s="1"/>
  <c r="B35" i="115"/>
  <c r="D33" i="8" s="1"/>
  <c r="C35" i="115"/>
  <c r="D70" i="115" s="1"/>
  <c r="B36" i="115"/>
  <c r="D33" i="37" s="1"/>
  <c r="C36" i="115"/>
  <c r="D71" i="115" s="1"/>
  <c r="B37" i="115"/>
  <c r="D33" i="38" s="1"/>
  <c r="C37" i="115"/>
  <c r="D72" i="115" s="1"/>
  <c r="B7" i="116"/>
  <c r="D34" i="36" s="1"/>
  <c r="C7" i="116"/>
  <c r="D42" i="116" s="1"/>
  <c r="B8" i="116"/>
  <c r="D34" i="35" s="1"/>
  <c r="C8" i="116"/>
  <c r="D43" i="116" s="1"/>
  <c r="B9" i="116"/>
  <c r="D34" i="34" s="1"/>
  <c r="C9" i="116"/>
  <c r="D44" i="116" s="1"/>
  <c r="B10" i="116"/>
  <c r="D34" i="33" s="1"/>
  <c r="C10" i="116"/>
  <c r="D45" i="116" s="1"/>
  <c r="B11" i="116"/>
  <c r="D34" i="32" s="1"/>
  <c r="C11" i="116"/>
  <c r="D46" i="116" s="1"/>
  <c r="B12" i="116"/>
  <c r="D34" i="31" s="1"/>
  <c r="C12" i="116"/>
  <c r="D47" i="116" s="1"/>
  <c r="B13" i="116"/>
  <c r="D34" i="30" s="1"/>
  <c r="C13" i="116"/>
  <c r="D48" i="116" s="1"/>
  <c r="B14" i="116"/>
  <c r="D34" i="29" s="1"/>
  <c r="C14" i="116"/>
  <c r="D49" i="116" s="1"/>
  <c r="B15" i="116"/>
  <c r="D34" i="28" s="1"/>
  <c r="C15" i="116"/>
  <c r="D50" i="116" s="1"/>
  <c r="B16" i="116"/>
  <c r="D34" i="27" s="1"/>
  <c r="C16" i="116"/>
  <c r="D51" i="116" s="1"/>
  <c r="B17" i="116"/>
  <c r="D34" i="26" s="1"/>
  <c r="C17" i="116"/>
  <c r="D52" i="116" s="1"/>
  <c r="B18" i="116"/>
  <c r="D34" i="25" s="1"/>
  <c r="C18" i="116"/>
  <c r="D53" i="116" s="1"/>
  <c r="B19" i="116"/>
  <c r="D34" i="24" s="1"/>
  <c r="C19" i="116"/>
  <c r="D54" i="116" s="1"/>
  <c r="B20" i="116"/>
  <c r="D34" i="23" s="1"/>
  <c r="C20" i="116"/>
  <c r="D55" i="116" s="1"/>
  <c r="B21" i="116"/>
  <c r="D34" i="22" s="1"/>
  <c r="C21" i="116"/>
  <c r="D56" i="116" s="1"/>
  <c r="B22" i="116"/>
  <c r="D34" i="21" s="1"/>
  <c r="C22" i="116"/>
  <c r="D57" i="116" s="1"/>
  <c r="B23" i="116"/>
  <c r="D34" i="20" s="1"/>
  <c r="C23" i="116"/>
  <c r="D58" i="116" s="1"/>
  <c r="B24" i="116"/>
  <c r="D34" i="19" s="1"/>
  <c r="C24" i="116"/>
  <c r="D59" i="116" s="1"/>
  <c r="B25" i="116"/>
  <c r="D34" i="18" s="1"/>
  <c r="C25" i="116"/>
  <c r="D60" i="116" s="1"/>
  <c r="B26" i="116"/>
  <c r="D34" i="17" s="1"/>
  <c r="C26" i="116"/>
  <c r="D61" i="116" s="1"/>
  <c r="B27" i="116"/>
  <c r="D34" i="16" s="1"/>
  <c r="C27" i="116"/>
  <c r="D62" i="116" s="1"/>
  <c r="B28" i="116"/>
  <c r="D34" i="15" s="1"/>
  <c r="C28" i="116"/>
  <c r="D63" i="116" s="1"/>
  <c r="B29" i="116"/>
  <c r="D34" i="14" s="1"/>
  <c r="C29" i="116"/>
  <c r="D64" i="116" s="1"/>
  <c r="B30" i="116"/>
  <c r="D34" i="13" s="1"/>
  <c r="C30" i="116"/>
  <c r="D65" i="116" s="1"/>
  <c r="B31" i="116"/>
  <c r="D34" i="11" s="1"/>
  <c r="C31" i="116"/>
  <c r="D66" i="116" s="1"/>
  <c r="B32" i="116"/>
  <c r="D34" i="50" s="1"/>
  <c r="C32" i="116"/>
  <c r="D67" i="116" s="1"/>
  <c r="B33" i="116"/>
  <c r="D34" i="51" s="1"/>
  <c r="C33" i="116"/>
  <c r="D68" i="116" s="1"/>
  <c r="B34" i="116"/>
  <c r="D34" i="8" s="1"/>
  <c r="C34" i="116"/>
  <c r="D69" i="116" s="1"/>
  <c r="B35" i="116"/>
  <c r="D34" i="37" s="1"/>
  <c r="C35" i="116"/>
  <c r="D70" i="116" s="1"/>
  <c r="B36" i="116"/>
  <c r="D34" i="38" s="1"/>
  <c r="C36" i="116"/>
  <c r="D71" i="116" s="1"/>
  <c r="B7" i="117"/>
  <c r="D35" i="36" s="1"/>
  <c r="C7" i="117"/>
  <c r="D42" i="117" s="1"/>
  <c r="B8" i="117"/>
  <c r="D35" i="35" s="1"/>
  <c r="C8" i="117"/>
  <c r="D43" i="117" s="1"/>
  <c r="B9" i="117"/>
  <c r="D35" i="34" s="1"/>
  <c r="C9" i="117"/>
  <c r="D44" i="117" s="1"/>
  <c r="B10" i="117"/>
  <c r="D35" i="33" s="1"/>
  <c r="C10" i="117"/>
  <c r="D45" i="117" s="1"/>
  <c r="B11" i="117"/>
  <c r="D35" i="32" s="1"/>
  <c r="C11" i="117"/>
  <c r="D46" i="117" s="1"/>
  <c r="B12" i="117"/>
  <c r="D35" i="31" s="1"/>
  <c r="C12" i="117"/>
  <c r="D47" i="117" s="1"/>
  <c r="B13" i="117"/>
  <c r="D35" i="30" s="1"/>
  <c r="C13" i="117"/>
  <c r="D48" i="117" s="1"/>
  <c r="B14" i="117"/>
  <c r="D35" i="29" s="1"/>
  <c r="C14" i="117"/>
  <c r="D49" i="117" s="1"/>
  <c r="B15" i="117"/>
  <c r="D35" i="28" s="1"/>
  <c r="C15" i="117"/>
  <c r="D50" i="117" s="1"/>
  <c r="B16" i="117"/>
  <c r="D35" i="27" s="1"/>
  <c r="C16" i="117"/>
  <c r="D51" i="117" s="1"/>
  <c r="B17" i="117"/>
  <c r="D35" i="26" s="1"/>
  <c r="C17" i="117"/>
  <c r="D52" i="117" s="1"/>
  <c r="B18" i="117"/>
  <c r="D35" i="25" s="1"/>
  <c r="C18" i="117"/>
  <c r="D53" i="117" s="1"/>
  <c r="B19" i="117"/>
  <c r="D35" i="24" s="1"/>
  <c r="C19" i="117"/>
  <c r="D54" i="117" s="1"/>
  <c r="B20" i="117"/>
  <c r="D35" i="23" s="1"/>
  <c r="C20" i="117"/>
  <c r="D55" i="117" s="1"/>
  <c r="B21" i="117"/>
  <c r="D35" i="22" s="1"/>
  <c r="C21" i="117"/>
  <c r="D56" i="117" s="1"/>
  <c r="B22" i="117"/>
  <c r="D35" i="21" s="1"/>
  <c r="C22" i="117"/>
  <c r="D57" i="117" s="1"/>
  <c r="B23" i="117"/>
  <c r="D35" i="20" s="1"/>
  <c r="C23" i="117"/>
  <c r="D58" i="117" s="1"/>
  <c r="B24" i="117"/>
  <c r="D35" i="19" s="1"/>
  <c r="C24" i="117"/>
  <c r="D59" i="117" s="1"/>
  <c r="B25" i="117"/>
  <c r="D35" i="18" s="1"/>
  <c r="C25" i="117"/>
  <c r="D60" i="117" s="1"/>
  <c r="B26" i="117"/>
  <c r="D35" i="17" s="1"/>
  <c r="C26" i="117"/>
  <c r="D61" i="117" s="1"/>
  <c r="B27" i="117"/>
  <c r="D35" i="16" s="1"/>
  <c r="C27" i="117"/>
  <c r="D62" i="117" s="1"/>
  <c r="B28" i="117"/>
  <c r="D35" i="15" s="1"/>
  <c r="C28" i="117"/>
  <c r="D63" i="117" s="1"/>
  <c r="B29" i="117"/>
  <c r="D35" i="14" s="1"/>
  <c r="C29" i="117"/>
  <c r="D64" i="117" s="1"/>
  <c r="B30" i="117"/>
  <c r="D35" i="13" s="1"/>
  <c r="C30" i="117"/>
  <c r="D65" i="117" s="1"/>
  <c r="B31" i="117"/>
  <c r="D35" i="11" s="1"/>
  <c r="C31" i="117"/>
  <c r="D66" i="117" s="1"/>
  <c r="B32" i="117"/>
  <c r="D35" i="50" s="1"/>
  <c r="C32" i="117"/>
  <c r="D67" i="117" s="1"/>
  <c r="B33" i="117"/>
  <c r="D35" i="51" s="1"/>
  <c r="C33" i="117"/>
  <c r="D68" i="117" s="1"/>
  <c r="B34" i="117"/>
  <c r="D35" i="8" s="1"/>
  <c r="C34" i="117"/>
  <c r="D69" i="117" s="1"/>
  <c r="B35" i="117"/>
  <c r="D35" i="37" s="1"/>
  <c r="C35" i="117"/>
  <c r="D70" i="117" s="1"/>
  <c r="B36" i="117"/>
  <c r="D35" i="38" s="1"/>
  <c r="C36" i="117"/>
  <c r="D71" i="117" s="1"/>
  <c r="B7" i="118"/>
  <c r="D36" i="36" s="1"/>
  <c r="C7" i="118"/>
  <c r="D42" i="118" s="1"/>
  <c r="B8" i="118"/>
  <c r="D36" i="35" s="1"/>
  <c r="C8" i="118"/>
  <c r="D43" i="118" s="1"/>
  <c r="B9" i="118"/>
  <c r="D36" i="34" s="1"/>
  <c r="C9" i="118"/>
  <c r="D44" i="118" s="1"/>
  <c r="B10" i="118"/>
  <c r="D36" i="33" s="1"/>
  <c r="C10" i="118"/>
  <c r="D45" i="118" s="1"/>
  <c r="B11" i="118"/>
  <c r="D36" i="32" s="1"/>
  <c r="C11" i="118"/>
  <c r="D46" i="118" s="1"/>
  <c r="B12" i="118"/>
  <c r="D36" i="31" s="1"/>
  <c r="C12" i="118"/>
  <c r="D47" i="118" s="1"/>
  <c r="B13" i="118"/>
  <c r="D36" i="30" s="1"/>
  <c r="C13" i="118"/>
  <c r="D48" i="118" s="1"/>
  <c r="B14" i="118"/>
  <c r="D36" i="29" s="1"/>
  <c r="C14" i="118"/>
  <c r="D49" i="118" s="1"/>
  <c r="B15" i="118"/>
  <c r="D36" i="28" s="1"/>
  <c r="C15" i="118"/>
  <c r="D50" i="118" s="1"/>
  <c r="B16" i="118"/>
  <c r="D36" i="27" s="1"/>
  <c r="C16" i="118"/>
  <c r="D51" i="118" s="1"/>
  <c r="B17" i="118"/>
  <c r="D36" i="26" s="1"/>
  <c r="C17" i="118"/>
  <c r="D52" i="118" s="1"/>
  <c r="B18" i="118"/>
  <c r="D36" i="25" s="1"/>
  <c r="C18" i="118"/>
  <c r="D53" i="118" s="1"/>
  <c r="B19" i="118"/>
  <c r="D36" i="24" s="1"/>
  <c r="C19" i="118"/>
  <c r="D54" i="118" s="1"/>
  <c r="B20" i="118"/>
  <c r="D36" i="23" s="1"/>
  <c r="C20" i="118"/>
  <c r="D55" i="118" s="1"/>
  <c r="B21" i="118"/>
  <c r="D36" i="22" s="1"/>
  <c r="C21" i="118"/>
  <c r="D56" i="118" s="1"/>
  <c r="B22" i="118"/>
  <c r="D36" i="21" s="1"/>
  <c r="C22" i="118"/>
  <c r="D57" i="118" s="1"/>
  <c r="B23" i="118"/>
  <c r="D36" i="20" s="1"/>
  <c r="C23" i="118"/>
  <c r="D58" i="118" s="1"/>
  <c r="B24" i="118"/>
  <c r="D36" i="19" s="1"/>
  <c r="C24" i="118"/>
  <c r="D59" i="118" s="1"/>
  <c r="B25" i="118"/>
  <c r="D36" i="18" s="1"/>
  <c r="C25" i="118"/>
  <c r="D60" i="118" s="1"/>
  <c r="B26" i="118"/>
  <c r="D36" i="17" s="1"/>
  <c r="C26" i="118"/>
  <c r="D61" i="118" s="1"/>
  <c r="B27" i="118"/>
  <c r="D36" i="16" s="1"/>
  <c r="C27" i="118"/>
  <c r="D62" i="118" s="1"/>
  <c r="B28" i="118"/>
  <c r="D36" i="15" s="1"/>
  <c r="C28" i="118"/>
  <c r="D63" i="118" s="1"/>
  <c r="B29" i="118"/>
  <c r="D36" i="14" s="1"/>
  <c r="C29" i="118"/>
  <c r="D64" i="118" s="1"/>
  <c r="B30" i="118"/>
  <c r="D36" i="13" s="1"/>
  <c r="C30" i="118"/>
  <c r="D65" i="118" s="1"/>
  <c r="B31" i="118"/>
  <c r="D36" i="11" s="1"/>
  <c r="C31" i="118"/>
  <c r="D66" i="118" s="1"/>
  <c r="B32" i="118"/>
  <c r="D36" i="50" s="1"/>
  <c r="C32" i="118"/>
  <c r="D67" i="118" s="1"/>
  <c r="B33" i="118"/>
  <c r="D36" i="51" s="1"/>
  <c r="C33" i="118"/>
  <c r="D68" i="118" s="1"/>
  <c r="B34" i="118"/>
  <c r="D36" i="8" s="1"/>
  <c r="C34" i="118"/>
  <c r="D69" i="118" s="1"/>
  <c r="B35" i="118"/>
  <c r="D36" i="37" s="1"/>
  <c r="C35" i="118"/>
  <c r="D70" i="118" s="1"/>
  <c r="B36" i="118"/>
  <c r="D36" i="38" s="1"/>
  <c r="C36" i="118"/>
  <c r="D71" i="118" s="1"/>
  <c r="B7" i="119"/>
  <c r="C7" i="119"/>
  <c r="D42" i="119" s="1"/>
  <c r="B8" i="119"/>
  <c r="D37" i="35" s="1"/>
  <c r="C8" i="119"/>
  <c r="D43" i="119" s="1"/>
  <c r="B9" i="119"/>
  <c r="D37" i="34" s="1"/>
  <c r="C9" i="119"/>
  <c r="D44" i="119" s="1"/>
  <c r="B10" i="119"/>
  <c r="D37" i="33" s="1"/>
  <c r="C10" i="119"/>
  <c r="D45" i="119" s="1"/>
  <c r="B11" i="119"/>
  <c r="D37" i="32" s="1"/>
  <c r="C11" i="119"/>
  <c r="D46" i="119" s="1"/>
  <c r="B12" i="119"/>
  <c r="D37" i="31" s="1"/>
  <c r="C12" i="119"/>
  <c r="D47" i="119" s="1"/>
  <c r="B13" i="119"/>
  <c r="D37" i="30" s="1"/>
  <c r="C13" i="119"/>
  <c r="D48" i="119" s="1"/>
  <c r="B14" i="119"/>
  <c r="D37" i="29" s="1"/>
  <c r="C14" i="119"/>
  <c r="D49" i="119" s="1"/>
  <c r="B15" i="119"/>
  <c r="D37" i="28" s="1"/>
  <c r="C15" i="119"/>
  <c r="D50" i="119" s="1"/>
  <c r="B16" i="119"/>
  <c r="D37" i="27" s="1"/>
  <c r="C16" i="119"/>
  <c r="D51" i="119" s="1"/>
  <c r="B17" i="119"/>
  <c r="D37" i="26" s="1"/>
  <c r="C17" i="119"/>
  <c r="D52" i="119" s="1"/>
  <c r="B18" i="119"/>
  <c r="D37" i="25" s="1"/>
  <c r="C18" i="119"/>
  <c r="D53" i="119" s="1"/>
  <c r="B19" i="119"/>
  <c r="D37" i="24" s="1"/>
  <c r="C19" i="119"/>
  <c r="D54" i="119" s="1"/>
  <c r="B20" i="119"/>
  <c r="D37" i="23" s="1"/>
  <c r="C20" i="119"/>
  <c r="D55" i="119" s="1"/>
  <c r="B21" i="119"/>
  <c r="D37" i="22" s="1"/>
  <c r="C21" i="119"/>
  <c r="D56" i="119" s="1"/>
  <c r="B22" i="119"/>
  <c r="D37" i="21" s="1"/>
  <c r="C22" i="119"/>
  <c r="D57" i="119" s="1"/>
  <c r="B23" i="119"/>
  <c r="D37" i="20" s="1"/>
  <c r="C23" i="119"/>
  <c r="D58" i="119" s="1"/>
  <c r="B24" i="119"/>
  <c r="D37" i="19" s="1"/>
  <c r="C24" i="119"/>
  <c r="D59" i="119" s="1"/>
  <c r="B25" i="119"/>
  <c r="D37" i="18" s="1"/>
  <c r="C25" i="119"/>
  <c r="D60" i="119" s="1"/>
  <c r="B26" i="119"/>
  <c r="D37" i="17" s="1"/>
  <c r="C26" i="119"/>
  <c r="D61" i="119" s="1"/>
  <c r="B27" i="119"/>
  <c r="D37" i="16" s="1"/>
  <c r="C27" i="119"/>
  <c r="D62" i="119" s="1"/>
  <c r="B28" i="119"/>
  <c r="D37" i="15" s="1"/>
  <c r="C28" i="119"/>
  <c r="D63" i="119" s="1"/>
  <c r="B29" i="119"/>
  <c r="D37" i="14" s="1"/>
  <c r="C29" i="119"/>
  <c r="D64" i="119" s="1"/>
  <c r="B30" i="119"/>
  <c r="D37" i="13" s="1"/>
  <c r="C30" i="119"/>
  <c r="D65" i="119" s="1"/>
  <c r="B31" i="119"/>
  <c r="D37" i="11" s="1"/>
  <c r="C31" i="119"/>
  <c r="D66" i="119" s="1"/>
  <c r="B32" i="119"/>
  <c r="D37" i="50" s="1"/>
  <c r="C32" i="119"/>
  <c r="D67" i="119" s="1"/>
  <c r="B33" i="119"/>
  <c r="D37" i="51" s="1"/>
  <c r="C33" i="119"/>
  <c r="D68" i="119" s="1"/>
  <c r="B34" i="119"/>
  <c r="D37" i="8" s="1"/>
  <c r="C34" i="119"/>
  <c r="D69" i="119" s="1"/>
  <c r="B35" i="119"/>
  <c r="D38" i="37" s="1"/>
  <c r="C35" i="119"/>
  <c r="D70" i="119" s="1"/>
  <c r="B36" i="119"/>
  <c r="C36" i="119"/>
  <c r="D71" i="119" s="1"/>
  <c r="B7" i="120"/>
  <c r="C7" i="120"/>
  <c r="D42" i="120" s="1"/>
  <c r="B8" i="120"/>
  <c r="D39" i="35" s="1"/>
  <c r="C8" i="120"/>
  <c r="D43" i="120" s="1"/>
  <c r="B9" i="120"/>
  <c r="D39" i="34" s="1"/>
  <c r="C9" i="120"/>
  <c r="D44" i="120" s="1"/>
  <c r="B10" i="120"/>
  <c r="D39" i="33" s="1"/>
  <c r="C10" i="120"/>
  <c r="D45" i="120" s="1"/>
  <c r="B11" i="120"/>
  <c r="D39" i="32" s="1"/>
  <c r="C11" i="120"/>
  <c r="D46" i="120" s="1"/>
  <c r="B12" i="120"/>
  <c r="D39" i="31" s="1"/>
  <c r="C12" i="120"/>
  <c r="D47" i="120" s="1"/>
  <c r="B13" i="120"/>
  <c r="D39" i="30" s="1"/>
  <c r="C13" i="120"/>
  <c r="D48" i="120" s="1"/>
  <c r="B14" i="120"/>
  <c r="D39" i="29" s="1"/>
  <c r="C14" i="120"/>
  <c r="D49" i="120" s="1"/>
  <c r="B15" i="120"/>
  <c r="D39" i="28" s="1"/>
  <c r="C15" i="120"/>
  <c r="D50" i="120" s="1"/>
  <c r="B16" i="120"/>
  <c r="D39" i="27" s="1"/>
  <c r="C16" i="120"/>
  <c r="D51" i="120" s="1"/>
  <c r="B17" i="120"/>
  <c r="D39" i="26" s="1"/>
  <c r="C17" i="120"/>
  <c r="D52" i="120" s="1"/>
  <c r="B18" i="120"/>
  <c r="D39" i="25" s="1"/>
  <c r="C18" i="120"/>
  <c r="D53" i="120" s="1"/>
  <c r="B19" i="120"/>
  <c r="D39" i="24" s="1"/>
  <c r="C19" i="120"/>
  <c r="D54" i="120" s="1"/>
  <c r="B20" i="120"/>
  <c r="D39" i="23" s="1"/>
  <c r="C20" i="120"/>
  <c r="D55" i="120" s="1"/>
  <c r="B21" i="120"/>
  <c r="D39" i="22" s="1"/>
  <c r="C21" i="120"/>
  <c r="D56" i="120" s="1"/>
  <c r="B22" i="120"/>
  <c r="D39" i="21" s="1"/>
  <c r="C22" i="120"/>
  <c r="D57" i="120" s="1"/>
  <c r="B23" i="120"/>
  <c r="D39" i="20" s="1"/>
  <c r="C23" i="120"/>
  <c r="D58" i="120" s="1"/>
  <c r="B24" i="120"/>
  <c r="D39" i="19" s="1"/>
  <c r="C24" i="120"/>
  <c r="D59" i="120" s="1"/>
  <c r="B25" i="120"/>
  <c r="D39" i="18" s="1"/>
  <c r="C25" i="120"/>
  <c r="D60" i="120" s="1"/>
  <c r="B26" i="120"/>
  <c r="D39" i="17" s="1"/>
  <c r="C26" i="120"/>
  <c r="D61" i="120" s="1"/>
  <c r="B27" i="120"/>
  <c r="D39" i="16" s="1"/>
  <c r="C27" i="120"/>
  <c r="D62" i="120" s="1"/>
  <c r="B28" i="120"/>
  <c r="D39" i="15" s="1"/>
  <c r="C28" i="120"/>
  <c r="D63" i="120" s="1"/>
  <c r="B29" i="120"/>
  <c r="D39" i="14" s="1"/>
  <c r="C29" i="120"/>
  <c r="D64" i="120" s="1"/>
  <c r="B30" i="120"/>
  <c r="D39" i="13" s="1"/>
  <c r="C30" i="120"/>
  <c r="D65" i="120" s="1"/>
  <c r="B31" i="120"/>
  <c r="D39" i="11" s="1"/>
  <c r="C31" i="120"/>
  <c r="D66" i="120" s="1"/>
  <c r="B32" i="120"/>
  <c r="D39" i="50" s="1"/>
  <c r="C32" i="120"/>
  <c r="D67" i="120" s="1"/>
  <c r="B33" i="120"/>
  <c r="D39" i="51" s="1"/>
  <c r="C33" i="120"/>
  <c r="D68" i="120" s="1"/>
  <c r="B34" i="120"/>
  <c r="D39" i="8" s="1"/>
  <c r="C34" i="120"/>
  <c r="D69" i="120" s="1"/>
  <c r="B35" i="120"/>
  <c r="D39" i="37" s="1"/>
  <c r="C35" i="120"/>
  <c r="D70" i="120" s="1"/>
  <c r="B36" i="120"/>
  <c r="D39" i="38" s="1"/>
  <c r="C36" i="120"/>
  <c r="D71" i="120" s="1"/>
  <c r="B7" i="121"/>
  <c r="D40" i="36" s="1"/>
  <c r="C7" i="121"/>
  <c r="D42" i="121" s="1"/>
  <c r="B8" i="121"/>
  <c r="D40" i="35" s="1"/>
  <c r="C8" i="121"/>
  <c r="D43" i="121" s="1"/>
  <c r="B9" i="121"/>
  <c r="D40" i="34" s="1"/>
  <c r="C9" i="121"/>
  <c r="D44" i="121" s="1"/>
  <c r="B10" i="121"/>
  <c r="D40" i="33" s="1"/>
  <c r="C10" i="121"/>
  <c r="D45" i="121" s="1"/>
  <c r="B11" i="121"/>
  <c r="D40" i="32" s="1"/>
  <c r="C11" i="121"/>
  <c r="D46" i="121" s="1"/>
  <c r="B12" i="121"/>
  <c r="D40" i="31" s="1"/>
  <c r="C12" i="121"/>
  <c r="D47" i="121" s="1"/>
  <c r="B13" i="121"/>
  <c r="D40" i="30" s="1"/>
  <c r="C13" i="121"/>
  <c r="D48" i="121" s="1"/>
  <c r="B14" i="121"/>
  <c r="D40" i="29" s="1"/>
  <c r="C14" i="121"/>
  <c r="D49" i="121" s="1"/>
  <c r="B15" i="121"/>
  <c r="D40" i="28" s="1"/>
  <c r="C15" i="121"/>
  <c r="D50" i="121" s="1"/>
  <c r="B16" i="121"/>
  <c r="D40" i="27" s="1"/>
  <c r="C16" i="121"/>
  <c r="D51" i="121" s="1"/>
  <c r="B17" i="121"/>
  <c r="D40" i="26" s="1"/>
  <c r="C17" i="121"/>
  <c r="D52" i="121" s="1"/>
  <c r="B18" i="121"/>
  <c r="D40" i="25" s="1"/>
  <c r="C18" i="121"/>
  <c r="D53" i="121" s="1"/>
  <c r="B19" i="121"/>
  <c r="D40" i="24" s="1"/>
  <c r="C19" i="121"/>
  <c r="D54" i="121" s="1"/>
  <c r="B20" i="121"/>
  <c r="D40" i="23" s="1"/>
  <c r="C20" i="121"/>
  <c r="D55" i="121" s="1"/>
  <c r="B21" i="121"/>
  <c r="D40" i="22" s="1"/>
  <c r="C21" i="121"/>
  <c r="D56" i="121" s="1"/>
  <c r="B22" i="121"/>
  <c r="D40" i="21" s="1"/>
  <c r="C22" i="121"/>
  <c r="D57" i="121" s="1"/>
  <c r="B23" i="121"/>
  <c r="D40" i="20" s="1"/>
  <c r="C23" i="121"/>
  <c r="D58" i="121" s="1"/>
  <c r="B24" i="121"/>
  <c r="D40" i="19" s="1"/>
  <c r="C24" i="121"/>
  <c r="D59" i="121" s="1"/>
  <c r="B25" i="121"/>
  <c r="D40" i="18" s="1"/>
  <c r="C25" i="121"/>
  <c r="D60" i="121" s="1"/>
  <c r="B26" i="121"/>
  <c r="D40" i="17" s="1"/>
  <c r="C26" i="121"/>
  <c r="D61" i="121" s="1"/>
  <c r="B27" i="121"/>
  <c r="D40" i="16" s="1"/>
  <c r="C27" i="121"/>
  <c r="D62" i="121" s="1"/>
  <c r="B28" i="121"/>
  <c r="D40" i="15" s="1"/>
  <c r="C28" i="121"/>
  <c r="D63" i="121" s="1"/>
  <c r="B29" i="121"/>
  <c r="D40" i="14" s="1"/>
  <c r="C29" i="121"/>
  <c r="D64" i="121" s="1"/>
  <c r="B30" i="121"/>
  <c r="D40" i="13" s="1"/>
  <c r="C30" i="121"/>
  <c r="D65" i="121" s="1"/>
  <c r="B31" i="121"/>
  <c r="D40" i="11" s="1"/>
  <c r="C31" i="121"/>
  <c r="D66" i="121" s="1"/>
  <c r="B32" i="121"/>
  <c r="D40" i="50" s="1"/>
  <c r="C32" i="121"/>
  <c r="D67" i="121" s="1"/>
  <c r="B33" i="121"/>
  <c r="D40" i="51" s="1"/>
  <c r="C33" i="121"/>
  <c r="D68" i="121" s="1"/>
  <c r="B34" i="121"/>
  <c r="D40" i="8" s="1"/>
  <c r="C34" i="121"/>
  <c r="D69" i="121" s="1"/>
  <c r="B35" i="121"/>
  <c r="D40" i="37" s="1"/>
  <c r="C35" i="121"/>
  <c r="D70" i="121" s="1"/>
  <c r="B36" i="121"/>
  <c r="D40" i="38" s="1"/>
  <c r="C36" i="121"/>
  <c r="D71" i="121" s="1"/>
  <c r="B6" i="121"/>
  <c r="C6" i="121"/>
  <c r="C6" i="120"/>
  <c r="G39" i="7" s="1"/>
  <c r="B6" i="120"/>
  <c r="C6" i="119"/>
  <c r="D41" i="119" s="1"/>
  <c r="E41" i="119" s="1"/>
  <c r="B6" i="119"/>
  <c r="C6" i="118"/>
  <c r="B6" i="118"/>
  <c r="C6" i="117"/>
  <c r="B6" i="117"/>
  <c r="C6" i="116"/>
  <c r="D41" i="116" s="1"/>
  <c r="E41" i="116" s="1"/>
  <c r="E42" i="116" s="1"/>
  <c r="B6" i="116"/>
  <c r="C7" i="115"/>
  <c r="D42" i="115" s="1"/>
  <c r="E42" i="115" s="1"/>
  <c r="B7" i="115"/>
  <c r="C6" i="114"/>
  <c r="D41" i="114" s="1"/>
  <c r="E41" i="114" s="1"/>
  <c r="B6" i="114"/>
  <c r="C6" i="113"/>
  <c r="B6" i="113"/>
  <c r="C6" i="112"/>
  <c r="B6" i="112"/>
  <c r="C6" i="111"/>
  <c r="B6" i="111"/>
  <c r="C6" i="110"/>
  <c r="B6" i="110"/>
  <c r="C6" i="109"/>
  <c r="B6" i="109"/>
  <c r="C6" i="108"/>
  <c r="B6" i="108"/>
  <c r="C6" i="107"/>
  <c r="B6" i="107"/>
  <c r="C6" i="106"/>
  <c r="D41" i="106" s="1"/>
  <c r="E41" i="106" s="1"/>
  <c r="B6" i="106"/>
  <c r="C6" i="105"/>
  <c r="B6" i="105"/>
  <c r="C6" i="104"/>
  <c r="B6" i="104"/>
  <c r="C6" i="103"/>
  <c r="B6" i="103"/>
  <c r="C6" i="102"/>
  <c r="B6" i="102"/>
  <c r="C6" i="101"/>
  <c r="D41" i="101" s="1"/>
  <c r="E41" i="101" s="1"/>
  <c r="B6" i="101"/>
  <c r="C6" i="100"/>
  <c r="D41" i="100" s="1"/>
  <c r="E41" i="100" s="1"/>
  <c r="B6" i="100"/>
  <c r="C6" i="99"/>
  <c r="D41" i="99" s="1"/>
  <c r="E41" i="99" s="1"/>
  <c r="E42" i="99" s="1"/>
  <c r="B6" i="99"/>
  <c r="F15" i="7" s="1"/>
  <c r="C6" i="98"/>
  <c r="B6" i="98"/>
  <c r="C6" i="97"/>
  <c r="B6" i="97"/>
  <c r="C6" i="96"/>
  <c r="B6" i="96"/>
  <c r="C6" i="95"/>
  <c r="B6" i="95"/>
  <c r="C6" i="94"/>
  <c r="B6" i="94"/>
  <c r="C9" i="93"/>
  <c r="D44" i="93" s="1"/>
  <c r="E44" i="93" s="1"/>
  <c r="B9" i="93"/>
  <c r="H41" i="30" l="1"/>
  <c r="C12" i="136" s="1"/>
  <c r="H41" i="31"/>
  <c r="C11" i="136" s="1"/>
  <c r="H41" i="34"/>
  <c r="D16" i="32"/>
  <c r="H41" i="32"/>
  <c r="H41" i="33"/>
  <c r="B50" i="135"/>
  <c r="F14" i="29"/>
  <c r="E49" i="135"/>
  <c r="G14" i="30"/>
  <c r="D16" i="8"/>
  <c r="D16" i="13"/>
  <c r="D16" i="17"/>
  <c r="D16" i="21"/>
  <c r="D16" i="25"/>
  <c r="D16" i="29"/>
  <c r="D16" i="33"/>
  <c r="S8" i="84"/>
  <c r="S9" i="84" s="1"/>
  <c r="S10" i="84" s="1"/>
  <c r="S11" i="84" s="1"/>
  <c r="S12" i="84" s="1"/>
  <c r="S13" i="84" s="1"/>
  <c r="S14" i="84" s="1"/>
  <c r="S15" i="84" s="1"/>
  <c r="S16" i="84" s="1"/>
  <c r="S17" i="84" s="1"/>
  <c r="S18" i="84" s="1"/>
  <c r="S19" i="84" s="1"/>
  <c r="S20" i="84" s="1"/>
  <c r="S21" i="84" s="1"/>
  <c r="S22" i="84" s="1"/>
  <c r="S23" i="84" s="1"/>
  <c r="S24" i="84" s="1"/>
  <c r="S25" i="84" s="1"/>
  <c r="S26" i="84" s="1"/>
  <c r="S27" i="84" s="1"/>
  <c r="S28" i="84" s="1"/>
  <c r="S29" i="84" s="1"/>
  <c r="S30" i="84" s="1"/>
  <c r="S31" i="84" s="1"/>
  <c r="S32" i="84" s="1"/>
  <c r="S33" i="84" s="1"/>
  <c r="S7" i="74"/>
  <c r="S6" i="60"/>
  <c r="S7" i="60" s="1"/>
  <c r="S8" i="60" s="1"/>
  <c r="S9" i="60" s="1"/>
  <c r="S10" i="60" s="1"/>
  <c r="S11" i="60" s="1"/>
  <c r="S12" i="60" s="1"/>
  <c r="S13" i="60" s="1"/>
  <c r="S14" i="60" s="1"/>
  <c r="S15" i="60" s="1"/>
  <c r="S16" i="60" s="1"/>
  <c r="S17" i="60" s="1"/>
  <c r="S18" i="60" s="1"/>
  <c r="S19" i="60" s="1"/>
  <c r="S20" i="60" s="1"/>
  <c r="S21" i="60" s="1"/>
  <c r="S22" i="60" s="1"/>
  <c r="S23" i="60" s="1"/>
  <c r="S24" i="60" s="1"/>
  <c r="S25" i="60" s="1"/>
  <c r="S26" i="60" s="1"/>
  <c r="S27" i="60" s="1"/>
  <c r="S28" i="60" s="1"/>
  <c r="S29" i="60" s="1"/>
  <c r="S30" i="60" s="1"/>
  <c r="B46" i="132"/>
  <c r="F30" i="33"/>
  <c r="E30" i="33" s="1"/>
  <c r="E47" i="132"/>
  <c r="G30" i="32"/>
  <c r="S12" i="133"/>
  <c r="G9" i="133"/>
  <c r="H8" i="133"/>
  <c r="D16" i="38"/>
  <c r="D16" i="51"/>
  <c r="D16" i="50"/>
  <c r="D16" i="14"/>
  <c r="D16" i="15"/>
  <c r="D16" i="18"/>
  <c r="D16" i="19"/>
  <c r="D16" i="22"/>
  <c r="D16" i="24"/>
  <c r="D16" i="26"/>
  <c r="D16" i="30"/>
  <c r="D16" i="31"/>
  <c r="D16" i="34"/>
  <c r="D16" i="35"/>
  <c r="S5" i="64"/>
  <c r="S6" i="82"/>
  <c r="S7" i="82" s="1"/>
  <c r="E42" i="106"/>
  <c r="E42" i="101"/>
  <c r="E43" i="115"/>
  <c r="E45" i="131"/>
  <c r="G12" i="34"/>
  <c r="B47" i="131"/>
  <c r="F12" i="32"/>
  <c r="B45" i="130"/>
  <c r="F9" i="34"/>
  <c r="E9" i="34" s="1"/>
  <c r="E46" i="130"/>
  <c r="G9" i="33"/>
  <c r="E12" i="7"/>
  <c r="E45" i="93"/>
  <c r="E46" i="93" s="1"/>
  <c r="E44" i="129"/>
  <c r="G38" i="35"/>
  <c r="B45" i="129"/>
  <c r="F38" i="34"/>
  <c r="E38" i="34" s="1"/>
  <c r="S5" i="80"/>
  <c r="S6" i="80" s="1"/>
  <c r="S7" i="80" s="1"/>
  <c r="S8" i="80" s="1"/>
  <c r="S9" i="80" s="1"/>
  <c r="S10" i="80" s="1"/>
  <c r="S11" i="80" s="1"/>
  <c r="S12" i="80" s="1"/>
  <c r="S13" i="80" s="1"/>
  <c r="S14" i="80" s="1"/>
  <c r="S15" i="80" s="1"/>
  <c r="S16" i="80" s="1"/>
  <c r="S17" i="80" s="1"/>
  <c r="S18" i="80" s="1"/>
  <c r="S19" i="80" s="1"/>
  <c r="S20" i="80" s="1"/>
  <c r="S21" i="80" s="1"/>
  <c r="S22" i="80" s="1"/>
  <c r="S23" i="80" s="1"/>
  <c r="S24" i="80" s="1"/>
  <c r="S25" i="80" s="1"/>
  <c r="S26" i="80" s="1"/>
  <c r="S27" i="80" s="1"/>
  <c r="S28" i="80" s="1"/>
  <c r="S29" i="80" s="1"/>
  <c r="S30" i="80" s="1"/>
  <c r="S31" i="80" s="1"/>
  <c r="S32" i="80" s="1"/>
  <c r="S33" i="80" s="1"/>
  <c r="S34" i="80" s="1"/>
  <c r="S12" i="128"/>
  <c r="S5" i="81"/>
  <c r="S6" i="81" s="1"/>
  <c r="S7" i="81" s="1"/>
  <c r="S8" i="81" s="1"/>
  <c r="S9" i="81" s="1"/>
  <c r="S10" i="81" s="1"/>
  <c r="S11" i="81" s="1"/>
  <c r="S12" i="81" s="1"/>
  <c r="S13" i="81" s="1"/>
  <c r="S14" i="81" s="1"/>
  <c r="S15" i="81" s="1"/>
  <c r="S16" i="81" s="1"/>
  <c r="S17" i="81" s="1"/>
  <c r="S18" i="81" s="1"/>
  <c r="S19" i="81" s="1"/>
  <c r="S20" i="81" s="1"/>
  <c r="S21" i="81" s="1"/>
  <c r="S22" i="81" s="1"/>
  <c r="S23" i="81" s="1"/>
  <c r="S24" i="81" s="1"/>
  <c r="S25" i="81" s="1"/>
  <c r="S26" i="81" s="1"/>
  <c r="S27" i="81" s="1"/>
  <c r="S28" i="81" s="1"/>
  <c r="S29" i="81" s="1"/>
  <c r="S30" i="81" s="1"/>
  <c r="S31" i="81" s="1"/>
  <c r="S32" i="81" s="1"/>
  <c r="S33" i="81" s="1"/>
  <c r="S34" i="81" s="1"/>
  <c r="S5" i="76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S18" i="76" s="1"/>
  <c r="S19" i="76" s="1"/>
  <c r="S20" i="76" s="1"/>
  <c r="S21" i="76" s="1"/>
  <c r="S22" i="76" s="1"/>
  <c r="S23" i="76" s="1"/>
  <c r="S24" i="76" s="1"/>
  <c r="S25" i="76" s="1"/>
  <c r="S26" i="76" s="1"/>
  <c r="S27" i="76" s="1"/>
  <c r="S28" i="76" s="1"/>
  <c r="S29" i="76" s="1"/>
  <c r="S30" i="76" s="1"/>
  <c r="S31" i="76" s="1"/>
  <c r="S32" i="76" s="1"/>
  <c r="S33" i="76" s="1"/>
  <c r="S34" i="76" s="1"/>
  <c r="S5" i="75"/>
  <c r="S6" i="75" s="1"/>
  <c r="S7" i="75" s="1"/>
  <c r="S8" i="75" s="1"/>
  <c r="S9" i="75" s="1"/>
  <c r="S10" i="75" s="1"/>
  <c r="S11" i="75" s="1"/>
  <c r="S12" i="75" s="1"/>
  <c r="S13" i="75" s="1"/>
  <c r="S14" i="75" s="1"/>
  <c r="S15" i="75" s="1"/>
  <c r="S16" i="75" s="1"/>
  <c r="S17" i="75" s="1"/>
  <c r="S18" i="75" s="1"/>
  <c r="S19" i="75" s="1"/>
  <c r="S20" i="75" s="1"/>
  <c r="S21" i="75" s="1"/>
  <c r="S22" i="75" s="1"/>
  <c r="S23" i="75" s="1"/>
  <c r="S24" i="75" s="1"/>
  <c r="S25" i="75" s="1"/>
  <c r="S26" i="75" s="1"/>
  <c r="S27" i="75" s="1"/>
  <c r="S28" i="75" s="1"/>
  <c r="S29" i="75" s="1"/>
  <c r="S30" i="75" s="1"/>
  <c r="S31" i="75" s="1"/>
  <c r="S32" i="75" s="1"/>
  <c r="S33" i="75" s="1"/>
  <c r="S34" i="75" s="1"/>
  <c r="S5" i="72"/>
  <c r="S6" i="72" s="1"/>
  <c r="S7" i="72" s="1"/>
  <c r="S8" i="72" s="1"/>
  <c r="S9" i="72" s="1"/>
  <c r="S10" i="72" s="1"/>
  <c r="S11" i="72" s="1"/>
  <c r="S12" i="72" s="1"/>
  <c r="S13" i="72" s="1"/>
  <c r="S14" i="72" s="1"/>
  <c r="S15" i="72" s="1"/>
  <c r="S16" i="72" s="1"/>
  <c r="S17" i="72" s="1"/>
  <c r="S18" i="72" s="1"/>
  <c r="S19" i="72" s="1"/>
  <c r="S20" i="72" s="1"/>
  <c r="S21" i="72" s="1"/>
  <c r="S22" i="72" s="1"/>
  <c r="S23" i="72" s="1"/>
  <c r="S24" i="72" s="1"/>
  <c r="S25" i="72" s="1"/>
  <c r="S26" i="72" s="1"/>
  <c r="S27" i="72" s="1"/>
  <c r="S28" i="72" s="1"/>
  <c r="S29" i="72" s="1"/>
  <c r="S30" i="72" s="1"/>
  <c r="S31" i="72" s="1"/>
  <c r="S32" i="72" s="1"/>
  <c r="S33" i="72" s="1"/>
  <c r="S34" i="72" s="1"/>
  <c r="S5" i="68"/>
  <c r="S6" i="68" s="1"/>
  <c r="S7" i="68" s="1"/>
  <c r="S8" i="68" s="1"/>
  <c r="S9" i="68" s="1"/>
  <c r="S10" i="68" s="1"/>
  <c r="S11" i="68" s="1"/>
  <c r="S12" i="68" s="1"/>
  <c r="S13" i="68" s="1"/>
  <c r="S14" i="68" s="1"/>
  <c r="S15" i="68" s="1"/>
  <c r="S16" i="68" s="1"/>
  <c r="S17" i="68" s="1"/>
  <c r="S18" i="68" s="1"/>
  <c r="S19" i="68" s="1"/>
  <c r="S20" i="68" s="1"/>
  <c r="S21" i="68" s="1"/>
  <c r="S22" i="68" s="1"/>
  <c r="S23" i="68" s="1"/>
  <c r="S24" i="68" s="1"/>
  <c r="S25" i="68" s="1"/>
  <c r="S26" i="68" s="1"/>
  <c r="S27" i="68" s="1"/>
  <c r="S28" i="68" s="1"/>
  <c r="S29" i="68" s="1"/>
  <c r="S30" i="68" s="1"/>
  <c r="S31" i="68" s="1"/>
  <c r="S32" i="68" s="1"/>
  <c r="S33" i="68" s="1"/>
  <c r="S34" i="68" s="1"/>
  <c r="S5" i="67"/>
  <c r="S6" i="67" s="1"/>
  <c r="S7" i="67" s="1"/>
  <c r="S8" i="67" s="1"/>
  <c r="S9" i="67" s="1"/>
  <c r="S10" i="67" s="1"/>
  <c r="S11" i="67" s="1"/>
  <c r="S12" i="67" s="1"/>
  <c r="S13" i="67" s="1"/>
  <c r="S14" i="67" s="1"/>
  <c r="S15" i="67" s="1"/>
  <c r="S16" i="67" s="1"/>
  <c r="S17" i="67" s="1"/>
  <c r="S18" i="67" s="1"/>
  <c r="S19" i="67" s="1"/>
  <c r="S20" i="67" s="1"/>
  <c r="S21" i="67" s="1"/>
  <c r="S22" i="67" s="1"/>
  <c r="S23" i="67" s="1"/>
  <c r="S24" i="67" s="1"/>
  <c r="S25" i="67" s="1"/>
  <c r="S26" i="67" s="1"/>
  <c r="S27" i="67" s="1"/>
  <c r="S28" i="67" s="1"/>
  <c r="S29" i="67" s="1"/>
  <c r="S30" i="67" s="1"/>
  <c r="S31" i="67" s="1"/>
  <c r="S32" i="67" s="1"/>
  <c r="S33" i="67" s="1"/>
  <c r="S34" i="67" s="1"/>
  <c r="H7" i="128"/>
  <c r="G8" i="128"/>
  <c r="S34" i="84"/>
  <c r="E42" i="119"/>
  <c r="E42" i="114"/>
  <c r="E43" i="99"/>
  <c r="G15" i="36"/>
  <c r="G24" i="7"/>
  <c r="D41" i="107"/>
  <c r="E41" i="107" s="1"/>
  <c r="E42" i="107" s="1"/>
  <c r="E44" i="115"/>
  <c r="G33" i="36"/>
  <c r="S6" i="64"/>
  <c r="S7" i="64" s="1"/>
  <c r="S8" i="64" s="1"/>
  <c r="S9" i="64" s="1"/>
  <c r="G5" i="7"/>
  <c r="G23" i="7"/>
  <c r="G26" i="7"/>
  <c r="D41" i="109"/>
  <c r="E41" i="109" s="1"/>
  <c r="E42" i="109" s="1"/>
  <c r="G20" i="7"/>
  <c r="D41" i="103"/>
  <c r="E41" i="103" s="1"/>
  <c r="E42" i="103" s="1"/>
  <c r="G28" i="7"/>
  <c r="D41" i="111"/>
  <c r="E41" i="111" s="1"/>
  <c r="E42" i="111" s="1"/>
  <c r="E43" i="119"/>
  <c r="G37" i="36"/>
  <c r="F10" i="7"/>
  <c r="E10" i="7" s="1"/>
  <c r="B41" i="96"/>
  <c r="B42" i="96" s="1"/>
  <c r="D21" i="7"/>
  <c r="B41" i="104"/>
  <c r="B42" i="104" s="1"/>
  <c r="D25" i="7"/>
  <c r="B41" i="108"/>
  <c r="B42" i="108" s="1"/>
  <c r="D29" i="7"/>
  <c r="B41" i="112"/>
  <c r="B42" i="112" s="1"/>
  <c r="D34" i="7"/>
  <c r="H41" i="7" s="1"/>
  <c r="D5" i="136" s="1"/>
  <c r="B41" i="116"/>
  <c r="B42" i="116" s="1"/>
  <c r="D39" i="7"/>
  <c r="B41" i="120"/>
  <c r="B42" i="120" s="1"/>
  <c r="S5" i="63"/>
  <c r="S5" i="71"/>
  <c r="S6" i="71" s="1"/>
  <c r="S7" i="71" s="1"/>
  <c r="S8" i="71" s="1"/>
  <c r="S9" i="71" s="1"/>
  <c r="S10" i="71" s="1"/>
  <c r="S11" i="71" s="1"/>
  <c r="S12" i="71" s="1"/>
  <c r="S13" i="71" s="1"/>
  <c r="S14" i="71" s="1"/>
  <c r="S15" i="71" s="1"/>
  <c r="S16" i="71" s="1"/>
  <c r="S17" i="71" s="1"/>
  <c r="S18" i="71" s="1"/>
  <c r="S19" i="71" s="1"/>
  <c r="S20" i="71" s="1"/>
  <c r="S21" i="71" s="1"/>
  <c r="S22" i="71" s="1"/>
  <c r="S23" i="71" s="1"/>
  <c r="S24" i="71" s="1"/>
  <c r="S25" i="71" s="1"/>
  <c r="S26" i="71" s="1"/>
  <c r="S27" i="71" s="1"/>
  <c r="S28" i="71" s="1"/>
  <c r="S29" i="71" s="1"/>
  <c r="S30" i="71" s="1"/>
  <c r="S31" i="71" s="1"/>
  <c r="S32" i="71" s="1"/>
  <c r="S33" i="71" s="1"/>
  <c r="S34" i="71" s="1"/>
  <c r="S5" i="79"/>
  <c r="S6" i="79" s="1"/>
  <c r="S7" i="79" s="1"/>
  <c r="S8" i="79" s="1"/>
  <c r="S9" i="79" s="1"/>
  <c r="S10" i="79" s="1"/>
  <c r="S11" i="79" s="1"/>
  <c r="S12" i="79" s="1"/>
  <c r="S13" i="79" s="1"/>
  <c r="S14" i="79" s="1"/>
  <c r="S15" i="79" s="1"/>
  <c r="S16" i="79" s="1"/>
  <c r="S17" i="79" s="1"/>
  <c r="S18" i="79" s="1"/>
  <c r="S19" i="79" s="1"/>
  <c r="S20" i="79" s="1"/>
  <c r="S21" i="79" s="1"/>
  <c r="S22" i="79" s="1"/>
  <c r="S23" i="79" s="1"/>
  <c r="S24" i="79" s="1"/>
  <c r="S25" i="79" s="1"/>
  <c r="S26" i="79" s="1"/>
  <c r="S27" i="79" s="1"/>
  <c r="S28" i="79" s="1"/>
  <c r="S29" i="79" s="1"/>
  <c r="S30" i="79" s="1"/>
  <c r="S31" i="79" s="1"/>
  <c r="S32" i="79" s="1"/>
  <c r="S33" i="79" s="1"/>
  <c r="S34" i="79" s="1"/>
  <c r="S5" i="87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S18" i="87" s="1"/>
  <c r="S19" i="87" s="1"/>
  <c r="S20" i="87" s="1"/>
  <c r="S21" i="87" s="1"/>
  <c r="S22" i="87" s="1"/>
  <c r="S23" i="87" s="1"/>
  <c r="S24" i="87" s="1"/>
  <c r="S25" i="87" s="1"/>
  <c r="S26" i="87" s="1"/>
  <c r="S27" i="87" s="1"/>
  <c r="S28" i="87" s="1"/>
  <c r="S29" i="87" s="1"/>
  <c r="S30" i="87" s="1"/>
  <c r="S31" i="87" s="1"/>
  <c r="S32" i="87" s="1"/>
  <c r="S33" i="87" s="1"/>
  <c r="S34" i="87" s="1"/>
  <c r="G32" i="7"/>
  <c r="E43" i="101"/>
  <c r="G18" i="36"/>
  <c r="G25" i="7"/>
  <c r="D41" i="108"/>
  <c r="E41" i="108" s="1"/>
  <c r="E42" i="108" s="1"/>
  <c r="E43" i="116"/>
  <c r="G34" i="36"/>
  <c r="S6" i="62"/>
  <c r="S7" i="62" s="1"/>
  <c r="S8" i="62" s="1"/>
  <c r="S9" i="62" s="1"/>
  <c r="S10" i="62" s="1"/>
  <c r="S11" i="62" s="1"/>
  <c r="S12" i="62" s="1"/>
  <c r="S13" i="62" s="1"/>
  <c r="S14" i="62" s="1"/>
  <c r="S15" i="62" s="1"/>
  <c r="S16" i="62" s="1"/>
  <c r="S17" i="62" s="1"/>
  <c r="S18" i="62" s="1"/>
  <c r="S19" i="62" s="1"/>
  <c r="S20" i="62" s="1"/>
  <c r="S21" i="62" s="1"/>
  <c r="S22" i="62" s="1"/>
  <c r="S23" i="62" s="1"/>
  <c r="S24" i="62" s="1"/>
  <c r="S25" i="62" s="1"/>
  <c r="S26" i="62" s="1"/>
  <c r="S27" i="62" s="1"/>
  <c r="S28" i="62" s="1"/>
  <c r="S29" i="62" s="1"/>
  <c r="S30" i="62" s="1"/>
  <c r="S31" i="62" s="1"/>
  <c r="S32" i="62" s="1"/>
  <c r="S33" i="62" s="1"/>
  <c r="S34" i="62" s="1"/>
  <c r="S6" i="70"/>
  <c r="S7" i="70" s="1"/>
  <c r="S8" i="70" s="1"/>
  <c r="S9" i="70" s="1"/>
  <c r="S10" i="70" s="1"/>
  <c r="S11" i="70" s="1"/>
  <c r="S12" i="70" s="1"/>
  <c r="S13" i="70" s="1"/>
  <c r="S14" i="70" s="1"/>
  <c r="S15" i="70" s="1"/>
  <c r="S16" i="70" s="1"/>
  <c r="S17" i="70" s="1"/>
  <c r="S18" i="70" s="1"/>
  <c r="S19" i="70" s="1"/>
  <c r="S20" i="70" s="1"/>
  <c r="S21" i="70" s="1"/>
  <c r="S22" i="70" s="1"/>
  <c r="S23" i="70" s="1"/>
  <c r="S24" i="70" s="1"/>
  <c r="S25" i="70" s="1"/>
  <c r="S26" i="70" s="1"/>
  <c r="S27" i="70" s="1"/>
  <c r="S28" i="70" s="1"/>
  <c r="S29" i="70" s="1"/>
  <c r="S30" i="70" s="1"/>
  <c r="S31" i="70" s="1"/>
  <c r="S32" i="70" s="1"/>
  <c r="S33" i="70" s="1"/>
  <c r="S34" i="70" s="1"/>
  <c r="S6" i="78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S18" i="78" s="1"/>
  <c r="S19" i="78" s="1"/>
  <c r="S20" i="78" s="1"/>
  <c r="S21" i="78" s="1"/>
  <c r="S22" i="78" s="1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F21" i="7"/>
  <c r="G33" i="7"/>
  <c r="G10" i="7"/>
  <c r="D41" i="96"/>
  <c r="E41" i="96" s="1"/>
  <c r="E42" i="96" s="1"/>
  <c r="G21" i="7"/>
  <c r="D41" i="104"/>
  <c r="E41" i="104" s="1"/>
  <c r="E42" i="104" s="1"/>
  <c r="G29" i="7"/>
  <c r="D41" i="112"/>
  <c r="E41" i="112" s="1"/>
  <c r="E42" i="112" s="1"/>
  <c r="D41" i="120"/>
  <c r="E41" i="120" s="1"/>
  <c r="E42" i="120" s="1"/>
  <c r="D11" i="7"/>
  <c r="B41" i="97"/>
  <c r="B42" i="97" s="1"/>
  <c r="D18" i="7"/>
  <c r="B41" i="101"/>
  <c r="B42" i="101" s="1"/>
  <c r="D22" i="7"/>
  <c r="B41" i="105"/>
  <c r="B42" i="105" s="1"/>
  <c r="D26" i="7"/>
  <c r="B41" i="109"/>
  <c r="B42" i="109" s="1"/>
  <c r="D31" i="7"/>
  <c r="B41" i="113"/>
  <c r="B42" i="113" s="1"/>
  <c r="F35" i="7"/>
  <c r="B41" i="117"/>
  <c r="B42" i="117" s="1"/>
  <c r="S5" i="61"/>
  <c r="S6" i="61" s="1"/>
  <c r="S7" i="61" s="1"/>
  <c r="S8" i="61" s="1"/>
  <c r="S9" i="61" s="1"/>
  <c r="S10" i="61" s="1"/>
  <c r="S11" i="61" s="1"/>
  <c r="S12" i="61" s="1"/>
  <c r="S13" i="61" s="1"/>
  <c r="S14" i="61" s="1"/>
  <c r="S15" i="61" s="1"/>
  <c r="S16" i="61" s="1"/>
  <c r="S17" i="61" s="1"/>
  <c r="S18" i="61" s="1"/>
  <c r="S19" i="61" s="1"/>
  <c r="S20" i="61" s="1"/>
  <c r="S21" i="61" s="1"/>
  <c r="S22" i="61" s="1"/>
  <c r="S23" i="61" s="1"/>
  <c r="S24" i="61" s="1"/>
  <c r="S25" i="61" s="1"/>
  <c r="S26" i="61" s="1"/>
  <c r="S27" i="61" s="1"/>
  <c r="S28" i="61" s="1"/>
  <c r="S29" i="61" s="1"/>
  <c r="S30" i="61" s="1"/>
  <c r="S31" i="61" s="1"/>
  <c r="S32" i="61" s="1"/>
  <c r="S33" i="61" s="1"/>
  <c r="S34" i="61" s="1"/>
  <c r="S5" i="69"/>
  <c r="S6" i="69" s="1"/>
  <c r="S7" i="69" s="1"/>
  <c r="S8" i="69" s="1"/>
  <c r="S9" i="69" s="1"/>
  <c r="S10" i="69" s="1"/>
  <c r="S11" i="69" s="1"/>
  <c r="S12" i="69" s="1"/>
  <c r="S13" i="69" s="1"/>
  <c r="S14" i="69" s="1"/>
  <c r="S15" i="69" s="1"/>
  <c r="S16" i="69" s="1"/>
  <c r="S17" i="69" s="1"/>
  <c r="S18" i="69" s="1"/>
  <c r="S19" i="69" s="1"/>
  <c r="S20" i="69" s="1"/>
  <c r="S21" i="69" s="1"/>
  <c r="S22" i="69" s="1"/>
  <c r="S23" i="69" s="1"/>
  <c r="S24" i="69" s="1"/>
  <c r="S25" i="69" s="1"/>
  <c r="S26" i="69" s="1"/>
  <c r="S27" i="69" s="1"/>
  <c r="S28" i="69" s="1"/>
  <c r="S29" i="69" s="1"/>
  <c r="S30" i="69" s="1"/>
  <c r="S31" i="69" s="1"/>
  <c r="S32" i="69" s="1"/>
  <c r="S33" i="69" s="1"/>
  <c r="S34" i="69" s="1"/>
  <c r="S5" i="77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S22" i="77" s="1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5" i="85"/>
  <c r="S6" i="85" s="1"/>
  <c r="S7" i="85" s="1"/>
  <c r="S8" i="85" s="1"/>
  <c r="S9" i="85" s="1"/>
  <c r="S10" i="85" s="1"/>
  <c r="S11" i="85" s="1"/>
  <c r="S12" i="85" s="1"/>
  <c r="S13" i="85" s="1"/>
  <c r="S14" i="85" s="1"/>
  <c r="S15" i="85" s="1"/>
  <c r="S16" i="85" s="1"/>
  <c r="S17" i="85" s="1"/>
  <c r="S18" i="85" s="1"/>
  <c r="S19" i="85" s="1"/>
  <c r="S20" i="85" s="1"/>
  <c r="S21" i="85" s="1"/>
  <c r="S22" i="85" s="1"/>
  <c r="S23" i="85" s="1"/>
  <c r="S24" i="85" s="1"/>
  <c r="S25" i="85" s="1"/>
  <c r="S26" i="85" s="1"/>
  <c r="S27" i="85" s="1"/>
  <c r="S28" i="85" s="1"/>
  <c r="S29" i="85" s="1"/>
  <c r="S30" i="85" s="1"/>
  <c r="S31" i="85" s="1"/>
  <c r="S32" i="85" s="1"/>
  <c r="S33" i="85" s="1"/>
  <c r="S34" i="85" s="1"/>
  <c r="F22" i="7"/>
  <c r="G34" i="7"/>
  <c r="G22" i="7"/>
  <c r="D41" i="105"/>
  <c r="E41" i="105" s="1"/>
  <c r="E42" i="105" s="1"/>
  <c r="F25" i="7"/>
  <c r="G31" i="7"/>
  <c r="D41" i="113"/>
  <c r="E41" i="113" s="1"/>
  <c r="E42" i="113" s="1"/>
  <c r="D13" i="7"/>
  <c r="B41" i="98"/>
  <c r="B42" i="98" s="1"/>
  <c r="D23" i="7"/>
  <c r="B41" i="106"/>
  <c r="B42" i="106" s="1"/>
  <c r="D27" i="7"/>
  <c r="B41" i="110"/>
  <c r="B42" i="110" s="1"/>
  <c r="D32" i="7"/>
  <c r="B41" i="114"/>
  <c r="B42" i="114" s="1"/>
  <c r="D36" i="7"/>
  <c r="B41" i="118"/>
  <c r="B42" i="118" s="1"/>
  <c r="S5" i="83"/>
  <c r="S6" i="83" s="1"/>
  <c r="S7" i="83" s="1"/>
  <c r="S8" i="83" s="1"/>
  <c r="S9" i="83" s="1"/>
  <c r="S10" i="83" s="1"/>
  <c r="S11" i="83" s="1"/>
  <c r="S12" i="83" s="1"/>
  <c r="S13" i="83" s="1"/>
  <c r="S14" i="83" s="1"/>
  <c r="S15" i="83" s="1"/>
  <c r="S16" i="83" s="1"/>
  <c r="S17" i="83" s="1"/>
  <c r="S18" i="83" s="1"/>
  <c r="S19" i="83" s="1"/>
  <c r="S20" i="83" s="1"/>
  <c r="S21" i="83" s="1"/>
  <c r="S22" i="83" s="1"/>
  <c r="S23" i="83" s="1"/>
  <c r="S24" i="83" s="1"/>
  <c r="S25" i="83" s="1"/>
  <c r="S26" i="83" s="1"/>
  <c r="S27" i="83" s="1"/>
  <c r="S28" i="83" s="1"/>
  <c r="S29" i="83" s="1"/>
  <c r="S30" i="83" s="1"/>
  <c r="S31" i="83" s="1"/>
  <c r="S32" i="83" s="1"/>
  <c r="S33" i="83" s="1"/>
  <c r="S34" i="83" s="1"/>
  <c r="F29" i="7"/>
  <c r="G35" i="7"/>
  <c r="D41" i="117"/>
  <c r="E41" i="117" s="1"/>
  <c r="E42" i="117" s="1"/>
  <c r="G13" i="7"/>
  <c r="D41" i="98"/>
  <c r="E41" i="98" s="1"/>
  <c r="E42" i="98" s="1"/>
  <c r="E43" i="106"/>
  <c r="G23" i="36"/>
  <c r="E43" i="114"/>
  <c r="G32" i="36"/>
  <c r="S6" i="66"/>
  <c r="S7" i="66" s="1"/>
  <c r="S8" i="66" s="1"/>
  <c r="S9" i="66" s="1"/>
  <c r="S10" i="66" s="1"/>
  <c r="S11" i="66" s="1"/>
  <c r="S12" i="66" s="1"/>
  <c r="S13" i="66" s="1"/>
  <c r="S14" i="66" s="1"/>
  <c r="S15" i="66" s="1"/>
  <c r="S16" i="66" s="1"/>
  <c r="S17" i="66" s="1"/>
  <c r="S18" i="66" s="1"/>
  <c r="S19" i="66" s="1"/>
  <c r="S20" i="66" s="1"/>
  <c r="S21" i="66" s="1"/>
  <c r="S22" i="66" s="1"/>
  <c r="S23" i="66" s="1"/>
  <c r="S24" i="66" s="1"/>
  <c r="S25" i="66" s="1"/>
  <c r="S26" i="66" s="1"/>
  <c r="S27" i="66" s="1"/>
  <c r="S28" i="66" s="1"/>
  <c r="S29" i="66" s="1"/>
  <c r="S30" i="66" s="1"/>
  <c r="S31" i="66" s="1"/>
  <c r="S32" i="66" s="1"/>
  <c r="S33" i="66" s="1"/>
  <c r="S34" i="66" s="1"/>
  <c r="S8" i="74"/>
  <c r="S9" i="74" s="1"/>
  <c r="S10" i="74" s="1"/>
  <c r="S11" i="74" s="1"/>
  <c r="S12" i="74" s="1"/>
  <c r="S13" i="74" s="1"/>
  <c r="S14" i="74" s="1"/>
  <c r="S15" i="74" s="1"/>
  <c r="S16" i="74" s="1"/>
  <c r="S17" i="74" s="1"/>
  <c r="S18" i="74" s="1"/>
  <c r="S19" i="74" s="1"/>
  <c r="S20" i="74" s="1"/>
  <c r="S21" i="74" s="1"/>
  <c r="S22" i="74" s="1"/>
  <c r="S23" i="74" s="1"/>
  <c r="S24" i="74" s="1"/>
  <c r="S25" i="74" s="1"/>
  <c r="S26" i="74" s="1"/>
  <c r="S27" i="74" s="1"/>
  <c r="S28" i="74" s="1"/>
  <c r="S29" i="74" s="1"/>
  <c r="S30" i="74" s="1"/>
  <c r="S31" i="74" s="1"/>
  <c r="S32" i="74" s="1"/>
  <c r="S33" i="74" s="1"/>
  <c r="S34" i="74" s="1"/>
  <c r="S8" i="82"/>
  <c r="S9" i="82" s="1"/>
  <c r="S10" i="82" s="1"/>
  <c r="S11" i="82" s="1"/>
  <c r="S12" i="82" s="1"/>
  <c r="S13" i="82" s="1"/>
  <c r="S14" i="82" s="1"/>
  <c r="S15" i="82" s="1"/>
  <c r="S16" i="82" s="1"/>
  <c r="S17" i="82" s="1"/>
  <c r="S18" i="82" s="1"/>
  <c r="S19" i="82" s="1"/>
  <c r="S20" i="82" s="1"/>
  <c r="S21" i="82" s="1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G15" i="7"/>
  <c r="G11" i="7"/>
  <c r="D41" i="97"/>
  <c r="E41" i="97" s="1"/>
  <c r="E42" i="97" s="1"/>
  <c r="G27" i="7"/>
  <c r="D41" i="110"/>
  <c r="E41" i="110" s="1"/>
  <c r="E42" i="110" s="1"/>
  <c r="G36" i="7"/>
  <c r="D41" i="118"/>
  <c r="E41" i="118" s="1"/>
  <c r="E42" i="118" s="1"/>
  <c r="D15" i="7"/>
  <c r="B41" i="99"/>
  <c r="B42" i="99" s="1"/>
  <c r="D20" i="7"/>
  <c r="B41" i="103"/>
  <c r="B42" i="103" s="1"/>
  <c r="D24" i="7"/>
  <c r="B41" i="107"/>
  <c r="B42" i="107" s="1"/>
  <c r="D28" i="7"/>
  <c r="B41" i="111"/>
  <c r="B42" i="111" s="1"/>
  <c r="D33" i="7"/>
  <c r="B42" i="115"/>
  <c r="B43" i="115" s="1"/>
  <c r="D37" i="7"/>
  <c r="B41" i="119"/>
  <c r="B42" i="119" s="1"/>
  <c r="S5" i="57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5" i="73"/>
  <c r="S6" i="73" s="1"/>
  <c r="S7" i="73" s="1"/>
  <c r="S8" i="73" s="1"/>
  <c r="S9" i="73" s="1"/>
  <c r="S10" i="73" s="1"/>
  <c r="S11" i="73" s="1"/>
  <c r="S12" i="73" s="1"/>
  <c r="S13" i="73" s="1"/>
  <c r="S14" i="73" s="1"/>
  <c r="S15" i="73" s="1"/>
  <c r="S16" i="73" s="1"/>
  <c r="S17" i="73" s="1"/>
  <c r="S18" i="73" s="1"/>
  <c r="S19" i="73" s="1"/>
  <c r="S20" i="73" s="1"/>
  <c r="S21" i="73" s="1"/>
  <c r="S22" i="73" s="1"/>
  <c r="S23" i="73" s="1"/>
  <c r="S24" i="73" s="1"/>
  <c r="S25" i="73" s="1"/>
  <c r="S26" i="73" s="1"/>
  <c r="S27" i="73" s="1"/>
  <c r="S28" i="73" s="1"/>
  <c r="S29" i="73" s="1"/>
  <c r="S30" i="73" s="1"/>
  <c r="S31" i="73" s="1"/>
  <c r="S32" i="73" s="1"/>
  <c r="S33" i="73" s="1"/>
  <c r="S34" i="73" s="1"/>
  <c r="G18" i="7"/>
  <c r="S5" i="59"/>
  <c r="S6" i="59" s="1"/>
  <c r="S7" i="59" s="1"/>
  <c r="S8" i="59" s="1"/>
  <c r="S9" i="59" s="1"/>
  <c r="S10" i="59" s="1"/>
  <c r="S11" i="59" s="1"/>
  <c r="S12" i="59" s="1"/>
  <c r="S13" i="59" s="1"/>
  <c r="S14" i="59" s="1"/>
  <c r="S15" i="59" s="1"/>
  <c r="S16" i="59" s="1"/>
  <c r="S17" i="59" s="1"/>
  <c r="S18" i="59" s="1"/>
  <c r="S19" i="59" s="1"/>
  <c r="S20" i="59" s="1"/>
  <c r="S21" i="59" s="1"/>
  <c r="S22" i="59" s="1"/>
  <c r="S23" i="59" s="1"/>
  <c r="S24" i="59" s="1"/>
  <c r="S25" i="59" s="1"/>
  <c r="S26" i="59" s="1"/>
  <c r="S27" i="59" s="1"/>
  <c r="S28" i="59" s="1"/>
  <c r="S29" i="59" s="1"/>
  <c r="S30" i="59" s="1"/>
  <c r="S31" i="59" s="1"/>
  <c r="S32" i="59" s="1"/>
  <c r="S33" i="59" s="1"/>
  <c r="S34" i="59" s="1"/>
  <c r="D19" i="7"/>
  <c r="B41" i="102"/>
  <c r="B42" i="102" s="1"/>
  <c r="G19" i="7"/>
  <c r="D41" i="102"/>
  <c r="E41" i="102" s="1"/>
  <c r="E42" i="102" s="1"/>
  <c r="C37" i="94"/>
  <c r="D41" i="94"/>
  <c r="E41" i="94" s="1"/>
  <c r="E42" i="94" s="1"/>
  <c r="G5" i="36"/>
  <c r="S5" i="65"/>
  <c r="S6" i="65" s="1"/>
  <c r="S7" i="65" s="1"/>
  <c r="S8" i="65" s="1"/>
  <c r="S9" i="65" s="1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E42" i="100"/>
  <c r="E43" i="100" s="1"/>
  <c r="G17" i="7"/>
  <c r="D17" i="7"/>
  <c r="B41" i="100"/>
  <c r="B42" i="100" s="1"/>
  <c r="S5" i="54"/>
  <c r="S6" i="54" s="1"/>
  <c r="S7" i="54" s="1"/>
  <c r="S8" i="54" s="1"/>
  <c r="S9" i="54" s="1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G8" i="7"/>
  <c r="D41" i="95"/>
  <c r="E41" i="95" s="1"/>
  <c r="E42" i="95" s="1"/>
  <c r="D8" i="7"/>
  <c r="B41" i="95"/>
  <c r="B42" i="95" s="1"/>
  <c r="F8" i="7"/>
  <c r="D7" i="7"/>
  <c r="B41" i="94"/>
  <c r="B42" i="94" s="1"/>
  <c r="F5" i="7"/>
  <c r="B44" i="93"/>
  <c r="B45" i="93" s="1"/>
  <c r="S5" i="86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S18" i="86" s="1"/>
  <c r="S19" i="86" s="1"/>
  <c r="S20" i="86" s="1"/>
  <c r="S21" i="86" s="1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F40" i="7"/>
  <c r="E40" i="7" s="1"/>
  <c r="B41" i="121"/>
  <c r="B42" i="121" s="1"/>
  <c r="G40" i="7"/>
  <c r="D41" i="121"/>
  <c r="E41" i="121" s="1"/>
  <c r="E42" i="121" s="1"/>
  <c r="B37" i="121"/>
  <c r="F39" i="7"/>
  <c r="F37" i="7"/>
  <c r="F36" i="7"/>
  <c r="D35" i="7"/>
  <c r="F34" i="7"/>
  <c r="F33" i="7"/>
  <c r="F32" i="7"/>
  <c r="F31" i="7"/>
  <c r="F28" i="7"/>
  <c r="F27" i="7"/>
  <c r="F26" i="7"/>
  <c r="F24" i="7"/>
  <c r="F23" i="7"/>
  <c r="F20" i="7"/>
  <c r="F19" i="7"/>
  <c r="F18" i="7"/>
  <c r="F17" i="7"/>
  <c r="F13" i="7"/>
  <c r="C37" i="98"/>
  <c r="F11" i="7"/>
  <c r="B37" i="96"/>
  <c r="F7" i="7"/>
  <c r="E7" i="7" s="1"/>
  <c r="G7" i="7"/>
  <c r="C37" i="121"/>
  <c r="C37" i="120"/>
  <c r="C37" i="117"/>
  <c r="C37" i="116"/>
  <c r="C38" i="115"/>
  <c r="C37" i="114"/>
  <c r="B37" i="114"/>
  <c r="C37" i="112"/>
  <c r="C37" i="109"/>
  <c r="B37" i="109"/>
  <c r="C37" i="108"/>
  <c r="B37" i="105"/>
  <c r="D22" i="35"/>
  <c r="C37" i="105"/>
  <c r="C37" i="102"/>
  <c r="B37" i="102"/>
  <c r="C37" i="100"/>
  <c r="C37" i="97"/>
  <c r="S5" i="58"/>
  <c r="S6" i="58" s="1"/>
  <c r="S7" i="58" s="1"/>
  <c r="S8" i="58" s="1"/>
  <c r="S9" i="58" s="1"/>
  <c r="S10" i="58" s="1"/>
  <c r="S11" i="58" s="1"/>
  <c r="S12" i="58" s="1"/>
  <c r="S13" i="58" s="1"/>
  <c r="S14" i="58" s="1"/>
  <c r="S15" i="58" s="1"/>
  <c r="S16" i="58" s="1"/>
  <c r="S17" i="58" s="1"/>
  <c r="S18" i="58" s="1"/>
  <c r="S19" i="58" s="1"/>
  <c r="S20" i="58" s="1"/>
  <c r="S21" i="58" s="1"/>
  <c r="S22" i="58" s="1"/>
  <c r="S23" i="58" s="1"/>
  <c r="S24" i="58" s="1"/>
  <c r="S25" i="58" s="1"/>
  <c r="S26" i="58" s="1"/>
  <c r="S27" i="58" s="1"/>
  <c r="S28" i="58" s="1"/>
  <c r="S29" i="58" s="1"/>
  <c r="S30" i="58" s="1"/>
  <c r="S31" i="58" s="1"/>
  <c r="S32" i="58" s="1"/>
  <c r="S33" i="58" s="1"/>
  <c r="S34" i="58" s="1"/>
  <c r="D40" i="7"/>
  <c r="B37" i="120"/>
  <c r="D39" i="36"/>
  <c r="C37" i="119"/>
  <c r="B37" i="119"/>
  <c r="C37" i="118"/>
  <c r="B37" i="117"/>
  <c r="B37" i="116"/>
  <c r="B38" i="115"/>
  <c r="C37" i="113"/>
  <c r="B37" i="112"/>
  <c r="D29" i="36"/>
  <c r="C37" i="111"/>
  <c r="B37" i="110"/>
  <c r="C37" i="110"/>
  <c r="B37" i="107"/>
  <c r="D24" i="36"/>
  <c r="C37" i="107"/>
  <c r="C37" i="106"/>
  <c r="B37" i="106"/>
  <c r="D23" i="36"/>
  <c r="C37" i="104"/>
  <c r="B37" i="104"/>
  <c r="B37" i="103"/>
  <c r="C37" i="103"/>
  <c r="C37" i="101"/>
  <c r="B37" i="101"/>
  <c r="D18" i="36"/>
  <c r="B37" i="100"/>
  <c r="C37" i="99"/>
  <c r="B37" i="99"/>
  <c r="B37" i="98"/>
  <c r="D13" i="36"/>
  <c r="D16" i="36" s="1"/>
  <c r="D10" i="7"/>
  <c r="C37" i="96"/>
  <c r="C37" i="95"/>
  <c r="B37" i="95"/>
  <c r="B37" i="94"/>
  <c r="D37" i="36"/>
  <c r="B37" i="118"/>
  <c r="D33" i="36"/>
  <c r="B37" i="113"/>
  <c r="B37" i="111"/>
  <c r="D27" i="36"/>
  <c r="B37" i="108"/>
  <c r="D21" i="36"/>
  <c r="D20" i="36"/>
  <c r="D17" i="36"/>
  <c r="B37" i="97"/>
  <c r="D8" i="36"/>
  <c r="B40" i="93"/>
  <c r="C40" i="93"/>
  <c r="D5" i="7"/>
  <c r="B6" i="53"/>
  <c r="C6" i="53"/>
  <c r="D41" i="53" s="1"/>
  <c r="E41" i="53" s="1"/>
  <c r="E42" i="53" s="1"/>
  <c r="E5" i="136" l="1"/>
  <c r="D6" i="136"/>
  <c r="S10" i="64"/>
  <c r="E14" i="32"/>
  <c r="S11" i="64"/>
  <c r="E14" i="31"/>
  <c r="E50" i="135"/>
  <c r="G14" i="29"/>
  <c r="B51" i="135"/>
  <c r="F14" i="28"/>
  <c r="S31" i="60"/>
  <c r="S32" i="60" s="1"/>
  <c r="S33" i="60" s="1"/>
  <c r="S34" i="60" s="1"/>
  <c r="E9" i="50"/>
  <c r="E9" i="35"/>
  <c r="E48" i="132"/>
  <c r="G30" i="31"/>
  <c r="B47" i="132"/>
  <c r="F30" i="32"/>
  <c r="E30" i="32" s="1"/>
  <c r="S13" i="133"/>
  <c r="G10" i="133"/>
  <c r="H9" i="133"/>
  <c r="D16" i="7"/>
  <c r="B48" i="131"/>
  <c r="F12" i="31"/>
  <c r="E46" i="131"/>
  <c r="G12" i="33"/>
  <c r="E47" i="130"/>
  <c r="G9" i="32"/>
  <c r="B46" i="130"/>
  <c r="F9" i="33"/>
  <c r="E9" i="33" s="1"/>
  <c r="S6" i="63"/>
  <c r="E12" i="36"/>
  <c r="B46" i="129"/>
  <c r="F38" i="33"/>
  <c r="E38" i="33" s="1"/>
  <c r="E45" i="129"/>
  <c r="G38" i="34"/>
  <c r="S13" i="128"/>
  <c r="G9" i="128"/>
  <c r="H8" i="128"/>
  <c r="B44" i="115"/>
  <c r="F33" i="36"/>
  <c r="E33" i="36" s="1"/>
  <c r="B43" i="99"/>
  <c r="F15" i="36"/>
  <c r="E15" i="36" s="1"/>
  <c r="E43" i="98"/>
  <c r="G13" i="36"/>
  <c r="B43" i="118"/>
  <c r="F36" i="36"/>
  <c r="E36" i="36" s="1"/>
  <c r="B43" i="98"/>
  <c r="F13" i="36"/>
  <c r="E13" i="36" s="1"/>
  <c r="E43" i="108"/>
  <c r="G25" i="36"/>
  <c r="B43" i="109"/>
  <c r="F26" i="36"/>
  <c r="E26" i="36" s="1"/>
  <c r="E43" i="120"/>
  <c r="G39" i="36"/>
  <c r="B43" i="120"/>
  <c r="F39" i="36"/>
  <c r="E39" i="36" s="1"/>
  <c r="B43" i="104"/>
  <c r="F21" i="36"/>
  <c r="E21" i="36" s="1"/>
  <c r="E43" i="103"/>
  <c r="G20" i="36"/>
  <c r="B43" i="111"/>
  <c r="F28" i="36"/>
  <c r="E28" i="36" s="1"/>
  <c r="E43" i="118"/>
  <c r="G36" i="36"/>
  <c r="E43" i="117"/>
  <c r="G35" i="36"/>
  <c r="B43" i="114"/>
  <c r="F32" i="36"/>
  <c r="E32" i="36" s="1"/>
  <c r="E43" i="113"/>
  <c r="G31" i="36"/>
  <c r="B43" i="105"/>
  <c r="F22" i="36"/>
  <c r="E22" i="36" s="1"/>
  <c r="E43" i="112"/>
  <c r="G29" i="36"/>
  <c r="E44" i="101"/>
  <c r="G18" i="35"/>
  <c r="B43" i="116"/>
  <c r="F34" i="36"/>
  <c r="E34" i="36" s="1"/>
  <c r="B43" i="96"/>
  <c r="F10" i="36"/>
  <c r="E10" i="36" s="1"/>
  <c r="E43" i="109"/>
  <c r="G26" i="36"/>
  <c r="E45" i="115"/>
  <c r="G33" i="35"/>
  <c r="B43" i="107"/>
  <c r="F24" i="36"/>
  <c r="E24" i="36" s="1"/>
  <c r="E43" i="110"/>
  <c r="G27" i="36"/>
  <c r="B43" i="110"/>
  <c r="F27" i="36"/>
  <c r="E27" i="36" s="1"/>
  <c r="E43" i="107"/>
  <c r="G24" i="36"/>
  <c r="E44" i="114"/>
  <c r="G32" i="35"/>
  <c r="E43" i="105"/>
  <c r="G22" i="36"/>
  <c r="B43" i="117"/>
  <c r="F35" i="36"/>
  <c r="E35" i="36" s="1"/>
  <c r="B43" i="101"/>
  <c r="F18" i="36"/>
  <c r="E18" i="36" s="1"/>
  <c r="E43" i="104"/>
  <c r="G21" i="36"/>
  <c r="B43" i="112"/>
  <c r="F29" i="36"/>
  <c r="E29" i="36" s="1"/>
  <c r="B43" i="119"/>
  <c r="F37" i="36"/>
  <c r="E37" i="36" s="1"/>
  <c r="B43" i="103"/>
  <c r="F20" i="36"/>
  <c r="E20" i="36" s="1"/>
  <c r="E43" i="97"/>
  <c r="G11" i="36"/>
  <c r="B43" i="106"/>
  <c r="F23" i="36"/>
  <c r="E23" i="36" s="1"/>
  <c r="E44" i="119"/>
  <c r="G37" i="35"/>
  <c r="E44" i="106"/>
  <c r="G23" i="35"/>
  <c r="B43" i="113"/>
  <c r="F31" i="36"/>
  <c r="E31" i="36" s="1"/>
  <c r="B43" i="97"/>
  <c r="F11" i="36"/>
  <c r="E11" i="36" s="1"/>
  <c r="E43" i="96"/>
  <c r="G10" i="36"/>
  <c r="E44" i="116"/>
  <c r="G34" i="35"/>
  <c r="B43" i="108"/>
  <c r="F25" i="36"/>
  <c r="E25" i="36" s="1"/>
  <c r="E43" i="111"/>
  <c r="G28" i="36"/>
  <c r="E44" i="99"/>
  <c r="B43" i="102"/>
  <c r="F19" i="36"/>
  <c r="E19" i="36" s="1"/>
  <c r="E43" i="102"/>
  <c r="G19" i="36"/>
  <c r="E43" i="94"/>
  <c r="G7" i="36"/>
  <c r="E47" i="93"/>
  <c r="G5" i="35"/>
  <c r="G17" i="36"/>
  <c r="B43" i="100"/>
  <c r="F17" i="36"/>
  <c r="E17" i="36" s="1"/>
  <c r="E44" i="100"/>
  <c r="G17" i="35"/>
  <c r="E43" i="95"/>
  <c r="G8" i="36"/>
  <c r="B43" i="95"/>
  <c r="F8" i="36"/>
  <c r="E8" i="36" s="1"/>
  <c r="B43" i="94"/>
  <c r="F7" i="36"/>
  <c r="E7" i="36" s="1"/>
  <c r="F5" i="36"/>
  <c r="E5" i="36" s="1"/>
  <c r="B46" i="93"/>
  <c r="B43" i="121"/>
  <c r="F40" i="36"/>
  <c r="E40" i="36" s="1"/>
  <c r="C72" i="121"/>
  <c r="C73" i="121" s="1"/>
  <c r="C74" i="121" s="1"/>
  <c r="E43" i="121"/>
  <c r="G40" i="36"/>
  <c r="G4" i="36"/>
  <c r="E43" i="53"/>
  <c r="F4" i="7"/>
  <c r="B41" i="53"/>
  <c r="B42" i="53" s="1"/>
  <c r="C37" i="53"/>
  <c r="G4" i="7"/>
  <c r="E39" i="7"/>
  <c r="E37" i="7"/>
  <c r="E36" i="7"/>
  <c r="E35" i="7"/>
  <c r="E34" i="7"/>
  <c r="E33" i="7"/>
  <c r="E32" i="7"/>
  <c r="E31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5" i="7"/>
  <c r="E13" i="7"/>
  <c r="E11" i="7"/>
  <c r="E8" i="7"/>
  <c r="E5" i="7"/>
  <c r="B37" i="53"/>
  <c r="D4" i="7"/>
  <c r="D34" i="92"/>
  <c r="E9" i="4" s="1"/>
  <c r="E19" i="4"/>
  <c r="E17" i="4"/>
  <c r="E15" i="4"/>
  <c r="D34" i="90"/>
  <c r="E11" i="4" s="1"/>
  <c r="D34" i="89"/>
  <c r="E7" i="4" s="1"/>
  <c r="G4" i="87"/>
  <c r="G4" i="86"/>
  <c r="H4" i="86" s="1"/>
  <c r="G4" i="85"/>
  <c r="H4" i="85" s="1"/>
  <c r="G4" i="84"/>
  <c r="H4" i="84" s="1"/>
  <c r="G4" i="83"/>
  <c r="G5" i="83" s="1"/>
  <c r="H5" i="83" s="1"/>
  <c r="G4" i="82"/>
  <c r="G5" i="82" s="1"/>
  <c r="G4" i="81"/>
  <c r="G5" i="81" s="1"/>
  <c r="H5" i="81" s="1"/>
  <c r="G4" i="80"/>
  <c r="G5" i="80" s="1"/>
  <c r="H5" i="80" s="1"/>
  <c r="G4" i="79"/>
  <c r="G5" i="79" s="1"/>
  <c r="G6" i="79" s="1"/>
  <c r="G4" i="78"/>
  <c r="G5" i="78" s="1"/>
  <c r="H5" i="78" s="1"/>
  <c r="G4" i="77"/>
  <c r="G5" i="77" s="1"/>
  <c r="H5" i="77" s="1"/>
  <c r="G4" i="76"/>
  <c r="G5" i="76" s="1"/>
  <c r="G6" i="76" s="1"/>
  <c r="G4" i="75"/>
  <c r="G5" i="75" s="1"/>
  <c r="H5" i="75" s="1"/>
  <c r="G4" i="74"/>
  <c r="G5" i="74" s="1"/>
  <c r="G6" i="74" s="1"/>
  <c r="G4" i="73"/>
  <c r="H4" i="73" s="1"/>
  <c r="G4" i="72"/>
  <c r="H4" i="72" s="1"/>
  <c r="G4" i="71"/>
  <c r="H4" i="71" s="1"/>
  <c r="G4" i="70"/>
  <c r="H4" i="70" s="1"/>
  <c r="G4" i="69"/>
  <c r="G5" i="69" s="1"/>
  <c r="H5" i="69" s="1"/>
  <c r="G4" i="68"/>
  <c r="G5" i="68" s="1"/>
  <c r="H5" i="68" s="1"/>
  <c r="G4" i="67"/>
  <c r="G5" i="67" s="1"/>
  <c r="G4" i="66"/>
  <c r="G5" i="66" s="1"/>
  <c r="H5" i="66" s="1"/>
  <c r="G4" i="65"/>
  <c r="H4" i="65" s="1"/>
  <c r="G4" i="64"/>
  <c r="H4" i="64" s="1"/>
  <c r="G4" i="63"/>
  <c r="G5" i="63" s="1"/>
  <c r="H5" i="63" s="1"/>
  <c r="G4" i="62"/>
  <c r="H4" i="62" s="1"/>
  <c r="G4" i="61"/>
  <c r="H4" i="61" s="1"/>
  <c r="G4" i="60"/>
  <c r="H4" i="60" s="1"/>
  <c r="G4" i="59"/>
  <c r="G5" i="59" s="1"/>
  <c r="H5" i="59" s="1"/>
  <c r="G4" i="58"/>
  <c r="H4" i="58" s="1"/>
  <c r="G4" i="54"/>
  <c r="H4" i="54" s="1"/>
  <c r="G4" i="57"/>
  <c r="H5" i="2"/>
  <c r="E3" i="4" s="1"/>
  <c r="G5" i="87"/>
  <c r="H5" i="87" s="1"/>
  <c r="H4" i="87"/>
  <c r="G5" i="86"/>
  <c r="H5" i="86" s="1"/>
  <c r="H4" i="82"/>
  <c r="H4" i="81"/>
  <c r="G5" i="71"/>
  <c r="H5" i="71" s="1"/>
  <c r="H4" i="66"/>
  <c r="G5" i="65"/>
  <c r="G6" i="65" s="1"/>
  <c r="G5" i="57"/>
  <c r="G6" i="57" s="1"/>
  <c r="H4" i="57"/>
  <c r="F35" i="54"/>
  <c r="D3" i="56"/>
  <c r="E13" i="4" s="1"/>
  <c r="E6" i="136" l="1"/>
  <c r="D7" i="136"/>
  <c r="S12" i="64"/>
  <c r="E14" i="30"/>
  <c r="H4" i="78"/>
  <c r="E43" i="7"/>
  <c r="E43" i="36"/>
  <c r="D45" i="36" s="1"/>
  <c r="E41" i="36" s="1"/>
  <c r="B52" i="135"/>
  <c r="F14" i="27"/>
  <c r="E51" i="135"/>
  <c r="G14" i="28"/>
  <c r="B48" i="132"/>
  <c r="F30" i="31"/>
  <c r="E30" i="31" s="1"/>
  <c r="E49" i="132"/>
  <c r="G30" i="30"/>
  <c r="S14" i="133"/>
  <c r="G11" i="133"/>
  <c r="H10" i="133"/>
  <c r="E47" i="131"/>
  <c r="G12" i="32"/>
  <c r="B49" i="131"/>
  <c r="F12" i="30"/>
  <c r="B47" i="130"/>
  <c r="F9" i="32"/>
  <c r="E9" i="32" s="1"/>
  <c r="G9" i="31"/>
  <c r="E48" i="130"/>
  <c r="S7" i="63"/>
  <c r="E12" i="35"/>
  <c r="E46" i="129"/>
  <c r="G38" i="33"/>
  <c r="B47" i="129"/>
  <c r="F38" i="32"/>
  <c r="E38" i="32" s="1"/>
  <c r="S14" i="128"/>
  <c r="H9" i="128"/>
  <c r="G10" i="128"/>
  <c r="G5" i="62"/>
  <c r="H5" i="62" s="1"/>
  <c r="H4" i="79"/>
  <c r="H4" i="63"/>
  <c r="H4" i="75"/>
  <c r="G5" i="61"/>
  <c r="H5" i="61" s="1"/>
  <c r="G5" i="70"/>
  <c r="H5" i="70" s="1"/>
  <c r="H4" i="67"/>
  <c r="G5" i="64"/>
  <c r="H5" i="64" s="1"/>
  <c r="G5" i="72"/>
  <c r="H5" i="72" s="1"/>
  <c r="G5" i="60"/>
  <c r="H5" i="60" s="1"/>
  <c r="H4" i="76"/>
  <c r="G5" i="73"/>
  <c r="H5" i="73" s="1"/>
  <c r="H4" i="77"/>
  <c r="G5" i="84"/>
  <c r="H5" i="84" s="1"/>
  <c r="H4" i="68"/>
  <c r="G5" i="85"/>
  <c r="H5" i="85" s="1"/>
  <c r="H4" i="80"/>
  <c r="H5" i="79"/>
  <c r="G5" i="58"/>
  <c r="G6" i="58" s="1"/>
  <c r="H6" i="58" s="1"/>
  <c r="H4" i="69"/>
  <c r="H4" i="74"/>
  <c r="H4" i="83"/>
  <c r="H4" i="59"/>
  <c r="B44" i="108"/>
  <c r="F25" i="35"/>
  <c r="E25" i="35" s="1"/>
  <c r="B44" i="113"/>
  <c r="F31" i="35"/>
  <c r="E31" i="35" s="1"/>
  <c r="E44" i="97"/>
  <c r="G11" i="35"/>
  <c r="E44" i="104"/>
  <c r="G21" i="35"/>
  <c r="E45" i="114"/>
  <c r="G32" i="34"/>
  <c r="B44" i="107"/>
  <c r="F24" i="35"/>
  <c r="E24" i="35" s="1"/>
  <c r="B44" i="116"/>
  <c r="F34" i="35"/>
  <c r="E34" i="35" s="1"/>
  <c r="E44" i="113"/>
  <c r="G31" i="35"/>
  <c r="B44" i="111"/>
  <c r="F28" i="35"/>
  <c r="E28" i="35" s="1"/>
  <c r="E44" i="120"/>
  <c r="G39" i="35"/>
  <c r="B44" i="118"/>
  <c r="F36" i="35"/>
  <c r="E36" i="35" s="1"/>
  <c r="E45" i="116"/>
  <c r="G34" i="34"/>
  <c r="E45" i="106"/>
  <c r="G23" i="34"/>
  <c r="B44" i="103"/>
  <c r="F20" i="35"/>
  <c r="E20" i="35" s="1"/>
  <c r="B44" i="101"/>
  <c r="F18" i="35"/>
  <c r="E18" i="35" s="1"/>
  <c r="E44" i="107"/>
  <c r="G24" i="35"/>
  <c r="E46" i="115"/>
  <c r="G33" i="34"/>
  <c r="E45" i="101"/>
  <c r="G18" i="34"/>
  <c r="B44" i="114"/>
  <c r="F32" i="35"/>
  <c r="E32" i="35" s="1"/>
  <c r="E44" i="103"/>
  <c r="G20" i="35"/>
  <c r="B44" i="109"/>
  <c r="F26" i="35"/>
  <c r="E26" i="35" s="1"/>
  <c r="E44" i="98"/>
  <c r="G13" i="35"/>
  <c r="E45" i="99"/>
  <c r="G15" i="34"/>
  <c r="E44" i="96"/>
  <c r="G10" i="35"/>
  <c r="E45" i="119"/>
  <c r="G37" i="34"/>
  <c r="B44" i="119"/>
  <c r="F37" i="35"/>
  <c r="E37" i="35" s="1"/>
  <c r="B44" i="117"/>
  <c r="F35" i="35"/>
  <c r="E35" i="35" s="1"/>
  <c r="B44" i="110"/>
  <c r="F27" i="35"/>
  <c r="E27" i="35" s="1"/>
  <c r="E44" i="109"/>
  <c r="G26" i="35"/>
  <c r="E44" i="112"/>
  <c r="G29" i="35"/>
  <c r="E44" i="117"/>
  <c r="G35" i="35"/>
  <c r="B44" i="104"/>
  <c r="F21" i="35"/>
  <c r="E21" i="35" s="1"/>
  <c r="E44" i="108"/>
  <c r="G25" i="35"/>
  <c r="B44" i="99"/>
  <c r="E44" i="111"/>
  <c r="G28" i="35"/>
  <c r="B44" i="97"/>
  <c r="F11" i="35"/>
  <c r="E11" i="35" s="1"/>
  <c r="B44" i="106"/>
  <c r="F23" i="35"/>
  <c r="E23" i="35" s="1"/>
  <c r="B44" i="112"/>
  <c r="F29" i="35"/>
  <c r="E29" i="35" s="1"/>
  <c r="E44" i="105"/>
  <c r="G22" i="35"/>
  <c r="E44" i="110"/>
  <c r="G27" i="35"/>
  <c r="B44" i="96"/>
  <c r="F10" i="35"/>
  <c r="E10" i="35" s="1"/>
  <c r="B44" i="105"/>
  <c r="F22" i="35"/>
  <c r="E22" i="35" s="1"/>
  <c r="E44" i="118"/>
  <c r="G36" i="35"/>
  <c r="B44" i="120"/>
  <c r="F39" i="35"/>
  <c r="E39" i="35" s="1"/>
  <c r="B44" i="98"/>
  <c r="F13" i="35"/>
  <c r="E13" i="35" s="1"/>
  <c r="B45" i="115"/>
  <c r="F33" i="35"/>
  <c r="E33" i="35" s="1"/>
  <c r="B44" i="102"/>
  <c r="F19" i="35"/>
  <c r="E19" i="35" s="1"/>
  <c r="E44" i="102"/>
  <c r="G19" i="35"/>
  <c r="E44" i="94"/>
  <c r="G7" i="35"/>
  <c r="E48" i="93"/>
  <c r="G5" i="34"/>
  <c r="E45" i="100"/>
  <c r="G17" i="34"/>
  <c r="B44" i="100"/>
  <c r="F17" i="35"/>
  <c r="E17" i="35" s="1"/>
  <c r="E44" i="95"/>
  <c r="G8" i="35"/>
  <c r="B44" i="95"/>
  <c r="F8" i="35"/>
  <c r="E8" i="35" s="1"/>
  <c r="B44" i="94"/>
  <c r="F7" i="35"/>
  <c r="E7" i="35" s="1"/>
  <c r="B47" i="93"/>
  <c r="F5" i="35"/>
  <c r="E5" i="35" s="1"/>
  <c r="E44" i="53"/>
  <c r="G4" i="35"/>
  <c r="E44" i="121"/>
  <c r="G40" i="35"/>
  <c r="B44" i="121"/>
  <c r="F40" i="35"/>
  <c r="E40" i="35" s="1"/>
  <c r="B43" i="53"/>
  <c r="F4" i="36"/>
  <c r="E4" i="36" s="1"/>
  <c r="G5" i="54"/>
  <c r="H5" i="54" s="1"/>
  <c r="E4" i="7"/>
  <c r="G6" i="82"/>
  <c r="H6" i="82" s="1"/>
  <c r="H5" i="82"/>
  <c r="H5" i="76"/>
  <c r="H5" i="74"/>
  <c r="G6" i="67"/>
  <c r="G7" i="67" s="1"/>
  <c r="H5" i="67"/>
  <c r="H5" i="65"/>
  <c r="H5" i="58"/>
  <c r="H5" i="57"/>
  <c r="G6" i="87"/>
  <c r="G6" i="86"/>
  <c r="G6" i="83"/>
  <c r="G6" i="81"/>
  <c r="G6" i="80"/>
  <c r="G7" i="79"/>
  <c r="H6" i="79"/>
  <c r="G6" i="78"/>
  <c r="G6" i="77"/>
  <c r="G7" i="76"/>
  <c r="H6" i="76"/>
  <c r="G6" i="75"/>
  <c r="G7" i="74"/>
  <c r="H6" i="74"/>
  <c r="G6" i="71"/>
  <c r="G6" i="69"/>
  <c r="G6" i="68"/>
  <c r="G6" i="66"/>
  <c r="G7" i="65"/>
  <c r="H6" i="65"/>
  <c r="G6" i="63"/>
  <c r="G6" i="62"/>
  <c r="G6" i="61"/>
  <c r="G6" i="59"/>
  <c r="G7" i="59" s="1"/>
  <c r="G8" i="59" s="1"/>
  <c r="G9" i="59" s="1"/>
  <c r="G10" i="59" s="1"/>
  <c r="G11" i="59" s="1"/>
  <c r="G12" i="59" s="1"/>
  <c r="G13" i="59" s="1"/>
  <c r="G14" i="59" s="1"/>
  <c r="G15" i="59" s="1"/>
  <c r="G16" i="59" s="1"/>
  <c r="G17" i="59" s="1"/>
  <c r="G18" i="59" s="1"/>
  <c r="G7" i="58"/>
  <c r="G7" i="57"/>
  <c r="H6" i="57"/>
  <c r="E7" i="136" l="1"/>
  <c r="D8" i="136"/>
  <c r="S13" i="64"/>
  <c r="E14" i="29"/>
  <c r="E43" i="35"/>
  <c r="D45" i="35" s="1"/>
  <c r="E41" i="35" s="1"/>
  <c r="E52" i="135"/>
  <c r="G14" i="27"/>
  <c r="B53" i="135"/>
  <c r="F14" i="26"/>
  <c r="E50" i="132"/>
  <c r="G30" i="29"/>
  <c r="B49" i="132"/>
  <c r="F30" i="30"/>
  <c r="E30" i="30" s="1"/>
  <c r="S15" i="133"/>
  <c r="G12" i="133"/>
  <c r="H11" i="133"/>
  <c r="B50" i="131"/>
  <c r="F12" i="29"/>
  <c r="E48" i="131"/>
  <c r="G12" i="31"/>
  <c r="E49" i="130"/>
  <c r="G9" i="30"/>
  <c r="B48" i="130"/>
  <c r="F9" i="31"/>
  <c r="E9" i="31" s="1"/>
  <c r="S8" i="63"/>
  <c r="E12" i="34"/>
  <c r="B48" i="129"/>
  <c r="F38" i="31"/>
  <c r="E38" i="31" s="1"/>
  <c r="E47" i="129"/>
  <c r="G38" i="32"/>
  <c r="S15" i="128"/>
  <c r="D45" i="7"/>
  <c r="E41" i="7" s="1"/>
  <c r="G11" i="128"/>
  <c r="H10" i="128"/>
  <c r="G6" i="70"/>
  <c r="H6" i="70" s="1"/>
  <c r="G6" i="73"/>
  <c r="H6" i="73" s="1"/>
  <c r="G6" i="60"/>
  <c r="G6" i="64"/>
  <c r="G6" i="72"/>
  <c r="G6" i="54"/>
  <c r="G7" i="54" s="1"/>
  <c r="G6" i="85"/>
  <c r="G6" i="84"/>
  <c r="H6" i="84" s="1"/>
  <c r="B45" i="121"/>
  <c r="F40" i="34"/>
  <c r="E40" i="34" s="1"/>
  <c r="B45" i="104"/>
  <c r="F21" i="34"/>
  <c r="E21" i="34" s="1"/>
  <c r="B45" i="110"/>
  <c r="F27" i="34"/>
  <c r="E27" i="34" s="1"/>
  <c r="E45" i="96"/>
  <c r="G10" i="34"/>
  <c r="E45" i="103"/>
  <c r="G20" i="34"/>
  <c r="E45" i="107"/>
  <c r="G24" i="34"/>
  <c r="E46" i="116"/>
  <c r="G34" i="33"/>
  <c r="E45" i="113"/>
  <c r="G31" i="34"/>
  <c r="E45" i="104"/>
  <c r="G21" i="34"/>
  <c r="E45" i="118"/>
  <c r="G36" i="34"/>
  <c r="E45" i="105"/>
  <c r="G22" i="34"/>
  <c r="E45" i="111"/>
  <c r="G28" i="34"/>
  <c r="E45" i="110"/>
  <c r="G27" i="34"/>
  <c r="E45" i="117"/>
  <c r="G35" i="34"/>
  <c r="B45" i="117"/>
  <c r="F35" i="34"/>
  <c r="E35" i="34" s="1"/>
  <c r="E46" i="99"/>
  <c r="G15" i="33"/>
  <c r="B45" i="114"/>
  <c r="F32" i="34"/>
  <c r="E32" i="34" s="1"/>
  <c r="B45" i="101"/>
  <c r="F18" i="34"/>
  <c r="E18" i="34" s="1"/>
  <c r="B45" i="118"/>
  <c r="F36" i="34"/>
  <c r="E36" i="34" s="1"/>
  <c r="B45" i="116"/>
  <c r="F34" i="34"/>
  <c r="E34" i="34" s="1"/>
  <c r="E45" i="97"/>
  <c r="G11" i="34"/>
  <c r="B45" i="97"/>
  <c r="F11" i="34"/>
  <c r="E11" i="34" s="1"/>
  <c r="B46" i="115"/>
  <c r="F33" i="34"/>
  <c r="E33" i="34" s="1"/>
  <c r="B45" i="105"/>
  <c r="F22" i="34"/>
  <c r="E22" i="34" s="1"/>
  <c r="B45" i="112"/>
  <c r="F29" i="34"/>
  <c r="E29" i="34" s="1"/>
  <c r="B45" i="99"/>
  <c r="F15" i="34"/>
  <c r="E15" i="34" s="1"/>
  <c r="B45" i="119"/>
  <c r="F37" i="34"/>
  <c r="E37" i="34" s="1"/>
  <c r="E45" i="98"/>
  <c r="G13" i="34"/>
  <c r="E46" i="101"/>
  <c r="G18" i="33"/>
  <c r="B45" i="103"/>
  <c r="F20" i="34"/>
  <c r="E20" i="34" s="1"/>
  <c r="E45" i="120"/>
  <c r="G39" i="34"/>
  <c r="B45" i="107"/>
  <c r="F24" i="34"/>
  <c r="E24" i="34" s="1"/>
  <c r="B45" i="113"/>
  <c r="F31" i="34"/>
  <c r="E31" i="34" s="1"/>
  <c r="B45" i="120"/>
  <c r="F39" i="34"/>
  <c r="E39" i="34" s="1"/>
  <c r="H6" i="67"/>
  <c r="E45" i="121"/>
  <c r="G40" i="34"/>
  <c r="G7" i="82"/>
  <c r="G8" i="82" s="1"/>
  <c r="E45" i="112"/>
  <c r="G29" i="34"/>
  <c r="B45" i="98"/>
  <c r="F13" i="34"/>
  <c r="E13" i="34" s="1"/>
  <c r="B45" i="96"/>
  <c r="F10" i="34"/>
  <c r="E10" i="34" s="1"/>
  <c r="B45" i="106"/>
  <c r="F23" i="34"/>
  <c r="E23" i="34" s="1"/>
  <c r="E45" i="108"/>
  <c r="G25" i="34"/>
  <c r="E45" i="109"/>
  <c r="G26" i="34"/>
  <c r="E46" i="119"/>
  <c r="G37" i="33"/>
  <c r="B45" i="109"/>
  <c r="F26" i="34"/>
  <c r="E26" i="34" s="1"/>
  <c r="E47" i="115"/>
  <c r="G33" i="33"/>
  <c r="E46" i="106"/>
  <c r="G23" i="33"/>
  <c r="B45" i="111"/>
  <c r="F28" i="34"/>
  <c r="E28" i="34" s="1"/>
  <c r="E46" i="114"/>
  <c r="G32" i="33"/>
  <c r="B45" i="108"/>
  <c r="F25" i="34"/>
  <c r="E25" i="34" s="1"/>
  <c r="B45" i="102"/>
  <c r="F19" i="34"/>
  <c r="E19" i="34" s="1"/>
  <c r="E45" i="102"/>
  <c r="G19" i="34"/>
  <c r="E45" i="94"/>
  <c r="G7" i="34"/>
  <c r="E49" i="93"/>
  <c r="G5" i="33"/>
  <c r="B45" i="100"/>
  <c r="F17" i="34"/>
  <c r="E17" i="34" s="1"/>
  <c r="E46" i="100"/>
  <c r="G17" i="33"/>
  <c r="E45" i="95"/>
  <c r="G8" i="34"/>
  <c r="B45" i="95"/>
  <c r="F8" i="34"/>
  <c r="E8" i="34" s="1"/>
  <c r="B45" i="94"/>
  <c r="F7" i="34"/>
  <c r="E7" i="34" s="1"/>
  <c r="B48" i="93"/>
  <c r="F5" i="34"/>
  <c r="E5" i="34" s="1"/>
  <c r="B44" i="53"/>
  <c r="F4" i="35"/>
  <c r="E4" i="35" s="1"/>
  <c r="E45" i="53"/>
  <c r="G4" i="34"/>
  <c r="H6" i="87"/>
  <c r="G7" i="87"/>
  <c r="H6" i="86"/>
  <c r="G7" i="86"/>
  <c r="H6" i="85"/>
  <c r="G7" i="85"/>
  <c r="H6" i="83"/>
  <c r="G7" i="83"/>
  <c r="H6" i="81"/>
  <c r="G7" i="81"/>
  <c r="H6" i="80"/>
  <c r="G7" i="80"/>
  <c r="G8" i="79"/>
  <c r="H7" i="79"/>
  <c r="H6" i="78"/>
  <c r="G7" i="78"/>
  <c r="H6" i="77"/>
  <c r="G7" i="77"/>
  <c r="G8" i="76"/>
  <c r="H7" i="76"/>
  <c r="H6" i="75"/>
  <c r="G7" i="75"/>
  <c r="G8" i="74"/>
  <c r="H7" i="74"/>
  <c r="H6" i="72"/>
  <c r="G7" i="72"/>
  <c r="H6" i="71"/>
  <c r="G7" i="71"/>
  <c r="H6" i="69"/>
  <c r="G7" i="69"/>
  <c r="H6" i="68"/>
  <c r="G7" i="68"/>
  <c r="G8" i="67"/>
  <c r="H7" i="67"/>
  <c r="H6" i="66"/>
  <c r="G7" i="66"/>
  <c r="G8" i="65"/>
  <c r="H7" i="65"/>
  <c r="H6" i="64"/>
  <c r="G7" i="64"/>
  <c r="H6" i="63"/>
  <c r="G7" i="63"/>
  <c r="H6" i="62"/>
  <c r="G7" i="62"/>
  <c r="H6" i="61"/>
  <c r="G7" i="61"/>
  <c r="H6" i="60"/>
  <c r="G7" i="60"/>
  <c r="H6" i="59"/>
  <c r="G8" i="58"/>
  <c r="H7" i="58"/>
  <c r="G8" i="57"/>
  <c r="H7" i="57"/>
  <c r="H6" i="54"/>
  <c r="E8" i="136" l="1"/>
  <c r="D9" i="136"/>
  <c r="S14" i="64"/>
  <c r="E14" i="28"/>
  <c r="G7" i="73"/>
  <c r="E43" i="34"/>
  <c r="D45" i="34" s="1"/>
  <c r="E41" i="34" s="1"/>
  <c r="B54" i="135"/>
  <c r="F14" i="25"/>
  <c r="E53" i="135"/>
  <c r="G14" i="26"/>
  <c r="B50" i="132"/>
  <c r="F30" i="29"/>
  <c r="E30" i="29" s="1"/>
  <c r="E51" i="132"/>
  <c r="G30" i="28"/>
  <c r="S16" i="133"/>
  <c r="G13" i="133"/>
  <c r="H12" i="133"/>
  <c r="S9" i="63"/>
  <c r="E12" i="33"/>
  <c r="E49" i="131"/>
  <c r="G12" i="30"/>
  <c r="B51" i="131"/>
  <c r="F12" i="28"/>
  <c r="B49" i="130"/>
  <c r="F9" i="30"/>
  <c r="E9" i="30" s="1"/>
  <c r="E50" i="130"/>
  <c r="G9" i="29"/>
  <c r="E48" i="129"/>
  <c r="G38" i="31"/>
  <c r="B49" i="129"/>
  <c r="F38" i="30"/>
  <c r="E38" i="30" s="1"/>
  <c r="S16" i="128"/>
  <c r="H11" i="128"/>
  <c r="G12" i="128"/>
  <c r="G7" i="70"/>
  <c r="H7" i="70" s="1"/>
  <c r="H7" i="82"/>
  <c r="G7" i="84"/>
  <c r="E47" i="119"/>
  <c r="G37" i="32"/>
  <c r="B46" i="96"/>
  <c r="F10" i="33"/>
  <c r="E10" i="33" s="1"/>
  <c r="E46" i="121"/>
  <c r="G40" i="33"/>
  <c r="B46" i="107"/>
  <c r="F24" i="33"/>
  <c r="E24" i="33" s="1"/>
  <c r="E46" i="98"/>
  <c r="G13" i="33"/>
  <c r="B46" i="105"/>
  <c r="F22" i="33"/>
  <c r="E22" i="33" s="1"/>
  <c r="B46" i="116"/>
  <c r="F34" i="33"/>
  <c r="E34" i="33" s="1"/>
  <c r="E47" i="99"/>
  <c r="G15" i="32"/>
  <c r="E46" i="111"/>
  <c r="G28" i="33"/>
  <c r="E46" i="104"/>
  <c r="G21" i="33"/>
  <c r="E46" i="103"/>
  <c r="G20" i="33"/>
  <c r="B46" i="121"/>
  <c r="F40" i="33"/>
  <c r="E40" i="33" s="1"/>
  <c r="E47" i="106"/>
  <c r="G23" i="32"/>
  <c r="E46" i="109"/>
  <c r="G26" i="33"/>
  <c r="B46" i="98"/>
  <c r="F13" i="33"/>
  <c r="E13" i="33" s="1"/>
  <c r="E46" i="120"/>
  <c r="G39" i="33"/>
  <c r="B46" i="119"/>
  <c r="F37" i="33"/>
  <c r="E37" i="33" s="1"/>
  <c r="B47" i="115"/>
  <c r="F33" i="33"/>
  <c r="E33" i="33" s="1"/>
  <c r="B46" i="118"/>
  <c r="F36" i="33"/>
  <c r="E36" i="33" s="1"/>
  <c r="B46" i="117"/>
  <c r="F35" i="33"/>
  <c r="E35" i="33" s="1"/>
  <c r="E46" i="105"/>
  <c r="G22" i="33"/>
  <c r="E46" i="113"/>
  <c r="G31" i="33"/>
  <c r="E46" i="96"/>
  <c r="G10" i="33"/>
  <c r="B46" i="108"/>
  <c r="F25" i="33"/>
  <c r="E25" i="33" s="1"/>
  <c r="E48" i="115"/>
  <c r="G33" i="32"/>
  <c r="E46" i="108"/>
  <c r="G25" i="33"/>
  <c r="B46" i="120"/>
  <c r="F39" i="33"/>
  <c r="E39" i="33" s="1"/>
  <c r="B46" i="103"/>
  <c r="F20" i="33"/>
  <c r="E20" i="33" s="1"/>
  <c r="B46" i="99"/>
  <c r="F15" i="33"/>
  <c r="E15" i="33" s="1"/>
  <c r="B46" i="97"/>
  <c r="F11" i="33"/>
  <c r="E11" i="33" s="1"/>
  <c r="B46" i="101"/>
  <c r="F18" i="33"/>
  <c r="E18" i="33" s="1"/>
  <c r="E46" i="117"/>
  <c r="G35" i="33"/>
  <c r="E46" i="118"/>
  <c r="G36" i="33"/>
  <c r="E47" i="116"/>
  <c r="G34" i="32"/>
  <c r="B46" i="110"/>
  <c r="F27" i="33"/>
  <c r="E27" i="33" s="1"/>
  <c r="E47" i="114"/>
  <c r="G32" i="32"/>
  <c r="B46" i="109"/>
  <c r="F26" i="33"/>
  <c r="E26" i="33" s="1"/>
  <c r="E46" i="112"/>
  <c r="G29" i="33"/>
  <c r="B46" i="111"/>
  <c r="F28" i="33"/>
  <c r="E28" i="33" s="1"/>
  <c r="B46" i="106"/>
  <c r="F23" i="33"/>
  <c r="E23" i="33" s="1"/>
  <c r="B46" i="113"/>
  <c r="F31" i="33"/>
  <c r="E31" i="33" s="1"/>
  <c r="E47" i="101"/>
  <c r="G18" i="32"/>
  <c r="B46" i="112"/>
  <c r="F29" i="33"/>
  <c r="E29" i="33" s="1"/>
  <c r="E46" i="97"/>
  <c r="G11" i="33"/>
  <c r="B46" i="114"/>
  <c r="F32" i="33"/>
  <c r="E32" i="33" s="1"/>
  <c r="E46" i="110"/>
  <c r="G27" i="33"/>
  <c r="E46" i="107"/>
  <c r="G24" i="33"/>
  <c r="B46" i="104"/>
  <c r="F21" i="33"/>
  <c r="E21" i="33" s="1"/>
  <c r="B46" i="102"/>
  <c r="F19" i="33"/>
  <c r="E19" i="33" s="1"/>
  <c r="E46" i="102"/>
  <c r="G19" i="33"/>
  <c r="E46" i="94"/>
  <c r="G7" i="33"/>
  <c r="E50" i="93"/>
  <c r="G5" i="32"/>
  <c r="E47" i="100"/>
  <c r="G17" i="32"/>
  <c r="B46" i="100"/>
  <c r="F17" i="33"/>
  <c r="E17" i="33" s="1"/>
  <c r="E46" i="95"/>
  <c r="G8" i="33"/>
  <c r="B46" i="95"/>
  <c r="F8" i="33"/>
  <c r="E8" i="33" s="1"/>
  <c r="B46" i="94"/>
  <c r="F7" i="33"/>
  <c r="E7" i="33" s="1"/>
  <c r="B49" i="93"/>
  <c r="F5" i="33"/>
  <c r="E5" i="33" s="1"/>
  <c r="B45" i="53"/>
  <c r="F4" i="34"/>
  <c r="E4" i="34" s="1"/>
  <c r="E46" i="53"/>
  <c r="G4" i="33"/>
  <c r="H7" i="87"/>
  <c r="G8" i="87"/>
  <c r="H7" i="86"/>
  <c r="G8" i="86"/>
  <c r="H7" i="85"/>
  <c r="G8" i="85"/>
  <c r="H7" i="84"/>
  <c r="G8" i="84"/>
  <c r="H7" i="83"/>
  <c r="G8" i="83"/>
  <c r="G9" i="82"/>
  <c r="H8" i="82"/>
  <c r="H7" i="81"/>
  <c r="G8" i="81"/>
  <c r="H7" i="80"/>
  <c r="G8" i="80"/>
  <c r="G9" i="79"/>
  <c r="H8" i="79"/>
  <c r="H7" i="78"/>
  <c r="G8" i="78"/>
  <c r="H7" i="77"/>
  <c r="G8" i="77"/>
  <c r="G9" i="76"/>
  <c r="H8" i="76"/>
  <c r="H7" i="75"/>
  <c r="G8" i="75"/>
  <c r="G9" i="74"/>
  <c r="H8" i="74"/>
  <c r="H7" i="73"/>
  <c r="G8" i="73"/>
  <c r="H7" i="72"/>
  <c r="G8" i="72"/>
  <c r="H7" i="71"/>
  <c r="G8" i="71"/>
  <c r="G8" i="70"/>
  <c r="H7" i="69"/>
  <c r="G8" i="69"/>
  <c r="H7" i="68"/>
  <c r="G8" i="68"/>
  <c r="G9" i="67"/>
  <c r="H8" i="67"/>
  <c r="H7" i="66"/>
  <c r="G8" i="66"/>
  <c r="G9" i="65"/>
  <c r="H8" i="65"/>
  <c r="H7" i="64"/>
  <c r="G8" i="64"/>
  <c r="H7" i="63"/>
  <c r="G8" i="63"/>
  <c r="H7" i="62"/>
  <c r="G8" i="62"/>
  <c r="H7" i="61"/>
  <c r="G8" i="61"/>
  <c r="H7" i="60"/>
  <c r="G8" i="60"/>
  <c r="H7" i="59"/>
  <c r="G9" i="58"/>
  <c r="H8" i="58"/>
  <c r="G9" i="57"/>
  <c r="H8" i="57"/>
  <c r="G8" i="54"/>
  <c r="H7" i="54"/>
  <c r="E9" i="136" l="1"/>
  <c r="D10" i="136"/>
  <c r="S15" i="64"/>
  <c r="E14" i="27"/>
  <c r="E43" i="33"/>
  <c r="D45" i="33" s="1"/>
  <c r="E41" i="33" s="1"/>
  <c r="E54" i="135"/>
  <c r="G14" i="25"/>
  <c r="B55" i="135"/>
  <c r="F14" i="24"/>
  <c r="E52" i="132"/>
  <c r="G30" i="27"/>
  <c r="B51" i="132"/>
  <c r="F30" i="28"/>
  <c r="E30" i="28" s="1"/>
  <c r="S17" i="133"/>
  <c r="H13" i="133"/>
  <c r="G14" i="133"/>
  <c r="S10" i="63"/>
  <c r="E12" i="32"/>
  <c r="B52" i="131"/>
  <c r="F12" i="27"/>
  <c r="E50" i="131"/>
  <c r="G12" i="29"/>
  <c r="E51" i="130"/>
  <c r="G9" i="28"/>
  <c r="B50" i="130"/>
  <c r="F9" i="29"/>
  <c r="E9" i="29" s="1"/>
  <c r="B50" i="129"/>
  <c r="F38" i="29"/>
  <c r="E38" i="29" s="1"/>
  <c r="E49" i="129"/>
  <c r="G38" i="30"/>
  <c r="S17" i="128"/>
  <c r="G13" i="128"/>
  <c r="H12" i="128"/>
  <c r="E48" i="114"/>
  <c r="G32" i="31"/>
  <c r="E48" i="99"/>
  <c r="G15" i="31"/>
  <c r="E47" i="110"/>
  <c r="G27" i="32"/>
  <c r="E48" i="101"/>
  <c r="G18" i="31"/>
  <c r="E47" i="105"/>
  <c r="G22" i="32"/>
  <c r="B47" i="119"/>
  <c r="F37" i="32"/>
  <c r="E37" i="32" s="1"/>
  <c r="E47" i="109"/>
  <c r="G26" i="32"/>
  <c r="E48" i="119"/>
  <c r="G37" i="31"/>
  <c r="E47" i="112"/>
  <c r="G29" i="32"/>
  <c r="E47" i="117"/>
  <c r="G35" i="32"/>
  <c r="B47" i="103"/>
  <c r="F20" i="32"/>
  <c r="E20" i="32" s="1"/>
  <c r="B47" i="108"/>
  <c r="F25" i="32"/>
  <c r="E25" i="32" s="1"/>
  <c r="E47" i="104"/>
  <c r="G21" i="32"/>
  <c r="B47" i="105"/>
  <c r="F22" i="32"/>
  <c r="E22" i="32" s="1"/>
  <c r="B47" i="96"/>
  <c r="F10" i="32"/>
  <c r="E10" i="32" s="1"/>
  <c r="B47" i="114"/>
  <c r="F32" i="32"/>
  <c r="E32" i="32" s="1"/>
  <c r="B47" i="113"/>
  <c r="F31" i="32"/>
  <c r="E31" i="32" s="1"/>
  <c r="B47" i="117"/>
  <c r="F35" i="32"/>
  <c r="E35" i="32" s="1"/>
  <c r="E47" i="120"/>
  <c r="G39" i="32"/>
  <c r="E48" i="106"/>
  <c r="G23" i="31"/>
  <c r="E48" i="116"/>
  <c r="G34" i="31"/>
  <c r="B47" i="121"/>
  <c r="F40" i="32"/>
  <c r="E40" i="32" s="1"/>
  <c r="B47" i="109"/>
  <c r="F26" i="32"/>
  <c r="E26" i="32" s="1"/>
  <c r="B47" i="110"/>
  <c r="F27" i="32"/>
  <c r="E27" i="32" s="1"/>
  <c r="B47" i="101"/>
  <c r="F18" i="32"/>
  <c r="E18" i="32" s="1"/>
  <c r="B47" i="120"/>
  <c r="F39" i="32"/>
  <c r="E39" i="32" s="1"/>
  <c r="E47" i="111"/>
  <c r="G28" i="32"/>
  <c r="E47" i="98"/>
  <c r="G13" i="32"/>
  <c r="B47" i="97"/>
  <c r="F11" i="32"/>
  <c r="E11" i="32" s="1"/>
  <c r="E47" i="107"/>
  <c r="G24" i="32"/>
  <c r="B47" i="104"/>
  <c r="F21" i="32"/>
  <c r="E21" i="32" s="1"/>
  <c r="E47" i="97"/>
  <c r="G11" i="32"/>
  <c r="B47" i="106"/>
  <c r="F23" i="32"/>
  <c r="E23" i="32" s="1"/>
  <c r="E47" i="96"/>
  <c r="G10" i="32"/>
  <c r="B47" i="118"/>
  <c r="F36" i="32"/>
  <c r="E36" i="32" s="1"/>
  <c r="B47" i="98"/>
  <c r="F13" i="32"/>
  <c r="E13" i="32" s="1"/>
  <c r="E47" i="108"/>
  <c r="G25" i="32"/>
  <c r="B47" i="112"/>
  <c r="F29" i="32"/>
  <c r="E29" i="32" s="1"/>
  <c r="E47" i="113"/>
  <c r="G31" i="32"/>
  <c r="B48" i="115"/>
  <c r="F33" i="32"/>
  <c r="E33" i="32" s="1"/>
  <c r="B47" i="107"/>
  <c r="F24" i="32"/>
  <c r="E24" i="32" s="1"/>
  <c r="B47" i="111"/>
  <c r="F28" i="32"/>
  <c r="E28" i="32" s="1"/>
  <c r="E47" i="118"/>
  <c r="G36" i="32"/>
  <c r="B47" i="99"/>
  <c r="F15" i="32"/>
  <c r="E15" i="32" s="1"/>
  <c r="E49" i="115"/>
  <c r="G33" i="31"/>
  <c r="E47" i="103"/>
  <c r="G20" i="32"/>
  <c r="B47" i="116"/>
  <c r="F34" i="32"/>
  <c r="E34" i="32" s="1"/>
  <c r="E47" i="121"/>
  <c r="G40" i="32"/>
  <c r="B47" i="102"/>
  <c r="F19" i="32"/>
  <c r="E19" i="32" s="1"/>
  <c r="E47" i="102"/>
  <c r="G19" i="32"/>
  <c r="E47" i="94"/>
  <c r="G7" i="32"/>
  <c r="E51" i="93"/>
  <c r="G5" i="31"/>
  <c r="B47" i="100"/>
  <c r="F17" i="32"/>
  <c r="E17" i="32" s="1"/>
  <c r="E48" i="100"/>
  <c r="G17" i="31"/>
  <c r="E47" i="53"/>
  <c r="G4" i="32"/>
  <c r="E47" i="95"/>
  <c r="G8" i="32"/>
  <c r="B47" i="95"/>
  <c r="F8" i="32"/>
  <c r="E8" i="32" s="1"/>
  <c r="B47" i="94"/>
  <c r="F7" i="32"/>
  <c r="E7" i="32" s="1"/>
  <c r="B50" i="93"/>
  <c r="F5" i="32"/>
  <c r="E5" i="32" s="1"/>
  <c r="B46" i="53"/>
  <c r="F4" i="33"/>
  <c r="E4" i="33" s="1"/>
  <c r="H8" i="87"/>
  <c r="G9" i="87"/>
  <c r="H8" i="86"/>
  <c r="G9" i="86"/>
  <c r="H8" i="85"/>
  <c r="G9" i="85"/>
  <c r="H8" i="84"/>
  <c r="G9" i="84"/>
  <c r="H8" i="83"/>
  <c r="G9" i="83"/>
  <c r="G10" i="82"/>
  <c r="H9" i="82"/>
  <c r="H8" i="81"/>
  <c r="G9" i="81"/>
  <c r="H8" i="80"/>
  <c r="G9" i="80"/>
  <c r="G10" i="79"/>
  <c r="H9" i="79"/>
  <c r="H8" i="78"/>
  <c r="G9" i="78"/>
  <c r="H8" i="77"/>
  <c r="G9" i="77"/>
  <c r="G10" i="76"/>
  <c r="H9" i="76"/>
  <c r="H8" i="75"/>
  <c r="G9" i="75"/>
  <c r="G10" i="74"/>
  <c r="H9" i="74"/>
  <c r="H8" i="73"/>
  <c r="G9" i="73"/>
  <c r="H8" i="72"/>
  <c r="G9" i="72"/>
  <c r="H8" i="71"/>
  <c r="G9" i="71"/>
  <c r="H8" i="70"/>
  <c r="G9" i="70"/>
  <c r="H8" i="69"/>
  <c r="G9" i="69"/>
  <c r="H8" i="68"/>
  <c r="G9" i="68"/>
  <c r="G10" i="67"/>
  <c r="H9" i="67"/>
  <c r="H8" i="66"/>
  <c r="G9" i="66"/>
  <c r="G10" i="65"/>
  <c r="H9" i="65"/>
  <c r="H8" i="64"/>
  <c r="G9" i="64"/>
  <c r="H8" i="63"/>
  <c r="G9" i="63"/>
  <c r="H8" i="62"/>
  <c r="G9" i="62"/>
  <c r="H8" i="61"/>
  <c r="G9" i="61"/>
  <c r="H8" i="60"/>
  <c r="G9" i="60"/>
  <c r="H8" i="59"/>
  <c r="G10" i="58"/>
  <c r="H9" i="58"/>
  <c r="G10" i="57"/>
  <c r="H9" i="57"/>
  <c r="G9" i="54"/>
  <c r="H8" i="54"/>
  <c r="E10" i="136" l="1"/>
  <c r="D11" i="136"/>
  <c r="S16" i="64"/>
  <c r="E14" i="26"/>
  <c r="E43" i="32"/>
  <c r="D45" i="32" s="1"/>
  <c r="E41" i="32" s="1"/>
  <c r="B56" i="135"/>
  <c r="F14" i="23"/>
  <c r="E55" i="135"/>
  <c r="G14" i="24"/>
  <c r="B52" i="132"/>
  <c r="F30" i="27"/>
  <c r="E30" i="27" s="1"/>
  <c r="E53" i="132"/>
  <c r="G30" i="26"/>
  <c r="S18" i="133"/>
  <c r="G15" i="133"/>
  <c r="H14" i="133"/>
  <c r="S11" i="63"/>
  <c r="E51" i="131"/>
  <c r="G12" i="28"/>
  <c r="B53" i="131"/>
  <c r="F12" i="26"/>
  <c r="B51" i="130"/>
  <c r="F9" i="28"/>
  <c r="E9" i="28" s="1"/>
  <c r="E52" i="130"/>
  <c r="G9" i="27"/>
  <c r="E50" i="129"/>
  <c r="G38" i="29"/>
  <c r="B51" i="129"/>
  <c r="F38" i="28"/>
  <c r="E38" i="28" s="1"/>
  <c r="S18" i="128"/>
  <c r="H13" i="128"/>
  <c r="G14" i="128"/>
  <c r="E48" i="103"/>
  <c r="G20" i="31"/>
  <c r="B48" i="112"/>
  <c r="F29" i="31"/>
  <c r="E29" i="31" s="1"/>
  <c r="E48" i="110"/>
  <c r="G27" i="31"/>
  <c r="E48" i="96"/>
  <c r="G10" i="31"/>
  <c r="E48" i="107"/>
  <c r="G24" i="31"/>
  <c r="B48" i="120"/>
  <c r="F39" i="31"/>
  <c r="E39" i="31" s="1"/>
  <c r="B48" i="121"/>
  <c r="F40" i="31"/>
  <c r="E40" i="31" s="1"/>
  <c r="B48" i="117"/>
  <c r="F35" i="31"/>
  <c r="E35" i="31" s="1"/>
  <c r="B48" i="111"/>
  <c r="F28" i="31"/>
  <c r="E28" i="31" s="1"/>
  <c r="B48" i="96"/>
  <c r="F10" i="31"/>
  <c r="E10" i="31" s="1"/>
  <c r="E50" i="115"/>
  <c r="G33" i="30"/>
  <c r="B48" i="107"/>
  <c r="F24" i="31"/>
  <c r="E24" i="31" s="1"/>
  <c r="B48" i="105"/>
  <c r="F22" i="31"/>
  <c r="E22" i="31" s="1"/>
  <c r="E48" i="117"/>
  <c r="G35" i="31"/>
  <c r="B48" i="119"/>
  <c r="F37" i="31"/>
  <c r="E37" i="31" s="1"/>
  <c r="E49" i="99"/>
  <c r="G15" i="30"/>
  <c r="E48" i="108"/>
  <c r="G25" i="31"/>
  <c r="B48" i="106"/>
  <c r="F23" i="31"/>
  <c r="E23" i="31" s="1"/>
  <c r="B48" i="97"/>
  <c r="F11" i="31"/>
  <c r="E11" i="31" s="1"/>
  <c r="B48" i="101"/>
  <c r="F18" i="31"/>
  <c r="E18" i="31" s="1"/>
  <c r="E49" i="116"/>
  <c r="G34" i="30"/>
  <c r="B48" i="113"/>
  <c r="F31" i="31"/>
  <c r="E31" i="31" s="1"/>
  <c r="E48" i="121"/>
  <c r="G40" i="31"/>
  <c r="B48" i="99"/>
  <c r="F15" i="31"/>
  <c r="E15" i="31" s="1"/>
  <c r="B49" i="115"/>
  <c r="F33" i="31"/>
  <c r="E33" i="31" s="1"/>
  <c r="E48" i="104"/>
  <c r="G21" i="31"/>
  <c r="E48" i="112"/>
  <c r="G29" i="31"/>
  <c r="E48" i="105"/>
  <c r="G22" i="31"/>
  <c r="E49" i="114"/>
  <c r="G32" i="30"/>
  <c r="E48" i="98"/>
  <c r="G13" i="31"/>
  <c r="B48" i="110"/>
  <c r="F27" i="31"/>
  <c r="E27" i="31" s="1"/>
  <c r="E49" i="106"/>
  <c r="G23" i="30"/>
  <c r="B48" i="114"/>
  <c r="F32" i="31"/>
  <c r="E32" i="31" s="1"/>
  <c r="B48" i="103"/>
  <c r="F20" i="31"/>
  <c r="E20" i="31" s="1"/>
  <c r="B48" i="98"/>
  <c r="F13" i="31"/>
  <c r="E13" i="31" s="1"/>
  <c r="B48" i="116"/>
  <c r="F34" i="31"/>
  <c r="E34" i="31" s="1"/>
  <c r="E48" i="118"/>
  <c r="G36" i="31"/>
  <c r="E48" i="113"/>
  <c r="G31" i="31"/>
  <c r="B48" i="108"/>
  <c r="F25" i="31"/>
  <c r="E25" i="31" s="1"/>
  <c r="E49" i="119"/>
  <c r="G37" i="30"/>
  <c r="E49" i="101"/>
  <c r="G18" i="30"/>
  <c r="E48" i="109"/>
  <c r="G26" i="31"/>
  <c r="E48" i="97"/>
  <c r="G11" i="31"/>
  <c r="B48" i="118"/>
  <c r="F36" i="31"/>
  <c r="E36" i="31" s="1"/>
  <c r="B48" i="104"/>
  <c r="F21" i="31"/>
  <c r="E21" i="31" s="1"/>
  <c r="E48" i="111"/>
  <c r="G28" i="31"/>
  <c r="B48" i="109"/>
  <c r="F26" i="31"/>
  <c r="E26" i="31" s="1"/>
  <c r="E48" i="120"/>
  <c r="G39" i="31"/>
  <c r="B48" i="102"/>
  <c r="F19" i="31"/>
  <c r="E19" i="31" s="1"/>
  <c r="E48" i="102"/>
  <c r="G19" i="31"/>
  <c r="E48" i="94"/>
  <c r="G7" i="31"/>
  <c r="E52" i="93"/>
  <c r="G5" i="30"/>
  <c r="E49" i="100"/>
  <c r="G17" i="30"/>
  <c r="B48" i="100"/>
  <c r="F17" i="31"/>
  <c r="E17" i="31" s="1"/>
  <c r="E48" i="53"/>
  <c r="G4" i="31"/>
  <c r="E48" i="95"/>
  <c r="G8" i="31"/>
  <c r="B48" i="95"/>
  <c r="F8" i="31"/>
  <c r="E8" i="31" s="1"/>
  <c r="B48" i="94"/>
  <c r="F7" i="31"/>
  <c r="E7" i="31" s="1"/>
  <c r="B51" i="93"/>
  <c r="F5" i="31"/>
  <c r="E5" i="31" s="1"/>
  <c r="B47" i="53"/>
  <c r="F4" i="32"/>
  <c r="E4" i="32" s="1"/>
  <c r="H9" i="87"/>
  <c r="G10" i="87"/>
  <c r="H9" i="86"/>
  <c r="G10" i="86"/>
  <c r="H9" i="85"/>
  <c r="G10" i="85"/>
  <c r="H9" i="84"/>
  <c r="G10" i="84"/>
  <c r="H9" i="83"/>
  <c r="G10" i="83"/>
  <c r="G11" i="82"/>
  <c r="H10" i="82"/>
  <c r="H9" i="81"/>
  <c r="G10" i="81"/>
  <c r="H9" i="80"/>
  <c r="G10" i="80"/>
  <c r="G11" i="79"/>
  <c r="H10" i="79"/>
  <c r="H9" i="78"/>
  <c r="G10" i="78"/>
  <c r="H9" i="77"/>
  <c r="G10" i="77"/>
  <c r="G11" i="76"/>
  <c r="H10" i="76"/>
  <c r="H9" i="75"/>
  <c r="G10" i="75"/>
  <c r="G11" i="74"/>
  <c r="H10" i="74"/>
  <c r="H9" i="73"/>
  <c r="G10" i="73"/>
  <c r="H9" i="72"/>
  <c r="G10" i="72"/>
  <c r="H9" i="71"/>
  <c r="G10" i="71"/>
  <c r="H9" i="70"/>
  <c r="G10" i="70"/>
  <c r="H9" i="69"/>
  <c r="G10" i="69"/>
  <c r="H9" i="68"/>
  <c r="G10" i="68"/>
  <c r="G11" i="67"/>
  <c r="H10" i="67"/>
  <c r="H9" i="66"/>
  <c r="G10" i="66"/>
  <c r="G11" i="65"/>
  <c r="H10" i="65"/>
  <c r="H9" i="64"/>
  <c r="G10" i="64"/>
  <c r="H9" i="63"/>
  <c r="G10" i="63"/>
  <c r="H9" i="62"/>
  <c r="G10" i="62"/>
  <c r="H9" i="61"/>
  <c r="G10" i="61"/>
  <c r="H9" i="60"/>
  <c r="G10" i="60"/>
  <c r="H9" i="59"/>
  <c r="G11" i="58"/>
  <c r="H10" i="58"/>
  <c r="G11" i="57"/>
  <c r="H10" i="57"/>
  <c r="H9" i="54"/>
  <c r="G10" i="54"/>
  <c r="D12" i="136" l="1"/>
  <c r="E11" i="136"/>
  <c r="S17" i="64"/>
  <c r="E14" i="25"/>
  <c r="E43" i="31"/>
  <c r="D45" i="31" s="1"/>
  <c r="E41" i="31" s="1"/>
  <c r="E56" i="135"/>
  <c r="G14" i="23"/>
  <c r="B57" i="135"/>
  <c r="F14" i="22"/>
  <c r="E54" i="132"/>
  <c r="G30" i="25"/>
  <c r="B53" i="132"/>
  <c r="F30" i="26"/>
  <c r="E30" i="26" s="1"/>
  <c r="S19" i="133"/>
  <c r="G16" i="133"/>
  <c r="H15" i="133"/>
  <c r="S12" i="63"/>
  <c r="E12" i="30"/>
  <c r="B54" i="131"/>
  <c r="F12" i="25"/>
  <c r="E52" i="131"/>
  <c r="G12" i="27"/>
  <c r="E53" i="130"/>
  <c r="G9" i="26"/>
  <c r="B52" i="130"/>
  <c r="F9" i="27"/>
  <c r="E9" i="27" s="1"/>
  <c r="B52" i="129"/>
  <c r="F38" i="27"/>
  <c r="E38" i="27" s="1"/>
  <c r="E51" i="129"/>
  <c r="G38" i="28"/>
  <c r="S19" i="128"/>
  <c r="G15" i="128"/>
  <c r="H14" i="128"/>
  <c r="E49" i="109"/>
  <c r="G26" i="30"/>
  <c r="E49" i="113"/>
  <c r="G31" i="30"/>
  <c r="E49" i="112"/>
  <c r="G29" i="30"/>
  <c r="E49" i="121"/>
  <c r="G40" i="30"/>
  <c r="B49" i="97"/>
  <c r="F11" i="30"/>
  <c r="E11" i="30" s="1"/>
  <c r="E51" i="115"/>
  <c r="G33" i="29"/>
  <c r="B49" i="104"/>
  <c r="F21" i="30"/>
  <c r="E21" i="30" s="1"/>
  <c r="B49" i="103"/>
  <c r="F20" i="30"/>
  <c r="E20" i="30" s="1"/>
  <c r="E49" i="98"/>
  <c r="G13" i="30"/>
  <c r="B49" i="121"/>
  <c r="F40" i="30"/>
  <c r="E40" i="30" s="1"/>
  <c r="E50" i="101"/>
  <c r="G18" i="29"/>
  <c r="E49" i="118"/>
  <c r="G36" i="30"/>
  <c r="E49" i="104"/>
  <c r="G21" i="30"/>
  <c r="B49" i="113"/>
  <c r="F31" i="30"/>
  <c r="E31" i="30" s="1"/>
  <c r="B49" i="106"/>
  <c r="F23" i="30"/>
  <c r="E23" i="30" s="1"/>
  <c r="E49" i="117"/>
  <c r="G35" i="30"/>
  <c r="B49" i="96"/>
  <c r="F10" i="30"/>
  <c r="E10" i="30" s="1"/>
  <c r="E49" i="110"/>
  <c r="G27" i="30"/>
  <c r="E49" i="120"/>
  <c r="G39" i="30"/>
  <c r="B49" i="118"/>
  <c r="F36" i="30"/>
  <c r="E36" i="30" s="1"/>
  <c r="B49" i="114"/>
  <c r="F32" i="30"/>
  <c r="E32" i="30" s="1"/>
  <c r="B49" i="120"/>
  <c r="F39" i="30"/>
  <c r="E39" i="30" s="1"/>
  <c r="B49" i="119"/>
  <c r="F37" i="30"/>
  <c r="E37" i="30" s="1"/>
  <c r="E50" i="119"/>
  <c r="G37" i="29"/>
  <c r="B49" i="116"/>
  <c r="F34" i="30"/>
  <c r="E34" i="30" s="1"/>
  <c r="E50" i="114"/>
  <c r="G32" i="29"/>
  <c r="B50" i="115"/>
  <c r="F33" i="30"/>
  <c r="E33" i="30" s="1"/>
  <c r="E50" i="116"/>
  <c r="G34" i="29"/>
  <c r="E49" i="108"/>
  <c r="G25" i="30"/>
  <c r="B49" i="105"/>
  <c r="F22" i="30"/>
  <c r="E22" i="30" s="1"/>
  <c r="B49" i="111"/>
  <c r="F28" i="30"/>
  <c r="E28" i="30" s="1"/>
  <c r="B49" i="112"/>
  <c r="F29" i="30"/>
  <c r="E29" i="30" s="1"/>
  <c r="E49" i="107"/>
  <c r="G24" i="30"/>
  <c r="E49" i="97"/>
  <c r="G11" i="30"/>
  <c r="E50" i="106"/>
  <c r="G23" i="29"/>
  <c r="B49" i="108"/>
  <c r="F25" i="30"/>
  <c r="E25" i="30" s="1"/>
  <c r="B49" i="98"/>
  <c r="F13" i="30"/>
  <c r="E13" i="30" s="1"/>
  <c r="E49" i="105"/>
  <c r="G22" i="30"/>
  <c r="B49" i="99"/>
  <c r="F15" i="30"/>
  <c r="E15" i="30" s="1"/>
  <c r="B49" i="101"/>
  <c r="F18" i="30"/>
  <c r="E18" i="30" s="1"/>
  <c r="E50" i="99"/>
  <c r="G15" i="29"/>
  <c r="B49" i="107"/>
  <c r="F24" i="30"/>
  <c r="E24" i="30" s="1"/>
  <c r="E49" i="103"/>
  <c r="G20" i="30"/>
  <c r="B49" i="109"/>
  <c r="F26" i="30"/>
  <c r="E26" i="30" s="1"/>
  <c r="E49" i="111"/>
  <c r="G28" i="30"/>
  <c r="B49" i="110"/>
  <c r="F27" i="30"/>
  <c r="E27" i="30" s="1"/>
  <c r="B49" i="117"/>
  <c r="F35" i="30"/>
  <c r="E35" i="30" s="1"/>
  <c r="E49" i="96"/>
  <c r="G10" i="30"/>
  <c r="B49" i="102"/>
  <c r="F19" i="30"/>
  <c r="E19" i="30" s="1"/>
  <c r="E49" i="102"/>
  <c r="G19" i="30"/>
  <c r="E49" i="94"/>
  <c r="G7" i="30"/>
  <c r="E53" i="93"/>
  <c r="G5" i="29"/>
  <c r="B49" i="100"/>
  <c r="F17" i="30"/>
  <c r="E17" i="30" s="1"/>
  <c r="E50" i="100"/>
  <c r="G17" i="29"/>
  <c r="E49" i="53"/>
  <c r="G4" i="30"/>
  <c r="E49" i="95"/>
  <c r="G8" i="30"/>
  <c r="B49" i="95"/>
  <c r="F8" i="30"/>
  <c r="E8" i="30" s="1"/>
  <c r="B49" i="94"/>
  <c r="F7" i="30"/>
  <c r="E7" i="30" s="1"/>
  <c r="B52" i="93"/>
  <c r="F5" i="30"/>
  <c r="E5" i="30" s="1"/>
  <c r="B48" i="53"/>
  <c r="F4" i="31"/>
  <c r="E4" i="31" s="1"/>
  <c r="H10" i="87"/>
  <c r="G11" i="87"/>
  <c r="H10" i="86"/>
  <c r="G11" i="86"/>
  <c r="H10" i="85"/>
  <c r="G11" i="85"/>
  <c r="H10" i="84"/>
  <c r="G11" i="84"/>
  <c r="H10" i="83"/>
  <c r="G11" i="83"/>
  <c r="G12" i="82"/>
  <c r="H11" i="82"/>
  <c r="H10" i="81"/>
  <c r="G11" i="81"/>
  <c r="H10" i="80"/>
  <c r="G11" i="80"/>
  <c r="G12" i="79"/>
  <c r="H11" i="79"/>
  <c r="H10" i="78"/>
  <c r="G11" i="78"/>
  <c r="H10" i="77"/>
  <c r="G11" i="77"/>
  <c r="G12" i="76"/>
  <c r="H11" i="76"/>
  <c r="H10" i="75"/>
  <c r="G11" i="75"/>
  <c r="G12" i="74"/>
  <c r="H11" i="74"/>
  <c r="H10" i="73"/>
  <c r="G11" i="73"/>
  <c r="H10" i="72"/>
  <c r="G11" i="72"/>
  <c r="H10" i="71"/>
  <c r="G11" i="71"/>
  <c r="H10" i="70"/>
  <c r="G11" i="70"/>
  <c r="H10" i="69"/>
  <c r="G11" i="69"/>
  <c r="H10" i="68"/>
  <c r="G11" i="68"/>
  <c r="G12" i="67"/>
  <c r="H11" i="67"/>
  <c r="H10" i="66"/>
  <c r="G11" i="66"/>
  <c r="G12" i="65"/>
  <c r="H11" i="65"/>
  <c r="H10" i="64"/>
  <c r="G11" i="64"/>
  <c r="H10" i="63"/>
  <c r="G11" i="63"/>
  <c r="H10" i="62"/>
  <c r="G11" i="62"/>
  <c r="H10" i="61"/>
  <c r="G11" i="61"/>
  <c r="H10" i="60"/>
  <c r="G11" i="60"/>
  <c r="H10" i="59"/>
  <c r="G12" i="58"/>
  <c r="H11" i="58"/>
  <c r="G12" i="57"/>
  <c r="H11" i="57"/>
  <c r="G11" i="54"/>
  <c r="H10" i="54"/>
  <c r="E12" i="136" l="1"/>
  <c r="D13" i="136"/>
  <c r="S18" i="64"/>
  <c r="E14" i="24"/>
  <c r="E43" i="30"/>
  <c r="D45" i="30" s="1"/>
  <c r="E41" i="30" s="1"/>
  <c r="B58" i="135"/>
  <c r="F14" i="21"/>
  <c r="E57" i="135"/>
  <c r="G14" i="22"/>
  <c r="B54" i="132"/>
  <c r="F30" i="25"/>
  <c r="E30" i="25" s="1"/>
  <c r="E55" i="132"/>
  <c r="G30" i="24"/>
  <c r="S20" i="133"/>
  <c r="G17" i="133"/>
  <c r="H16" i="133"/>
  <c r="S13" i="63"/>
  <c r="E12" i="29"/>
  <c r="E53" i="131"/>
  <c r="G12" i="26"/>
  <c r="B55" i="131"/>
  <c r="F12" i="24"/>
  <c r="B53" i="130"/>
  <c r="F9" i="26"/>
  <c r="E9" i="26" s="1"/>
  <c r="E54" i="130"/>
  <c r="G9" i="25"/>
  <c r="E52" i="129"/>
  <c r="G38" i="27"/>
  <c r="B53" i="129"/>
  <c r="F38" i="26"/>
  <c r="E38" i="26" s="1"/>
  <c r="S20" i="128"/>
  <c r="H15" i="128"/>
  <c r="G16" i="128"/>
  <c r="B50" i="109"/>
  <c r="F26" i="29"/>
  <c r="E26" i="29" s="1"/>
  <c r="B50" i="112"/>
  <c r="F29" i="29"/>
  <c r="E29" i="29" s="1"/>
  <c r="E51" i="116"/>
  <c r="G34" i="28"/>
  <c r="E51" i="119"/>
  <c r="G37" i="28"/>
  <c r="B50" i="118"/>
  <c r="F36" i="29"/>
  <c r="E36" i="29" s="1"/>
  <c r="E50" i="117"/>
  <c r="G35" i="29"/>
  <c r="E50" i="118"/>
  <c r="G36" i="29"/>
  <c r="B50" i="103"/>
  <c r="F20" i="29"/>
  <c r="E20" i="29" s="1"/>
  <c r="E50" i="121"/>
  <c r="G40" i="29"/>
  <c r="B50" i="101"/>
  <c r="F18" i="29"/>
  <c r="E18" i="29" s="1"/>
  <c r="B50" i="117"/>
  <c r="F35" i="29"/>
  <c r="E35" i="29" s="1"/>
  <c r="E51" i="106"/>
  <c r="G23" i="28"/>
  <c r="B50" i="111"/>
  <c r="F28" i="29"/>
  <c r="E28" i="29" s="1"/>
  <c r="B51" i="115"/>
  <c r="F33" i="29"/>
  <c r="E33" i="29" s="1"/>
  <c r="B50" i="119"/>
  <c r="F37" i="29"/>
  <c r="E37" i="29" s="1"/>
  <c r="E50" i="120"/>
  <c r="G39" i="29"/>
  <c r="B50" i="106"/>
  <c r="F23" i="29"/>
  <c r="E23" i="29" s="1"/>
  <c r="E51" i="101"/>
  <c r="G18" i="28"/>
  <c r="B50" i="104"/>
  <c r="F21" i="29"/>
  <c r="E21" i="29" s="1"/>
  <c r="E50" i="112"/>
  <c r="G29" i="29"/>
  <c r="E50" i="103"/>
  <c r="G20" i="29"/>
  <c r="B50" i="110"/>
  <c r="F27" i="29"/>
  <c r="E27" i="29" s="1"/>
  <c r="B50" i="107"/>
  <c r="F24" i="29"/>
  <c r="E24" i="29" s="1"/>
  <c r="E50" i="105"/>
  <c r="G22" i="29"/>
  <c r="E50" i="97"/>
  <c r="G11" i="29"/>
  <c r="B50" i="105"/>
  <c r="F22" i="29"/>
  <c r="E22" i="29" s="1"/>
  <c r="E51" i="114"/>
  <c r="G32" i="28"/>
  <c r="B50" i="120"/>
  <c r="F39" i="29"/>
  <c r="E39" i="29" s="1"/>
  <c r="E50" i="110"/>
  <c r="G27" i="29"/>
  <c r="B50" i="113"/>
  <c r="F31" i="29"/>
  <c r="E31" i="29" s="1"/>
  <c r="B50" i="121"/>
  <c r="F40" i="29"/>
  <c r="E40" i="29" s="1"/>
  <c r="E52" i="115"/>
  <c r="G33" i="28"/>
  <c r="E50" i="113"/>
  <c r="G31" i="29"/>
  <c r="B50" i="108"/>
  <c r="F25" i="29"/>
  <c r="E25" i="29" s="1"/>
  <c r="B50" i="99"/>
  <c r="F15" i="29"/>
  <c r="E15" i="29" s="1"/>
  <c r="E50" i="111"/>
  <c r="G28" i="29"/>
  <c r="E51" i="99"/>
  <c r="G15" i="28"/>
  <c r="B50" i="98"/>
  <c r="F13" i="29"/>
  <c r="E13" i="29" s="1"/>
  <c r="E50" i="96"/>
  <c r="G10" i="29"/>
  <c r="E50" i="107"/>
  <c r="G24" i="29"/>
  <c r="E50" i="108"/>
  <c r="G25" i="29"/>
  <c r="B50" i="116"/>
  <c r="F34" i="29"/>
  <c r="E34" i="29" s="1"/>
  <c r="B50" i="114"/>
  <c r="F32" i="29"/>
  <c r="E32" i="29" s="1"/>
  <c r="B50" i="96"/>
  <c r="F10" i="29"/>
  <c r="E10" i="29" s="1"/>
  <c r="E50" i="104"/>
  <c r="G21" i="29"/>
  <c r="E50" i="98"/>
  <c r="G13" i="29"/>
  <c r="B50" i="97"/>
  <c r="F11" i="29"/>
  <c r="E11" i="29" s="1"/>
  <c r="E50" i="109"/>
  <c r="G26" i="29"/>
  <c r="B50" i="102"/>
  <c r="F19" i="29"/>
  <c r="E19" i="29" s="1"/>
  <c r="E50" i="102"/>
  <c r="G19" i="29"/>
  <c r="E50" i="94"/>
  <c r="G7" i="29"/>
  <c r="E54" i="93"/>
  <c r="G5" i="28"/>
  <c r="E51" i="100"/>
  <c r="G17" i="28"/>
  <c r="B50" i="100"/>
  <c r="F17" i="29"/>
  <c r="E17" i="29" s="1"/>
  <c r="E50" i="53"/>
  <c r="G4" i="29"/>
  <c r="E50" i="95"/>
  <c r="G8" i="29"/>
  <c r="B50" i="95"/>
  <c r="F8" i="29"/>
  <c r="E8" i="29" s="1"/>
  <c r="B50" i="94"/>
  <c r="F7" i="29"/>
  <c r="E7" i="29" s="1"/>
  <c r="B53" i="93"/>
  <c r="F5" i="29"/>
  <c r="E5" i="29" s="1"/>
  <c r="B49" i="53"/>
  <c r="F4" i="30"/>
  <c r="E4" i="30" s="1"/>
  <c r="H11" i="87"/>
  <c r="G12" i="87"/>
  <c r="H11" i="86"/>
  <c r="G12" i="86"/>
  <c r="H11" i="85"/>
  <c r="G12" i="85"/>
  <c r="H11" i="84"/>
  <c r="G12" i="84"/>
  <c r="H11" i="83"/>
  <c r="G12" i="83"/>
  <c r="G13" i="82"/>
  <c r="H12" i="82"/>
  <c r="H11" i="81"/>
  <c r="G12" i="81"/>
  <c r="H11" i="80"/>
  <c r="G12" i="80"/>
  <c r="G13" i="79"/>
  <c r="H12" i="79"/>
  <c r="H11" i="78"/>
  <c r="G12" i="78"/>
  <c r="H11" i="77"/>
  <c r="G12" i="77"/>
  <c r="G13" i="76"/>
  <c r="H12" i="76"/>
  <c r="H11" i="75"/>
  <c r="G12" i="75"/>
  <c r="G13" i="74"/>
  <c r="H12" i="74"/>
  <c r="H11" i="73"/>
  <c r="G12" i="73"/>
  <c r="H11" i="72"/>
  <c r="G12" i="72"/>
  <c r="H11" i="71"/>
  <c r="G12" i="71"/>
  <c r="H11" i="70"/>
  <c r="G12" i="70"/>
  <c r="H11" i="69"/>
  <c r="G12" i="69"/>
  <c r="H11" i="68"/>
  <c r="G12" i="68"/>
  <c r="G13" i="67"/>
  <c r="H12" i="67"/>
  <c r="H11" i="66"/>
  <c r="G12" i="66"/>
  <c r="G13" i="65"/>
  <c r="H12" i="65"/>
  <c r="H11" i="64"/>
  <c r="G12" i="64"/>
  <c r="H11" i="63"/>
  <c r="G12" i="63"/>
  <c r="H11" i="62"/>
  <c r="G12" i="62"/>
  <c r="H11" i="61"/>
  <c r="G12" i="61"/>
  <c r="H11" i="60"/>
  <c r="G12" i="60"/>
  <c r="H11" i="59"/>
  <c r="G13" i="58"/>
  <c r="H12" i="58"/>
  <c r="G13" i="57"/>
  <c r="H12" i="57"/>
  <c r="H11" i="54"/>
  <c r="G12" i="54"/>
  <c r="D14" i="136" l="1"/>
  <c r="E13" i="136"/>
  <c r="S19" i="64"/>
  <c r="E14" i="23"/>
  <c r="E43" i="29"/>
  <c r="D45" i="29" s="1"/>
  <c r="E41" i="29" s="1"/>
  <c r="E58" i="135"/>
  <c r="G14" i="21"/>
  <c r="B59" i="135"/>
  <c r="F14" i="20"/>
  <c r="E56" i="132"/>
  <c r="G30" i="23"/>
  <c r="B55" i="132"/>
  <c r="F30" i="24"/>
  <c r="E30" i="24" s="1"/>
  <c r="S21" i="133"/>
  <c r="H17" i="133"/>
  <c r="G18" i="133"/>
  <c r="S14" i="63"/>
  <c r="E12" i="28"/>
  <c r="B56" i="131"/>
  <c r="F12" i="23"/>
  <c r="E54" i="131"/>
  <c r="G12" i="25"/>
  <c r="E55" i="130"/>
  <c r="G9" i="24"/>
  <c r="B54" i="130"/>
  <c r="F9" i="25"/>
  <c r="E9" i="25" s="1"/>
  <c r="B54" i="129"/>
  <c r="F38" i="25"/>
  <c r="E38" i="25" s="1"/>
  <c r="E53" i="129"/>
  <c r="G38" i="26"/>
  <c r="S21" i="128"/>
  <c r="G17" i="128"/>
  <c r="H16" i="128"/>
  <c r="E51" i="109"/>
  <c r="G26" i="28"/>
  <c r="B51" i="96"/>
  <c r="F10" i="28"/>
  <c r="E10" i="28" s="1"/>
  <c r="E51" i="107"/>
  <c r="G24" i="28"/>
  <c r="E51" i="111"/>
  <c r="G28" i="28"/>
  <c r="E53" i="115"/>
  <c r="E54" i="115" s="1"/>
  <c r="G33" i="26"/>
  <c r="G33" i="27"/>
  <c r="B51" i="120"/>
  <c r="F39" i="28"/>
  <c r="E39" i="28" s="1"/>
  <c r="E51" i="105"/>
  <c r="G22" i="28"/>
  <c r="E51" i="112"/>
  <c r="G29" i="28"/>
  <c r="E51" i="120"/>
  <c r="G39" i="28"/>
  <c r="E52" i="106"/>
  <c r="G23" i="27"/>
  <c r="B51" i="103"/>
  <c r="F20" i="28"/>
  <c r="E20" i="28" s="1"/>
  <c r="E52" i="119"/>
  <c r="G37" i="27"/>
  <c r="B51" i="97"/>
  <c r="F11" i="28"/>
  <c r="E11" i="28" s="1"/>
  <c r="B51" i="114"/>
  <c r="F32" i="28"/>
  <c r="E32" i="28" s="1"/>
  <c r="E51" i="96"/>
  <c r="G10" i="28"/>
  <c r="B51" i="99"/>
  <c r="F15" i="28"/>
  <c r="E15" i="28" s="1"/>
  <c r="B51" i="121"/>
  <c r="F40" i="28"/>
  <c r="E40" i="28" s="1"/>
  <c r="E52" i="114"/>
  <c r="G32" i="27"/>
  <c r="B51" i="107"/>
  <c r="F24" i="28"/>
  <c r="E24" i="28" s="1"/>
  <c r="B51" i="104"/>
  <c r="F21" i="28"/>
  <c r="E21" i="28" s="1"/>
  <c r="B51" i="119"/>
  <c r="F37" i="28"/>
  <c r="E37" i="28" s="1"/>
  <c r="B51" i="117"/>
  <c r="F35" i="28"/>
  <c r="E35" i="28" s="1"/>
  <c r="E51" i="118"/>
  <c r="G36" i="28"/>
  <c r="E52" i="116"/>
  <c r="G34" i="27"/>
  <c r="B51" i="116"/>
  <c r="F34" i="28"/>
  <c r="E34" i="28" s="1"/>
  <c r="B51" i="113"/>
  <c r="F31" i="28"/>
  <c r="E31" i="28" s="1"/>
  <c r="B51" i="105"/>
  <c r="F22" i="28"/>
  <c r="E22" i="28" s="1"/>
  <c r="B51" i="110"/>
  <c r="F27" i="28"/>
  <c r="E27" i="28" s="1"/>
  <c r="E52" i="101"/>
  <c r="G18" i="27"/>
  <c r="B52" i="115"/>
  <c r="F33" i="28"/>
  <c r="E33" i="28" s="1"/>
  <c r="B51" i="101"/>
  <c r="F18" i="28"/>
  <c r="E18" i="28" s="1"/>
  <c r="E51" i="117"/>
  <c r="G35" i="28"/>
  <c r="B51" i="112"/>
  <c r="F29" i="28"/>
  <c r="E29" i="28" s="1"/>
  <c r="B51" i="108"/>
  <c r="F25" i="28"/>
  <c r="E25" i="28" s="1"/>
  <c r="E51" i="98"/>
  <c r="G13" i="28"/>
  <c r="B51" i="98"/>
  <c r="F13" i="28"/>
  <c r="E13" i="28" s="1"/>
  <c r="E51" i="104"/>
  <c r="G21" i="28"/>
  <c r="E51" i="108"/>
  <c r="G25" i="28"/>
  <c r="E52" i="99"/>
  <c r="G15" i="27"/>
  <c r="E51" i="113"/>
  <c r="G31" i="28"/>
  <c r="E51" i="110"/>
  <c r="G27" i="28"/>
  <c r="E51" i="97"/>
  <c r="G11" i="28"/>
  <c r="E51" i="103"/>
  <c r="G20" i="28"/>
  <c r="B51" i="106"/>
  <c r="F23" i="28"/>
  <c r="E23" i="28" s="1"/>
  <c r="B51" i="111"/>
  <c r="F28" i="28"/>
  <c r="E28" i="28" s="1"/>
  <c r="E51" i="121"/>
  <c r="G40" i="28"/>
  <c r="B51" i="118"/>
  <c r="F36" i="28"/>
  <c r="E36" i="28" s="1"/>
  <c r="B51" i="109"/>
  <c r="F26" i="28"/>
  <c r="E26" i="28" s="1"/>
  <c r="B51" i="102"/>
  <c r="F19" i="28"/>
  <c r="E19" i="28" s="1"/>
  <c r="E51" i="102"/>
  <c r="G19" i="28"/>
  <c r="E51" i="94"/>
  <c r="G7" i="28"/>
  <c r="E55" i="93"/>
  <c r="G5" i="27"/>
  <c r="B51" i="100"/>
  <c r="F17" i="28"/>
  <c r="E17" i="28" s="1"/>
  <c r="E52" i="100"/>
  <c r="G17" i="27"/>
  <c r="E51" i="53"/>
  <c r="G4" i="28"/>
  <c r="E51" i="95"/>
  <c r="G8" i="28"/>
  <c r="B51" i="95"/>
  <c r="F8" i="28"/>
  <c r="E8" i="28" s="1"/>
  <c r="B51" i="94"/>
  <c r="F7" i="28"/>
  <c r="E7" i="28" s="1"/>
  <c r="B54" i="93"/>
  <c r="F5" i="28"/>
  <c r="E5" i="28" s="1"/>
  <c r="B50" i="53"/>
  <c r="F4" i="29"/>
  <c r="E4" i="29" s="1"/>
  <c r="H12" i="87"/>
  <c r="G13" i="87"/>
  <c r="H12" i="86"/>
  <c r="G13" i="86"/>
  <c r="H12" i="85"/>
  <c r="G13" i="85"/>
  <c r="H12" i="84"/>
  <c r="G13" i="84"/>
  <c r="H12" i="83"/>
  <c r="G13" i="83"/>
  <c r="G14" i="82"/>
  <c r="H13" i="82"/>
  <c r="H12" i="81"/>
  <c r="G13" i="81"/>
  <c r="H12" i="80"/>
  <c r="G13" i="80"/>
  <c r="G14" i="79"/>
  <c r="H13" i="79"/>
  <c r="H12" i="78"/>
  <c r="G13" i="78"/>
  <c r="H12" i="77"/>
  <c r="G13" i="77"/>
  <c r="G14" i="76"/>
  <c r="H13" i="76"/>
  <c r="H12" i="75"/>
  <c r="G13" i="75"/>
  <c r="G14" i="74"/>
  <c r="H13" i="74"/>
  <c r="H12" i="73"/>
  <c r="G13" i="73"/>
  <c r="H12" i="72"/>
  <c r="G13" i="72"/>
  <c r="H12" i="71"/>
  <c r="G13" i="71"/>
  <c r="H12" i="70"/>
  <c r="G13" i="70"/>
  <c r="H12" i="69"/>
  <c r="G13" i="69"/>
  <c r="H12" i="68"/>
  <c r="G13" i="68"/>
  <c r="G14" i="67"/>
  <c r="H13" i="67"/>
  <c r="H12" i="66"/>
  <c r="G13" i="66"/>
  <c r="G14" i="65"/>
  <c r="H13" i="65"/>
  <c r="H12" i="64"/>
  <c r="G13" i="64"/>
  <c r="H12" i="63"/>
  <c r="G13" i="63"/>
  <c r="H12" i="62"/>
  <c r="G13" i="62"/>
  <c r="H12" i="61"/>
  <c r="G13" i="61"/>
  <c r="H12" i="60"/>
  <c r="G13" i="60"/>
  <c r="H12" i="59"/>
  <c r="G14" i="58"/>
  <c r="H13" i="58"/>
  <c r="G14" i="57"/>
  <c r="H13" i="57"/>
  <c r="G13" i="54"/>
  <c r="H12" i="54"/>
  <c r="D15" i="136" l="1"/>
  <c r="E14" i="136"/>
  <c r="S20" i="64"/>
  <c r="E14" i="22"/>
  <c r="E43" i="28"/>
  <c r="D45" i="28" s="1"/>
  <c r="E41" i="28" s="1"/>
  <c r="B60" i="135"/>
  <c r="F14" i="19"/>
  <c r="E59" i="135"/>
  <c r="G14" i="20"/>
  <c r="B56" i="132"/>
  <c r="F30" i="23"/>
  <c r="E30" i="23" s="1"/>
  <c r="E57" i="132"/>
  <c r="G30" i="22"/>
  <c r="S22" i="133"/>
  <c r="G19" i="133"/>
  <c r="H18" i="133"/>
  <c r="S15" i="63"/>
  <c r="E12" i="27"/>
  <c r="E55" i="131"/>
  <c r="G12" i="24"/>
  <c r="B57" i="131"/>
  <c r="F12" i="22"/>
  <c r="B55" i="130"/>
  <c r="F9" i="24"/>
  <c r="E9" i="24" s="1"/>
  <c r="E56" i="130"/>
  <c r="G9" i="23"/>
  <c r="E54" i="129"/>
  <c r="G38" i="25"/>
  <c r="B55" i="129"/>
  <c r="F38" i="24"/>
  <c r="E38" i="24" s="1"/>
  <c r="S22" i="128"/>
  <c r="H17" i="128"/>
  <c r="G18" i="128"/>
  <c r="B52" i="103"/>
  <c r="F20" i="27"/>
  <c r="E20" i="27" s="1"/>
  <c r="E52" i="105"/>
  <c r="G22" i="27"/>
  <c r="B52" i="118"/>
  <c r="F36" i="27"/>
  <c r="E36" i="27" s="1"/>
  <c r="E52" i="98"/>
  <c r="G13" i="27"/>
  <c r="E52" i="96"/>
  <c r="G10" i="27"/>
  <c r="E52" i="121"/>
  <c r="G40" i="27"/>
  <c r="E52" i="97"/>
  <c r="G11" i="27"/>
  <c r="E52" i="108"/>
  <c r="G25" i="27"/>
  <c r="B52" i="108"/>
  <c r="F25" i="27"/>
  <c r="E25" i="27" s="1"/>
  <c r="B53" i="115"/>
  <c r="F33" i="27"/>
  <c r="E33" i="27" s="1"/>
  <c r="B52" i="113"/>
  <c r="F31" i="27"/>
  <c r="E31" i="27" s="1"/>
  <c r="B52" i="117"/>
  <c r="F35" i="27"/>
  <c r="E35" i="27" s="1"/>
  <c r="E53" i="114"/>
  <c r="G32" i="26"/>
  <c r="B52" i="114"/>
  <c r="F32" i="27"/>
  <c r="E32" i="27" s="1"/>
  <c r="E52" i="107"/>
  <c r="G24" i="27"/>
  <c r="E52" i="112"/>
  <c r="G29" i="27"/>
  <c r="E53" i="99"/>
  <c r="G15" i="26"/>
  <c r="B52" i="105"/>
  <c r="F22" i="27"/>
  <c r="E22" i="27" s="1"/>
  <c r="E53" i="106"/>
  <c r="G23" i="26"/>
  <c r="B52" i="120"/>
  <c r="F39" i="27"/>
  <c r="E39" i="27" s="1"/>
  <c r="E53" i="119"/>
  <c r="G37" i="26"/>
  <c r="E52" i="103"/>
  <c r="G20" i="27"/>
  <c r="B52" i="101"/>
  <c r="F18" i="27"/>
  <c r="E18" i="27" s="1"/>
  <c r="B52" i="107"/>
  <c r="F24" i="27"/>
  <c r="E24" i="27" s="1"/>
  <c r="E52" i="110"/>
  <c r="G27" i="27"/>
  <c r="E52" i="104"/>
  <c r="G21" i="27"/>
  <c r="B52" i="112"/>
  <c r="F29" i="27"/>
  <c r="E29" i="27" s="1"/>
  <c r="E53" i="101"/>
  <c r="G18" i="26"/>
  <c r="B52" i="116"/>
  <c r="F34" i="27"/>
  <c r="E34" i="27" s="1"/>
  <c r="B52" i="119"/>
  <c r="F37" i="27"/>
  <c r="E37" i="27" s="1"/>
  <c r="B52" i="121"/>
  <c r="F40" i="27"/>
  <c r="E40" i="27" s="1"/>
  <c r="B52" i="97"/>
  <c r="F11" i="27"/>
  <c r="E11" i="27" s="1"/>
  <c r="B52" i="96"/>
  <c r="F10" i="27"/>
  <c r="E10" i="27" s="1"/>
  <c r="E52" i="111"/>
  <c r="G28" i="27"/>
  <c r="B52" i="111"/>
  <c r="F28" i="27"/>
  <c r="E28" i="27" s="1"/>
  <c r="E52" i="120"/>
  <c r="G39" i="27"/>
  <c r="E52" i="118"/>
  <c r="G36" i="27"/>
  <c r="B52" i="109"/>
  <c r="F26" i="27"/>
  <c r="E26" i="27" s="1"/>
  <c r="B52" i="106"/>
  <c r="F23" i="27"/>
  <c r="E23" i="27" s="1"/>
  <c r="E52" i="113"/>
  <c r="G31" i="27"/>
  <c r="B52" i="98"/>
  <c r="F13" i="27"/>
  <c r="E13" i="27" s="1"/>
  <c r="E52" i="117"/>
  <c r="G35" i="27"/>
  <c r="B52" i="110"/>
  <c r="F27" i="27"/>
  <c r="E27" i="27" s="1"/>
  <c r="E53" i="116"/>
  <c r="G34" i="26"/>
  <c r="B52" i="104"/>
  <c r="F21" i="27"/>
  <c r="E21" i="27" s="1"/>
  <c r="B52" i="99"/>
  <c r="F15" i="27"/>
  <c r="E15" i="27" s="1"/>
  <c r="E55" i="115"/>
  <c r="G33" i="25"/>
  <c r="E52" i="109"/>
  <c r="G26" i="27"/>
  <c r="B52" i="102"/>
  <c r="F19" i="27"/>
  <c r="E19" i="27" s="1"/>
  <c r="E52" i="102"/>
  <c r="G19" i="27"/>
  <c r="E52" i="94"/>
  <c r="G7" i="27"/>
  <c r="E56" i="93"/>
  <c r="G5" i="26"/>
  <c r="E53" i="100"/>
  <c r="G17" i="26"/>
  <c r="B52" i="100"/>
  <c r="F17" i="27"/>
  <c r="E17" i="27" s="1"/>
  <c r="E52" i="53"/>
  <c r="G4" i="27"/>
  <c r="E52" i="95"/>
  <c r="G8" i="27"/>
  <c r="B52" i="95"/>
  <c r="F8" i="27"/>
  <c r="E8" i="27" s="1"/>
  <c r="B52" i="94"/>
  <c r="F7" i="27"/>
  <c r="E7" i="27" s="1"/>
  <c r="B55" i="93"/>
  <c r="F5" i="27"/>
  <c r="E5" i="27" s="1"/>
  <c r="B51" i="53"/>
  <c r="F4" i="28"/>
  <c r="E4" i="28" s="1"/>
  <c r="H13" i="87"/>
  <c r="G14" i="87"/>
  <c r="H13" i="86"/>
  <c r="G14" i="86"/>
  <c r="H13" i="85"/>
  <c r="G14" i="85"/>
  <c r="H13" i="84"/>
  <c r="G14" i="84"/>
  <c r="H13" i="83"/>
  <c r="G14" i="83"/>
  <c r="G15" i="82"/>
  <c r="H14" i="82"/>
  <c r="H13" i="81"/>
  <c r="G14" i="81"/>
  <c r="H13" i="80"/>
  <c r="G14" i="80"/>
  <c r="G15" i="79"/>
  <c r="H14" i="79"/>
  <c r="H13" i="78"/>
  <c r="G14" i="78"/>
  <c r="H13" i="77"/>
  <c r="G14" i="77"/>
  <c r="G15" i="76"/>
  <c r="H14" i="76"/>
  <c r="H13" i="75"/>
  <c r="G14" i="75"/>
  <c r="G15" i="74"/>
  <c r="H14" i="74"/>
  <c r="H13" i="73"/>
  <c r="G14" i="73"/>
  <c r="H13" i="72"/>
  <c r="G14" i="72"/>
  <c r="H13" i="71"/>
  <c r="G14" i="71"/>
  <c r="H13" i="70"/>
  <c r="G14" i="70"/>
  <c r="H13" i="69"/>
  <c r="G14" i="69"/>
  <c r="H13" i="68"/>
  <c r="G14" i="68"/>
  <c r="G15" i="67"/>
  <c r="H14" i="67"/>
  <c r="H13" i="66"/>
  <c r="G14" i="66"/>
  <c r="G15" i="65"/>
  <c r="H14" i="65"/>
  <c r="H13" i="64"/>
  <c r="G14" i="64"/>
  <c r="H13" i="63"/>
  <c r="G14" i="63"/>
  <c r="H13" i="62"/>
  <c r="G14" i="62"/>
  <c r="H13" i="61"/>
  <c r="G14" i="61"/>
  <c r="H13" i="60"/>
  <c r="G14" i="60"/>
  <c r="H13" i="59"/>
  <c r="G15" i="58"/>
  <c r="H14" i="58"/>
  <c r="G15" i="57"/>
  <c r="H14" i="57"/>
  <c r="H13" i="54"/>
  <c r="G14" i="54"/>
  <c r="E15" i="136" l="1"/>
  <c r="D16" i="136"/>
  <c r="S21" i="64"/>
  <c r="E14" i="21"/>
  <c r="E43" i="27"/>
  <c r="D45" i="27" s="1"/>
  <c r="E41" i="27" s="1"/>
  <c r="E60" i="135"/>
  <c r="G14" i="19"/>
  <c r="B61" i="135"/>
  <c r="F14" i="18"/>
  <c r="E58" i="132"/>
  <c r="G30" i="21"/>
  <c r="B57" i="132"/>
  <c r="F30" i="22"/>
  <c r="E30" i="22" s="1"/>
  <c r="S23" i="133"/>
  <c r="G20" i="133"/>
  <c r="H19" i="133"/>
  <c r="S16" i="63"/>
  <c r="E12" i="26"/>
  <c r="B58" i="131"/>
  <c r="F12" i="21"/>
  <c r="E56" i="131"/>
  <c r="G12" i="23"/>
  <c r="E57" i="130"/>
  <c r="G9" i="22"/>
  <c r="B56" i="130"/>
  <c r="F9" i="23"/>
  <c r="E9" i="23" s="1"/>
  <c r="B56" i="129"/>
  <c r="F38" i="23"/>
  <c r="E38" i="23" s="1"/>
  <c r="E55" i="129"/>
  <c r="G38" i="24"/>
  <c r="S23" i="128"/>
  <c r="G19" i="128"/>
  <c r="H18" i="128"/>
  <c r="E53" i="109"/>
  <c r="G26" i="26"/>
  <c r="E54" i="116"/>
  <c r="G34" i="25"/>
  <c r="E53" i="113"/>
  <c r="G31" i="26"/>
  <c r="E53" i="120"/>
  <c r="G39" i="26"/>
  <c r="B53" i="97"/>
  <c r="F11" i="26"/>
  <c r="E11" i="26" s="1"/>
  <c r="E54" i="101"/>
  <c r="G18" i="25"/>
  <c r="B53" i="107"/>
  <c r="F24" i="26"/>
  <c r="E24" i="26" s="1"/>
  <c r="B53" i="120"/>
  <c r="F39" i="26"/>
  <c r="E39" i="26" s="1"/>
  <c r="E53" i="112"/>
  <c r="G29" i="26"/>
  <c r="B53" i="117"/>
  <c r="F35" i="26"/>
  <c r="E35" i="26" s="1"/>
  <c r="E53" i="108"/>
  <c r="G25" i="26"/>
  <c r="E53" i="98"/>
  <c r="G13" i="26"/>
  <c r="E56" i="115"/>
  <c r="G33" i="24"/>
  <c r="B53" i="110"/>
  <c r="F27" i="26"/>
  <c r="E27" i="26" s="1"/>
  <c r="B53" i="106"/>
  <c r="F23" i="26"/>
  <c r="E23" i="26" s="1"/>
  <c r="B53" i="111"/>
  <c r="F28" i="26"/>
  <c r="E28" i="26" s="1"/>
  <c r="B53" i="121"/>
  <c r="F40" i="26"/>
  <c r="E40" i="26" s="1"/>
  <c r="B53" i="112"/>
  <c r="F29" i="26"/>
  <c r="E29" i="26" s="1"/>
  <c r="B53" i="101"/>
  <c r="F18" i="26"/>
  <c r="E18" i="26" s="1"/>
  <c r="E54" i="106"/>
  <c r="G23" i="25"/>
  <c r="E53" i="107"/>
  <c r="G24" i="26"/>
  <c r="B53" i="113"/>
  <c r="F31" i="26"/>
  <c r="E31" i="26" s="1"/>
  <c r="E53" i="97"/>
  <c r="G11" i="26"/>
  <c r="B53" i="118"/>
  <c r="F36" i="26"/>
  <c r="E36" i="26" s="1"/>
  <c r="E53" i="117"/>
  <c r="G35" i="26"/>
  <c r="E53" i="111"/>
  <c r="G28" i="26"/>
  <c r="B53" i="119"/>
  <c r="F37" i="26"/>
  <c r="E37" i="26" s="1"/>
  <c r="E53" i="104"/>
  <c r="G21" i="26"/>
  <c r="E53" i="103"/>
  <c r="G20" i="26"/>
  <c r="B53" i="105"/>
  <c r="F22" i="26"/>
  <c r="E22" i="26" s="1"/>
  <c r="B53" i="114"/>
  <c r="F32" i="26"/>
  <c r="E32" i="26" s="1"/>
  <c r="B54" i="115"/>
  <c r="F33" i="26"/>
  <c r="E33" i="26" s="1"/>
  <c r="E53" i="121"/>
  <c r="G40" i="26"/>
  <c r="E53" i="105"/>
  <c r="G22" i="26"/>
  <c r="B53" i="99"/>
  <c r="F15" i="26"/>
  <c r="E15" i="26" s="1"/>
  <c r="B53" i="109"/>
  <c r="F26" i="26"/>
  <c r="E26" i="26" s="1"/>
  <c r="B53" i="104"/>
  <c r="F21" i="26"/>
  <c r="E21" i="26" s="1"/>
  <c r="B53" i="98"/>
  <c r="F13" i="26"/>
  <c r="E13" i="26" s="1"/>
  <c r="E53" i="118"/>
  <c r="G36" i="26"/>
  <c r="B53" i="96"/>
  <c r="F10" i="26"/>
  <c r="E10" i="26" s="1"/>
  <c r="B53" i="116"/>
  <c r="F34" i="26"/>
  <c r="E34" i="26" s="1"/>
  <c r="E53" i="110"/>
  <c r="G27" i="26"/>
  <c r="E54" i="119"/>
  <c r="G37" i="25"/>
  <c r="E54" i="99"/>
  <c r="G15" i="25"/>
  <c r="E54" i="114"/>
  <c r="G32" i="25"/>
  <c r="B53" i="108"/>
  <c r="F25" i="26"/>
  <c r="E25" i="26" s="1"/>
  <c r="E53" i="96"/>
  <c r="G10" i="26"/>
  <c r="B53" i="103"/>
  <c r="F20" i="26"/>
  <c r="E20" i="26" s="1"/>
  <c r="B53" i="102"/>
  <c r="F19" i="26"/>
  <c r="E19" i="26" s="1"/>
  <c r="E53" i="102"/>
  <c r="G19" i="26"/>
  <c r="E53" i="94"/>
  <c r="G7" i="26"/>
  <c r="E57" i="93"/>
  <c r="G5" i="25"/>
  <c r="B53" i="100"/>
  <c r="F17" i="26"/>
  <c r="E17" i="26" s="1"/>
  <c r="E54" i="100"/>
  <c r="G17" i="25"/>
  <c r="E53" i="53"/>
  <c r="G4" i="26"/>
  <c r="E53" i="95"/>
  <c r="G8" i="26"/>
  <c r="B53" i="95"/>
  <c r="F8" i="26"/>
  <c r="E8" i="26" s="1"/>
  <c r="B53" i="94"/>
  <c r="F7" i="26"/>
  <c r="E7" i="26" s="1"/>
  <c r="B56" i="93"/>
  <c r="F5" i="26"/>
  <c r="E5" i="26" s="1"/>
  <c r="B52" i="53"/>
  <c r="F4" i="27"/>
  <c r="E4" i="27" s="1"/>
  <c r="H14" i="87"/>
  <c r="G15" i="87"/>
  <c r="H14" i="86"/>
  <c r="G15" i="86"/>
  <c r="H14" i="85"/>
  <c r="G15" i="85"/>
  <c r="H14" i="84"/>
  <c r="G15" i="84"/>
  <c r="H14" i="83"/>
  <c r="G15" i="83"/>
  <c r="G16" i="82"/>
  <c r="H15" i="82"/>
  <c r="H14" i="81"/>
  <c r="G15" i="81"/>
  <c r="H14" i="80"/>
  <c r="G15" i="80"/>
  <c r="G16" i="79"/>
  <c r="H15" i="79"/>
  <c r="H14" i="78"/>
  <c r="G15" i="78"/>
  <c r="H14" i="77"/>
  <c r="G15" i="77"/>
  <c r="G16" i="76"/>
  <c r="H15" i="76"/>
  <c r="H14" i="75"/>
  <c r="G15" i="75"/>
  <c r="G16" i="74"/>
  <c r="H15" i="74"/>
  <c r="H14" i="73"/>
  <c r="G15" i="73"/>
  <c r="H14" i="72"/>
  <c r="G15" i="72"/>
  <c r="H14" i="71"/>
  <c r="G15" i="71"/>
  <c r="H14" i="70"/>
  <c r="G15" i="70"/>
  <c r="H14" i="69"/>
  <c r="G15" i="69"/>
  <c r="H14" i="68"/>
  <c r="G15" i="68"/>
  <c r="G16" i="67"/>
  <c r="H15" i="67"/>
  <c r="H14" i="66"/>
  <c r="G15" i="66"/>
  <c r="G16" i="65"/>
  <c r="H15" i="65"/>
  <c r="H14" i="64"/>
  <c r="G15" i="64"/>
  <c r="H14" i="63"/>
  <c r="G15" i="63"/>
  <c r="H14" i="62"/>
  <c r="G15" i="62"/>
  <c r="H14" i="61"/>
  <c r="G15" i="61"/>
  <c r="H14" i="60"/>
  <c r="G15" i="60"/>
  <c r="H14" i="59"/>
  <c r="G16" i="58"/>
  <c r="H15" i="58"/>
  <c r="G16" i="57"/>
  <c r="H15" i="57"/>
  <c r="G15" i="54"/>
  <c r="H14" i="54"/>
  <c r="E16" i="136" l="1"/>
  <c r="D17" i="136"/>
  <c r="S22" i="64"/>
  <c r="E14" i="20"/>
  <c r="E43" i="26"/>
  <c r="D45" i="26" s="1"/>
  <c r="E41" i="26" s="1"/>
  <c r="B62" i="135"/>
  <c r="F14" i="17"/>
  <c r="E61" i="135"/>
  <c r="G14" i="18"/>
  <c r="B58" i="132"/>
  <c r="F30" i="21"/>
  <c r="E30" i="21" s="1"/>
  <c r="E59" i="132"/>
  <c r="G30" i="20"/>
  <c r="S24" i="133"/>
  <c r="G21" i="133"/>
  <c r="H20" i="133"/>
  <c r="S17" i="63"/>
  <c r="E12" i="25"/>
  <c r="E57" i="131"/>
  <c r="G12" i="22"/>
  <c r="B59" i="131"/>
  <c r="F12" i="20"/>
  <c r="B57" i="130"/>
  <c r="F9" i="22"/>
  <c r="E9" i="22" s="1"/>
  <c r="E58" i="130"/>
  <c r="G9" i="21"/>
  <c r="E56" i="129"/>
  <c r="G38" i="23"/>
  <c r="B57" i="129"/>
  <c r="F38" i="22"/>
  <c r="E38" i="22" s="1"/>
  <c r="S24" i="128"/>
  <c r="H19" i="128"/>
  <c r="G20" i="128"/>
  <c r="B55" i="115"/>
  <c r="F33" i="25"/>
  <c r="E33" i="25" s="1"/>
  <c r="B54" i="118"/>
  <c r="F36" i="25"/>
  <c r="E36" i="25" s="1"/>
  <c r="E55" i="106"/>
  <c r="G23" i="24"/>
  <c r="B54" i="111"/>
  <c r="F28" i="25"/>
  <c r="E28" i="25" s="1"/>
  <c r="E54" i="98"/>
  <c r="G13" i="25"/>
  <c r="B54" i="120"/>
  <c r="F39" i="25"/>
  <c r="E39" i="25" s="1"/>
  <c r="E54" i="120"/>
  <c r="G39" i="25"/>
  <c r="E54" i="97"/>
  <c r="G11" i="25"/>
  <c r="B54" i="109"/>
  <c r="F26" i="25"/>
  <c r="E26" i="25" s="1"/>
  <c r="E54" i="96"/>
  <c r="G10" i="25"/>
  <c r="B54" i="99"/>
  <c r="F15" i="25"/>
  <c r="E15" i="25" s="1"/>
  <c r="E54" i="108"/>
  <c r="G25" i="25"/>
  <c r="B54" i="107"/>
  <c r="F24" i="25"/>
  <c r="E24" i="25" s="1"/>
  <c r="E54" i="113"/>
  <c r="G31" i="25"/>
  <c r="E54" i="104"/>
  <c r="G21" i="25"/>
  <c r="E54" i="118"/>
  <c r="G36" i="25"/>
  <c r="B54" i="106"/>
  <c r="F23" i="25"/>
  <c r="E23" i="25" s="1"/>
  <c r="B54" i="108"/>
  <c r="F25" i="25"/>
  <c r="E25" i="25" s="1"/>
  <c r="E54" i="110"/>
  <c r="G27" i="25"/>
  <c r="B54" i="98"/>
  <c r="F13" i="25"/>
  <c r="E13" i="25" s="1"/>
  <c r="E54" i="105"/>
  <c r="G22" i="25"/>
  <c r="B54" i="105"/>
  <c r="F22" i="25"/>
  <c r="E22" i="25" s="1"/>
  <c r="E54" i="111"/>
  <c r="G28" i="25"/>
  <c r="B54" i="113"/>
  <c r="F31" i="25"/>
  <c r="E31" i="25" s="1"/>
  <c r="B54" i="112"/>
  <c r="F29" i="25"/>
  <c r="E29" i="25" s="1"/>
  <c r="B54" i="110"/>
  <c r="F27" i="25"/>
  <c r="E27" i="25" s="1"/>
  <c r="B54" i="96"/>
  <c r="F10" i="25"/>
  <c r="E10" i="25" s="1"/>
  <c r="B54" i="114"/>
  <c r="F32" i="25"/>
  <c r="E32" i="25" s="1"/>
  <c r="B54" i="101"/>
  <c r="F18" i="25"/>
  <c r="E18" i="25" s="1"/>
  <c r="B54" i="117"/>
  <c r="F35" i="25"/>
  <c r="E35" i="25" s="1"/>
  <c r="E55" i="101"/>
  <c r="G18" i="24"/>
  <c r="E55" i="116"/>
  <c r="G34" i="24"/>
  <c r="B54" i="103"/>
  <c r="F20" i="25"/>
  <c r="E20" i="25" s="1"/>
  <c r="E55" i="114"/>
  <c r="G32" i="24"/>
  <c r="B54" i="116"/>
  <c r="F34" i="25"/>
  <c r="E34" i="25" s="1"/>
  <c r="B54" i="104"/>
  <c r="F21" i="25"/>
  <c r="E21" i="25" s="1"/>
  <c r="E54" i="121"/>
  <c r="G40" i="25"/>
  <c r="E54" i="103"/>
  <c r="G20" i="25"/>
  <c r="E54" i="117"/>
  <c r="G35" i="25"/>
  <c r="E54" i="107"/>
  <c r="G24" i="25"/>
  <c r="B54" i="121"/>
  <c r="F40" i="25"/>
  <c r="E40" i="25" s="1"/>
  <c r="E57" i="115"/>
  <c r="E58" i="115" s="1"/>
  <c r="G33" i="22"/>
  <c r="G33" i="23"/>
  <c r="E55" i="99"/>
  <c r="G15" i="24"/>
  <c r="E55" i="119"/>
  <c r="G37" i="24"/>
  <c r="B54" i="119"/>
  <c r="F37" i="25"/>
  <c r="E37" i="25" s="1"/>
  <c r="E54" i="112"/>
  <c r="G29" i="25"/>
  <c r="B54" i="97"/>
  <c r="F11" i="25"/>
  <c r="E11" i="25" s="1"/>
  <c r="E54" i="109"/>
  <c r="G26" i="25"/>
  <c r="B54" i="102"/>
  <c r="F19" i="25"/>
  <c r="E19" i="25" s="1"/>
  <c r="E54" i="102"/>
  <c r="G19" i="25"/>
  <c r="E54" i="94"/>
  <c r="G7" i="25"/>
  <c r="E58" i="93"/>
  <c r="G5" i="24"/>
  <c r="E55" i="100"/>
  <c r="G17" i="24"/>
  <c r="B54" i="100"/>
  <c r="F17" i="25"/>
  <c r="E17" i="25" s="1"/>
  <c r="E54" i="53"/>
  <c r="G4" i="25"/>
  <c r="E54" i="95"/>
  <c r="G8" i="25"/>
  <c r="B54" i="95"/>
  <c r="F8" i="25"/>
  <c r="E8" i="25" s="1"/>
  <c r="B54" i="94"/>
  <c r="F7" i="25"/>
  <c r="E7" i="25" s="1"/>
  <c r="B57" i="93"/>
  <c r="F5" i="25"/>
  <c r="E5" i="25" s="1"/>
  <c r="B53" i="53"/>
  <c r="F4" i="26"/>
  <c r="E4" i="26" s="1"/>
  <c r="H15" i="87"/>
  <c r="G16" i="87"/>
  <c r="H15" i="86"/>
  <c r="G16" i="86"/>
  <c r="H15" i="85"/>
  <c r="G16" i="85"/>
  <c r="H15" i="84"/>
  <c r="G16" i="84"/>
  <c r="H15" i="83"/>
  <c r="G16" i="83"/>
  <c r="G17" i="82"/>
  <c r="H16" i="82"/>
  <c r="H15" i="81"/>
  <c r="G16" i="81"/>
  <c r="H15" i="80"/>
  <c r="G16" i="80"/>
  <c r="G17" i="79"/>
  <c r="H16" i="79"/>
  <c r="H15" i="78"/>
  <c r="G16" i="78"/>
  <c r="H15" i="77"/>
  <c r="G16" i="77"/>
  <c r="G17" i="76"/>
  <c r="H16" i="76"/>
  <c r="H15" i="75"/>
  <c r="G16" i="75"/>
  <c r="G17" i="74"/>
  <c r="H16" i="74"/>
  <c r="H15" i="73"/>
  <c r="G16" i="73"/>
  <c r="H15" i="72"/>
  <c r="G16" i="72"/>
  <c r="H15" i="71"/>
  <c r="G16" i="71"/>
  <c r="H15" i="70"/>
  <c r="G16" i="70"/>
  <c r="H15" i="69"/>
  <c r="G16" i="69"/>
  <c r="H15" i="68"/>
  <c r="G16" i="68"/>
  <c r="G17" i="67"/>
  <c r="H16" i="67"/>
  <c r="H15" i="66"/>
  <c r="G16" i="66"/>
  <c r="G17" i="65"/>
  <c r="H16" i="65"/>
  <c r="H15" i="64"/>
  <c r="G16" i="64"/>
  <c r="H15" i="63"/>
  <c r="G16" i="63"/>
  <c r="H15" i="62"/>
  <c r="G16" i="62"/>
  <c r="H15" i="61"/>
  <c r="G16" i="61"/>
  <c r="H15" i="60"/>
  <c r="G16" i="60"/>
  <c r="H15" i="59"/>
  <c r="G17" i="58"/>
  <c r="H16" i="58"/>
  <c r="G17" i="57"/>
  <c r="H16" i="57"/>
  <c r="H15" i="54"/>
  <c r="G16" i="54"/>
  <c r="D18" i="136" l="1"/>
  <c r="E17" i="136"/>
  <c r="S23" i="64"/>
  <c r="E14" i="19"/>
  <c r="E43" i="25"/>
  <c r="D45" i="25" s="1"/>
  <c r="E41" i="25" s="1"/>
  <c r="E62" i="135"/>
  <c r="G14" i="17"/>
  <c r="B63" i="135"/>
  <c r="F14" i="16"/>
  <c r="E60" i="132"/>
  <c r="G30" i="19"/>
  <c r="B59" i="132"/>
  <c r="F30" i="20"/>
  <c r="E30" i="20" s="1"/>
  <c r="S25" i="133"/>
  <c r="G22" i="133"/>
  <c r="H21" i="133"/>
  <c r="S18" i="63"/>
  <c r="E12" i="24"/>
  <c r="B60" i="131"/>
  <c r="F12" i="19"/>
  <c r="E58" i="131"/>
  <c r="G12" i="21"/>
  <c r="E59" i="130"/>
  <c r="G9" i="20"/>
  <c r="B58" i="130"/>
  <c r="F9" i="21"/>
  <c r="E9" i="21" s="1"/>
  <c r="B58" i="129"/>
  <c r="F38" i="21"/>
  <c r="E38" i="21" s="1"/>
  <c r="E57" i="129"/>
  <c r="G38" i="22"/>
  <c r="S25" i="128"/>
  <c r="G21" i="128"/>
  <c r="H20" i="128"/>
  <c r="E56" i="119"/>
  <c r="G37" i="23"/>
  <c r="E55" i="107"/>
  <c r="G24" i="24"/>
  <c r="B55" i="104"/>
  <c r="F21" i="24"/>
  <c r="E21" i="24" s="1"/>
  <c r="E56" i="116"/>
  <c r="G34" i="23"/>
  <c r="B55" i="114"/>
  <c r="F32" i="24"/>
  <c r="E32" i="24" s="1"/>
  <c r="B55" i="113"/>
  <c r="F31" i="24"/>
  <c r="E31" i="24" s="1"/>
  <c r="B55" i="98"/>
  <c r="F13" i="24"/>
  <c r="E13" i="24" s="1"/>
  <c r="E55" i="118"/>
  <c r="G36" i="24"/>
  <c r="E55" i="108"/>
  <c r="G25" i="24"/>
  <c r="E55" i="97"/>
  <c r="G11" i="24"/>
  <c r="B55" i="111"/>
  <c r="F28" i="24"/>
  <c r="E28" i="24" s="1"/>
  <c r="B55" i="97"/>
  <c r="F11" i="24"/>
  <c r="E11" i="24" s="1"/>
  <c r="E56" i="99"/>
  <c r="G15" i="23"/>
  <c r="E55" i="117"/>
  <c r="G35" i="24"/>
  <c r="B55" i="116"/>
  <c r="F34" i="24"/>
  <c r="E34" i="24" s="1"/>
  <c r="E56" i="101"/>
  <c r="G18" i="23"/>
  <c r="B55" i="96"/>
  <c r="F10" i="24"/>
  <c r="E10" i="24" s="1"/>
  <c r="E55" i="111"/>
  <c r="G28" i="24"/>
  <c r="E55" i="110"/>
  <c r="G27" i="24"/>
  <c r="E55" i="104"/>
  <c r="G21" i="24"/>
  <c r="B55" i="99"/>
  <c r="F15" i="24"/>
  <c r="E15" i="24" s="1"/>
  <c r="E55" i="120"/>
  <c r="G39" i="24"/>
  <c r="E56" i="106"/>
  <c r="G23" i="23"/>
  <c r="E55" i="112"/>
  <c r="G29" i="24"/>
  <c r="E56" i="114"/>
  <c r="G32" i="23"/>
  <c r="B55" i="117"/>
  <c r="F35" i="24"/>
  <c r="E35" i="24" s="1"/>
  <c r="B55" i="110"/>
  <c r="F27" i="24"/>
  <c r="E27" i="24" s="1"/>
  <c r="B55" i="105"/>
  <c r="F22" i="24"/>
  <c r="E22" i="24" s="1"/>
  <c r="B55" i="108"/>
  <c r="F25" i="24"/>
  <c r="E25" i="24" s="1"/>
  <c r="E55" i="113"/>
  <c r="G31" i="24"/>
  <c r="E55" i="96"/>
  <c r="G10" i="24"/>
  <c r="B55" i="120"/>
  <c r="F39" i="24"/>
  <c r="E39" i="24" s="1"/>
  <c r="B55" i="118"/>
  <c r="F36" i="24"/>
  <c r="E36" i="24" s="1"/>
  <c r="E55" i="109"/>
  <c r="G26" i="24"/>
  <c r="E59" i="115"/>
  <c r="G33" i="21"/>
  <c r="B55" i="119"/>
  <c r="F37" i="24"/>
  <c r="E37" i="24" s="1"/>
  <c r="E55" i="103"/>
  <c r="G20" i="24"/>
  <c r="B55" i="121"/>
  <c r="F40" i="24"/>
  <c r="E40" i="24" s="1"/>
  <c r="E55" i="121"/>
  <c r="G40" i="24"/>
  <c r="B55" i="103"/>
  <c r="F20" i="24"/>
  <c r="E20" i="24" s="1"/>
  <c r="B55" i="101"/>
  <c r="F18" i="24"/>
  <c r="E18" i="24" s="1"/>
  <c r="B55" i="112"/>
  <c r="F29" i="24"/>
  <c r="E29" i="24" s="1"/>
  <c r="E55" i="105"/>
  <c r="G22" i="24"/>
  <c r="B55" i="106"/>
  <c r="F23" i="24"/>
  <c r="E23" i="24" s="1"/>
  <c r="B55" i="107"/>
  <c r="F24" i="24"/>
  <c r="E24" i="24" s="1"/>
  <c r="B55" i="109"/>
  <c r="F26" i="24"/>
  <c r="E26" i="24" s="1"/>
  <c r="E55" i="98"/>
  <c r="G13" i="24"/>
  <c r="B56" i="115"/>
  <c r="F33" i="24"/>
  <c r="E33" i="24" s="1"/>
  <c r="B55" i="102"/>
  <c r="F19" i="24"/>
  <c r="E19" i="24" s="1"/>
  <c r="E55" i="102"/>
  <c r="G19" i="24"/>
  <c r="E55" i="94"/>
  <c r="G7" i="24"/>
  <c r="E59" i="93"/>
  <c r="G5" i="23"/>
  <c r="B55" i="100"/>
  <c r="F17" i="24"/>
  <c r="E17" i="24" s="1"/>
  <c r="E56" i="100"/>
  <c r="G17" i="23"/>
  <c r="E55" i="53"/>
  <c r="G4" i="24"/>
  <c r="E55" i="95"/>
  <c r="G8" i="24"/>
  <c r="B55" i="95"/>
  <c r="F8" i="24"/>
  <c r="E8" i="24" s="1"/>
  <c r="B55" i="94"/>
  <c r="F7" i="24"/>
  <c r="E7" i="24" s="1"/>
  <c r="B58" i="93"/>
  <c r="F5" i="24"/>
  <c r="E5" i="24" s="1"/>
  <c r="B54" i="53"/>
  <c r="F4" i="25"/>
  <c r="E4" i="25" s="1"/>
  <c r="H16" i="87"/>
  <c r="G17" i="87"/>
  <c r="H16" i="86"/>
  <c r="G17" i="86"/>
  <c r="H16" i="85"/>
  <c r="G17" i="85"/>
  <c r="H16" i="84"/>
  <c r="G17" i="84"/>
  <c r="H16" i="83"/>
  <c r="G17" i="83"/>
  <c r="G18" i="82"/>
  <c r="H17" i="82"/>
  <c r="H16" i="81"/>
  <c r="G17" i="81"/>
  <c r="H16" i="80"/>
  <c r="G17" i="80"/>
  <c r="G18" i="79"/>
  <c r="H17" i="79"/>
  <c r="H16" i="78"/>
  <c r="G17" i="78"/>
  <c r="H16" i="77"/>
  <c r="G17" i="77"/>
  <c r="G18" i="76"/>
  <c r="H17" i="76"/>
  <c r="H16" i="75"/>
  <c r="G17" i="75"/>
  <c r="G18" i="74"/>
  <c r="H17" i="74"/>
  <c r="H16" i="73"/>
  <c r="G17" i="73"/>
  <c r="H16" i="72"/>
  <c r="G17" i="72"/>
  <c r="H16" i="71"/>
  <c r="G17" i="71"/>
  <c r="H16" i="70"/>
  <c r="G17" i="70"/>
  <c r="H16" i="69"/>
  <c r="G17" i="69"/>
  <c r="H16" i="68"/>
  <c r="G17" i="68"/>
  <c r="G18" i="67"/>
  <c r="H17" i="67"/>
  <c r="H16" i="66"/>
  <c r="G17" i="66"/>
  <c r="G18" i="65"/>
  <c r="H17" i="65"/>
  <c r="H16" i="64"/>
  <c r="G17" i="64"/>
  <c r="H16" i="63"/>
  <c r="G17" i="63"/>
  <c r="H16" i="62"/>
  <c r="G17" i="62"/>
  <c r="H16" i="61"/>
  <c r="G17" i="61"/>
  <c r="H16" i="60"/>
  <c r="G17" i="60"/>
  <c r="H16" i="59"/>
  <c r="G18" i="58"/>
  <c r="H17" i="58"/>
  <c r="G18" i="57"/>
  <c r="H17" i="57"/>
  <c r="G17" i="54"/>
  <c r="H16" i="54"/>
  <c r="D19" i="136" l="1"/>
  <c r="E18" i="136"/>
  <c r="S24" i="64"/>
  <c r="E14" i="18"/>
  <c r="E43" i="24"/>
  <c r="D45" i="24" s="1"/>
  <c r="E41" i="24" s="1"/>
  <c r="B64" i="135"/>
  <c r="F14" i="15"/>
  <c r="E63" i="135"/>
  <c r="G14" i="16"/>
  <c r="B60" i="132"/>
  <c r="F30" i="19"/>
  <c r="E30" i="19" s="1"/>
  <c r="E61" i="132"/>
  <c r="G30" i="18"/>
  <c r="S26" i="133"/>
  <c r="G23" i="133"/>
  <c r="H22" i="133"/>
  <c r="S19" i="63"/>
  <c r="E12" i="23"/>
  <c r="E59" i="131"/>
  <c r="G12" i="20"/>
  <c r="B61" i="131"/>
  <c r="F12" i="18"/>
  <c r="B59" i="130"/>
  <c r="F9" i="20"/>
  <c r="E9" i="20" s="1"/>
  <c r="E60" i="130"/>
  <c r="G9" i="19"/>
  <c r="E58" i="129"/>
  <c r="E59" i="129" s="1"/>
  <c r="G38" i="21"/>
  <c r="B59" i="129"/>
  <c r="F38" i="20"/>
  <c r="E38" i="20" s="1"/>
  <c r="S26" i="128"/>
  <c r="H21" i="128"/>
  <c r="G22" i="128"/>
  <c r="B56" i="103"/>
  <c r="F20" i="23"/>
  <c r="E20" i="23" s="1"/>
  <c r="E56" i="104"/>
  <c r="G21" i="23"/>
  <c r="E56" i="118"/>
  <c r="G36" i="23"/>
  <c r="E57" i="116"/>
  <c r="G34" i="22"/>
  <c r="B56" i="105"/>
  <c r="F22" i="23"/>
  <c r="E22" i="23" s="1"/>
  <c r="B56" i="97"/>
  <c r="F11" i="23"/>
  <c r="E11" i="23" s="1"/>
  <c r="E56" i="98"/>
  <c r="G13" i="23"/>
  <c r="E56" i="105"/>
  <c r="G22" i="23"/>
  <c r="E56" i="121"/>
  <c r="G40" i="23"/>
  <c r="E60" i="115"/>
  <c r="E61" i="115" s="1"/>
  <c r="G33" i="20"/>
  <c r="G33" i="19"/>
  <c r="E56" i="96"/>
  <c r="G10" i="23"/>
  <c r="B56" i="110"/>
  <c r="F27" i="23"/>
  <c r="E27" i="23" s="1"/>
  <c r="E57" i="106"/>
  <c r="G23" i="22"/>
  <c r="E56" i="110"/>
  <c r="G27" i="23"/>
  <c r="B56" i="116"/>
  <c r="F34" i="23"/>
  <c r="E34" i="23" s="1"/>
  <c r="B56" i="106"/>
  <c r="F23" i="23"/>
  <c r="E23" i="23" s="1"/>
  <c r="E56" i="112"/>
  <c r="G29" i="23"/>
  <c r="B56" i="111"/>
  <c r="F28" i="23"/>
  <c r="E28" i="23" s="1"/>
  <c r="B56" i="98"/>
  <c r="F13" i="23"/>
  <c r="E13" i="23" s="1"/>
  <c r="B56" i="104"/>
  <c r="F21" i="23"/>
  <c r="E21" i="23" s="1"/>
  <c r="B56" i="109"/>
  <c r="F26" i="23"/>
  <c r="E26" i="23" s="1"/>
  <c r="B56" i="112"/>
  <c r="F29" i="23"/>
  <c r="E29" i="23" s="1"/>
  <c r="B56" i="121"/>
  <c r="F40" i="23"/>
  <c r="E40" i="23" s="1"/>
  <c r="E56" i="109"/>
  <c r="G26" i="23"/>
  <c r="E56" i="113"/>
  <c r="G31" i="23"/>
  <c r="B56" i="117"/>
  <c r="F35" i="23"/>
  <c r="E35" i="23" s="1"/>
  <c r="E56" i="120"/>
  <c r="G39" i="23"/>
  <c r="E56" i="111"/>
  <c r="G28" i="23"/>
  <c r="E56" i="117"/>
  <c r="G35" i="23"/>
  <c r="B57" i="115"/>
  <c r="F33" i="23"/>
  <c r="E33" i="23" s="1"/>
  <c r="B56" i="119"/>
  <c r="F37" i="23"/>
  <c r="E37" i="23" s="1"/>
  <c r="E56" i="97"/>
  <c r="G11" i="23"/>
  <c r="B56" i="113"/>
  <c r="F31" i="23"/>
  <c r="E31" i="23" s="1"/>
  <c r="E56" i="107"/>
  <c r="G24" i="23"/>
  <c r="E56" i="103"/>
  <c r="G20" i="23"/>
  <c r="B56" i="108"/>
  <c r="F25" i="23"/>
  <c r="E25" i="23" s="1"/>
  <c r="E57" i="114"/>
  <c r="G32" i="22"/>
  <c r="B56" i="99"/>
  <c r="F15" i="23"/>
  <c r="E15" i="23" s="1"/>
  <c r="B56" i="96"/>
  <c r="F10" i="23"/>
  <c r="E10" i="23" s="1"/>
  <c r="E57" i="99"/>
  <c r="G15" i="22"/>
  <c r="B56" i="120"/>
  <c r="F39" i="23"/>
  <c r="E39" i="23" s="1"/>
  <c r="E57" i="101"/>
  <c r="G18" i="22"/>
  <c r="B56" i="107"/>
  <c r="F24" i="23"/>
  <c r="E24" i="23" s="1"/>
  <c r="B56" i="101"/>
  <c r="F18" i="23"/>
  <c r="E18" i="23" s="1"/>
  <c r="B56" i="118"/>
  <c r="F36" i="23"/>
  <c r="E36" i="23" s="1"/>
  <c r="E56" i="108"/>
  <c r="G25" i="23"/>
  <c r="B56" i="114"/>
  <c r="F32" i="23"/>
  <c r="E32" i="23" s="1"/>
  <c r="E57" i="119"/>
  <c r="G37" i="22"/>
  <c r="B56" i="102"/>
  <c r="F19" i="23"/>
  <c r="E19" i="23" s="1"/>
  <c r="E56" i="102"/>
  <c r="G19" i="23"/>
  <c r="E56" i="94"/>
  <c r="G7" i="23"/>
  <c r="E60" i="93"/>
  <c r="G5" i="22"/>
  <c r="E57" i="100"/>
  <c r="G17" i="22"/>
  <c r="B56" i="100"/>
  <c r="F17" i="23"/>
  <c r="E17" i="23" s="1"/>
  <c r="E56" i="53"/>
  <c r="G4" i="23"/>
  <c r="E56" i="95"/>
  <c r="G8" i="23"/>
  <c r="B56" i="95"/>
  <c r="F8" i="23"/>
  <c r="E8" i="23" s="1"/>
  <c r="B56" i="94"/>
  <c r="F7" i="23"/>
  <c r="E7" i="23" s="1"/>
  <c r="B59" i="93"/>
  <c r="F5" i="23"/>
  <c r="E5" i="23" s="1"/>
  <c r="B55" i="53"/>
  <c r="F4" i="24"/>
  <c r="E4" i="24" s="1"/>
  <c r="H17" i="87"/>
  <c r="G18" i="87"/>
  <c r="H17" i="86"/>
  <c r="G18" i="86"/>
  <c r="H17" i="85"/>
  <c r="G18" i="85"/>
  <c r="H17" i="84"/>
  <c r="G18" i="84"/>
  <c r="H17" i="83"/>
  <c r="G18" i="83"/>
  <c r="G19" i="82"/>
  <c r="H18" i="82"/>
  <c r="H17" i="81"/>
  <c r="G18" i="81"/>
  <c r="H17" i="80"/>
  <c r="G18" i="80"/>
  <c r="G19" i="79"/>
  <c r="H18" i="79"/>
  <c r="H17" i="78"/>
  <c r="G18" i="78"/>
  <c r="H17" i="77"/>
  <c r="G18" i="77"/>
  <c r="G19" i="76"/>
  <c r="H18" i="76"/>
  <c r="H17" i="75"/>
  <c r="G18" i="75"/>
  <c r="G19" i="74"/>
  <c r="H18" i="74"/>
  <c r="H17" i="73"/>
  <c r="G18" i="73"/>
  <c r="H17" i="72"/>
  <c r="G18" i="72"/>
  <c r="H17" i="71"/>
  <c r="G18" i="71"/>
  <c r="H17" i="70"/>
  <c r="G18" i="70"/>
  <c r="H17" i="69"/>
  <c r="G18" i="69"/>
  <c r="H17" i="68"/>
  <c r="G18" i="68"/>
  <c r="G19" i="67"/>
  <c r="H18" i="67"/>
  <c r="H17" i="66"/>
  <c r="G18" i="66"/>
  <c r="G19" i="65"/>
  <c r="H18" i="65"/>
  <c r="H17" i="64"/>
  <c r="G18" i="64"/>
  <c r="H17" i="63"/>
  <c r="G18" i="63"/>
  <c r="H17" i="62"/>
  <c r="G18" i="62"/>
  <c r="H17" i="61"/>
  <c r="G18" i="61"/>
  <c r="H17" i="60"/>
  <c r="G18" i="60"/>
  <c r="H17" i="59"/>
  <c r="G19" i="58"/>
  <c r="H18" i="58"/>
  <c r="G19" i="57"/>
  <c r="H18" i="57"/>
  <c r="H17" i="54"/>
  <c r="G18" i="54"/>
  <c r="D20" i="136" l="1"/>
  <c r="E19" i="136"/>
  <c r="S25" i="64"/>
  <c r="E14" i="17"/>
  <c r="E43" i="23"/>
  <c r="D45" i="23" s="1"/>
  <c r="E41" i="23" s="1"/>
  <c r="E64" i="135"/>
  <c r="G14" i="15"/>
  <c r="B65" i="135"/>
  <c r="F14" i="14"/>
  <c r="E62" i="132"/>
  <c r="G30" i="17"/>
  <c r="B61" i="132"/>
  <c r="F30" i="18"/>
  <c r="E30" i="18" s="1"/>
  <c r="S27" i="133"/>
  <c r="H23" i="133"/>
  <c r="G24" i="133"/>
  <c r="S20" i="63"/>
  <c r="E12" i="22"/>
  <c r="B62" i="131"/>
  <c r="F12" i="17"/>
  <c r="E60" i="131"/>
  <c r="G12" i="19"/>
  <c r="E61" i="130"/>
  <c r="G9" i="18"/>
  <c r="B60" i="130"/>
  <c r="F9" i="19"/>
  <c r="E9" i="19" s="1"/>
  <c r="B60" i="129"/>
  <c r="F38" i="19"/>
  <c r="E38" i="19" s="1"/>
  <c r="E60" i="129"/>
  <c r="G38" i="19"/>
  <c r="S27" i="128"/>
  <c r="G23" i="128"/>
  <c r="H22" i="128"/>
  <c r="E58" i="119"/>
  <c r="G37" i="21"/>
  <c r="E57" i="97"/>
  <c r="G11" i="22"/>
  <c r="E57" i="109"/>
  <c r="G26" i="22"/>
  <c r="E57" i="105"/>
  <c r="G22" i="22"/>
  <c r="E58" i="116"/>
  <c r="G34" i="21"/>
  <c r="B57" i="108"/>
  <c r="F25" i="22"/>
  <c r="E25" i="22" s="1"/>
  <c r="E57" i="111"/>
  <c r="G28" i="22"/>
  <c r="B57" i="104"/>
  <c r="F21" i="22"/>
  <c r="E21" i="22" s="1"/>
  <c r="B57" i="114"/>
  <c r="F32" i="22"/>
  <c r="E32" i="22" s="1"/>
  <c r="B57" i="107"/>
  <c r="F24" i="22"/>
  <c r="E24" i="22" s="1"/>
  <c r="B57" i="96"/>
  <c r="F10" i="22"/>
  <c r="E10" i="22" s="1"/>
  <c r="E57" i="103"/>
  <c r="G20" i="22"/>
  <c r="B57" i="119"/>
  <c r="F37" i="22"/>
  <c r="E37" i="22" s="1"/>
  <c r="E57" i="120"/>
  <c r="G39" i="22"/>
  <c r="B57" i="121"/>
  <c r="F40" i="22"/>
  <c r="E40" i="22" s="1"/>
  <c r="B57" i="98"/>
  <c r="F13" i="22"/>
  <c r="E13" i="22" s="1"/>
  <c r="B57" i="116"/>
  <c r="F34" i="22"/>
  <c r="E34" i="22" s="1"/>
  <c r="E57" i="96"/>
  <c r="G10" i="22"/>
  <c r="B57" i="110"/>
  <c r="F27" i="22"/>
  <c r="E27" i="22" s="1"/>
  <c r="E57" i="98"/>
  <c r="G13" i="22"/>
  <c r="E57" i="118"/>
  <c r="G36" i="22"/>
  <c r="E58" i="99"/>
  <c r="G15" i="21"/>
  <c r="B57" i="106"/>
  <c r="F23" i="22"/>
  <c r="E23" i="22" s="1"/>
  <c r="E57" i="108"/>
  <c r="G25" i="22"/>
  <c r="E58" i="101"/>
  <c r="G18" i="21"/>
  <c r="B57" i="99"/>
  <c r="F15" i="22"/>
  <c r="E15" i="22" s="1"/>
  <c r="E57" i="107"/>
  <c r="G24" i="22"/>
  <c r="B58" i="115"/>
  <c r="F33" i="22"/>
  <c r="E33" i="22" s="1"/>
  <c r="B57" i="117"/>
  <c r="F35" i="22"/>
  <c r="E35" i="22" s="1"/>
  <c r="B57" i="112"/>
  <c r="F29" i="22"/>
  <c r="E29" i="22" s="1"/>
  <c r="B57" i="111"/>
  <c r="F28" i="22"/>
  <c r="E28" i="22" s="1"/>
  <c r="E57" i="110"/>
  <c r="G27" i="22"/>
  <c r="E62" i="115"/>
  <c r="G33" i="18"/>
  <c r="B57" i="97"/>
  <c r="F11" i="22"/>
  <c r="E11" i="22" s="1"/>
  <c r="E57" i="104"/>
  <c r="G21" i="22"/>
  <c r="B57" i="101"/>
  <c r="F18" i="22"/>
  <c r="E18" i="22" s="1"/>
  <c r="B57" i="118"/>
  <c r="F36" i="22"/>
  <c r="E36" i="22" s="1"/>
  <c r="B57" i="120"/>
  <c r="F39" i="22"/>
  <c r="E39" i="22" s="1"/>
  <c r="E58" i="114"/>
  <c r="G32" i="21"/>
  <c r="B57" i="113"/>
  <c r="F31" i="22"/>
  <c r="E31" i="22" s="1"/>
  <c r="E57" i="117"/>
  <c r="G35" i="22"/>
  <c r="E57" i="113"/>
  <c r="G31" i="22"/>
  <c r="B57" i="109"/>
  <c r="F26" i="22"/>
  <c r="E26" i="22" s="1"/>
  <c r="E57" i="112"/>
  <c r="G29" i="22"/>
  <c r="E58" i="106"/>
  <c r="G23" i="21"/>
  <c r="E57" i="121"/>
  <c r="G40" i="22"/>
  <c r="B57" i="105"/>
  <c r="F22" i="22"/>
  <c r="E22" i="22" s="1"/>
  <c r="B57" i="103"/>
  <c r="F20" i="22"/>
  <c r="E20" i="22" s="1"/>
  <c r="B57" i="102"/>
  <c r="F19" i="22"/>
  <c r="E19" i="22" s="1"/>
  <c r="E57" i="102"/>
  <c r="G19" i="22"/>
  <c r="E57" i="94"/>
  <c r="G7" i="22"/>
  <c r="E61" i="93"/>
  <c r="G5" i="21"/>
  <c r="B57" i="100"/>
  <c r="F17" i="22"/>
  <c r="E17" i="22" s="1"/>
  <c r="E58" i="100"/>
  <c r="G17" i="21"/>
  <c r="E57" i="53"/>
  <c r="G4" i="22"/>
  <c r="E57" i="95"/>
  <c r="G8" i="22"/>
  <c r="B57" i="95"/>
  <c r="F8" i="22"/>
  <c r="E8" i="22" s="1"/>
  <c r="B57" i="94"/>
  <c r="F7" i="22"/>
  <c r="E7" i="22" s="1"/>
  <c r="B60" i="93"/>
  <c r="F5" i="22"/>
  <c r="E5" i="22" s="1"/>
  <c r="B56" i="53"/>
  <c r="F4" i="23"/>
  <c r="E4" i="23" s="1"/>
  <c r="H18" i="87"/>
  <c r="G19" i="87"/>
  <c r="H18" i="86"/>
  <c r="G19" i="86"/>
  <c r="H18" i="85"/>
  <c r="G19" i="85"/>
  <c r="H18" i="84"/>
  <c r="G19" i="84"/>
  <c r="H18" i="83"/>
  <c r="G19" i="83"/>
  <c r="G20" i="82"/>
  <c r="H19" i="82"/>
  <c r="H18" i="81"/>
  <c r="G19" i="81"/>
  <c r="H18" i="80"/>
  <c r="G19" i="80"/>
  <c r="G20" i="79"/>
  <c r="H19" i="79"/>
  <c r="H18" i="78"/>
  <c r="G19" i="78"/>
  <c r="H18" i="77"/>
  <c r="G19" i="77"/>
  <c r="G20" i="76"/>
  <c r="H19" i="76"/>
  <c r="H18" i="75"/>
  <c r="G19" i="75"/>
  <c r="G20" i="74"/>
  <c r="H19" i="74"/>
  <c r="H18" i="73"/>
  <c r="G19" i="73"/>
  <c r="H18" i="72"/>
  <c r="G19" i="72"/>
  <c r="H18" i="71"/>
  <c r="G19" i="71"/>
  <c r="H18" i="70"/>
  <c r="G19" i="70"/>
  <c r="H18" i="69"/>
  <c r="G19" i="69"/>
  <c r="H18" i="68"/>
  <c r="G19" i="68"/>
  <c r="G20" i="67"/>
  <c r="H19" i="67"/>
  <c r="H18" i="66"/>
  <c r="G19" i="66"/>
  <c r="G20" i="65"/>
  <c r="H19" i="65"/>
  <c r="H18" i="64"/>
  <c r="G19" i="64"/>
  <c r="H18" i="63"/>
  <c r="G19" i="63"/>
  <c r="H18" i="62"/>
  <c r="G19" i="62"/>
  <c r="H18" i="61"/>
  <c r="G19" i="61"/>
  <c r="H18" i="60"/>
  <c r="G19" i="60"/>
  <c r="H18" i="59"/>
  <c r="G19" i="59"/>
  <c r="G20" i="58"/>
  <c r="H19" i="58"/>
  <c r="G20" i="57"/>
  <c r="H19" i="57"/>
  <c r="G19" i="54"/>
  <c r="H18" i="54"/>
  <c r="D21" i="136" l="1"/>
  <c r="E20" i="136"/>
  <c r="S26" i="64"/>
  <c r="E14" i="16"/>
  <c r="E43" i="22"/>
  <c r="D45" i="22" s="1"/>
  <c r="E41" i="22" s="1"/>
  <c r="B66" i="135"/>
  <c r="F14" i="13"/>
  <c r="E65" i="135"/>
  <c r="G14" i="14"/>
  <c r="B62" i="132"/>
  <c r="F30" i="17"/>
  <c r="E30" i="17" s="1"/>
  <c r="E63" i="132"/>
  <c r="G30" i="16"/>
  <c r="S28" i="133"/>
  <c r="G25" i="133"/>
  <c r="H24" i="133"/>
  <c r="S21" i="63"/>
  <c r="E12" i="21"/>
  <c r="E61" i="131"/>
  <c r="G12" i="18"/>
  <c r="B63" i="131"/>
  <c r="F12" i="16"/>
  <c r="B61" i="130"/>
  <c r="F9" i="18"/>
  <c r="E9" i="18" s="1"/>
  <c r="E62" i="130"/>
  <c r="G9" i="17"/>
  <c r="E61" i="129"/>
  <c r="G38" i="18"/>
  <c r="B61" i="129"/>
  <c r="F38" i="18"/>
  <c r="E38" i="18" s="1"/>
  <c r="S28" i="128"/>
  <c r="H23" i="128"/>
  <c r="G24" i="128"/>
  <c r="B58" i="103"/>
  <c r="F20" i="21"/>
  <c r="E20" i="21" s="1"/>
  <c r="B58" i="113"/>
  <c r="F31" i="21"/>
  <c r="E31" i="21" s="1"/>
  <c r="E58" i="110"/>
  <c r="G27" i="21"/>
  <c r="B59" i="115"/>
  <c r="F33" i="21"/>
  <c r="E33" i="21" s="1"/>
  <c r="B58" i="104"/>
  <c r="F21" i="21"/>
  <c r="E21" i="21" s="1"/>
  <c r="E58" i="105"/>
  <c r="G22" i="21"/>
  <c r="E58" i="98"/>
  <c r="G13" i="21"/>
  <c r="B58" i="105"/>
  <c r="F22" i="21"/>
  <c r="E22" i="21" s="1"/>
  <c r="B58" i="109"/>
  <c r="F26" i="21"/>
  <c r="E26" i="21" s="1"/>
  <c r="E59" i="114"/>
  <c r="G32" i="20"/>
  <c r="E58" i="104"/>
  <c r="G21" i="21"/>
  <c r="B58" i="111"/>
  <c r="F28" i="21"/>
  <c r="E28" i="21" s="1"/>
  <c r="E58" i="107"/>
  <c r="G24" i="21"/>
  <c r="B58" i="106"/>
  <c r="F23" i="21"/>
  <c r="E23" i="21" s="1"/>
  <c r="B58" i="110"/>
  <c r="F27" i="21"/>
  <c r="E27" i="21" s="1"/>
  <c r="B58" i="121"/>
  <c r="F40" i="21"/>
  <c r="E40" i="21" s="1"/>
  <c r="B58" i="96"/>
  <c r="F10" i="21"/>
  <c r="E10" i="21" s="1"/>
  <c r="E58" i="111"/>
  <c r="G28" i="21"/>
  <c r="E58" i="109"/>
  <c r="G26" i="21"/>
  <c r="E58" i="121"/>
  <c r="G40" i="21"/>
  <c r="E58" i="113"/>
  <c r="G31" i="21"/>
  <c r="B58" i="120"/>
  <c r="F39" i="21"/>
  <c r="E39" i="21" s="1"/>
  <c r="B58" i="97"/>
  <c r="F11" i="21"/>
  <c r="E11" i="21" s="1"/>
  <c r="B58" i="112"/>
  <c r="F29" i="21"/>
  <c r="E29" i="21" s="1"/>
  <c r="B58" i="99"/>
  <c r="F15" i="21"/>
  <c r="E15" i="21" s="1"/>
  <c r="E59" i="99"/>
  <c r="G15" i="20"/>
  <c r="E58" i="96"/>
  <c r="G10" i="21"/>
  <c r="E58" i="120"/>
  <c r="G39" i="21"/>
  <c r="B58" i="107"/>
  <c r="F24" i="21"/>
  <c r="E24" i="21" s="1"/>
  <c r="B58" i="98"/>
  <c r="F13" i="21"/>
  <c r="E13" i="21" s="1"/>
  <c r="B58" i="108"/>
  <c r="F25" i="21"/>
  <c r="E25" i="21" s="1"/>
  <c r="E58" i="97"/>
  <c r="G11" i="21"/>
  <c r="E58" i="112"/>
  <c r="G29" i="21"/>
  <c r="E58" i="103"/>
  <c r="G20" i="21"/>
  <c r="E59" i="106"/>
  <c r="G23" i="20"/>
  <c r="E58" i="117"/>
  <c r="G35" i="21"/>
  <c r="B58" i="118"/>
  <c r="F36" i="21"/>
  <c r="E36" i="21" s="1"/>
  <c r="E63" i="115"/>
  <c r="G33" i="17"/>
  <c r="B58" i="117"/>
  <c r="F35" i="21"/>
  <c r="E35" i="21" s="1"/>
  <c r="E59" i="101"/>
  <c r="G18" i="20"/>
  <c r="E58" i="118"/>
  <c r="G36" i="21"/>
  <c r="B58" i="116"/>
  <c r="F34" i="21"/>
  <c r="E34" i="21" s="1"/>
  <c r="B58" i="119"/>
  <c r="F37" i="21"/>
  <c r="E37" i="21" s="1"/>
  <c r="B58" i="114"/>
  <c r="F32" i="21"/>
  <c r="E32" i="21" s="1"/>
  <c r="B58" i="101"/>
  <c r="F18" i="21"/>
  <c r="E18" i="21" s="1"/>
  <c r="E58" i="108"/>
  <c r="G25" i="21"/>
  <c r="E59" i="116"/>
  <c r="G34" i="20"/>
  <c r="E59" i="119"/>
  <c r="G37" i="20"/>
  <c r="B58" i="102"/>
  <c r="F19" i="21"/>
  <c r="E19" i="21" s="1"/>
  <c r="E58" i="102"/>
  <c r="G19" i="21"/>
  <c r="E58" i="94"/>
  <c r="G7" i="21"/>
  <c r="E62" i="93"/>
  <c r="G5" i="20"/>
  <c r="E59" i="100"/>
  <c r="G17" i="20"/>
  <c r="B58" i="100"/>
  <c r="F17" i="21"/>
  <c r="E17" i="21" s="1"/>
  <c r="E58" i="53"/>
  <c r="G4" i="21"/>
  <c r="E58" i="95"/>
  <c r="G8" i="21"/>
  <c r="B58" i="95"/>
  <c r="F8" i="21"/>
  <c r="E8" i="21" s="1"/>
  <c r="B58" i="94"/>
  <c r="F7" i="21"/>
  <c r="E7" i="21" s="1"/>
  <c r="B61" i="93"/>
  <c r="F5" i="21"/>
  <c r="E5" i="21" s="1"/>
  <c r="B57" i="53"/>
  <c r="F4" i="22"/>
  <c r="E4" i="22" s="1"/>
  <c r="H19" i="87"/>
  <c r="G20" i="87"/>
  <c r="H19" i="86"/>
  <c r="G20" i="86"/>
  <c r="H19" i="85"/>
  <c r="G20" i="85"/>
  <c r="H19" i="84"/>
  <c r="G20" i="84"/>
  <c r="H19" i="83"/>
  <c r="G20" i="83"/>
  <c r="G21" i="82"/>
  <c r="H20" i="82"/>
  <c r="H19" i="81"/>
  <c r="G20" i="81"/>
  <c r="H19" i="80"/>
  <c r="G20" i="80"/>
  <c r="G21" i="79"/>
  <c r="H20" i="79"/>
  <c r="H19" i="78"/>
  <c r="G20" i="78"/>
  <c r="H19" i="77"/>
  <c r="G20" i="77"/>
  <c r="G21" i="76"/>
  <c r="H20" i="76"/>
  <c r="H19" i="75"/>
  <c r="G20" i="75"/>
  <c r="G21" i="74"/>
  <c r="H20" i="74"/>
  <c r="H19" i="73"/>
  <c r="G20" i="73"/>
  <c r="H19" i="72"/>
  <c r="G20" i="72"/>
  <c r="H19" i="71"/>
  <c r="G20" i="71"/>
  <c r="H19" i="70"/>
  <c r="G20" i="70"/>
  <c r="H19" i="69"/>
  <c r="G20" i="69"/>
  <c r="H19" i="68"/>
  <c r="G20" i="68"/>
  <c r="G21" i="67"/>
  <c r="H20" i="67"/>
  <c r="H19" i="66"/>
  <c r="G20" i="66"/>
  <c r="G21" i="65"/>
  <c r="H20" i="65"/>
  <c r="H19" i="64"/>
  <c r="G20" i="64"/>
  <c r="H19" i="63"/>
  <c r="G20" i="63"/>
  <c r="H19" i="62"/>
  <c r="G20" i="62"/>
  <c r="H19" i="61"/>
  <c r="G20" i="61"/>
  <c r="H19" i="60"/>
  <c r="G20" i="60"/>
  <c r="H19" i="59"/>
  <c r="G20" i="59"/>
  <c r="G21" i="58"/>
  <c r="H20" i="58"/>
  <c r="G21" i="57"/>
  <c r="H20" i="57"/>
  <c r="H19" i="54"/>
  <c r="G20" i="54"/>
  <c r="D22" i="136" l="1"/>
  <c r="E21" i="136"/>
  <c r="S27" i="64"/>
  <c r="E14" i="15"/>
  <c r="E43" i="21"/>
  <c r="D45" i="21" s="1"/>
  <c r="E41" i="21" s="1"/>
  <c r="E66" i="135"/>
  <c r="G14" i="13"/>
  <c r="B67" i="135"/>
  <c r="F14" i="11"/>
  <c r="E64" i="132"/>
  <c r="G30" i="15"/>
  <c r="B63" i="132"/>
  <c r="F30" i="16"/>
  <c r="E30" i="16" s="1"/>
  <c r="S29" i="133"/>
  <c r="G26" i="133"/>
  <c r="H25" i="133"/>
  <c r="S22" i="63"/>
  <c r="E12" i="20"/>
  <c r="B64" i="131"/>
  <c r="F12" i="15"/>
  <c r="E62" i="131"/>
  <c r="G12" i="17"/>
  <c r="E63" i="130"/>
  <c r="G9" i="16"/>
  <c r="B62" i="130"/>
  <c r="F9" i="17"/>
  <c r="E9" i="17" s="1"/>
  <c r="B62" i="129"/>
  <c r="F38" i="17"/>
  <c r="E38" i="17" s="1"/>
  <c r="E62" i="129"/>
  <c r="G38" i="17"/>
  <c r="S29" i="128"/>
  <c r="G25" i="128"/>
  <c r="H24" i="128"/>
  <c r="E60" i="119"/>
  <c r="G37" i="19"/>
  <c r="E59" i="120"/>
  <c r="G39" i="20"/>
  <c r="E59" i="121"/>
  <c r="G40" i="20"/>
  <c r="E60" i="116"/>
  <c r="G34" i="19"/>
  <c r="B59" i="119"/>
  <c r="F37" i="20"/>
  <c r="E37" i="20" s="1"/>
  <c r="B59" i="117"/>
  <c r="F35" i="20"/>
  <c r="E35" i="20" s="1"/>
  <c r="E60" i="106"/>
  <c r="G23" i="19"/>
  <c r="E59" i="117"/>
  <c r="G35" i="20"/>
  <c r="E59" i="97"/>
  <c r="G11" i="20"/>
  <c r="B59" i="112"/>
  <c r="F29" i="20"/>
  <c r="E29" i="20" s="1"/>
  <c r="B59" i="108"/>
  <c r="F25" i="20"/>
  <c r="E25" i="20" s="1"/>
  <c r="E59" i="96"/>
  <c r="G10" i="20"/>
  <c r="B59" i="97"/>
  <c r="F11" i="20"/>
  <c r="E11" i="20" s="1"/>
  <c r="E59" i="109"/>
  <c r="G26" i="20"/>
  <c r="B59" i="110"/>
  <c r="F27" i="20"/>
  <c r="E27" i="20" s="1"/>
  <c r="E59" i="104"/>
  <c r="G21" i="20"/>
  <c r="E59" i="98"/>
  <c r="G13" i="20"/>
  <c r="E59" i="110"/>
  <c r="G27" i="20"/>
  <c r="E60" i="101"/>
  <c r="G18" i="19"/>
  <c r="B59" i="105"/>
  <c r="F22" i="20"/>
  <c r="E22" i="20" s="1"/>
  <c r="E59" i="108"/>
  <c r="G25" i="20"/>
  <c r="E64" i="115"/>
  <c r="G33" i="16"/>
  <c r="B60" i="115"/>
  <c r="F33" i="20"/>
  <c r="E33" i="20" s="1"/>
  <c r="B59" i="98"/>
  <c r="F13" i="20"/>
  <c r="E13" i="20" s="1"/>
  <c r="E60" i="99"/>
  <c r="G15" i="19"/>
  <c r="B59" i="120"/>
  <c r="F39" i="20"/>
  <c r="E39" i="20" s="1"/>
  <c r="E59" i="111"/>
  <c r="G28" i="20"/>
  <c r="B59" i="106"/>
  <c r="F23" i="20"/>
  <c r="E23" i="20" s="1"/>
  <c r="E60" i="114"/>
  <c r="G32" i="19"/>
  <c r="E59" i="105"/>
  <c r="G22" i="20"/>
  <c r="B59" i="113"/>
  <c r="F31" i="20"/>
  <c r="E31" i="20" s="1"/>
  <c r="B59" i="114"/>
  <c r="F32" i="20"/>
  <c r="E32" i="20" s="1"/>
  <c r="B59" i="111"/>
  <c r="F28" i="20"/>
  <c r="E28" i="20" s="1"/>
  <c r="B59" i="116"/>
  <c r="F34" i="20"/>
  <c r="E34" i="20" s="1"/>
  <c r="B59" i="101"/>
  <c r="F18" i="20"/>
  <c r="E18" i="20" s="1"/>
  <c r="E59" i="118"/>
  <c r="G36" i="20"/>
  <c r="B59" i="118"/>
  <c r="F36" i="20"/>
  <c r="E36" i="20" s="1"/>
  <c r="B59" i="121"/>
  <c r="F40" i="20"/>
  <c r="E40" i="20" s="1"/>
  <c r="E59" i="103"/>
  <c r="G20" i="20"/>
  <c r="E59" i="112"/>
  <c r="G29" i="20"/>
  <c r="B59" i="107"/>
  <c r="F24" i="20"/>
  <c r="E24" i="20" s="1"/>
  <c r="B59" i="99"/>
  <c r="F15" i="20"/>
  <c r="E15" i="20" s="1"/>
  <c r="E59" i="113"/>
  <c r="G31" i="20"/>
  <c r="B59" i="96"/>
  <c r="F10" i="20"/>
  <c r="E10" i="20" s="1"/>
  <c r="E59" i="107"/>
  <c r="G24" i="20"/>
  <c r="B59" i="109"/>
  <c r="F26" i="20"/>
  <c r="E26" i="20" s="1"/>
  <c r="B59" i="104"/>
  <c r="F21" i="20"/>
  <c r="E21" i="20" s="1"/>
  <c r="B59" i="103"/>
  <c r="F20" i="20"/>
  <c r="E20" i="20" s="1"/>
  <c r="B59" i="102"/>
  <c r="F19" i="20"/>
  <c r="E19" i="20" s="1"/>
  <c r="E59" i="102"/>
  <c r="G19" i="20"/>
  <c r="E59" i="94"/>
  <c r="G7" i="20"/>
  <c r="E63" i="93"/>
  <c r="G5" i="19"/>
  <c r="B59" i="100"/>
  <c r="F17" i="20"/>
  <c r="E17" i="20" s="1"/>
  <c r="E60" i="100"/>
  <c r="G17" i="19"/>
  <c r="E59" i="53"/>
  <c r="G4" i="20"/>
  <c r="E59" i="95"/>
  <c r="G8" i="20"/>
  <c r="B59" i="95"/>
  <c r="F8" i="20"/>
  <c r="E8" i="20" s="1"/>
  <c r="B59" i="94"/>
  <c r="F7" i="20"/>
  <c r="E7" i="20" s="1"/>
  <c r="B62" i="93"/>
  <c r="F5" i="20"/>
  <c r="E5" i="20" s="1"/>
  <c r="B58" i="53"/>
  <c r="F4" i="21"/>
  <c r="E4" i="21" s="1"/>
  <c r="H20" i="87"/>
  <c r="G21" i="87"/>
  <c r="H20" i="86"/>
  <c r="G21" i="86"/>
  <c r="H20" i="85"/>
  <c r="G21" i="85"/>
  <c r="H20" i="84"/>
  <c r="G21" i="84"/>
  <c r="H20" i="83"/>
  <c r="G21" i="83"/>
  <c r="G22" i="82"/>
  <c r="H21" i="82"/>
  <c r="H20" i="81"/>
  <c r="G21" i="81"/>
  <c r="H20" i="80"/>
  <c r="G21" i="80"/>
  <c r="G22" i="79"/>
  <c r="H21" i="79"/>
  <c r="H20" i="78"/>
  <c r="G21" i="78"/>
  <c r="H20" i="77"/>
  <c r="G21" i="77"/>
  <c r="G22" i="76"/>
  <c r="H21" i="76"/>
  <c r="H20" i="75"/>
  <c r="G21" i="75"/>
  <c r="G22" i="74"/>
  <c r="H21" i="74"/>
  <c r="H20" i="73"/>
  <c r="G21" i="73"/>
  <c r="H20" i="72"/>
  <c r="G21" i="72"/>
  <c r="H20" i="71"/>
  <c r="G21" i="71"/>
  <c r="H20" i="70"/>
  <c r="G21" i="70"/>
  <c r="H20" i="69"/>
  <c r="G21" i="69"/>
  <c r="H20" i="68"/>
  <c r="G21" i="68"/>
  <c r="G22" i="67"/>
  <c r="H21" i="67"/>
  <c r="H20" i="66"/>
  <c r="G21" i="66"/>
  <c r="G22" i="65"/>
  <c r="H21" i="65"/>
  <c r="H20" i="64"/>
  <c r="G21" i="64"/>
  <c r="H20" i="63"/>
  <c r="G21" i="63"/>
  <c r="H20" i="62"/>
  <c r="G21" i="62"/>
  <c r="H20" i="61"/>
  <c r="G21" i="61"/>
  <c r="H20" i="60"/>
  <c r="G21" i="60"/>
  <c r="H20" i="59"/>
  <c r="G21" i="59"/>
  <c r="G22" i="58"/>
  <c r="H21" i="58"/>
  <c r="G22" i="57"/>
  <c r="H21" i="57"/>
  <c r="G21" i="54"/>
  <c r="H20" i="54"/>
  <c r="D23" i="136" l="1"/>
  <c r="E22" i="136"/>
  <c r="S28" i="64"/>
  <c r="E14" i="14"/>
  <c r="E43" i="20"/>
  <c r="D45" i="20" s="1"/>
  <c r="E41" i="20" s="1"/>
  <c r="B68" i="135"/>
  <c r="F14" i="50"/>
  <c r="E67" i="135"/>
  <c r="G14" i="11"/>
  <c r="B64" i="132"/>
  <c r="F30" i="15"/>
  <c r="E30" i="15" s="1"/>
  <c r="E65" i="132"/>
  <c r="G30" i="14"/>
  <c r="S30" i="133"/>
  <c r="G27" i="133"/>
  <c r="H26" i="133"/>
  <c r="S23" i="63"/>
  <c r="E12" i="19"/>
  <c r="E63" i="131"/>
  <c r="G12" i="16"/>
  <c r="B65" i="131"/>
  <c r="F12" i="14"/>
  <c r="B63" i="130"/>
  <c r="F9" i="16"/>
  <c r="E9" i="16" s="1"/>
  <c r="E64" i="130"/>
  <c r="G9" i="15"/>
  <c r="E63" i="129"/>
  <c r="G38" i="16"/>
  <c r="B63" i="129"/>
  <c r="F38" i="16"/>
  <c r="E38" i="16" s="1"/>
  <c r="S30" i="128"/>
  <c r="H25" i="128"/>
  <c r="G26" i="128"/>
  <c r="E60" i="112"/>
  <c r="G29" i="19"/>
  <c r="E60" i="118"/>
  <c r="G36" i="19"/>
  <c r="B60" i="114"/>
  <c r="F32" i="19"/>
  <c r="E32" i="19" s="1"/>
  <c r="B60" i="106"/>
  <c r="F23" i="19"/>
  <c r="E23" i="19" s="1"/>
  <c r="B60" i="98"/>
  <c r="F13" i="19"/>
  <c r="E13" i="19" s="1"/>
  <c r="B60" i="105"/>
  <c r="F22" i="19"/>
  <c r="E22" i="19" s="1"/>
  <c r="E60" i="104"/>
  <c r="G21" i="19"/>
  <c r="E60" i="96"/>
  <c r="G10" i="19"/>
  <c r="E60" i="117"/>
  <c r="G35" i="19"/>
  <c r="E61" i="116"/>
  <c r="G34" i="18"/>
  <c r="B60" i="96"/>
  <c r="F10" i="19"/>
  <c r="E10" i="19" s="1"/>
  <c r="B60" i="104"/>
  <c r="F21" i="19"/>
  <c r="E21" i="19" s="1"/>
  <c r="E60" i="103"/>
  <c r="G20" i="19"/>
  <c r="B60" i="101"/>
  <c r="F18" i="19"/>
  <c r="E18" i="19" s="1"/>
  <c r="B60" i="113"/>
  <c r="F31" i="19"/>
  <c r="E31" i="19" s="1"/>
  <c r="E60" i="111"/>
  <c r="G28" i="19"/>
  <c r="B61" i="115"/>
  <c r="F33" i="19"/>
  <c r="E33" i="19" s="1"/>
  <c r="E61" i="101"/>
  <c r="G18" i="18"/>
  <c r="B60" i="110"/>
  <c r="F27" i="19"/>
  <c r="E27" i="19" s="1"/>
  <c r="B60" i="108"/>
  <c r="F25" i="19"/>
  <c r="E25" i="19" s="1"/>
  <c r="E61" i="106"/>
  <c r="G23" i="18"/>
  <c r="E60" i="121"/>
  <c r="G40" i="19"/>
  <c r="E60" i="113"/>
  <c r="G31" i="19"/>
  <c r="B60" i="109"/>
  <c r="F26" i="19"/>
  <c r="E26" i="19" s="1"/>
  <c r="B60" i="99"/>
  <c r="F15" i="19"/>
  <c r="E15" i="19" s="1"/>
  <c r="B60" i="121"/>
  <c r="F40" i="19"/>
  <c r="E40" i="19" s="1"/>
  <c r="B60" i="116"/>
  <c r="F34" i="19"/>
  <c r="E34" i="19" s="1"/>
  <c r="E60" i="105"/>
  <c r="G22" i="19"/>
  <c r="B60" i="120"/>
  <c r="F39" i="19"/>
  <c r="E39" i="19" s="1"/>
  <c r="E65" i="115"/>
  <c r="G33" i="15"/>
  <c r="E60" i="110"/>
  <c r="G27" i="19"/>
  <c r="E60" i="109"/>
  <c r="G26" i="19"/>
  <c r="B60" i="112"/>
  <c r="F29" i="19"/>
  <c r="E29" i="19" s="1"/>
  <c r="B60" i="117"/>
  <c r="F35" i="19"/>
  <c r="E35" i="19" s="1"/>
  <c r="E60" i="120"/>
  <c r="G39" i="19"/>
  <c r="B60" i="103"/>
  <c r="F20" i="19"/>
  <c r="E20" i="19" s="1"/>
  <c r="E60" i="107"/>
  <c r="G24" i="19"/>
  <c r="B60" i="107"/>
  <c r="F24" i="19"/>
  <c r="E24" i="19" s="1"/>
  <c r="B60" i="118"/>
  <c r="F36" i="19"/>
  <c r="E36" i="19" s="1"/>
  <c r="B60" i="111"/>
  <c r="F28" i="19"/>
  <c r="E28" i="19" s="1"/>
  <c r="E61" i="114"/>
  <c r="G32" i="18"/>
  <c r="E61" i="99"/>
  <c r="G15" i="18"/>
  <c r="E60" i="108"/>
  <c r="G25" i="19"/>
  <c r="E60" i="98"/>
  <c r="G13" i="19"/>
  <c r="B60" i="97"/>
  <c r="F11" i="19"/>
  <c r="E11" i="19" s="1"/>
  <c r="E60" i="97"/>
  <c r="G11" i="19"/>
  <c r="B60" i="119"/>
  <c r="F37" i="19"/>
  <c r="E37" i="19" s="1"/>
  <c r="E61" i="119"/>
  <c r="G37" i="18"/>
  <c r="B60" i="102"/>
  <c r="F19" i="19"/>
  <c r="E19" i="19" s="1"/>
  <c r="E60" i="102"/>
  <c r="G19" i="19"/>
  <c r="E60" i="94"/>
  <c r="G7" i="19"/>
  <c r="E64" i="93"/>
  <c r="G5" i="18"/>
  <c r="E61" i="100"/>
  <c r="G17" i="18"/>
  <c r="B60" i="100"/>
  <c r="F17" i="19"/>
  <c r="E17" i="19" s="1"/>
  <c r="E60" i="53"/>
  <c r="G4" i="19"/>
  <c r="E60" i="95"/>
  <c r="G8" i="19"/>
  <c r="B60" i="95"/>
  <c r="F8" i="19"/>
  <c r="E8" i="19" s="1"/>
  <c r="B60" i="94"/>
  <c r="F7" i="19"/>
  <c r="E7" i="19" s="1"/>
  <c r="B63" i="93"/>
  <c r="F5" i="19"/>
  <c r="E5" i="19" s="1"/>
  <c r="B59" i="53"/>
  <c r="F4" i="20"/>
  <c r="E4" i="20" s="1"/>
  <c r="H21" i="87"/>
  <c r="G22" i="87"/>
  <c r="H21" i="86"/>
  <c r="G22" i="86"/>
  <c r="H21" i="85"/>
  <c r="G22" i="85"/>
  <c r="H21" i="84"/>
  <c r="G22" i="84"/>
  <c r="H21" i="83"/>
  <c r="G22" i="83"/>
  <c r="G23" i="82"/>
  <c r="H22" i="82"/>
  <c r="H21" i="81"/>
  <c r="G22" i="81"/>
  <c r="H21" i="80"/>
  <c r="G22" i="80"/>
  <c r="G23" i="79"/>
  <c r="H22" i="79"/>
  <c r="H21" i="78"/>
  <c r="G22" i="78"/>
  <c r="H21" i="77"/>
  <c r="G22" i="77"/>
  <c r="G23" i="76"/>
  <c r="H22" i="76"/>
  <c r="H21" i="75"/>
  <c r="G22" i="75"/>
  <c r="G23" i="74"/>
  <c r="H22" i="74"/>
  <c r="H21" i="73"/>
  <c r="G22" i="73"/>
  <c r="H21" i="72"/>
  <c r="G22" i="72"/>
  <c r="H21" i="71"/>
  <c r="G22" i="71"/>
  <c r="H21" i="70"/>
  <c r="G22" i="70"/>
  <c r="H21" i="69"/>
  <c r="G22" i="69"/>
  <c r="H21" i="68"/>
  <c r="G22" i="68"/>
  <c r="G23" i="67"/>
  <c r="H22" i="67"/>
  <c r="H21" i="66"/>
  <c r="G22" i="66"/>
  <c r="G23" i="65"/>
  <c r="H22" i="65"/>
  <c r="H21" i="64"/>
  <c r="G22" i="64"/>
  <c r="H21" i="63"/>
  <c r="G22" i="63"/>
  <c r="H21" i="62"/>
  <c r="G22" i="62"/>
  <c r="H21" i="61"/>
  <c r="G22" i="61"/>
  <c r="H21" i="60"/>
  <c r="G22" i="60"/>
  <c r="H21" i="59"/>
  <c r="G22" i="59"/>
  <c r="G23" i="58"/>
  <c r="H22" i="58"/>
  <c r="G23" i="57"/>
  <c r="H22" i="57"/>
  <c r="H21" i="54"/>
  <c r="G22" i="54"/>
  <c r="D24" i="136" l="1"/>
  <c r="E23" i="136"/>
  <c r="S29" i="64"/>
  <c r="E14" i="13"/>
  <c r="E43" i="19"/>
  <c r="D45" i="19" s="1"/>
  <c r="E41" i="19" s="1"/>
  <c r="E68" i="135"/>
  <c r="G14" i="50"/>
  <c r="B69" i="135"/>
  <c r="F14" i="51"/>
  <c r="E66" i="132"/>
  <c r="G30" i="13"/>
  <c r="B65" i="132"/>
  <c r="F30" i="14"/>
  <c r="E30" i="14" s="1"/>
  <c r="S31" i="133"/>
  <c r="H27" i="133"/>
  <c r="G28" i="133"/>
  <c r="S24" i="63"/>
  <c r="E12" i="18"/>
  <c r="B66" i="131"/>
  <c r="F12" i="13"/>
  <c r="E64" i="131"/>
  <c r="G12" i="15"/>
  <c r="E65" i="130"/>
  <c r="G9" i="14"/>
  <c r="B64" i="130"/>
  <c r="F9" i="15"/>
  <c r="E9" i="15" s="1"/>
  <c r="B64" i="129"/>
  <c r="F38" i="15"/>
  <c r="E38" i="15" s="1"/>
  <c r="E64" i="129"/>
  <c r="G38" i="15"/>
  <c r="S31" i="128"/>
  <c r="G27" i="128"/>
  <c r="H26" i="128"/>
  <c r="E62" i="119"/>
  <c r="G37" i="17"/>
  <c r="E61" i="98"/>
  <c r="G13" i="18"/>
  <c r="B61" i="111"/>
  <c r="F28" i="18"/>
  <c r="E28" i="18" s="1"/>
  <c r="B61" i="103"/>
  <c r="F20" i="18"/>
  <c r="E20" i="18" s="1"/>
  <c r="E61" i="109"/>
  <c r="G26" i="18"/>
  <c r="E61" i="105"/>
  <c r="G22" i="18"/>
  <c r="B61" i="109"/>
  <c r="F26" i="18"/>
  <c r="E26" i="18" s="1"/>
  <c r="B61" i="108"/>
  <c r="F25" i="18"/>
  <c r="E25" i="18" s="1"/>
  <c r="E61" i="111"/>
  <c r="G28" i="18"/>
  <c r="B61" i="104"/>
  <c r="F21" i="18"/>
  <c r="E21" i="18" s="1"/>
  <c r="E61" i="96"/>
  <c r="G10" i="18"/>
  <c r="B61" i="106"/>
  <c r="F23" i="18"/>
  <c r="E23" i="18" s="1"/>
  <c r="B61" i="119"/>
  <c r="F37" i="18"/>
  <c r="E37" i="18" s="1"/>
  <c r="E61" i="108"/>
  <c r="G25" i="18"/>
  <c r="B61" i="118"/>
  <c r="F36" i="18"/>
  <c r="E36" i="18" s="1"/>
  <c r="E61" i="120"/>
  <c r="G39" i="18"/>
  <c r="E61" i="110"/>
  <c r="G27" i="18"/>
  <c r="B61" i="116"/>
  <c r="F34" i="18"/>
  <c r="E34" i="18" s="1"/>
  <c r="E61" i="113"/>
  <c r="G31" i="18"/>
  <c r="B61" i="110"/>
  <c r="F27" i="18"/>
  <c r="E27" i="18" s="1"/>
  <c r="B61" i="113"/>
  <c r="F31" i="18"/>
  <c r="E31" i="18" s="1"/>
  <c r="B61" i="96"/>
  <c r="F10" i="18"/>
  <c r="E10" i="18" s="1"/>
  <c r="E61" i="104"/>
  <c r="G21" i="18"/>
  <c r="B61" i="114"/>
  <c r="F32" i="18"/>
  <c r="E32" i="18" s="1"/>
  <c r="E61" i="97"/>
  <c r="G11" i="18"/>
  <c r="B61" i="117"/>
  <c r="F35" i="18"/>
  <c r="E35" i="18" s="1"/>
  <c r="B61" i="121"/>
  <c r="F40" i="18"/>
  <c r="E40" i="18" s="1"/>
  <c r="E61" i="121"/>
  <c r="G40" i="18"/>
  <c r="E62" i="101"/>
  <c r="G18" i="17"/>
  <c r="B61" i="101"/>
  <c r="F18" i="18"/>
  <c r="E18" i="18" s="1"/>
  <c r="E62" i="116"/>
  <c r="G34" i="17"/>
  <c r="B61" i="105"/>
  <c r="F22" i="18"/>
  <c r="E22" i="18" s="1"/>
  <c r="E61" i="118"/>
  <c r="G36" i="18"/>
  <c r="E66" i="115"/>
  <c r="G33" i="14"/>
  <c r="E62" i="99"/>
  <c r="G15" i="17"/>
  <c r="B61" i="107"/>
  <c r="F24" i="18"/>
  <c r="E24" i="18" s="1"/>
  <c r="B61" i="97"/>
  <c r="F11" i="18"/>
  <c r="E11" i="18" s="1"/>
  <c r="E62" i="114"/>
  <c r="G32" i="17"/>
  <c r="E61" i="107"/>
  <c r="G24" i="18"/>
  <c r="B61" i="112"/>
  <c r="F29" i="18"/>
  <c r="E29" i="18" s="1"/>
  <c r="B61" i="120"/>
  <c r="F39" i="18"/>
  <c r="E39" i="18" s="1"/>
  <c r="B61" i="99"/>
  <c r="F15" i="18"/>
  <c r="E15" i="18" s="1"/>
  <c r="E62" i="106"/>
  <c r="G23" i="17"/>
  <c r="B62" i="115"/>
  <c r="F33" i="18"/>
  <c r="E33" i="18" s="1"/>
  <c r="E61" i="103"/>
  <c r="G20" i="18"/>
  <c r="E61" i="117"/>
  <c r="G35" i="18"/>
  <c r="B61" i="98"/>
  <c r="F13" i="18"/>
  <c r="E13" i="18" s="1"/>
  <c r="E61" i="112"/>
  <c r="G29" i="18"/>
  <c r="B61" i="102"/>
  <c r="F19" i="18"/>
  <c r="E19" i="18" s="1"/>
  <c r="E61" i="102"/>
  <c r="G19" i="18"/>
  <c r="E61" i="94"/>
  <c r="G7" i="18"/>
  <c r="E65" i="93"/>
  <c r="G5" i="17"/>
  <c r="B61" i="100"/>
  <c r="F17" i="18"/>
  <c r="E17" i="18" s="1"/>
  <c r="E62" i="100"/>
  <c r="G17" i="17"/>
  <c r="E61" i="53"/>
  <c r="G4" i="18"/>
  <c r="E61" i="95"/>
  <c r="G8" i="18"/>
  <c r="B61" i="95"/>
  <c r="F8" i="18"/>
  <c r="E8" i="18" s="1"/>
  <c r="B61" i="94"/>
  <c r="F7" i="18"/>
  <c r="E7" i="18" s="1"/>
  <c r="B64" i="93"/>
  <c r="F5" i="18"/>
  <c r="E5" i="18" s="1"/>
  <c r="B60" i="53"/>
  <c r="F4" i="19"/>
  <c r="E4" i="19" s="1"/>
  <c r="H22" i="87"/>
  <c r="G23" i="87"/>
  <c r="H22" i="86"/>
  <c r="G23" i="86"/>
  <c r="H22" i="85"/>
  <c r="G23" i="85"/>
  <c r="H22" i="84"/>
  <c r="G23" i="84"/>
  <c r="H22" i="83"/>
  <c r="G23" i="83"/>
  <c r="G24" i="82"/>
  <c r="H23" i="82"/>
  <c r="H22" i="81"/>
  <c r="G23" i="81"/>
  <c r="H22" i="80"/>
  <c r="G23" i="80"/>
  <c r="G24" i="79"/>
  <c r="H23" i="79"/>
  <c r="H22" i="78"/>
  <c r="G23" i="78"/>
  <c r="H22" i="77"/>
  <c r="G23" i="77"/>
  <c r="G24" i="76"/>
  <c r="H23" i="76"/>
  <c r="H22" i="75"/>
  <c r="G23" i="75"/>
  <c r="G24" i="74"/>
  <c r="H23" i="74"/>
  <c r="H22" i="73"/>
  <c r="G23" i="73"/>
  <c r="H22" i="72"/>
  <c r="G23" i="72"/>
  <c r="H22" i="71"/>
  <c r="G23" i="71"/>
  <c r="H22" i="70"/>
  <c r="G23" i="70"/>
  <c r="H22" i="69"/>
  <c r="G23" i="69"/>
  <c r="H22" i="68"/>
  <c r="G23" i="68"/>
  <c r="G24" i="67"/>
  <c r="H23" i="67"/>
  <c r="H22" i="66"/>
  <c r="G23" i="66"/>
  <c r="G24" i="65"/>
  <c r="H23" i="65"/>
  <c r="H22" i="64"/>
  <c r="G23" i="64"/>
  <c r="H22" i="63"/>
  <c r="G23" i="63"/>
  <c r="H22" i="62"/>
  <c r="G23" i="62"/>
  <c r="H22" i="61"/>
  <c r="G23" i="61"/>
  <c r="H22" i="60"/>
  <c r="G23" i="60"/>
  <c r="H22" i="59"/>
  <c r="G23" i="59"/>
  <c r="G24" i="58"/>
  <c r="H23" i="58"/>
  <c r="G24" i="57"/>
  <c r="H23" i="57"/>
  <c r="G23" i="54"/>
  <c r="H22" i="54"/>
  <c r="D25" i="136" l="1"/>
  <c r="E24" i="136"/>
  <c r="S30" i="64"/>
  <c r="E14" i="11"/>
  <c r="E43" i="18"/>
  <c r="D45" i="18" s="1"/>
  <c r="E41" i="18" s="1"/>
  <c r="B70" i="135"/>
  <c r="F14" i="8"/>
  <c r="E69" i="135"/>
  <c r="G14" i="51"/>
  <c r="B66" i="132"/>
  <c r="F30" i="13"/>
  <c r="E30" i="13" s="1"/>
  <c r="E67" i="132"/>
  <c r="G30" i="11"/>
  <c r="S32" i="133"/>
  <c r="G29" i="133"/>
  <c r="H28" i="133"/>
  <c r="S25" i="63"/>
  <c r="E12" i="17"/>
  <c r="E65" i="131"/>
  <c r="G12" i="14"/>
  <c r="B67" i="131"/>
  <c r="B68" i="131" s="1"/>
  <c r="F12" i="11"/>
  <c r="B65" i="130"/>
  <c r="F9" i="14"/>
  <c r="E9" i="14" s="1"/>
  <c r="E66" i="130"/>
  <c r="G9" i="13"/>
  <c r="E65" i="129"/>
  <c r="G38" i="14"/>
  <c r="B65" i="129"/>
  <c r="F38" i="14"/>
  <c r="E38" i="14" s="1"/>
  <c r="S32" i="128"/>
  <c r="H27" i="128"/>
  <c r="G28" i="128"/>
  <c r="B62" i="112"/>
  <c r="F29" i="17"/>
  <c r="E29" i="17" s="1"/>
  <c r="B62" i="106"/>
  <c r="F23" i="17"/>
  <c r="E23" i="17" s="1"/>
  <c r="B62" i="108"/>
  <c r="F25" i="17"/>
  <c r="E25" i="17" s="1"/>
  <c r="B62" i="103"/>
  <c r="F20" i="17"/>
  <c r="E20" i="17" s="1"/>
  <c r="B62" i="105"/>
  <c r="F22" i="17"/>
  <c r="E22" i="17" s="1"/>
  <c r="E62" i="121"/>
  <c r="G40" i="17"/>
  <c r="B62" i="98"/>
  <c r="F13" i="17"/>
  <c r="E13" i="17" s="1"/>
  <c r="E63" i="106"/>
  <c r="G23" i="16"/>
  <c r="E62" i="107"/>
  <c r="G24" i="17"/>
  <c r="E63" i="99"/>
  <c r="G15" i="16"/>
  <c r="E63" i="116"/>
  <c r="G34" i="16"/>
  <c r="B62" i="121"/>
  <c r="F40" i="17"/>
  <c r="E40" i="17" s="1"/>
  <c r="E62" i="104"/>
  <c r="G21" i="17"/>
  <c r="E62" i="113"/>
  <c r="G31" i="17"/>
  <c r="B62" i="118"/>
  <c r="F36" i="17"/>
  <c r="E36" i="17" s="1"/>
  <c r="E62" i="112"/>
  <c r="G29" i="17"/>
  <c r="B62" i="110"/>
  <c r="F27" i="17"/>
  <c r="E27" i="17" s="1"/>
  <c r="E62" i="96"/>
  <c r="G10" i="17"/>
  <c r="B62" i="109"/>
  <c r="F26" i="17"/>
  <c r="E26" i="17" s="1"/>
  <c r="B62" i="111"/>
  <c r="F28" i="17"/>
  <c r="E28" i="17" s="1"/>
  <c r="B62" i="107"/>
  <c r="F24" i="17"/>
  <c r="E24" i="17" s="1"/>
  <c r="B62" i="114"/>
  <c r="F32" i="17"/>
  <c r="E32" i="17" s="1"/>
  <c r="E62" i="117"/>
  <c r="G35" i="17"/>
  <c r="B62" i="99"/>
  <c r="F15" i="17"/>
  <c r="E15" i="17" s="1"/>
  <c r="E63" i="114"/>
  <c r="G32" i="16"/>
  <c r="E67" i="115"/>
  <c r="G33" i="13"/>
  <c r="B62" i="101"/>
  <c r="F18" i="17"/>
  <c r="E18" i="17" s="1"/>
  <c r="B62" i="117"/>
  <c r="F35" i="17"/>
  <c r="E35" i="17" s="1"/>
  <c r="B62" i="96"/>
  <c r="F10" i="17"/>
  <c r="E10" i="17" s="1"/>
  <c r="B62" i="116"/>
  <c r="F34" i="17"/>
  <c r="E34" i="17" s="1"/>
  <c r="E62" i="108"/>
  <c r="G25" i="17"/>
  <c r="B62" i="104"/>
  <c r="F21" i="17"/>
  <c r="E21" i="17" s="1"/>
  <c r="E62" i="105"/>
  <c r="G22" i="17"/>
  <c r="E62" i="98"/>
  <c r="G13" i="17"/>
  <c r="E62" i="103"/>
  <c r="G20" i="17"/>
  <c r="B62" i="120"/>
  <c r="F39" i="17"/>
  <c r="E39" i="17" s="1"/>
  <c r="B62" i="97"/>
  <c r="F11" i="17"/>
  <c r="E11" i="17" s="1"/>
  <c r="E62" i="118"/>
  <c r="G36" i="17"/>
  <c r="E63" i="101"/>
  <c r="G18" i="16"/>
  <c r="E62" i="97"/>
  <c r="G11" i="17"/>
  <c r="B62" i="113"/>
  <c r="F31" i="17"/>
  <c r="E31" i="17" s="1"/>
  <c r="E62" i="110"/>
  <c r="G27" i="17"/>
  <c r="B62" i="119"/>
  <c r="F37" i="17"/>
  <c r="E37" i="17" s="1"/>
  <c r="B63" i="115"/>
  <c r="F33" i="17"/>
  <c r="E33" i="17" s="1"/>
  <c r="E62" i="120"/>
  <c r="G39" i="17"/>
  <c r="E62" i="111"/>
  <c r="G28" i="17"/>
  <c r="E62" i="109"/>
  <c r="G26" i="17"/>
  <c r="E63" i="119"/>
  <c r="G37" i="16"/>
  <c r="B62" i="102"/>
  <c r="F19" i="17"/>
  <c r="E19" i="17" s="1"/>
  <c r="E62" i="102"/>
  <c r="G19" i="17"/>
  <c r="E62" i="94"/>
  <c r="G7" i="17"/>
  <c r="E66" i="93"/>
  <c r="G5" i="16"/>
  <c r="E63" i="100"/>
  <c r="G17" i="16"/>
  <c r="B62" i="100"/>
  <c r="F17" i="17"/>
  <c r="E17" i="17" s="1"/>
  <c r="E62" i="53"/>
  <c r="G4" i="17"/>
  <c r="E62" i="95"/>
  <c r="G8" i="17"/>
  <c r="B62" i="95"/>
  <c r="F8" i="17"/>
  <c r="E8" i="17" s="1"/>
  <c r="B62" i="94"/>
  <c r="F7" i="17"/>
  <c r="E7" i="17" s="1"/>
  <c r="B65" i="93"/>
  <c r="F5" i="17"/>
  <c r="E5" i="17" s="1"/>
  <c r="B61" i="53"/>
  <c r="F4" i="18"/>
  <c r="E4" i="18" s="1"/>
  <c r="H23" i="87"/>
  <c r="G24" i="87"/>
  <c r="H23" i="86"/>
  <c r="G24" i="86"/>
  <c r="H23" i="85"/>
  <c r="G24" i="85"/>
  <c r="H23" i="84"/>
  <c r="G24" i="84"/>
  <c r="H23" i="83"/>
  <c r="G24" i="83"/>
  <c r="G25" i="82"/>
  <c r="H24" i="82"/>
  <c r="H23" i="81"/>
  <c r="G24" i="81"/>
  <c r="H23" i="80"/>
  <c r="G24" i="80"/>
  <c r="G25" i="79"/>
  <c r="H24" i="79"/>
  <c r="H23" i="78"/>
  <c r="G24" i="78"/>
  <c r="H23" i="77"/>
  <c r="G24" i="77"/>
  <c r="G25" i="76"/>
  <c r="H24" i="76"/>
  <c r="H23" i="75"/>
  <c r="G24" i="75"/>
  <c r="G25" i="74"/>
  <c r="H24" i="74"/>
  <c r="H23" i="73"/>
  <c r="G24" i="73"/>
  <c r="H23" i="72"/>
  <c r="G24" i="72"/>
  <c r="H23" i="71"/>
  <c r="G24" i="71"/>
  <c r="H23" i="70"/>
  <c r="G24" i="70"/>
  <c r="H23" i="69"/>
  <c r="G24" i="69"/>
  <c r="H23" i="68"/>
  <c r="G24" i="68"/>
  <c r="G25" i="67"/>
  <c r="H24" i="67"/>
  <c r="H23" i="66"/>
  <c r="G24" i="66"/>
  <c r="G25" i="65"/>
  <c r="H24" i="65"/>
  <c r="H23" i="64"/>
  <c r="G24" i="64"/>
  <c r="H23" i="63"/>
  <c r="G24" i="63"/>
  <c r="H23" i="62"/>
  <c r="G24" i="62"/>
  <c r="H23" i="61"/>
  <c r="G24" i="61"/>
  <c r="H23" i="60"/>
  <c r="G24" i="60"/>
  <c r="H23" i="59"/>
  <c r="G24" i="59"/>
  <c r="G25" i="58"/>
  <c r="H24" i="58"/>
  <c r="G25" i="57"/>
  <c r="H24" i="57"/>
  <c r="H23" i="54"/>
  <c r="G24" i="54"/>
  <c r="D26" i="136" l="1"/>
  <c r="E25" i="136"/>
  <c r="S31" i="64"/>
  <c r="E14" i="50"/>
  <c r="E43" i="17"/>
  <c r="D45" i="17" s="1"/>
  <c r="E41" i="17" s="1"/>
  <c r="E70" i="135"/>
  <c r="G14" i="8"/>
  <c r="B71" i="135"/>
  <c r="F14" i="38" s="1"/>
  <c r="F14" i="37"/>
  <c r="E68" i="132"/>
  <c r="G30" i="50"/>
  <c r="B67" i="132"/>
  <c r="F30" i="11"/>
  <c r="E30" i="11" s="1"/>
  <c r="S33" i="133"/>
  <c r="H29" i="133"/>
  <c r="G30" i="133"/>
  <c r="S26" i="63"/>
  <c r="E12" i="16"/>
  <c r="B69" i="131"/>
  <c r="F12" i="51"/>
  <c r="E66" i="131"/>
  <c r="G12" i="13"/>
  <c r="E67" i="130"/>
  <c r="G9" i="11"/>
  <c r="B66" i="130"/>
  <c r="F9" i="13"/>
  <c r="E9" i="13" s="1"/>
  <c r="B66" i="129"/>
  <c r="F38" i="13"/>
  <c r="E38" i="13" s="1"/>
  <c r="E66" i="129"/>
  <c r="G38" i="13"/>
  <c r="S33" i="128"/>
  <c r="G29" i="128"/>
  <c r="H28" i="128"/>
  <c r="E64" i="119"/>
  <c r="G37" i="15"/>
  <c r="B64" i="115"/>
  <c r="F33" i="16"/>
  <c r="E33" i="16" s="1"/>
  <c r="E63" i="97"/>
  <c r="G11" i="16"/>
  <c r="B63" i="120"/>
  <c r="F39" i="16"/>
  <c r="E39" i="16" s="1"/>
  <c r="B63" i="104"/>
  <c r="F21" i="16"/>
  <c r="E21" i="16" s="1"/>
  <c r="B63" i="117"/>
  <c r="F35" i="16"/>
  <c r="E35" i="16" s="1"/>
  <c r="B63" i="99"/>
  <c r="F15" i="16"/>
  <c r="E15" i="16" s="1"/>
  <c r="B63" i="111"/>
  <c r="F28" i="16"/>
  <c r="E28" i="16" s="1"/>
  <c r="E63" i="112"/>
  <c r="G29" i="16"/>
  <c r="B63" i="121"/>
  <c r="F40" i="16"/>
  <c r="E40" i="16" s="1"/>
  <c r="E64" i="106"/>
  <c r="G23" i="15"/>
  <c r="B63" i="103"/>
  <c r="F20" i="16"/>
  <c r="E20" i="16" s="1"/>
  <c r="E63" i="109"/>
  <c r="G26" i="16"/>
  <c r="B63" i="119"/>
  <c r="F37" i="16"/>
  <c r="E37" i="16" s="1"/>
  <c r="E64" i="101"/>
  <c r="G18" i="15"/>
  <c r="E63" i="103"/>
  <c r="G20" i="16"/>
  <c r="E63" i="108"/>
  <c r="G25" i="16"/>
  <c r="B63" i="101"/>
  <c r="F18" i="16"/>
  <c r="E18" i="16" s="1"/>
  <c r="E63" i="117"/>
  <c r="G35" i="16"/>
  <c r="B63" i="109"/>
  <c r="F26" i="16"/>
  <c r="E26" i="16" s="1"/>
  <c r="B63" i="118"/>
  <c r="F36" i="16"/>
  <c r="E36" i="16" s="1"/>
  <c r="E64" i="116"/>
  <c r="G34" i="15"/>
  <c r="B63" i="98"/>
  <c r="F13" i="16"/>
  <c r="E13" i="16" s="1"/>
  <c r="B63" i="108"/>
  <c r="F25" i="16"/>
  <c r="E25" i="16" s="1"/>
  <c r="E63" i="96"/>
  <c r="G10" i="16"/>
  <c r="E63" i="113"/>
  <c r="G31" i="16"/>
  <c r="E64" i="99"/>
  <c r="G15" i="15"/>
  <c r="E63" i="121"/>
  <c r="G40" i="16"/>
  <c r="B63" i="106"/>
  <c r="F23" i="16"/>
  <c r="E23" i="16" s="1"/>
  <c r="E63" i="111"/>
  <c r="G28" i="16"/>
  <c r="B63" i="116"/>
  <c r="F34" i="16"/>
  <c r="E34" i="16" s="1"/>
  <c r="E63" i="110"/>
  <c r="G27" i="16"/>
  <c r="E63" i="118"/>
  <c r="G36" i="16"/>
  <c r="E63" i="98"/>
  <c r="G13" i="16"/>
  <c r="E68" i="115"/>
  <c r="G33" i="11"/>
  <c r="B63" i="114"/>
  <c r="F32" i="16"/>
  <c r="E32" i="16" s="1"/>
  <c r="E63" i="120"/>
  <c r="G39" i="16"/>
  <c r="B63" i="113"/>
  <c r="F31" i="16"/>
  <c r="E31" i="16" s="1"/>
  <c r="B63" i="97"/>
  <c r="F11" i="16"/>
  <c r="E11" i="16" s="1"/>
  <c r="E63" i="105"/>
  <c r="G22" i="16"/>
  <c r="B63" i="96"/>
  <c r="F10" i="16"/>
  <c r="E10" i="16" s="1"/>
  <c r="E64" i="114"/>
  <c r="G32" i="15"/>
  <c r="B63" i="107"/>
  <c r="F24" i="16"/>
  <c r="E24" i="16" s="1"/>
  <c r="B63" i="110"/>
  <c r="F27" i="16"/>
  <c r="E27" i="16" s="1"/>
  <c r="E63" i="104"/>
  <c r="G21" i="16"/>
  <c r="E63" i="107"/>
  <c r="G24" i="16"/>
  <c r="B63" i="105"/>
  <c r="F22" i="16"/>
  <c r="E22" i="16" s="1"/>
  <c r="B63" i="112"/>
  <c r="F29" i="16"/>
  <c r="E29" i="16" s="1"/>
  <c r="B63" i="102"/>
  <c r="F19" i="16"/>
  <c r="E19" i="16" s="1"/>
  <c r="E63" i="102"/>
  <c r="G19" i="16"/>
  <c r="E63" i="94"/>
  <c r="G7" i="16"/>
  <c r="E67" i="93"/>
  <c r="G5" i="15"/>
  <c r="B63" i="100"/>
  <c r="F17" i="16"/>
  <c r="E17" i="16" s="1"/>
  <c r="E64" i="100"/>
  <c r="G17" i="15"/>
  <c r="E63" i="53"/>
  <c r="G4" i="16"/>
  <c r="E63" i="95"/>
  <c r="G8" i="16"/>
  <c r="B63" i="95"/>
  <c r="F8" i="16"/>
  <c r="E8" i="16" s="1"/>
  <c r="B63" i="94"/>
  <c r="F7" i="16"/>
  <c r="E7" i="16" s="1"/>
  <c r="B66" i="93"/>
  <c r="F5" i="16"/>
  <c r="E5" i="16" s="1"/>
  <c r="B62" i="53"/>
  <c r="F4" i="17"/>
  <c r="E4" i="17" s="1"/>
  <c r="H24" i="87"/>
  <c r="G25" i="87"/>
  <c r="H24" i="86"/>
  <c r="G25" i="86"/>
  <c r="H24" i="85"/>
  <c r="G25" i="85"/>
  <c r="H24" i="84"/>
  <c r="G25" i="84"/>
  <c r="H24" i="83"/>
  <c r="G25" i="83"/>
  <c r="G26" i="82"/>
  <c r="H25" i="82"/>
  <c r="H24" i="81"/>
  <c r="G25" i="81"/>
  <c r="H24" i="80"/>
  <c r="G25" i="80"/>
  <c r="G26" i="79"/>
  <c r="H25" i="79"/>
  <c r="H24" i="78"/>
  <c r="G25" i="78"/>
  <c r="H24" i="77"/>
  <c r="G25" i="77"/>
  <c r="G26" i="76"/>
  <c r="H25" i="76"/>
  <c r="H24" i="75"/>
  <c r="G25" i="75"/>
  <c r="G26" i="74"/>
  <c r="H25" i="74"/>
  <c r="H24" i="73"/>
  <c r="G25" i="73"/>
  <c r="H24" i="72"/>
  <c r="G25" i="72"/>
  <c r="H24" i="71"/>
  <c r="G25" i="71"/>
  <c r="H24" i="70"/>
  <c r="G25" i="70"/>
  <c r="H24" i="69"/>
  <c r="G25" i="69"/>
  <c r="H24" i="68"/>
  <c r="G25" i="68"/>
  <c r="G26" i="67"/>
  <c r="H25" i="67"/>
  <c r="H24" i="66"/>
  <c r="G25" i="66"/>
  <c r="G26" i="65"/>
  <c r="H25" i="65"/>
  <c r="H24" i="64"/>
  <c r="G25" i="64"/>
  <c r="H24" i="63"/>
  <c r="G25" i="63"/>
  <c r="H24" i="62"/>
  <c r="G25" i="62"/>
  <c r="H24" i="61"/>
  <c r="G25" i="61"/>
  <c r="H24" i="60"/>
  <c r="G25" i="60"/>
  <c r="H24" i="59"/>
  <c r="G25" i="59"/>
  <c r="G26" i="58"/>
  <c r="H25" i="58"/>
  <c r="G26" i="57"/>
  <c r="H25" i="57"/>
  <c r="G25" i="54"/>
  <c r="H24" i="54"/>
  <c r="D27" i="136" l="1"/>
  <c r="E26" i="136"/>
  <c r="S32" i="64"/>
  <c r="E14" i="51"/>
  <c r="E43" i="16"/>
  <c r="D45" i="16" s="1"/>
  <c r="E41" i="16" s="1"/>
  <c r="E71" i="135"/>
  <c r="G14" i="38" s="1"/>
  <c r="G14" i="37"/>
  <c r="B68" i="132"/>
  <c r="F30" i="50"/>
  <c r="E30" i="50" s="1"/>
  <c r="E69" i="132"/>
  <c r="G30" i="51"/>
  <c r="S34" i="133"/>
  <c r="H30" i="133"/>
  <c r="G31" i="133"/>
  <c r="S27" i="63"/>
  <c r="E12" i="15"/>
  <c r="E67" i="131"/>
  <c r="G12" i="11"/>
  <c r="B70" i="131"/>
  <c r="F12" i="8"/>
  <c r="B67" i="130"/>
  <c r="B68" i="130" s="1"/>
  <c r="F9" i="11"/>
  <c r="E9" i="11" s="1"/>
  <c r="E68" i="130"/>
  <c r="G9" i="50"/>
  <c r="E67" i="129"/>
  <c r="G38" i="11"/>
  <c r="B67" i="129"/>
  <c r="F38" i="11"/>
  <c r="E38" i="11" s="1"/>
  <c r="S34" i="128"/>
  <c r="H29" i="128"/>
  <c r="G30" i="128"/>
  <c r="E64" i="105"/>
  <c r="G22" i="15"/>
  <c r="B64" i="108"/>
  <c r="F25" i="15"/>
  <c r="E25" i="15" s="1"/>
  <c r="B64" i="103"/>
  <c r="F20" i="15"/>
  <c r="E20" i="15" s="1"/>
  <c r="B64" i="111"/>
  <c r="F28" i="15"/>
  <c r="E28" i="15" s="1"/>
  <c r="B64" i="120"/>
  <c r="F39" i="15"/>
  <c r="E39" i="15" s="1"/>
  <c r="B64" i="105"/>
  <c r="F22" i="15"/>
  <c r="E22" i="15" s="1"/>
  <c r="B64" i="97"/>
  <c r="F11" i="15"/>
  <c r="E11" i="15" s="1"/>
  <c r="B64" i="116"/>
  <c r="F34" i="15"/>
  <c r="E34" i="15" s="1"/>
  <c r="E65" i="99"/>
  <c r="G15" i="14"/>
  <c r="E65" i="106"/>
  <c r="G23" i="14"/>
  <c r="B64" i="99"/>
  <c r="F15" i="15"/>
  <c r="E15" i="15" s="1"/>
  <c r="E64" i="97"/>
  <c r="G11" i="15"/>
  <c r="B64" i="112"/>
  <c r="F29" i="15"/>
  <c r="E29" i="15" s="1"/>
  <c r="E64" i="121"/>
  <c r="G40" i="15"/>
  <c r="B64" i="109"/>
  <c r="F26" i="15"/>
  <c r="E26" i="15" s="1"/>
  <c r="E64" i="107"/>
  <c r="G24" i="15"/>
  <c r="E65" i="114"/>
  <c r="G32" i="14"/>
  <c r="E64" i="111"/>
  <c r="G28" i="15"/>
  <c r="E64" i="113"/>
  <c r="G31" i="15"/>
  <c r="E65" i="116"/>
  <c r="G34" i="14"/>
  <c r="B64" i="101"/>
  <c r="F18" i="15"/>
  <c r="E18" i="15" s="1"/>
  <c r="B64" i="119"/>
  <c r="F37" i="15"/>
  <c r="E37" i="15" s="1"/>
  <c r="B64" i="110"/>
  <c r="F27" i="15"/>
  <c r="E27" i="15" s="1"/>
  <c r="E65" i="101"/>
  <c r="G18" i="14"/>
  <c r="B64" i="113"/>
  <c r="F31" i="15"/>
  <c r="E31" i="15" s="1"/>
  <c r="B64" i="121"/>
  <c r="F40" i="15"/>
  <c r="E40" i="15" s="1"/>
  <c r="B64" i="117"/>
  <c r="F35" i="15"/>
  <c r="E35" i="15" s="1"/>
  <c r="B65" i="115"/>
  <c r="F33" i="15"/>
  <c r="E33" i="15" s="1"/>
  <c r="B64" i="114"/>
  <c r="F32" i="15"/>
  <c r="E32" i="15" s="1"/>
  <c r="B64" i="107"/>
  <c r="F24" i="15"/>
  <c r="E24" i="15" s="1"/>
  <c r="E64" i="117"/>
  <c r="G35" i="15"/>
  <c r="E64" i="98"/>
  <c r="G13" i="15"/>
  <c r="E64" i="104"/>
  <c r="G21" i="15"/>
  <c r="B64" i="96"/>
  <c r="F10" i="15"/>
  <c r="E10" i="15" s="1"/>
  <c r="E64" i="120"/>
  <c r="G39" i="15"/>
  <c r="E64" i="118"/>
  <c r="G36" i="15"/>
  <c r="B64" i="106"/>
  <c r="F23" i="15"/>
  <c r="E23" i="15" s="1"/>
  <c r="E64" i="96"/>
  <c r="G10" i="15"/>
  <c r="B64" i="118"/>
  <c r="F36" i="15"/>
  <c r="E36" i="15" s="1"/>
  <c r="E64" i="108"/>
  <c r="G25" i="15"/>
  <c r="E64" i="109"/>
  <c r="G26" i="15"/>
  <c r="E64" i="110"/>
  <c r="G27" i="15"/>
  <c r="E64" i="103"/>
  <c r="G20" i="15"/>
  <c r="E69" i="115"/>
  <c r="G33" i="50"/>
  <c r="B64" i="98"/>
  <c r="F13" i="15"/>
  <c r="E13" i="15" s="1"/>
  <c r="E64" i="112"/>
  <c r="G29" i="15"/>
  <c r="B64" i="104"/>
  <c r="F21" i="15"/>
  <c r="E21" i="15" s="1"/>
  <c r="E65" i="119"/>
  <c r="G37" i="14"/>
  <c r="B64" i="102"/>
  <c r="F19" i="15"/>
  <c r="E19" i="15" s="1"/>
  <c r="E64" i="102"/>
  <c r="G19" i="15"/>
  <c r="E64" i="94"/>
  <c r="G7" i="15"/>
  <c r="E68" i="93"/>
  <c r="G5" i="14"/>
  <c r="E65" i="100"/>
  <c r="G17" i="14"/>
  <c r="B64" i="100"/>
  <c r="F17" i="15"/>
  <c r="E17" i="15" s="1"/>
  <c r="E64" i="53"/>
  <c r="G4" i="15"/>
  <c r="E64" i="95"/>
  <c r="G8" i="15"/>
  <c r="B64" i="95"/>
  <c r="F8" i="15"/>
  <c r="E8" i="15" s="1"/>
  <c r="B64" i="94"/>
  <c r="F7" i="15"/>
  <c r="E7" i="15" s="1"/>
  <c r="B67" i="93"/>
  <c r="F5" i="15"/>
  <c r="E5" i="15" s="1"/>
  <c r="B63" i="53"/>
  <c r="F4" i="16"/>
  <c r="E4" i="16" s="1"/>
  <c r="H25" i="87"/>
  <c r="G26" i="87"/>
  <c r="H25" i="86"/>
  <c r="G26" i="86"/>
  <c r="H25" i="85"/>
  <c r="G26" i="85"/>
  <c r="H25" i="84"/>
  <c r="G26" i="84"/>
  <c r="H25" i="83"/>
  <c r="G26" i="83"/>
  <c r="G27" i="82"/>
  <c r="H26" i="82"/>
  <c r="H25" i="81"/>
  <c r="G26" i="81"/>
  <c r="H25" i="80"/>
  <c r="G26" i="80"/>
  <c r="G27" i="79"/>
  <c r="H26" i="79"/>
  <c r="H25" i="78"/>
  <c r="G26" i="78"/>
  <c r="H25" i="77"/>
  <c r="G26" i="77"/>
  <c r="G27" i="76"/>
  <c r="H26" i="76"/>
  <c r="H25" i="75"/>
  <c r="G26" i="75"/>
  <c r="G27" i="74"/>
  <c r="H26" i="74"/>
  <c r="H25" i="73"/>
  <c r="G26" i="73"/>
  <c r="H25" i="72"/>
  <c r="G26" i="72"/>
  <c r="H25" i="71"/>
  <c r="G26" i="71"/>
  <c r="H25" i="70"/>
  <c r="G26" i="70"/>
  <c r="H25" i="69"/>
  <c r="G26" i="69"/>
  <c r="H25" i="68"/>
  <c r="G26" i="68"/>
  <c r="G27" i="67"/>
  <c r="H26" i="67"/>
  <c r="H25" i="66"/>
  <c r="G26" i="66"/>
  <c r="G27" i="65"/>
  <c r="H26" i="65"/>
  <c r="H25" i="64"/>
  <c r="G26" i="64"/>
  <c r="H25" i="63"/>
  <c r="G26" i="63"/>
  <c r="H25" i="62"/>
  <c r="G26" i="62"/>
  <c r="H25" i="61"/>
  <c r="G26" i="61"/>
  <c r="H25" i="60"/>
  <c r="G26" i="60"/>
  <c r="H25" i="59"/>
  <c r="G26" i="59"/>
  <c r="G27" i="58"/>
  <c r="H26" i="58"/>
  <c r="G27" i="57"/>
  <c r="H26" i="57"/>
  <c r="H25" i="54"/>
  <c r="G26" i="54"/>
  <c r="D28" i="136" l="1"/>
  <c r="E27" i="136"/>
  <c r="S33" i="64"/>
  <c r="E14" i="8"/>
  <c r="E43" i="15"/>
  <c r="D45" i="15" s="1"/>
  <c r="E41" i="15" s="1"/>
  <c r="E70" i="132"/>
  <c r="G30" i="8"/>
  <c r="B69" i="132"/>
  <c r="F30" i="51"/>
  <c r="E30" i="51" s="1"/>
  <c r="G32" i="133"/>
  <c r="H31" i="133"/>
  <c r="S28" i="63"/>
  <c r="E12" i="14"/>
  <c r="B71" i="131"/>
  <c r="F12" i="38" s="1"/>
  <c r="F12" i="37"/>
  <c r="E68" i="131"/>
  <c r="G12" i="50"/>
  <c r="E69" i="130"/>
  <c r="G9" i="51"/>
  <c r="B69" i="130"/>
  <c r="F9" i="51"/>
  <c r="E9" i="51" s="1"/>
  <c r="B68" i="129"/>
  <c r="F38" i="50"/>
  <c r="E38" i="50" s="1"/>
  <c r="E68" i="129"/>
  <c r="G38" i="50"/>
  <c r="G31" i="128"/>
  <c r="H30" i="128"/>
  <c r="E66" i="119"/>
  <c r="G37" i="13"/>
  <c r="E70" i="115"/>
  <c r="G33" i="51"/>
  <c r="E65" i="108"/>
  <c r="G25" i="14"/>
  <c r="E65" i="118"/>
  <c r="G36" i="14"/>
  <c r="E65" i="98"/>
  <c r="G13" i="14"/>
  <c r="B66" i="115"/>
  <c r="F33" i="14"/>
  <c r="E33" i="14" s="1"/>
  <c r="E66" i="101"/>
  <c r="G18" i="13"/>
  <c r="E66" i="116"/>
  <c r="G34" i="13"/>
  <c r="E65" i="107"/>
  <c r="G24" i="14"/>
  <c r="E65" i="97"/>
  <c r="G11" i="14"/>
  <c r="B65" i="116"/>
  <c r="F34" i="14"/>
  <c r="E34" i="14" s="1"/>
  <c r="B65" i="111"/>
  <c r="F28" i="14"/>
  <c r="E28" i="14" s="1"/>
  <c r="B65" i="104"/>
  <c r="F21" i="14"/>
  <c r="E21" i="14" s="1"/>
  <c r="E65" i="103"/>
  <c r="G20" i="14"/>
  <c r="B65" i="118"/>
  <c r="F36" i="14"/>
  <c r="E36" i="14" s="1"/>
  <c r="E65" i="120"/>
  <c r="G39" i="14"/>
  <c r="E65" i="117"/>
  <c r="G35" i="14"/>
  <c r="B65" i="117"/>
  <c r="F35" i="14"/>
  <c r="E35" i="14" s="1"/>
  <c r="B65" i="110"/>
  <c r="F27" i="14"/>
  <c r="E27" i="14" s="1"/>
  <c r="E65" i="113"/>
  <c r="G31" i="14"/>
  <c r="B65" i="109"/>
  <c r="F26" i="14"/>
  <c r="E26" i="14" s="1"/>
  <c r="B65" i="99"/>
  <c r="F15" i="14"/>
  <c r="E15" i="14" s="1"/>
  <c r="B65" i="97"/>
  <c r="F11" i="14"/>
  <c r="E11" i="14" s="1"/>
  <c r="B65" i="103"/>
  <c r="F20" i="14"/>
  <c r="E20" i="14" s="1"/>
  <c r="E65" i="112"/>
  <c r="G29" i="14"/>
  <c r="B65" i="96"/>
  <c r="F10" i="14"/>
  <c r="E10" i="14" s="1"/>
  <c r="B65" i="107"/>
  <c r="F24" i="14"/>
  <c r="E24" i="14" s="1"/>
  <c r="B65" i="121"/>
  <c r="F40" i="14"/>
  <c r="E40" i="14" s="1"/>
  <c r="B65" i="119"/>
  <c r="F37" i="14"/>
  <c r="E37" i="14" s="1"/>
  <c r="E65" i="111"/>
  <c r="G28" i="14"/>
  <c r="E65" i="121"/>
  <c r="G40" i="14"/>
  <c r="E66" i="106"/>
  <c r="G23" i="13"/>
  <c r="B65" i="105"/>
  <c r="F22" i="14"/>
  <c r="E22" i="14" s="1"/>
  <c r="B65" i="108"/>
  <c r="F25" i="14"/>
  <c r="E25" i="14" s="1"/>
  <c r="E65" i="110"/>
  <c r="G27" i="14"/>
  <c r="E65" i="96"/>
  <c r="G10" i="14"/>
  <c r="B65" i="98"/>
  <c r="F13" i="14"/>
  <c r="E13" i="14" s="1"/>
  <c r="E65" i="109"/>
  <c r="G26" i="14"/>
  <c r="B65" i="106"/>
  <c r="F23" i="14"/>
  <c r="E23" i="14" s="1"/>
  <c r="E65" i="104"/>
  <c r="G21" i="14"/>
  <c r="B65" i="114"/>
  <c r="F32" i="14"/>
  <c r="E32" i="14" s="1"/>
  <c r="B65" i="113"/>
  <c r="F31" i="14"/>
  <c r="E31" i="14" s="1"/>
  <c r="B65" i="101"/>
  <c r="F18" i="14"/>
  <c r="E18" i="14" s="1"/>
  <c r="E66" i="114"/>
  <c r="G32" i="13"/>
  <c r="B65" i="112"/>
  <c r="F29" i="14"/>
  <c r="E29" i="14" s="1"/>
  <c r="E66" i="99"/>
  <c r="G15" i="13"/>
  <c r="B65" i="120"/>
  <c r="F39" i="14"/>
  <c r="E39" i="14" s="1"/>
  <c r="E65" i="105"/>
  <c r="G22" i="14"/>
  <c r="B65" i="102"/>
  <c r="F19" i="14"/>
  <c r="E19" i="14" s="1"/>
  <c r="E65" i="102"/>
  <c r="G19" i="14"/>
  <c r="E65" i="94"/>
  <c r="G7" i="14"/>
  <c r="E69" i="93"/>
  <c r="G5" i="13"/>
  <c r="B65" i="100"/>
  <c r="F17" i="14"/>
  <c r="E17" i="14" s="1"/>
  <c r="E66" i="100"/>
  <c r="G17" i="13"/>
  <c r="E65" i="53"/>
  <c r="G4" i="14"/>
  <c r="E65" i="95"/>
  <c r="G8" i="14"/>
  <c r="B65" i="95"/>
  <c r="F8" i="14"/>
  <c r="E8" i="14" s="1"/>
  <c r="B65" i="94"/>
  <c r="F7" i="14"/>
  <c r="E7" i="14" s="1"/>
  <c r="B68" i="93"/>
  <c r="F5" i="14"/>
  <c r="E5" i="14" s="1"/>
  <c r="B64" i="53"/>
  <c r="F4" i="15"/>
  <c r="E4" i="15" s="1"/>
  <c r="H26" i="87"/>
  <c r="G27" i="87"/>
  <c r="H26" i="86"/>
  <c r="G27" i="86"/>
  <c r="H26" i="85"/>
  <c r="G27" i="85"/>
  <c r="H26" i="84"/>
  <c r="G27" i="84"/>
  <c r="H26" i="83"/>
  <c r="G27" i="83"/>
  <c r="G28" i="82"/>
  <c r="H27" i="82"/>
  <c r="H26" i="81"/>
  <c r="G27" i="81"/>
  <c r="H26" i="80"/>
  <c r="G27" i="80"/>
  <c r="G28" i="79"/>
  <c r="H27" i="79"/>
  <c r="H26" i="78"/>
  <c r="G27" i="78"/>
  <c r="H26" i="77"/>
  <c r="G27" i="77"/>
  <c r="G28" i="76"/>
  <c r="H27" i="76"/>
  <c r="H26" i="75"/>
  <c r="G27" i="75"/>
  <c r="G28" i="74"/>
  <c r="H27" i="74"/>
  <c r="H26" i="73"/>
  <c r="G27" i="73"/>
  <c r="H26" i="72"/>
  <c r="G27" i="72"/>
  <c r="H26" i="71"/>
  <c r="G27" i="71"/>
  <c r="H26" i="70"/>
  <c r="G27" i="70"/>
  <c r="H26" i="69"/>
  <c r="G27" i="69"/>
  <c r="H26" i="68"/>
  <c r="G27" i="68"/>
  <c r="G28" i="67"/>
  <c r="H27" i="67"/>
  <c r="H26" i="66"/>
  <c r="G27" i="66"/>
  <c r="G28" i="65"/>
  <c r="H27" i="65"/>
  <c r="H26" i="64"/>
  <c r="G27" i="64"/>
  <c r="H26" i="63"/>
  <c r="G27" i="63"/>
  <c r="H26" i="62"/>
  <c r="G27" i="62"/>
  <c r="H26" i="61"/>
  <c r="G27" i="61"/>
  <c r="H26" i="60"/>
  <c r="G27" i="60"/>
  <c r="H26" i="59"/>
  <c r="G27" i="59"/>
  <c r="G28" i="58"/>
  <c r="H27" i="58"/>
  <c r="G28" i="57"/>
  <c r="H27" i="57"/>
  <c r="G27" i="54"/>
  <c r="H26" i="54"/>
  <c r="D29" i="136" l="1"/>
  <c r="E28" i="136"/>
  <c r="S34" i="64"/>
  <c r="E14" i="38" s="1"/>
  <c r="E14" i="37"/>
  <c r="E43" i="14"/>
  <c r="D45" i="14" s="1"/>
  <c r="E41" i="14" s="1"/>
  <c r="B70" i="132"/>
  <c r="F30" i="8"/>
  <c r="E30" i="8" s="1"/>
  <c r="E71" i="132"/>
  <c r="G30" i="38" s="1"/>
  <c r="G30" i="37"/>
  <c r="G33" i="133"/>
  <c r="H32" i="133"/>
  <c r="S29" i="63"/>
  <c r="E12" i="13"/>
  <c r="E69" i="131"/>
  <c r="G12" i="51"/>
  <c r="B70" i="130"/>
  <c r="F9" i="8"/>
  <c r="E9" i="8" s="1"/>
  <c r="E70" i="130"/>
  <c r="G9" i="8"/>
  <c r="E69" i="129"/>
  <c r="G38" i="51"/>
  <c r="B69" i="129"/>
  <c r="F38" i="51"/>
  <c r="E38" i="51" s="1"/>
  <c r="H31" i="128"/>
  <c r="G32" i="128"/>
  <c r="E66" i="105"/>
  <c r="G22" i="13"/>
  <c r="B66" i="120"/>
  <c r="F39" i="13"/>
  <c r="E39" i="13" s="1"/>
  <c r="B66" i="101"/>
  <c r="F18" i="13"/>
  <c r="E18" i="13" s="1"/>
  <c r="B66" i="106"/>
  <c r="F23" i="13"/>
  <c r="E23" i="13" s="1"/>
  <c r="E66" i="110"/>
  <c r="G27" i="13"/>
  <c r="E66" i="121"/>
  <c r="G40" i="13"/>
  <c r="B66" i="107"/>
  <c r="F24" i="13"/>
  <c r="E24" i="13" s="1"/>
  <c r="B66" i="97"/>
  <c r="F11" i="13"/>
  <c r="E11" i="13" s="1"/>
  <c r="B66" i="110"/>
  <c r="F27" i="13"/>
  <c r="E27" i="13" s="1"/>
  <c r="B66" i="118"/>
  <c r="F36" i="13"/>
  <c r="E36" i="13" s="1"/>
  <c r="B66" i="103"/>
  <c r="F20" i="13"/>
  <c r="E20" i="13" s="1"/>
  <c r="B66" i="116"/>
  <c r="F34" i="13"/>
  <c r="E34" i="13" s="1"/>
  <c r="E67" i="101"/>
  <c r="G18" i="11"/>
  <c r="E66" i="108"/>
  <c r="G25" i="13"/>
  <c r="E67" i="114"/>
  <c r="G32" i="11"/>
  <c r="B66" i="121"/>
  <c r="F40" i="13"/>
  <c r="E40" i="13" s="1"/>
  <c r="E66" i="118"/>
  <c r="G36" i="13"/>
  <c r="E67" i="99"/>
  <c r="G15" i="11"/>
  <c r="B66" i="113"/>
  <c r="F31" i="13"/>
  <c r="E31" i="13" s="1"/>
  <c r="E66" i="109"/>
  <c r="G26" i="13"/>
  <c r="B66" i="108"/>
  <c r="F25" i="13"/>
  <c r="E25" i="13" s="1"/>
  <c r="E66" i="111"/>
  <c r="G28" i="13"/>
  <c r="B66" i="96"/>
  <c r="F10" i="13"/>
  <c r="E10" i="13" s="1"/>
  <c r="B66" i="99"/>
  <c r="F15" i="13"/>
  <c r="E15" i="13" s="1"/>
  <c r="B66" i="117"/>
  <c r="F35" i="13"/>
  <c r="E35" i="13" s="1"/>
  <c r="E66" i="103"/>
  <c r="G20" i="13"/>
  <c r="E66" i="96"/>
  <c r="G10" i="13"/>
  <c r="E66" i="97"/>
  <c r="G11" i="13"/>
  <c r="B67" i="115"/>
  <c r="F33" i="13"/>
  <c r="E33" i="13" s="1"/>
  <c r="E71" i="115"/>
  <c r="G33" i="8"/>
  <c r="E66" i="104"/>
  <c r="G21" i="13"/>
  <c r="E66" i="120"/>
  <c r="G39" i="13"/>
  <c r="E67" i="116"/>
  <c r="G34" i="11"/>
  <c r="B66" i="112"/>
  <c r="F29" i="13"/>
  <c r="E29" i="13" s="1"/>
  <c r="B66" i="114"/>
  <c r="F32" i="13"/>
  <c r="E32" i="13" s="1"/>
  <c r="B66" i="98"/>
  <c r="F13" i="13"/>
  <c r="E13" i="13" s="1"/>
  <c r="B66" i="105"/>
  <c r="F22" i="13"/>
  <c r="E22" i="13" s="1"/>
  <c r="B66" i="119"/>
  <c r="F37" i="13"/>
  <c r="E37" i="13" s="1"/>
  <c r="E66" i="112"/>
  <c r="G29" i="13"/>
  <c r="B66" i="109"/>
  <c r="F26" i="13"/>
  <c r="E26" i="13" s="1"/>
  <c r="E66" i="117"/>
  <c r="G35" i="13"/>
  <c r="B66" i="104"/>
  <c r="F21" i="13"/>
  <c r="E21" i="13" s="1"/>
  <c r="E67" i="106"/>
  <c r="G23" i="11"/>
  <c r="E66" i="113"/>
  <c r="G31" i="13"/>
  <c r="B66" i="111"/>
  <c r="F28" i="13"/>
  <c r="E28" i="13" s="1"/>
  <c r="E66" i="107"/>
  <c r="G24" i="13"/>
  <c r="E66" i="98"/>
  <c r="G13" i="13"/>
  <c r="E67" i="119"/>
  <c r="G37" i="11"/>
  <c r="B66" i="102"/>
  <c r="F19" i="13"/>
  <c r="E19" i="13" s="1"/>
  <c r="E66" i="102"/>
  <c r="G19" i="13"/>
  <c r="E66" i="94"/>
  <c r="G7" i="13"/>
  <c r="E70" i="93"/>
  <c r="G5" i="11"/>
  <c r="E67" i="100"/>
  <c r="G17" i="11"/>
  <c r="B66" i="100"/>
  <c r="F17" i="13"/>
  <c r="E17" i="13" s="1"/>
  <c r="E66" i="53"/>
  <c r="G4" i="13"/>
  <c r="E66" i="95"/>
  <c r="G8" i="13"/>
  <c r="B66" i="95"/>
  <c r="F8" i="13"/>
  <c r="E8" i="13" s="1"/>
  <c r="B66" i="94"/>
  <c r="F7" i="13"/>
  <c r="E7" i="13" s="1"/>
  <c r="B69" i="93"/>
  <c r="F5" i="13"/>
  <c r="E5" i="13" s="1"/>
  <c r="B65" i="53"/>
  <c r="F4" i="14"/>
  <c r="E4" i="14" s="1"/>
  <c r="H27" i="87"/>
  <c r="G28" i="87"/>
  <c r="H27" i="86"/>
  <c r="G28" i="86"/>
  <c r="H27" i="85"/>
  <c r="G28" i="85"/>
  <c r="H27" i="84"/>
  <c r="G28" i="84"/>
  <c r="H27" i="83"/>
  <c r="G28" i="83"/>
  <c r="G29" i="82"/>
  <c r="H28" i="82"/>
  <c r="H27" i="81"/>
  <c r="G28" i="81"/>
  <c r="H27" i="80"/>
  <c r="G28" i="80"/>
  <c r="G29" i="79"/>
  <c r="H28" i="79"/>
  <c r="H27" i="78"/>
  <c r="G28" i="78"/>
  <c r="H27" i="77"/>
  <c r="G28" i="77"/>
  <c r="G29" i="76"/>
  <c r="H28" i="76"/>
  <c r="H27" i="75"/>
  <c r="G28" i="75"/>
  <c r="G29" i="74"/>
  <c r="H28" i="74"/>
  <c r="H27" i="73"/>
  <c r="G28" i="73"/>
  <c r="H27" i="72"/>
  <c r="G28" i="72"/>
  <c r="H27" i="71"/>
  <c r="G28" i="71"/>
  <c r="H27" i="70"/>
  <c r="G28" i="70"/>
  <c r="H27" i="69"/>
  <c r="G28" i="69"/>
  <c r="H27" i="68"/>
  <c r="G28" i="68"/>
  <c r="G29" i="67"/>
  <c r="H28" i="67"/>
  <c r="H27" i="66"/>
  <c r="G28" i="66"/>
  <c r="G29" i="65"/>
  <c r="H28" i="65"/>
  <c r="H27" i="64"/>
  <c r="G28" i="64"/>
  <c r="H27" i="63"/>
  <c r="G28" i="63"/>
  <c r="H27" i="62"/>
  <c r="G28" i="62"/>
  <c r="H27" i="61"/>
  <c r="G28" i="61"/>
  <c r="H27" i="60"/>
  <c r="G28" i="60"/>
  <c r="H27" i="59"/>
  <c r="G28" i="59"/>
  <c r="G29" i="58"/>
  <c r="H28" i="58"/>
  <c r="G29" i="57"/>
  <c r="H28" i="57"/>
  <c r="H27" i="54"/>
  <c r="G28" i="54"/>
  <c r="D30" i="136" l="1"/>
  <c r="E29" i="136"/>
  <c r="E43" i="13"/>
  <c r="D45" i="13" s="1"/>
  <c r="E41" i="13" s="1"/>
  <c r="B71" i="132"/>
  <c r="F30" i="38" s="1"/>
  <c r="E30" i="38" s="1"/>
  <c r="F30" i="37"/>
  <c r="E30" i="37" s="1"/>
  <c r="H33" i="133"/>
  <c r="G34" i="133"/>
  <c r="H34" i="133" s="1"/>
  <c r="H35" i="133" s="1"/>
  <c r="S30" i="63"/>
  <c r="E12" i="11"/>
  <c r="E70" i="131"/>
  <c r="G12" i="8"/>
  <c r="E71" i="130"/>
  <c r="G9" i="38" s="1"/>
  <c r="G9" i="37"/>
  <c r="B71" i="130"/>
  <c r="F9" i="38" s="1"/>
  <c r="E9" i="38" s="1"/>
  <c r="F9" i="37"/>
  <c r="E9" i="37" s="1"/>
  <c r="B70" i="129"/>
  <c r="F38" i="8"/>
  <c r="E38" i="8" s="1"/>
  <c r="E70" i="129"/>
  <c r="G38" i="8"/>
  <c r="G33" i="128"/>
  <c r="H32" i="128"/>
  <c r="E67" i="113"/>
  <c r="G31" i="11"/>
  <c r="B67" i="98"/>
  <c r="F13" i="11"/>
  <c r="E13" i="11" s="1"/>
  <c r="E67" i="120"/>
  <c r="G39" i="11"/>
  <c r="E67" i="97"/>
  <c r="G11" i="11"/>
  <c r="B67" i="99"/>
  <c r="F15" i="11"/>
  <c r="E15" i="11" s="1"/>
  <c r="E67" i="109"/>
  <c r="G26" i="11"/>
  <c r="B67" i="121"/>
  <c r="F40" i="11"/>
  <c r="E40" i="11" s="1"/>
  <c r="B67" i="116"/>
  <c r="F34" i="11"/>
  <c r="E34" i="11" s="1"/>
  <c r="B67" i="97"/>
  <c r="F11" i="11"/>
  <c r="E11" i="11" s="1"/>
  <c r="B67" i="106"/>
  <c r="F23" i="11"/>
  <c r="E23" i="11" s="1"/>
  <c r="E68" i="119"/>
  <c r="G37" i="50"/>
  <c r="B67" i="109"/>
  <c r="F26" i="11"/>
  <c r="E26" i="11" s="1"/>
  <c r="E67" i="98"/>
  <c r="G13" i="11"/>
  <c r="E68" i="106"/>
  <c r="G23" i="50"/>
  <c r="E67" i="112"/>
  <c r="G29" i="11"/>
  <c r="B67" i="114"/>
  <c r="F32" i="11"/>
  <c r="E32" i="11" s="1"/>
  <c r="E67" i="104"/>
  <c r="G21" i="11"/>
  <c r="E67" i="96"/>
  <c r="G10" i="11"/>
  <c r="B67" i="96"/>
  <c r="F10" i="11"/>
  <c r="E10" i="11" s="1"/>
  <c r="B67" i="113"/>
  <c r="F31" i="11"/>
  <c r="E31" i="11" s="1"/>
  <c r="E68" i="114"/>
  <c r="G32" i="50"/>
  <c r="B67" i="103"/>
  <c r="F20" i="11"/>
  <c r="E20" i="11" s="1"/>
  <c r="B67" i="107"/>
  <c r="F24" i="11"/>
  <c r="E24" i="11" s="1"/>
  <c r="B67" i="101"/>
  <c r="F18" i="11"/>
  <c r="E18" i="11" s="1"/>
  <c r="E67" i="107"/>
  <c r="G24" i="11"/>
  <c r="B67" i="104"/>
  <c r="F21" i="11"/>
  <c r="E21" i="11" s="1"/>
  <c r="E72" i="115"/>
  <c r="G33" i="38" s="1"/>
  <c r="G33" i="37"/>
  <c r="E67" i="103"/>
  <c r="G20" i="11"/>
  <c r="E67" i="111"/>
  <c r="G28" i="11"/>
  <c r="E68" i="99"/>
  <c r="G15" i="50"/>
  <c r="E67" i="108"/>
  <c r="G25" i="11"/>
  <c r="B67" i="118"/>
  <c r="F36" i="11"/>
  <c r="E36" i="11" s="1"/>
  <c r="E67" i="121"/>
  <c r="G40" i="11"/>
  <c r="B67" i="120"/>
  <c r="F39" i="11"/>
  <c r="E39" i="11" s="1"/>
  <c r="B67" i="112"/>
  <c r="F29" i="11"/>
  <c r="E29" i="11" s="1"/>
  <c r="E67" i="117"/>
  <c r="G35" i="11"/>
  <c r="B67" i="119"/>
  <c r="F37" i="11"/>
  <c r="E37" i="11" s="1"/>
  <c r="B67" i="111"/>
  <c r="F28" i="11"/>
  <c r="E28" i="11" s="1"/>
  <c r="B67" i="105"/>
  <c r="F22" i="11"/>
  <c r="E22" i="11" s="1"/>
  <c r="E68" i="116"/>
  <c r="G34" i="50"/>
  <c r="B68" i="115"/>
  <c r="F33" i="11"/>
  <c r="E33" i="11" s="1"/>
  <c r="B67" i="117"/>
  <c r="F35" i="11"/>
  <c r="E35" i="11" s="1"/>
  <c r="B67" i="108"/>
  <c r="F25" i="11"/>
  <c r="E25" i="11" s="1"/>
  <c r="E67" i="118"/>
  <c r="G36" i="11"/>
  <c r="E68" i="101"/>
  <c r="G18" i="50"/>
  <c r="B67" i="110"/>
  <c r="F27" i="11"/>
  <c r="E27" i="11" s="1"/>
  <c r="E67" i="110"/>
  <c r="G27" i="11"/>
  <c r="E67" i="105"/>
  <c r="G22" i="11"/>
  <c r="B67" i="102"/>
  <c r="F19" i="11"/>
  <c r="E19" i="11" s="1"/>
  <c r="E67" i="102"/>
  <c r="G19" i="11"/>
  <c r="E67" i="94"/>
  <c r="G7" i="11"/>
  <c r="E71" i="93"/>
  <c r="G5" i="50"/>
  <c r="B67" i="100"/>
  <c r="F17" i="11"/>
  <c r="E17" i="11" s="1"/>
  <c r="E68" i="100"/>
  <c r="G17" i="50"/>
  <c r="E67" i="53"/>
  <c r="G4" i="11"/>
  <c r="E67" i="95"/>
  <c r="G8" i="11"/>
  <c r="B67" i="95"/>
  <c r="F8" i="11"/>
  <c r="E8" i="11" s="1"/>
  <c r="B67" i="94"/>
  <c r="F7" i="11"/>
  <c r="E7" i="11" s="1"/>
  <c r="B70" i="93"/>
  <c r="F5" i="11"/>
  <c r="E5" i="11" s="1"/>
  <c r="B66" i="53"/>
  <c r="F4" i="13"/>
  <c r="E4" i="13" s="1"/>
  <c r="H28" i="87"/>
  <c r="G29" i="87"/>
  <c r="H28" i="86"/>
  <c r="G29" i="86"/>
  <c r="H28" i="85"/>
  <c r="G29" i="85"/>
  <c r="H28" i="84"/>
  <c r="G29" i="84"/>
  <c r="H28" i="83"/>
  <c r="G29" i="83"/>
  <c r="G30" i="82"/>
  <c r="H29" i="82"/>
  <c r="H28" i="81"/>
  <c r="G29" i="81"/>
  <c r="H28" i="80"/>
  <c r="G29" i="80"/>
  <c r="G30" i="79"/>
  <c r="H29" i="79"/>
  <c r="H28" i="78"/>
  <c r="G29" i="78"/>
  <c r="H28" i="77"/>
  <c r="G29" i="77"/>
  <c r="G30" i="76"/>
  <c r="H29" i="76"/>
  <c r="H28" i="75"/>
  <c r="G29" i="75"/>
  <c r="G30" i="74"/>
  <c r="H29" i="74"/>
  <c r="H28" i="73"/>
  <c r="G29" i="73"/>
  <c r="H28" i="72"/>
  <c r="G29" i="72"/>
  <c r="H28" i="71"/>
  <c r="G29" i="71"/>
  <c r="H28" i="70"/>
  <c r="G29" i="70"/>
  <c r="H28" i="69"/>
  <c r="G29" i="69"/>
  <c r="H28" i="68"/>
  <c r="G29" i="68"/>
  <c r="G30" i="67"/>
  <c r="H29" i="67"/>
  <c r="H28" i="66"/>
  <c r="G29" i="66"/>
  <c r="G30" i="65"/>
  <c r="H29" i="65"/>
  <c r="H28" i="64"/>
  <c r="G29" i="64"/>
  <c r="H28" i="63"/>
  <c r="G29" i="63"/>
  <c r="H28" i="62"/>
  <c r="G29" i="62"/>
  <c r="H28" i="61"/>
  <c r="G29" i="61"/>
  <c r="H28" i="60"/>
  <c r="G29" i="60"/>
  <c r="H28" i="59"/>
  <c r="G29" i="59"/>
  <c r="G30" i="58"/>
  <c r="H29" i="58"/>
  <c r="G30" i="57"/>
  <c r="H29" i="57"/>
  <c r="G29" i="54"/>
  <c r="H28" i="54"/>
  <c r="D31" i="136" l="1"/>
  <c r="E30" i="136"/>
  <c r="E43" i="11"/>
  <c r="D45" i="11" s="1"/>
  <c r="E41" i="11" s="1"/>
  <c r="S31" i="63"/>
  <c r="E12" i="50"/>
  <c r="E71" i="131"/>
  <c r="G12" i="38" s="1"/>
  <c r="G12" i="37"/>
  <c r="E71" i="129"/>
  <c r="G38" i="38" s="1"/>
  <c r="G37" i="37"/>
  <c r="B71" i="129"/>
  <c r="F38" i="38" s="1"/>
  <c r="E38" i="38" s="1"/>
  <c r="F37" i="37"/>
  <c r="E37" i="37" s="1"/>
  <c r="H33" i="128"/>
  <c r="G34" i="128"/>
  <c r="H34" i="128" s="1"/>
  <c r="H35" i="128" s="1"/>
  <c r="E69" i="116"/>
  <c r="G34" i="51"/>
  <c r="B68" i="114"/>
  <c r="F32" i="50"/>
  <c r="E32" i="50" s="1"/>
  <c r="B68" i="109"/>
  <c r="F26" i="50"/>
  <c r="E26" i="50" s="1"/>
  <c r="B68" i="116"/>
  <c r="F34" i="50"/>
  <c r="E34" i="50" s="1"/>
  <c r="E68" i="97"/>
  <c r="G11" i="50"/>
  <c r="E68" i="117"/>
  <c r="G35" i="50"/>
  <c r="E68" i="103"/>
  <c r="G20" i="50"/>
  <c r="E68" i="110"/>
  <c r="G27" i="50"/>
  <c r="B68" i="108"/>
  <c r="F25" i="50"/>
  <c r="E25" i="50" s="1"/>
  <c r="B68" i="105"/>
  <c r="F22" i="50"/>
  <c r="E22" i="50" s="1"/>
  <c r="B68" i="112"/>
  <c r="F29" i="50"/>
  <c r="E29" i="50" s="1"/>
  <c r="E68" i="108"/>
  <c r="G25" i="50"/>
  <c r="B68" i="107"/>
  <c r="F24" i="50"/>
  <c r="E24" i="50" s="1"/>
  <c r="B68" i="96"/>
  <c r="F10" i="50"/>
  <c r="E10" i="50" s="1"/>
  <c r="E68" i="112"/>
  <c r="G29" i="50"/>
  <c r="E69" i="119"/>
  <c r="G37" i="51"/>
  <c r="B68" i="121"/>
  <c r="F40" i="50"/>
  <c r="E40" i="50" s="1"/>
  <c r="E68" i="120"/>
  <c r="G39" i="50"/>
  <c r="E68" i="118"/>
  <c r="G36" i="50"/>
  <c r="B68" i="101"/>
  <c r="F18" i="50"/>
  <c r="E18" i="50" s="1"/>
  <c r="B68" i="110"/>
  <c r="F27" i="50"/>
  <c r="E27" i="50" s="1"/>
  <c r="B68" i="117"/>
  <c r="F35" i="50"/>
  <c r="E35" i="50" s="1"/>
  <c r="B68" i="111"/>
  <c r="F28" i="50"/>
  <c r="E28" i="50" s="1"/>
  <c r="B68" i="120"/>
  <c r="F39" i="50"/>
  <c r="E39" i="50" s="1"/>
  <c r="E69" i="99"/>
  <c r="G15" i="51"/>
  <c r="B68" i="104"/>
  <c r="F21" i="50"/>
  <c r="E21" i="50" s="1"/>
  <c r="B68" i="103"/>
  <c r="F20" i="50"/>
  <c r="E20" i="50" s="1"/>
  <c r="E68" i="96"/>
  <c r="G10" i="50"/>
  <c r="E69" i="106"/>
  <c r="G23" i="51"/>
  <c r="B68" i="106"/>
  <c r="F23" i="50"/>
  <c r="E23" i="50" s="1"/>
  <c r="E68" i="109"/>
  <c r="G26" i="50"/>
  <c r="B68" i="98"/>
  <c r="F13" i="50"/>
  <c r="E13" i="50" s="1"/>
  <c r="B68" i="118"/>
  <c r="F36" i="50"/>
  <c r="E36" i="50" s="1"/>
  <c r="B68" i="113"/>
  <c r="F31" i="50"/>
  <c r="E31" i="50" s="1"/>
  <c r="E69" i="101"/>
  <c r="G18" i="51"/>
  <c r="B69" i="115"/>
  <c r="F33" i="50"/>
  <c r="E33" i="50" s="1"/>
  <c r="B68" i="119"/>
  <c r="F37" i="50"/>
  <c r="E37" i="50" s="1"/>
  <c r="E68" i="121"/>
  <c r="G40" i="50"/>
  <c r="E68" i="111"/>
  <c r="G28" i="50"/>
  <c r="E68" i="107"/>
  <c r="G24" i="50"/>
  <c r="E69" i="114"/>
  <c r="G32" i="51"/>
  <c r="E68" i="104"/>
  <c r="G21" i="50"/>
  <c r="E68" i="105"/>
  <c r="G22" i="50"/>
  <c r="E68" i="98"/>
  <c r="G13" i="50"/>
  <c r="B68" i="97"/>
  <c r="F11" i="50"/>
  <c r="E11" i="50" s="1"/>
  <c r="B68" i="99"/>
  <c r="F15" i="50"/>
  <c r="E15" i="50" s="1"/>
  <c r="E68" i="113"/>
  <c r="G31" i="50"/>
  <c r="B68" i="102"/>
  <c r="F19" i="50"/>
  <c r="E19" i="50" s="1"/>
  <c r="E68" i="102"/>
  <c r="G19" i="50"/>
  <c r="E68" i="94"/>
  <c r="G7" i="50"/>
  <c r="E72" i="93"/>
  <c r="G5" i="51"/>
  <c r="E69" i="100"/>
  <c r="G17" i="51"/>
  <c r="B68" i="100"/>
  <c r="F17" i="50"/>
  <c r="E17" i="50" s="1"/>
  <c r="E68" i="53"/>
  <c r="G4" i="50"/>
  <c r="E68" i="95"/>
  <c r="G8" i="50"/>
  <c r="B68" i="95"/>
  <c r="F8" i="50"/>
  <c r="E8" i="50" s="1"/>
  <c r="B68" i="94"/>
  <c r="F7" i="50"/>
  <c r="E7" i="50" s="1"/>
  <c r="B71" i="93"/>
  <c r="F5" i="50"/>
  <c r="E5" i="50" s="1"/>
  <c r="B67" i="53"/>
  <c r="F4" i="11"/>
  <c r="E4" i="11" s="1"/>
  <c r="H29" i="87"/>
  <c r="G30" i="87"/>
  <c r="H29" i="86"/>
  <c r="G30" i="86"/>
  <c r="H29" i="85"/>
  <c r="G30" i="85"/>
  <c r="H29" i="84"/>
  <c r="G30" i="84"/>
  <c r="H29" i="83"/>
  <c r="G30" i="83"/>
  <c r="G31" i="82"/>
  <c r="H30" i="82"/>
  <c r="H29" i="81"/>
  <c r="G30" i="81"/>
  <c r="H29" i="80"/>
  <c r="G30" i="80"/>
  <c r="G31" i="79"/>
  <c r="H30" i="79"/>
  <c r="H29" i="78"/>
  <c r="G30" i="78"/>
  <c r="H29" i="77"/>
  <c r="G30" i="77"/>
  <c r="G31" i="76"/>
  <c r="H30" i="76"/>
  <c r="H29" i="75"/>
  <c r="G30" i="75"/>
  <c r="G31" i="74"/>
  <c r="H30" i="74"/>
  <c r="H29" i="73"/>
  <c r="G30" i="73"/>
  <c r="H29" i="72"/>
  <c r="G30" i="72"/>
  <c r="H29" i="71"/>
  <c r="G30" i="71"/>
  <c r="H29" i="70"/>
  <c r="G30" i="70"/>
  <c r="H29" i="69"/>
  <c r="G30" i="69"/>
  <c r="H29" i="68"/>
  <c r="G30" i="68"/>
  <c r="G31" i="67"/>
  <c r="H30" i="67"/>
  <c r="H29" i="66"/>
  <c r="G30" i="66"/>
  <c r="G31" i="65"/>
  <c r="H30" i="65"/>
  <c r="H29" i="64"/>
  <c r="G30" i="64"/>
  <c r="H29" i="63"/>
  <c r="G30" i="63"/>
  <c r="H29" i="62"/>
  <c r="G30" i="62"/>
  <c r="H29" i="61"/>
  <c r="G30" i="61"/>
  <c r="H29" i="60"/>
  <c r="G30" i="60"/>
  <c r="H29" i="59"/>
  <c r="G30" i="59"/>
  <c r="G31" i="58"/>
  <c r="H30" i="58"/>
  <c r="G31" i="57"/>
  <c r="H30" i="57"/>
  <c r="H29" i="54"/>
  <c r="G30" i="54"/>
  <c r="D32" i="136" l="1"/>
  <c r="E31" i="136"/>
  <c r="E43" i="50"/>
  <c r="D45" i="50" s="1"/>
  <c r="E41" i="50" s="1"/>
  <c r="S32" i="63"/>
  <c r="E12" i="51"/>
  <c r="E69" i="98"/>
  <c r="G13" i="51"/>
  <c r="E69" i="107"/>
  <c r="G24" i="51"/>
  <c r="B70" i="115"/>
  <c r="F33" i="51"/>
  <c r="E33" i="51" s="1"/>
  <c r="B69" i="98"/>
  <c r="F13" i="51"/>
  <c r="E13" i="51" s="1"/>
  <c r="E69" i="96"/>
  <c r="G10" i="51"/>
  <c r="B69" i="120"/>
  <c r="F39" i="51"/>
  <c r="E39" i="51" s="1"/>
  <c r="B69" i="101"/>
  <c r="F18" i="51"/>
  <c r="E18" i="51" s="1"/>
  <c r="E70" i="119"/>
  <c r="G37" i="8"/>
  <c r="E69" i="108"/>
  <c r="G25" i="51"/>
  <c r="E69" i="110"/>
  <c r="G27" i="51"/>
  <c r="B69" i="116"/>
  <c r="F34" i="51"/>
  <c r="E34" i="51" s="1"/>
  <c r="E69" i="113"/>
  <c r="G31" i="51"/>
  <c r="E69" i="105"/>
  <c r="G22" i="51"/>
  <c r="E69" i="111"/>
  <c r="G28" i="51"/>
  <c r="E70" i="101"/>
  <c r="G18" i="8"/>
  <c r="E69" i="109"/>
  <c r="G26" i="51"/>
  <c r="B69" i="103"/>
  <c r="F20" i="51"/>
  <c r="E20" i="51" s="1"/>
  <c r="B69" i="111"/>
  <c r="F28" i="51"/>
  <c r="E28" i="51" s="1"/>
  <c r="E69" i="118"/>
  <c r="G36" i="51"/>
  <c r="E69" i="112"/>
  <c r="G29" i="51"/>
  <c r="B69" i="112"/>
  <c r="F29" i="51"/>
  <c r="E29" i="51" s="1"/>
  <c r="E69" i="103"/>
  <c r="G20" i="51"/>
  <c r="B69" i="109"/>
  <c r="F26" i="51"/>
  <c r="E26" i="51" s="1"/>
  <c r="B69" i="99"/>
  <c r="F15" i="51"/>
  <c r="E15" i="51" s="1"/>
  <c r="B69" i="113"/>
  <c r="F31" i="51"/>
  <c r="E31" i="51" s="1"/>
  <c r="B69" i="117"/>
  <c r="F35" i="51"/>
  <c r="E35" i="51" s="1"/>
  <c r="E69" i="120"/>
  <c r="G39" i="51"/>
  <c r="B69" i="96"/>
  <c r="F10" i="51"/>
  <c r="E10" i="51" s="1"/>
  <c r="B69" i="105"/>
  <c r="F22" i="51"/>
  <c r="E22" i="51" s="1"/>
  <c r="E69" i="117"/>
  <c r="G35" i="51"/>
  <c r="B69" i="114"/>
  <c r="F32" i="51"/>
  <c r="E32" i="51" s="1"/>
  <c r="E69" i="104"/>
  <c r="G21" i="51"/>
  <c r="B69" i="104"/>
  <c r="F21" i="51"/>
  <c r="E21" i="51" s="1"/>
  <c r="E69" i="121"/>
  <c r="G40" i="51"/>
  <c r="B69" i="106"/>
  <c r="F23" i="51"/>
  <c r="E23" i="51" s="1"/>
  <c r="B69" i="97"/>
  <c r="F11" i="51"/>
  <c r="E11" i="51" s="1"/>
  <c r="E70" i="114"/>
  <c r="G32" i="8"/>
  <c r="B69" i="119"/>
  <c r="F37" i="51"/>
  <c r="E37" i="51" s="1"/>
  <c r="B69" i="118"/>
  <c r="F36" i="51"/>
  <c r="E36" i="51" s="1"/>
  <c r="E70" i="106"/>
  <c r="G23" i="8"/>
  <c r="E70" i="99"/>
  <c r="G15" i="8"/>
  <c r="B69" i="110"/>
  <c r="F27" i="51"/>
  <c r="E27" i="51" s="1"/>
  <c r="B69" i="121"/>
  <c r="F40" i="51"/>
  <c r="E40" i="51" s="1"/>
  <c r="B69" i="107"/>
  <c r="F24" i="51"/>
  <c r="E24" i="51" s="1"/>
  <c r="B69" i="108"/>
  <c r="F25" i="51"/>
  <c r="E25" i="51" s="1"/>
  <c r="E69" i="97"/>
  <c r="G11" i="51"/>
  <c r="E70" i="116"/>
  <c r="G34" i="8"/>
  <c r="B69" i="102"/>
  <c r="F19" i="51"/>
  <c r="E19" i="51" s="1"/>
  <c r="E69" i="102"/>
  <c r="G19" i="51"/>
  <c r="E69" i="94"/>
  <c r="G7" i="51"/>
  <c r="E73" i="93"/>
  <c r="G5" i="8"/>
  <c r="B69" i="100"/>
  <c r="F17" i="51"/>
  <c r="E17" i="51" s="1"/>
  <c r="E70" i="100"/>
  <c r="G17" i="8"/>
  <c r="E69" i="53"/>
  <c r="G4" i="51"/>
  <c r="E69" i="95"/>
  <c r="G8" i="51"/>
  <c r="B69" i="95"/>
  <c r="F8" i="51"/>
  <c r="E8" i="51" s="1"/>
  <c r="B69" i="94"/>
  <c r="F7" i="51"/>
  <c r="E7" i="51" s="1"/>
  <c r="B72" i="93"/>
  <c r="F5" i="51"/>
  <c r="E5" i="51" s="1"/>
  <c r="B68" i="53"/>
  <c r="F4" i="50"/>
  <c r="E4" i="50" s="1"/>
  <c r="H30" i="87"/>
  <c r="G31" i="87"/>
  <c r="H30" i="86"/>
  <c r="G31" i="86"/>
  <c r="H30" i="85"/>
  <c r="G31" i="85"/>
  <c r="H30" i="84"/>
  <c r="G31" i="84"/>
  <c r="H30" i="83"/>
  <c r="G31" i="83"/>
  <c r="G32" i="82"/>
  <c r="H31" i="82"/>
  <c r="H30" i="81"/>
  <c r="G31" i="81"/>
  <c r="H30" i="80"/>
  <c r="G31" i="80"/>
  <c r="G32" i="79"/>
  <c r="H31" i="79"/>
  <c r="H30" i="78"/>
  <c r="G31" i="78"/>
  <c r="H30" i="77"/>
  <c r="G31" i="77"/>
  <c r="G32" i="76"/>
  <c r="H31" i="76"/>
  <c r="H30" i="75"/>
  <c r="G31" i="75"/>
  <c r="G32" i="74"/>
  <c r="H31" i="74"/>
  <c r="H30" i="73"/>
  <c r="G31" i="73"/>
  <c r="H30" i="72"/>
  <c r="G31" i="72"/>
  <c r="H30" i="71"/>
  <c r="G31" i="71"/>
  <c r="H30" i="70"/>
  <c r="G31" i="70"/>
  <c r="H30" i="69"/>
  <c r="G31" i="69"/>
  <c r="H30" i="68"/>
  <c r="G31" i="68"/>
  <c r="G32" i="67"/>
  <c r="H31" i="67"/>
  <c r="H30" i="66"/>
  <c r="G31" i="66"/>
  <c r="G32" i="65"/>
  <c r="H31" i="65"/>
  <c r="H30" i="64"/>
  <c r="G31" i="64"/>
  <c r="H30" i="63"/>
  <c r="G31" i="63"/>
  <c r="H30" i="62"/>
  <c r="G31" i="62"/>
  <c r="H30" i="61"/>
  <c r="G31" i="61"/>
  <c r="H30" i="60"/>
  <c r="G31" i="60"/>
  <c r="H30" i="59"/>
  <c r="G31" i="59"/>
  <c r="G32" i="58"/>
  <c r="H31" i="58"/>
  <c r="G32" i="57"/>
  <c r="H31" i="57"/>
  <c r="G31" i="54"/>
  <c r="H30" i="54"/>
  <c r="D33" i="136" l="1"/>
  <c r="E32" i="136"/>
  <c r="E43" i="51"/>
  <c r="D45" i="51" s="1"/>
  <c r="E41" i="51" s="1"/>
  <c r="S33" i="63"/>
  <c r="E12" i="8"/>
  <c r="B70" i="96"/>
  <c r="F10" i="8"/>
  <c r="E10" i="8" s="1"/>
  <c r="B70" i="99"/>
  <c r="F15" i="8"/>
  <c r="E15" i="8" s="1"/>
  <c r="E71" i="116"/>
  <c r="G34" i="38" s="1"/>
  <c r="G34" i="37"/>
  <c r="B70" i="121"/>
  <c r="F40" i="8"/>
  <c r="E40" i="8" s="1"/>
  <c r="B70" i="118"/>
  <c r="F36" i="8"/>
  <c r="E36" i="8" s="1"/>
  <c r="B70" i="106"/>
  <c r="F23" i="8"/>
  <c r="E23" i="8" s="1"/>
  <c r="B70" i="97"/>
  <c r="F11" i="8"/>
  <c r="E11" i="8" s="1"/>
  <c r="E70" i="113"/>
  <c r="G31" i="8"/>
  <c r="B70" i="114"/>
  <c r="F32" i="8"/>
  <c r="E32" i="8" s="1"/>
  <c r="E70" i="120"/>
  <c r="G39" i="8"/>
  <c r="B70" i="109"/>
  <c r="F26" i="8"/>
  <c r="E26" i="8" s="1"/>
  <c r="E70" i="118"/>
  <c r="G36" i="8"/>
  <c r="E71" i="101"/>
  <c r="G18" i="38" s="1"/>
  <c r="G18" i="37"/>
  <c r="B70" i="116"/>
  <c r="F34" i="8"/>
  <c r="E34" i="8" s="1"/>
  <c r="B70" i="101"/>
  <c r="F18" i="8"/>
  <c r="E18" i="8" s="1"/>
  <c r="B71" i="115"/>
  <c r="F33" i="8"/>
  <c r="E33" i="8" s="1"/>
  <c r="E71" i="106"/>
  <c r="G23" i="38" s="1"/>
  <c r="G23" i="37"/>
  <c r="E71" i="119"/>
  <c r="G37" i="38" s="1"/>
  <c r="G38" i="37"/>
  <c r="E70" i="97"/>
  <c r="G11" i="8"/>
  <c r="B70" i="110"/>
  <c r="F27" i="8"/>
  <c r="E27" i="8" s="1"/>
  <c r="B70" i="119"/>
  <c r="F37" i="8"/>
  <c r="E37" i="8" s="1"/>
  <c r="E70" i="121"/>
  <c r="G40" i="8"/>
  <c r="B70" i="98"/>
  <c r="F13" i="8"/>
  <c r="E13" i="8" s="1"/>
  <c r="E70" i="117"/>
  <c r="G35" i="8"/>
  <c r="B70" i="117"/>
  <c r="F35" i="8"/>
  <c r="E35" i="8" s="1"/>
  <c r="E70" i="103"/>
  <c r="G20" i="8"/>
  <c r="B70" i="111"/>
  <c r="F28" i="8"/>
  <c r="E28" i="8" s="1"/>
  <c r="E70" i="111"/>
  <c r="G28" i="8"/>
  <c r="E70" i="110"/>
  <c r="G27" i="8"/>
  <c r="B70" i="120"/>
  <c r="F39" i="8"/>
  <c r="E39" i="8" s="1"/>
  <c r="E70" i="107"/>
  <c r="G24" i="8"/>
  <c r="B70" i="107"/>
  <c r="F24" i="8"/>
  <c r="E24" i="8" s="1"/>
  <c r="E70" i="104"/>
  <c r="G21" i="8"/>
  <c r="E70" i="109"/>
  <c r="G26" i="8"/>
  <c r="B70" i="108"/>
  <c r="F25" i="8"/>
  <c r="E25" i="8" s="1"/>
  <c r="E71" i="114"/>
  <c r="G32" i="38" s="1"/>
  <c r="G32" i="37"/>
  <c r="B70" i="104"/>
  <c r="F21" i="8"/>
  <c r="E21" i="8" s="1"/>
  <c r="E70" i="112"/>
  <c r="G29" i="8"/>
  <c r="E71" i="99"/>
  <c r="G15" i="38" s="1"/>
  <c r="G15" i="37"/>
  <c r="B70" i="105"/>
  <c r="F22" i="8"/>
  <c r="E22" i="8" s="1"/>
  <c r="B70" i="113"/>
  <c r="F31" i="8"/>
  <c r="E31" i="8" s="1"/>
  <c r="B70" i="112"/>
  <c r="F29" i="8"/>
  <c r="E29" i="8" s="1"/>
  <c r="B70" i="103"/>
  <c r="F20" i="8"/>
  <c r="E20" i="8" s="1"/>
  <c r="E70" i="105"/>
  <c r="G22" i="8"/>
  <c r="E70" i="108"/>
  <c r="G25" i="8"/>
  <c r="E70" i="96"/>
  <c r="G10" i="8"/>
  <c r="E70" i="98"/>
  <c r="G13" i="8"/>
  <c r="B70" i="102"/>
  <c r="F19" i="8"/>
  <c r="E19" i="8" s="1"/>
  <c r="E70" i="102"/>
  <c r="G19" i="8"/>
  <c r="E70" i="94"/>
  <c r="G7" i="8"/>
  <c r="E74" i="93"/>
  <c r="G5" i="38" s="1"/>
  <c r="G5" i="37"/>
  <c r="E71" i="100"/>
  <c r="G17" i="38" s="1"/>
  <c r="G17" i="37"/>
  <c r="B70" i="100"/>
  <c r="F17" i="8"/>
  <c r="E17" i="8" s="1"/>
  <c r="E70" i="53"/>
  <c r="G4" i="8"/>
  <c r="E70" i="95"/>
  <c r="G8" i="8"/>
  <c r="B70" i="95"/>
  <c r="F8" i="8"/>
  <c r="E8" i="8" s="1"/>
  <c r="B70" i="94"/>
  <c r="F7" i="8"/>
  <c r="E7" i="8" s="1"/>
  <c r="B73" i="93"/>
  <c r="F5" i="8"/>
  <c r="E5" i="8" s="1"/>
  <c r="B69" i="53"/>
  <c r="F4" i="51"/>
  <c r="E4" i="51" s="1"/>
  <c r="H31" i="87"/>
  <c r="G32" i="87"/>
  <c r="H31" i="86"/>
  <c r="G32" i="86"/>
  <c r="H31" i="85"/>
  <c r="G32" i="85"/>
  <c r="H31" i="84"/>
  <c r="G32" i="84"/>
  <c r="H31" i="83"/>
  <c r="G32" i="83"/>
  <c r="G33" i="82"/>
  <c r="H32" i="82"/>
  <c r="H31" i="81"/>
  <c r="G32" i="81"/>
  <c r="H31" i="80"/>
  <c r="G32" i="80"/>
  <c r="G33" i="79"/>
  <c r="H32" i="79"/>
  <c r="H31" i="78"/>
  <c r="G32" i="78"/>
  <c r="H31" i="77"/>
  <c r="G32" i="77"/>
  <c r="G33" i="76"/>
  <c r="H32" i="76"/>
  <c r="H31" i="75"/>
  <c r="G32" i="75"/>
  <c r="G33" i="74"/>
  <c r="H32" i="74"/>
  <c r="H31" i="73"/>
  <c r="G32" i="73"/>
  <c r="H31" i="72"/>
  <c r="G32" i="72"/>
  <c r="H31" i="71"/>
  <c r="G32" i="71"/>
  <c r="H31" i="70"/>
  <c r="G32" i="70"/>
  <c r="H31" i="69"/>
  <c r="G32" i="69"/>
  <c r="H31" i="68"/>
  <c r="G32" i="68"/>
  <c r="G33" i="67"/>
  <c r="H32" i="67"/>
  <c r="H31" i="66"/>
  <c r="G32" i="66"/>
  <c r="G33" i="65"/>
  <c r="H32" i="65"/>
  <c r="H31" i="64"/>
  <c r="G32" i="64"/>
  <c r="H31" i="63"/>
  <c r="G32" i="63"/>
  <c r="H31" i="62"/>
  <c r="G32" i="62"/>
  <c r="H31" i="61"/>
  <c r="G32" i="61"/>
  <c r="H31" i="60"/>
  <c r="G32" i="60"/>
  <c r="H31" i="59"/>
  <c r="G32" i="59"/>
  <c r="G33" i="58"/>
  <c r="H32" i="58"/>
  <c r="G33" i="57"/>
  <c r="H32" i="57"/>
  <c r="H31" i="54"/>
  <c r="G32" i="54"/>
  <c r="D34" i="136" l="1"/>
  <c r="E33" i="136"/>
  <c r="E43" i="8"/>
  <c r="D45" i="8" s="1"/>
  <c r="E41" i="8" s="1"/>
  <c r="S34" i="63"/>
  <c r="E12" i="38" s="1"/>
  <c r="E12" i="37"/>
  <c r="B71" i="105"/>
  <c r="F22" i="38" s="1"/>
  <c r="E22" i="38" s="1"/>
  <c r="F22" i="37"/>
  <c r="E22" i="37" s="1"/>
  <c r="B71" i="107"/>
  <c r="F24" i="38" s="1"/>
  <c r="E24" i="38" s="1"/>
  <c r="F24" i="37"/>
  <c r="E24" i="37" s="1"/>
  <c r="E71" i="111"/>
  <c r="G28" i="38" s="1"/>
  <c r="G28" i="37"/>
  <c r="B71" i="110"/>
  <c r="F27" i="38" s="1"/>
  <c r="E27" i="38" s="1"/>
  <c r="F27" i="37"/>
  <c r="E27" i="37" s="1"/>
  <c r="E71" i="98"/>
  <c r="G13" i="38" s="1"/>
  <c r="G13" i="37"/>
  <c r="B71" i="103"/>
  <c r="F20" i="38" s="1"/>
  <c r="E20" i="38" s="1"/>
  <c r="F20" i="37"/>
  <c r="E20" i="37" s="1"/>
  <c r="E71" i="113"/>
  <c r="G31" i="38" s="1"/>
  <c r="G31" i="37"/>
  <c r="B71" i="108"/>
  <c r="F25" i="38" s="1"/>
  <c r="E25" i="38" s="1"/>
  <c r="F25" i="37"/>
  <c r="E25" i="37" s="1"/>
  <c r="E71" i="107"/>
  <c r="G24" i="38" s="1"/>
  <c r="G24" i="37"/>
  <c r="B71" i="111"/>
  <c r="F28" i="38" s="1"/>
  <c r="E28" i="38" s="1"/>
  <c r="F28" i="37"/>
  <c r="E28" i="37" s="1"/>
  <c r="B71" i="98"/>
  <c r="F13" i="38" s="1"/>
  <c r="F13" i="37"/>
  <c r="E13" i="37" s="1"/>
  <c r="E71" i="97"/>
  <c r="G11" i="38" s="1"/>
  <c r="G11" i="37"/>
  <c r="B71" i="101"/>
  <c r="F18" i="38" s="1"/>
  <c r="E18" i="38" s="1"/>
  <c r="F18" i="37"/>
  <c r="E18" i="37" s="1"/>
  <c r="B71" i="109"/>
  <c r="F26" i="38" s="1"/>
  <c r="E26" i="38" s="1"/>
  <c r="F26" i="37"/>
  <c r="E26" i="37" s="1"/>
  <c r="B71" i="97"/>
  <c r="F11" i="38" s="1"/>
  <c r="E11" i="38" s="1"/>
  <c r="F11" i="37"/>
  <c r="E11" i="37" s="1"/>
  <c r="E71" i="118"/>
  <c r="G36" i="38" s="1"/>
  <c r="G36" i="37"/>
  <c r="E71" i="96"/>
  <c r="G10" i="38" s="1"/>
  <c r="G10" i="37"/>
  <c r="B71" i="112"/>
  <c r="F29" i="38" s="1"/>
  <c r="E29" i="38" s="1"/>
  <c r="F29" i="37"/>
  <c r="E29" i="37" s="1"/>
  <c r="B71" i="121"/>
  <c r="F40" i="38" s="1"/>
  <c r="E40" i="38" s="1"/>
  <c r="F40" i="37"/>
  <c r="E40" i="37" s="1"/>
  <c r="E71" i="112"/>
  <c r="G29" i="38" s="1"/>
  <c r="G29" i="37"/>
  <c r="E71" i="109"/>
  <c r="G26" i="38" s="1"/>
  <c r="G26" i="37"/>
  <c r="B71" i="120"/>
  <c r="F39" i="38" s="1"/>
  <c r="E39" i="38" s="1"/>
  <c r="F39" i="37"/>
  <c r="E39" i="37" s="1"/>
  <c r="E71" i="103"/>
  <c r="G20" i="38" s="1"/>
  <c r="G20" i="37"/>
  <c r="E71" i="121"/>
  <c r="G40" i="38" s="1"/>
  <c r="G40" i="37"/>
  <c r="B71" i="116"/>
  <c r="F34" i="38" s="1"/>
  <c r="E34" i="38" s="1"/>
  <c r="F34" i="37"/>
  <c r="E34" i="37" s="1"/>
  <c r="E71" i="120"/>
  <c r="G39" i="38" s="1"/>
  <c r="G39" i="37"/>
  <c r="B71" i="106"/>
  <c r="F23" i="38" s="1"/>
  <c r="E23" i="38" s="1"/>
  <c r="F23" i="37"/>
  <c r="E23" i="37" s="1"/>
  <c r="B71" i="99"/>
  <c r="F15" i="38" s="1"/>
  <c r="E15" i="38" s="1"/>
  <c r="F15" i="37"/>
  <c r="E15" i="37" s="1"/>
  <c r="E71" i="105"/>
  <c r="G22" i="38" s="1"/>
  <c r="G22" i="37"/>
  <c r="B72" i="115"/>
  <c r="F33" i="38" s="1"/>
  <c r="E33" i="38" s="1"/>
  <c r="F33" i="37"/>
  <c r="E33" i="37" s="1"/>
  <c r="E71" i="108"/>
  <c r="G25" i="38" s="1"/>
  <c r="G25" i="37"/>
  <c r="B71" i="113"/>
  <c r="F31" i="38" s="1"/>
  <c r="E31" i="38" s="1"/>
  <c r="F31" i="37"/>
  <c r="E31" i="37" s="1"/>
  <c r="E71" i="117"/>
  <c r="G35" i="38" s="1"/>
  <c r="G35" i="37"/>
  <c r="B71" i="104"/>
  <c r="F21" i="38" s="1"/>
  <c r="E21" i="38" s="1"/>
  <c r="F21" i="37"/>
  <c r="E21" i="37" s="1"/>
  <c r="E71" i="104"/>
  <c r="G21" i="38" s="1"/>
  <c r="G21" i="37"/>
  <c r="E71" i="110"/>
  <c r="G27" i="38" s="1"/>
  <c r="G27" i="37"/>
  <c r="B71" i="117"/>
  <c r="F35" i="38" s="1"/>
  <c r="E35" i="38" s="1"/>
  <c r="F35" i="37"/>
  <c r="E35" i="37" s="1"/>
  <c r="B71" i="119"/>
  <c r="F37" i="38" s="1"/>
  <c r="E37" i="38" s="1"/>
  <c r="F38" i="37"/>
  <c r="E38" i="37" s="1"/>
  <c r="B71" i="114"/>
  <c r="F32" i="38" s="1"/>
  <c r="E32" i="38" s="1"/>
  <c r="F32" i="37"/>
  <c r="E32" i="37" s="1"/>
  <c r="B71" i="118"/>
  <c r="F36" i="38" s="1"/>
  <c r="E36" i="38" s="1"/>
  <c r="F36" i="37"/>
  <c r="E36" i="37" s="1"/>
  <c r="B71" i="96"/>
  <c r="F10" i="38" s="1"/>
  <c r="E10" i="38" s="1"/>
  <c r="F10" i="37"/>
  <c r="E10" i="37" s="1"/>
  <c r="B71" i="102"/>
  <c r="F19" i="38" s="1"/>
  <c r="E19" i="38" s="1"/>
  <c r="F19" i="37"/>
  <c r="E19" i="37" s="1"/>
  <c r="E71" i="102"/>
  <c r="G19" i="38" s="1"/>
  <c r="G19" i="37"/>
  <c r="E71" i="94"/>
  <c r="G7" i="38" s="1"/>
  <c r="G7" i="37"/>
  <c r="B71" i="100"/>
  <c r="F17" i="38" s="1"/>
  <c r="E17" i="38" s="1"/>
  <c r="F17" i="37"/>
  <c r="E17" i="37" s="1"/>
  <c r="E71" i="53"/>
  <c r="G4" i="38" s="1"/>
  <c r="G4" i="37"/>
  <c r="E71" i="95"/>
  <c r="G8" i="38" s="1"/>
  <c r="G8" i="37"/>
  <c r="B71" i="95"/>
  <c r="F8" i="38" s="1"/>
  <c r="E8" i="38" s="1"/>
  <c r="F8" i="37"/>
  <c r="E8" i="37" s="1"/>
  <c r="B71" i="94"/>
  <c r="F7" i="38" s="1"/>
  <c r="E7" i="38" s="1"/>
  <c r="F7" i="37"/>
  <c r="E7" i="37" s="1"/>
  <c r="B74" i="93"/>
  <c r="F5" i="38" s="1"/>
  <c r="E5" i="38" s="1"/>
  <c r="F5" i="37"/>
  <c r="E5" i="37" s="1"/>
  <c r="B70" i="53"/>
  <c r="F4" i="8"/>
  <c r="E4" i="8" s="1"/>
  <c r="H32" i="87"/>
  <c r="G33" i="87"/>
  <c r="H32" i="86"/>
  <c r="G33" i="86"/>
  <c r="H32" i="85"/>
  <c r="G33" i="85"/>
  <c r="H32" i="84"/>
  <c r="G33" i="84"/>
  <c r="H32" i="83"/>
  <c r="G33" i="83"/>
  <c r="G34" i="82"/>
  <c r="H34" i="82" s="1"/>
  <c r="H33" i="82"/>
  <c r="H32" i="81"/>
  <c r="G33" i="81"/>
  <c r="H32" i="80"/>
  <c r="G33" i="80"/>
  <c r="G34" i="79"/>
  <c r="H34" i="79" s="1"/>
  <c r="H33" i="79"/>
  <c r="H32" i="78"/>
  <c r="G33" i="78"/>
  <c r="H32" i="77"/>
  <c r="G33" i="77"/>
  <c r="G34" i="76"/>
  <c r="H34" i="76" s="1"/>
  <c r="H33" i="76"/>
  <c r="H32" i="75"/>
  <c r="G33" i="75"/>
  <c r="G34" i="74"/>
  <c r="H34" i="74" s="1"/>
  <c r="H33" i="74"/>
  <c r="H32" i="73"/>
  <c r="G33" i="73"/>
  <c r="H32" i="72"/>
  <c r="G33" i="72"/>
  <c r="H32" i="71"/>
  <c r="G33" i="71"/>
  <c r="H32" i="70"/>
  <c r="G33" i="70"/>
  <c r="H32" i="69"/>
  <c r="G33" i="69"/>
  <c r="H32" i="68"/>
  <c r="G33" i="68"/>
  <c r="G34" i="67"/>
  <c r="H34" i="67" s="1"/>
  <c r="H33" i="67"/>
  <c r="H32" i="66"/>
  <c r="G33" i="66"/>
  <c r="G34" i="65"/>
  <c r="H34" i="65" s="1"/>
  <c r="H33" i="65"/>
  <c r="H32" i="64"/>
  <c r="G33" i="64"/>
  <c r="H32" i="63"/>
  <c r="G33" i="63"/>
  <c r="H32" i="62"/>
  <c r="G33" i="62"/>
  <c r="H32" i="61"/>
  <c r="G33" i="61"/>
  <c r="H32" i="60"/>
  <c r="G33" i="60"/>
  <c r="H32" i="59"/>
  <c r="G33" i="59"/>
  <c r="G34" i="58"/>
  <c r="H34" i="58" s="1"/>
  <c r="H33" i="58"/>
  <c r="G34" i="57"/>
  <c r="H34" i="57" s="1"/>
  <c r="H33" i="57"/>
  <c r="G33" i="54"/>
  <c r="H32" i="54"/>
  <c r="E13" i="38" l="1"/>
  <c r="D35" i="136"/>
  <c r="E35" i="136" s="1"/>
  <c r="E34" i="136"/>
  <c r="H35" i="65"/>
  <c r="H35" i="79"/>
  <c r="H35" i="67"/>
  <c r="E43" i="38"/>
  <c r="D45" i="38" s="1"/>
  <c r="E41" i="38" s="1"/>
  <c r="E43" i="37"/>
  <c r="D45" i="37" s="1"/>
  <c r="E41" i="37" s="1"/>
  <c r="H35" i="76"/>
  <c r="H35" i="58"/>
  <c r="H35" i="74"/>
  <c r="H35" i="82"/>
  <c r="H35" i="57"/>
  <c r="B71" i="53"/>
  <c r="F4" i="38" s="1"/>
  <c r="E4" i="38" s="1"/>
  <c r="F4" i="37"/>
  <c r="E4" i="37" s="1"/>
  <c r="H33" i="87"/>
  <c r="G34" i="87"/>
  <c r="H34" i="87" s="1"/>
  <c r="H33" i="86"/>
  <c r="G34" i="86"/>
  <c r="H34" i="86" s="1"/>
  <c r="H35" i="86" s="1"/>
  <c r="H33" i="85"/>
  <c r="G34" i="85"/>
  <c r="H34" i="85" s="1"/>
  <c r="H35" i="85" s="1"/>
  <c r="H33" i="84"/>
  <c r="G34" i="84"/>
  <c r="H34" i="84" s="1"/>
  <c r="H33" i="83"/>
  <c r="G34" i="83"/>
  <c r="H34" i="83" s="1"/>
  <c r="H35" i="83" s="1"/>
  <c r="H33" i="81"/>
  <c r="G34" i="81"/>
  <c r="H34" i="81" s="1"/>
  <c r="H35" i="81" s="1"/>
  <c r="H33" i="80"/>
  <c r="G34" i="80"/>
  <c r="H34" i="80" s="1"/>
  <c r="H35" i="80" s="1"/>
  <c r="H33" i="78"/>
  <c r="G34" i="78"/>
  <c r="H34" i="78" s="1"/>
  <c r="H33" i="77"/>
  <c r="G34" i="77"/>
  <c r="H34" i="77" s="1"/>
  <c r="H35" i="77" s="1"/>
  <c r="H33" i="75"/>
  <c r="G34" i="75"/>
  <c r="H34" i="75" s="1"/>
  <c r="H35" i="75" s="1"/>
  <c r="H33" i="73"/>
  <c r="G34" i="73"/>
  <c r="H34" i="73" s="1"/>
  <c r="H35" i="73" s="1"/>
  <c r="H33" i="72"/>
  <c r="G34" i="72"/>
  <c r="H34" i="72" s="1"/>
  <c r="H33" i="71"/>
  <c r="G34" i="71"/>
  <c r="H34" i="71" s="1"/>
  <c r="H35" i="71" s="1"/>
  <c r="H33" i="70"/>
  <c r="G34" i="70"/>
  <c r="H34" i="70" s="1"/>
  <c r="H35" i="70" s="1"/>
  <c r="H33" i="69"/>
  <c r="G34" i="69"/>
  <c r="H34" i="69" s="1"/>
  <c r="H35" i="69" s="1"/>
  <c r="H33" i="68"/>
  <c r="G34" i="68"/>
  <c r="H34" i="68" s="1"/>
  <c r="H33" i="66"/>
  <c r="G34" i="66"/>
  <c r="H34" i="66" s="1"/>
  <c r="H35" i="66" s="1"/>
  <c r="H33" i="64"/>
  <c r="G34" i="64"/>
  <c r="H34" i="64" s="1"/>
  <c r="H35" i="64" s="1"/>
  <c r="H33" i="63"/>
  <c r="G34" i="63"/>
  <c r="H34" i="63" s="1"/>
  <c r="H35" i="63" s="1"/>
  <c r="H33" i="62"/>
  <c r="G34" i="62"/>
  <c r="H34" i="62" s="1"/>
  <c r="H33" i="61"/>
  <c r="G34" i="61"/>
  <c r="H34" i="61" s="1"/>
  <c r="H35" i="61" s="1"/>
  <c r="H33" i="60"/>
  <c r="G34" i="60"/>
  <c r="H34" i="60" s="1"/>
  <c r="H35" i="60" s="1"/>
  <c r="H33" i="59"/>
  <c r="G34" i="59"/>
  <c r="H34" i="59" s="1"/>
  <c r="H35" i="59" s="1"/>
  <c r="H33" i="54"/>
  <c r="G34" i="54"/>
  <c r="H34" i="54" s="1"/>
  <c r="H35" i="87" l="1"/>
  <c r="H35" i="62"/>
  <c r="H35" i="68"/>
  <c r="H35" i="72"/>
  <c r="H35" i="78"/>
  <c r="H35" i="84"/>
  <c r="E5" i="4" s="1"/>
  <c r="E25" i="4" s="1"/>
  <c r="E27" i="4" s="1"/>
  <c r="H35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خاص بموقع زياده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الراتب الثابت المفترض قبضه في حاله عدم الغياب او الخصم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<sst xmlns="http://schemas.openxmlformats.org/spreadsheetml/2006/main" count="8741" uniqueCount="921">
  <si>
    <t>comma</t>
  </si>
  <si>
    <t>اجمالى ايراد العملاء الشهري</t>
  </si>
  <si>
    <t>مرتبات واجور</t>
  </si>
  <si>
    <t>مصروفات نثريه</t>
  </si>
  <si>
    <t>اكراميات</t>
  </si>
  <si>
    <t>صيانه</t>
  </si>
  <si>
    <t>بوفيه</t>
  </si>
  <si>
    <t>كهرباء</t>
  </si>
  <si>
    <t xml:space="preserve">مياه </t>
  </si>
  <si>
    <t>غاز</t>
  </si>
  <si>
    <t>صافي ربح الشهر</t>
  </si>
  <si>
    <t>اجمالي</t>
  </si>
  <si>
    <t>الاسم</t>
  </si>
  <si>
    <t>رقم الهاتف</t>
  </si>
  <si>
    <t>متوسط العرض الشهري</t>
  </si>
  <si>
    <t>الوظيفه</t>
  </si>
  <si>
    <t>الراتب</t>
  </si>
  <si>
    <t>عمرو</t>
  </si>
  <si>
    <t>مدير</t>
  </si>
  <si>
    <t>عدد الكلمات</t>
  </si>
  <si>
    <t>اسم المقال</t>
  </si>
  <si>
    <t>اجمالي الكلمات اليوميه</t>
  </si>
  <si>
    <t>كاتب</t>
  </si>
  <si>
    <t>مراجع</t>
  </si>
  <si>
    <t>الثلاثاء</t>
  </si>
  <si>
    <t>رصيد العميل</t>
  </si>
  <si>
    <t>ايه عبده</t>
  </si>
  <si>
    <t>ميرهان</t>
  </si>
  <si>
    <t>نور فرحات</t>
  </si>
  <si>
    <t>أسماء</t>
  </si>
  <si>
    <t>دنيا</t>
  </si>
  <si>
    <t>فاطمه خطاب</t>
  </si>
  <si>
    <t>هبه</t>
  </si>
  <si>
    <t>حسني</t>
  </si>
  <si>
    <t>كيرلس سمير</t>
  </si>
  <si>
    <t>محمد حسن</t>
  </si>
  <si>
    <t>محمد بدر</t>
  </si>
  <si>
    <t>محمود صبحي</t>
  </si>
  <si>
    <t xml:space="preserve"> مروان</t>
  </si>
  <si>
    <t>مريم درويش</t>
  </si>
  <si>
    <t>مريم احمد</t>
  </si>
  <si>
    <t>مروة السعداوي</t>
  </si>
  <si>
    <t>مروة جمال</t>
  </si>
  <si>
    <t>منة</t>
  </si>
  <si>
    <t>مونيكا</t>
  </si>
  <si>
    <t xml:space="preserve">نرمين </t>
  </si>
  <si>
    <t>نور عبدلاه</t>
  </si>
  <si>
    <t>رانا</t>
  </si>
  <si>
    <t>سلمي الصاوي</t>
  </si>
  <si>
    <t>سيلفيا</t>
  </si>
  <si>
    <t>شهد</t>
  </si>
  <si>
    <t>سوزان</t>
  </si>
  <si>
    <t>تقي</t>
  </si>
  <si>
    <t>سمية</t>
  </si>
  <si>
    <t>سلمى الصاوي</t>
  </si>
  <si>
    <t>هبة</t>
  </si>
  <si>
    <t>غادة</t>
  </si>
  <si>
    <t>اسلام</t>
  </si>
  <si>
    <t>بوفية</t>
  </si>
  <si>
    <t>احمد عيسي</t>
  </si>
  <si>
    <t>محاسب</t>
  </si>
  <si>
    <t xml:space="preserve">تاني شهر </t>
  </si>
  <si>
    <t>كل 3 شهور زياده 100</t>
  </si>
  <si>
    <t>اول شهر هذا</t>
  </si>
  <si>
    <t>ده تالت شهر</t>
  </si>
  <si>
    <t>الشهر الجاي هو التالت</t>
  </si>
  <si>
    <t xml:space="preserve">دا اول شهر </t>
  </si>
  <si>
    <t>اول شهر</t>
  </si>
  <si>
    <t>باقي  نكمل باقي الملاحظات</t>
  </si>
  <si>
    <t>اليوم</t>
  </si>
  <si>
    <t>الحالة</t>
  </si>
  <si>
    <t>رقم</t>
  </si>
  <si>
    <t>موقع محتوى</t>
  </si>
  <si>
    <t>work</t>
  </si>
  <si>
    <t>مقالات جاهزه للرفع</t>
  </si>
  <si>
    <t>صناع المال</t>
  </si>
  <si>
    <t>محتوي جاهز للرفع</t>
  </si>
  <si>
    <t>صناع جاهز للرفع</t>
  </si>
  <si>
    <t>صناع اعاده كتابه</t>
  </si>
  <si>
    <t>موقع شملول</t>
  </si>
  <si>
    <t>زياده اعاده كتابه</t>
  </si>
  <si>
    <t xml:space="preserve">شقاوة </t>
  </si>
  <si>
    <t>شقاوه جاهز للرفع</t>
  </si>
  <si>
    <t>شملول جاهز للرفع</t>
  </si>
  <si>
    <t>تثقف جاهز للرفع</t>
  </si>
  <si>
    <t>تثقف</t>
  </si>
  <si>
    <t>للكتاب اول مره قبل أي مراجعه</t>
  </si>
  <si>
    <t>مراجعين</t>
  </si>
  <si>
    <t>يقوم المراجعين برفع شغل الكتاب الذي يتم تحديثه علي الموقع</t>
  </si>
  <si>
    <t xml:space="preserve">اليوم </t>
  </si>
  <si>
    <t>المصروف</t>
  </si>
  <si>
    <t>المبلغ</t>
  </si>
  <si>
    <t>قيمه اليوم</t>
  </si>
  <si>
    <t>توقيت الحضور</t>
  </si>
  <si>
    <t>توقيت الانصراف</t>
  </si>
  <si>
    <t xml:space="preserve">قيمه اليوم الثابت </t>
  </si>
  <si>
    <t>اجمالي الراتب</t>
  </si>
  <si>
    <t>اجمالي عدد الأيام</t>
  </si>
  <si>
    <t>مروان</t>
  </si>
  <si>
    <t>نرمين</t>
  </si>
  <si>
    <t>نور عبداللاه</t>
  </si>
  <si>
    <t>اية عبده</t>
  </si>
  <si>
    <t>اجمالي  العميل</t>
  </si>
  <si>
    <t>اجمالي الشهر</t>
  </si>
  <si>
    <t>عبد الله عمر</t>
  </si>
  <si>
    <t>محمود عبادي</t>
  </si>
  <si>
    <t>احمد رحال</t>
  </si>
  <si>
    <t>تفاصيل</t>
  </si>
  <si>
    <t>مبلغ</t>
  </si>
  <si>
    <t>تاريخ</t>
  </si>
  <si>
    <t>فاتوره كهرباء</t>
  </si>
  <si>
    <t>فاتوره ماء</t>
  </si>
  <si>
    <t>فاتوره غاز</t>
  </si>
  <si>
    <t>متوسط الكلمات اليومي</t>
  </si>
  <si>
    <t>اجمالي كلمات شهري</t>
  </si>
  <si>
    <t>عدد الكلمات الإجمالي</t>
  </si>
  <si>
    <t>عدد المقالات</t>
  </si>
  <si>
    <t xml:space="preserve">دنيا </t>
  </si>
  <si>
    <t xml:space="preserve">محمود صبحي </t>
  </si>
  <si>
    <t xml:space="preserve">مروان </t>
  </si>
  <si>
    <t>مروه السعداوي</t>
  </si>
  <si>
    <t>نور عبد اللاه</t>
  </si>
  <si>
    <t xml:space="preserve">شهد </t>
  </si>
  <si>
    <t xml:space="preserve">سمية </t>
  </si>
  <si>
    <t xml:space="preserve">تقي </t>
  </si>
  <si>
    <t xml:space="preserve">ميرهان </t>
  </si>
  <si>
    <t>اجمالي شهري</t>
  </si>
  <si>
    <t>اجمالي مقالات شهري</t>
  </si>
  <si>
    <t>حضور</t>
  </si>
  <si>
    <t>مجموع</t>
  </si>
  <si>
    <t>تجميعه كلمات كل يوم</t>
  </si>
  <si>
    <t>كلمات</t>
  </si>
  <si>
    <t>مقالات</t>
  </si>
  <si>
    <t>اجمالي  مقالات</t>
  </si>
  <si>
    <t>ايجار</t>
  </si>
  <si>
    <t>حالات الغياب والحضور</t>
  </si>
  <si>
    <t>غياب</t>
  </si>
  <si>
    <t>اجازه</t>
  </si>
  <si>
    <t>إضافي و سلف</t>
  </si>
  <si>
    <t>اسم الموظف</t>
  </si>
  <si>
    <t>إضافي</t>
  </si>
  <si>
    <t>سلف</t>
  </si>
  <si>
    <t>يكتب بالسالب</t>
  </si>
  <si>
    <t>خصم</t>
  </si>
  <si>
    <t>اجمالي المتوسط</t>
  </si>
  <si>
    <t>محمد عبد الحميد IT</t>
  </si>
  <si>
    <t>اربع زيارات  1000</t>
  </si>
  <si>
    <t xml:space="preserve">الاسم </t>
  </si>
  <si>
    <t>راجع ايه</t>
  </si>
  <si>
    <t>كاتب ايه</t>
  </si>
  <si>
    <t>كل يوم</t>
  </si>
  <si>
    <t>اجمالي كلمات</t>
  </si>
  <si>
    <t>أخطاء</t>
  </si>
  <si>
    <t>يوم الخميس</t>
  </si>
  <si>
    <t xml:space="preserve">متوسط </t>
  </si>
  <si>
    <t>ps</t>
  </si>
  <si>
    <t>7.50</t>
  </si>
  <si>
    <t>7.45</t>
  </si>
  <si>
    <t>7.55</t>
  </si>
  <si>
    <t>15/8</t>
  </si>
  <si>
    <t>16/8</t>
  </si>
  <si>
    <t>17/8</t>
  </si>
  <si>
    <t>18/8</t>
  </si>
  <si>
    <t>19/8</t>
  </si>
  <si>
    <t>20/8</t>
  </si>
  <si>
    <t>21/8</t>
  </si>
  <si>
    <t>22/8</t>
  </si>
  <si>
    <t>23/8</t>
  </si>
  <si>
    <t>24/8</t>
  </si>
  <si>
    <t>25/8</t>
  </si>
  <si>
    <t>26/8</t>
  </si>
  <si>
    <t>27/8</t>
  </si>
  <si>
    <t>28/8</t>
  </si>
  <si>
    <t>29/8</t>
  </si>
  <si>
    <t>30/8</t>
  </si>
  <si>
    <t>13/8</t>
  </si>
  <si>
    <t>14/8</t>
  </si>
  <si>
    <t>1/8</t>
  </si>
  <si>
    <t>2/8</t>
  </si>
  <si>
    <t>3/8</t>
  </si>
  <si>
    <t>4/8</t>
  </si>
  <si>
    <t>5/8</t>
  </si>
  <si>
    <t>6/8</t>
  </si>
  <si>
    <t>7/8</t>
  </si>
  <si>
    <t>8/8</t>
  </si>
  <si>
    <t>9/8</t>
  </si>
  <si>
    <t>10/8</t>
  </si>
  <si>
    <t>11/8</t>
  </si>
  <si>
    <t>12/8</t>
  </si>
  <si>
    <t>8.02</t>
  </si>
  <si>
    <t>8.05</t>
  </si>
  <si>
    <t>8.06</t>
  </si>
  <si>
    <t>8.10</t>
  </si>
  <si>
    <t>8.12</t>
  </si>
  <si>
    <t>8.13</t>
  </si>
  <si>
    <t>8.20</t>
  </si>
  <si>
    <t>8.15</t>
  </si>
  <si>
    <t>31/8</t>
  </si>
  <si>
    <t>8.24</t>
  </si>
  <si>
    <t>8.18</t>
  </si>
  <si>
    <t>8.34</t>
  </si>
  <si>
    <t>8.35</t>
  </si>
  <si>
    <t>من البيت</t>
  </si>
  <si>
    <t>هويدا محمد خير</t>
  </si>
  <si>
    <t>هوايدا محمد</t>
  </si>
  <si>
    <t>هوايدا محمد خير</t>
  </si>
  <si>
    <t>هوايدا</t>
  </si>
  <si>
    <t>7.40</t>
  </si>
  <si>
    <t>حضور وهمي حتي اول حضور بعدها تحول غياب</t>
  </si>
  <si>
    <t>أسماء أولاد بحرف القاف</t>
  </si>
  <si>
    <t>رواتب المعلمين في قطر</t>
  </si>
  <si>
    <t>صحة حديث لن يفلح قوم ولوا أمرهم امرأة</t>
  </si>
  <si>
    <t>ما هي أعراض فقر الدم شهد</t>
  </si>
  <si>
    <t>إنجازات مملكة البحرين في مجال حقوق الإنسان</t>
  </si>
  <si>
    <t xml:space="preserve">رواتب المعلمين في قطر </t>
  </si>
  <si>
    <t>رسومات علم فلسطين للتلوين</t>
  </si>
  <si>
    <t>متى تلقح البويضات بعد السحب</t>
  </si>
  <si>
    <t>متى تزوج الرسول خديجة</t>
  </si>
  <si>
    <t>ايزيس</t>
  </si>
  <si>
    <t>موقعنا</t>
  </si>
  <si>
    <t>القيمه الغذائيه للبيض المسلوق دون صفار</t>
  </si>
  <si>
    <t>نسبه معاش المطلقه من والدها</t>
  </si>
  <si>
    <t>جمعيات نسويه بالمغرب</t>
  </si>
  <si>
    <t>دعاء المطلقه ان يردها الله الى زوجها</t>
  </si>
  <si>
    <t>10.37</t>
  </si>
  <si>
    <t>الأوراق المطلوبه لصرف معاش الارمله</t>
  </si>
  <si>
    <t>دعاء الحامل في الشهر الثامن</t>
  </si>
  <si>
    <t>ايزيس جاهز للرفع</t>
  </si>
  <si>
    <t>حكم العلاقه الزوجيه عن طريق النت او الهاتف</t>
  </si>
  <si>
    <t>طريقه التسجيل في العنوان الوطني للافراد</t>
  </si>
  <si>
    <t>كريم اليكا للوجه</t>
  </si>
  <si>
    <t>قصص عن العنف الاسري ضد الأطفال</t>
  </si>
  <si>
    <t>من هو الديوث</t>
  </si>
  <si>
    <t>من هو ذو القرنين</t>
  </si>
  <si>
    <t>تحميل النسخه المجانيه من  NSB</t>
  </si>
  <si>
    <t>من هو الصحابي الذي حج سرا</t>
  </si>
  <si>
    <t>حكم خروج الزوجه وهي في بيت ابيها اثناء الخلاف مع الزوج</t>
  </si>
  <si>
    <t>علام يدل كثره أسماء سوره الفاتحه</t>
  </si>
  <si>
    <t>طريقه عمل عصير قمر الدين</t>
  </si>
  <si>
    <t>فوانديشن NYX للبشره الجافه</t>
  </si>
  <si>
    <t>أسماء الوان الروج بالصور</t>
  </si>
  <si>
    <t>تمارين التخسيس السريع للبنات في المنزل بالصور</t>
  </si>
  <si>
    <t>افضل 15 فاونديشن للبشره الدهنيه</t>
  </si>
  <si>
    <t>ارقام مستشفي سرطان الثدي</t>
  </si>
  <si>
    <t>جمعيه مساعده الغارمات ب مصر</t>
  </si>
  <si>
    <t>قهوه 15 + سكر 10</t>
  </si>
  <si>
    <t xml:space="preserve">معايا  عهده </t>
  </si>
  <si>
    <t>شرح حديث بني الإسلام علي خمس</t>
  </si>
  <si>
    <t>من هو الصحابي الذي ورد اسمه صريحا في القران</t>
  </si>
  <si>
    <t>عشبه القديسين جابر القحطاني</t>
  </si>
  <si>
    <t>قصص مؤلمه من عالم المخدرات</t>
  </si>
  <si>
    <t>أسماء أولاد بحرف الواو</t>
  </si>
  <si>
    <t>ظواهر طبيعيه</t>
  </si>
  <si>
    <t>كم عدد محافظات سلطنه عمان</t>
  </si>
  <si>
    <t>هل يحق للكفيل عمل خروج نهائي</t>
  </si>
  <si>
    <t>رسومات علم الكويت</t>
  </si>
  <si>
    <t>قصه المراه العقيم وثقتها  برحمه الله  تعالي</t>
  </si>
  <si>
    <t>القيمه الغذائيه للجبنه القريش</t>
  </si>
  <si>
    <t>كيف اختار لون الروج المناسب للملابس</t>
  </si>
  <si>
    <t>طريقه عمل البسبوسه</t>
  </si>
  <si>
    <t>القيمه الغذائيه للفول السوداني</t>
  </si>
  <si>
    <t>فوائد حب الرمان المجفف</t>
  </si>
  <si>
    <t>قروض جمعيه سيدات الاعمال بكفر الشيخ</t>
  </si>
  <si>
    <t>حضور وهمي حتي اول حضور</t>
  </si>
  <si>
    <t>افضل بنك للقروض الشخصيه في الامارات</t>
  </si>
  <si>
    <t>أسماء أولاد بحرف الغين</t>
  </si>
  <si>
    <t>من هو النبي الذي كان يبرئ الاعمى</t>
  </si>
  <si>
    <t>من هو اليتيم</t>
  </si>
  <si>
    <t>اقرب مطعم توصيل من موقعى</t>
  </si>
  <si>
    <t>أسباب انتحار كريستينا اوسيس</t>
  </si>
  <si>
    <t>من هي المراه التي جادلت الرسول في زوجها</t>
  </si>
  <si>
    <t>اهم النصائح لخساره الدهون</t>
  </si>
  <si>
    <t>بحث عن الدوال الرئيسيه الام والتحويلات الهندسيه وامثله</t>
  </si>
  <si>
    <t xml:space="preserve">موضوع قصير عن الأسباب المؤديه الي استخدام السموم القاتله </t>
  </si>
  <si>
    <t xml:space="preserve">3.00 ساعه بدري </t>
  </si>
  <si>
    <t>قصه الثلاثه اللذين انطبقت عليهم الصخره</t>
  </si>
  <si>
    <t>أسماء أولاد بحرف ال طاء</t>
  </si>
  <si>
    <t>تجديد جواز السفر المصري بالسعوديه</t>
  </si>
  <si>
    <t>عشبة عيد القديسين جابر القحطانى</t>
  </si>
  <si>
    <t>طريقه عمل الكيكه الاسفنجية</t>
  </si>
  <si>
    <t>هل المراه في الأربعين تعتبر عجوز</t>
  </si>
  <si>
    <t>دراسه جدوى مشروع تربيه الحمام البلدى 2020</t>
  </si>
  <si>
    <t>من هي المراه المجادله</t>
  </si>
  <si>
    <t>مع عمرو برايفت</t>
  </si>
  <si>
    <t>هل استطيع بيع ارض الإسكان</t>
  </si>
  <si>
    <t>قصه الثلاثه الذين انطبقت عليهم الصخره</t>
  </si>
  <si>
    <t>دورات عن بعد معتمده من وزاره التربيه والتعليم</t>
  </si>
  <si>
    <t>من هو النبي الذي امن به جميع قومه</t>
  </si>
  <si>
    <t>هل القولون يسبب الغثيان</t>
  </si>
  <si>
    <t>من هو صقر قريش</t>
  </si>
  <si>
    <t>طريقه عمل ام علي بالجلاش</t>
  </si>
  <si>
    <t>من هو مخترع الايفون</t>
  </si>
  <si>
    <t xml:space="preserve">هل الغازات من علامات الحمل سيلفيا </t>
  </si>
  <si>
    <t>افضل 7 تمارين لشد الثدي وتدويره بالصور</t>
  </si>
  <si>
    <t>من المراه التي رفضت الزواج من الرسول</t>
  </si>
  <si>
    <t>أسباب اعاده فحص الزواج</t>
  </si>
  <si>
    <t>مكملات غذائيه تساعد علي الحمل</t>
  </si>
  <si>
    <t>وصفات جدتي السحريه لرد المطلقه</t>
  </si>
  <si>
    <t>طريقه عمل بطاطس كرينكل بالجبن</t>
  </si>
  <si>
    <t>قروض الزواج من البنك الأهلي</t>
  </si>
  <si>
    <t>وظائف خاليه بالاسكندريه للبنات بدون مؤهل</t>
  </si>
  <si>
    <t>طريقه عمل عصير البوريو في البيت</t>
  </si>
  <si>
    <t>اكبر مدن السعوديه بالترتيب مساحه</t>
  </si>
  <si>
    <t>من هو الصحابي الذي ورد اسمه في القران صريحا</t>
  </si>
  <si>
    <t>من هو النبي الذي كان يبرئ الاعمي</t>
  </si>
  <si>
    <t>قصص قصيره حزينه ومؤلمه</t>
  </si>
  <si>
    <t>8.11</t>
  </si>
  <si>
    <t>8.03</t>
  </si>
  <si>
    <t>8.08</t>
  </si>
  <si>
    <t>7.57</t>
  </si>
  <si>
    <t>8.01</t>
  </si>
  <si>
    <t>7.59</t>
  </si>
  <si>
    <t>8.04</t>
  </si>
  <si>
    <t>حضور وهمي للمتوسط</t>
  </si>
  <si>
    <t>الاحد - 1/8</t>
  </si>
  <si>
    <t>الاثنين 2/8</t>
  </si>
  <si>
    <t>غادة علاء</t>
  </si>
  <si>
    <t>من هو مخترع هاتف الأيفون</t>
  </si>
  <si>
    <t xml:space="preserve">أكبر مدن السعودية بالترتيب مساحة </t>
  </si>
  <si>
    <t>من هو الصحابي الذي حج سرا 2029 سوزان</t>
  </si>
  <si>
    <t>غادة  (1146) معلومات-عن-الصحابي-زيد-بن-حارثة</t>
  </si>
  <si>
    <t>أقرب مطعم توصيل من موقعي 1518 سيلفيا</t>
  </si>
  <si>
    <t>من هو النبي الذي آمن به جميع قومه1976 هويدا</t>
  </si>
  <si>
    <t>(1309) أسماء أولاد بحرف الغين شهد</t>
  </si>
  <si>
    <t>من هي المرأة المجادلة(مريم درويش)(1011)</t>
  </si>
  <si>
    <t>وصفات جدتي السحرية لرد المطلقة(2115) رنا (1)</t>
  </si>
  <si>
    <t>هل المرأة في الأربعين تعتبر عجوز (مروة السعداوي)1018</t>
  </si>
  <si>
    <t>طريقة عمل بطاطس كرينكل بالجبن (دنيا الشاطبي 1732) (1)</t>
  </si>
  <si>
    <t>حكم من حلف بالطلاق ثم أراد الرجوع عن يمينه-محمدبدر-1207</t>
  </si>
  <si>
    <t>قرض الزواج من بنك ناصر (كيرو 1030)</t>
  </si>
  <si>
    <t>كيفية صنع فاونديشن في المنزل(مروة السعداوي)2000</t>
  </si>
  <si>
    <t>من هي المرأة التي يخشى الرجل فراقها(محمود أحمد1238)</t>
  </si>
  <si>
    <t>(محمد حسن 1488) من هي الفتاة التي لا تصلح للزواج</t>
  </si>
  <si>
    <t>أفكار مشاريع صغيرة مربحة جدًا وغير مكلفة للنساء(مروان 2030)</t>
  </si>
  <si>
    <t>قرض الزواج بدون وظيفة 2022 (كيرو 2070)</t>
  </si>
  <si>
    <t>طلاء الأظافر والوضوء في المذهب المالكي (1550) رنا</t>
  </si>
  <si>
    <t>ألوان طلاء أظافر يعشقها الرجال (مروة السعداوي)2000</t>
  </si>
  <si>
    <t>المشاجرة في المنام (نرمين 2506)</t>
  </si>
  <si>
    <t>توتال مراجعه</t>
  </si>
  <si>
    <t>كيفية صنع فاونديشن في المنزل(مروة السعداوي)2000 (1)</t>
  </si>
  <si>
    <t>نسبة معاش المطلقة من والدها (كيرو 1340) (1)</t>
  </si>
  <si>
    <t>من هي المرأة التي يخشى الرجل فراقها(محمود أحمد1240 )</t>
  </si>
  <si>
    <t>وظائف خالية بالإسكندرية للبنات بدون مؤهل(محمود أحمد1012) (1)</t>
  </si>
  <si>
    <t>ارقام مستشفى سرطان الثدي (مروة السعداوي)600</t>
  </si>
  <si>
    <t>(محمد حسن 1479من هي الفتاة التي لا تصلح للزواج</t>
  </si>
  <si>
    <t>(أفضل 15 فاونديشن للبشرة الدهنية 1445دنيا الشاطبي)</t>
  </si>
  <si>
    <t>أفضل 7 تمارين لشد الثدي وتدويره بالصور(مروة السعداوي) 1000 (2)</t>
  </si>
  <si>
    <t>(مروان 999 جمعيات مساعدة الغارمات بمصر</t>
  </si>
  <si>
    <t>(محمد حسن 1213 قصة المرأة العقيم وثقتها برحمة الله تعالى</t>
  </si>
  <si>
    <t>طريقة عمل عصير قمر الدين (منة سعيد 2600)</t>
  </si>
  <si>
    <t>تفسير حلم الاغتصاب_ مروة جمال_ 2253</t>
  </si>
  <si>
    <t>اضافة الزوجة المحرومة على بطاقة التموين (كيرو 1200)</t>
  </si>
  <si>
    <t>(محمد السوسي 962) من هي المرأة التي كانت ابنة نبي وزوجة نبي وام نبي واخت نبي</t>
  </si>
  <si>
    <t>دعاء للميتة قصير جدا وجميل مكتوب (مروة السعداوي)2001</t>
  </si>
  <si>
    <t>(دنيا الشاطبي 2013) وصفات للمرأة بعد الولادة</t>
  </si>
  <si>
    <t>من هي السيدة الملقبة بجدة العرب(مروان 1035)</t>
  </si>
  <si>
    <t>طريقة-عمل-حلى-سهل-بالبسكوت (1) غاده عمرو يوسف</t>
  </si>
  <si>
    <t>(محمد حسن 1020 من هي المرأة التي جادلت الرسول في زوجها</t>
  </si>
  <si>
    <t>القيمة الغذائية للبيض المسلوق بدون صفار (مروة السعداوي)1270</t>
  </si>
  <si>
    <t>(محمد 995 الأوراق المطلوبة لصرف معاش الأرملة</t>
  </si>
  <si>
    <t>القيمة الغذائية للجبن القريش (مروة السعداوي)1111</t>
  </si>
  <si>
    <t>فوائد حب الرمان المجفف- ( 1082دنيا الشاطبي</t>
  </si>
  <si>
    <t>(محمد حسن 1018 من هي المرأة التي رفضت الزواج من الرسول</t>
  </si>
  <si>
    <t>قرض الزواج من البنك الأهلي (كيرو 700) (1)</t>
  </si>
  <si>
    <t>الموتوسيكل في المنام-2514</t>
  </si>
  <si>
    <t>جمعيات نسوية جزائرية (مروة السعداوي)1000</t>
  </si>
  <si>
    <t>تفسير حلم الاغتصاب_ مروة جمال_ 2255</t>
  </si>
  <si>
    <t>معلومات عن الصحابي زيد بن حارثه</t>
  </si>
  <si>
    <t>(مروان 1205)أسباب إعادة فحص الزواج (1)</t>
  </si>
  <si>
    <t>قرض الزواج من بنك ناصر (كيرو 1030) (1)</t>
  </si>
  <si>
    <t>أهم النصائح لخسارة الدهون (محمود أحمد2288 )</t>
  </si>
  <si>
    <t>فاونديشين nyx للبشرة الجافة  (منة سعيد 1356)</t>
  </si>
  <si>
    <t>(مروان 1035)أسباب انتحار كريستينا أوناسيس</t>
  </si>
  <si>
    <t>ملحوظه عمل غدا شيت لغاده اخت عمرو</t>
  </si>
  <si>
    <t>الحشرات في المنام</t>
  </si>
  <si>
    <t>تفسير حلم الوقوع على الأرض (نرمين 2509)</t>
  </si>
  <si>
    <t>المشاجرة في المنام (نرمين 2469</t>
  </si>
  <si>
    <t>أرقام التبرع لمستشفى سرطان الثدي (كيرو 1610)</t>
  </si>
  <si>
    <t>تحميل النسخة المجانية من nsb سلمى الصاوي 1569</t>
  </si>
  <si>
    <t>تمارين للتخسيس السريع للبنات في المنزل-تقى-3000</t>
  </si>
  <si>
    <t>طريقة عمل البيتزا فاطمة خطاب 5145</t>
  </si>
  <si>
    <t>طريقة عمل الشاورما في البيت (مروة السعداوي)2039</t>
  </si>
  <si>
    <t>أضرار السكر على الأطفال (1547) هبة</t>
  </si>
  <si>
    <t>(دنيا 1122) القيمة الغذائية للبطاطس</t>
  </si>
  <si>
    <t>(محمد السوسي 1014) هل يجوز للارمله الجمع بين معاش الزوج ومعاش الاب</t>
  </si>
  <si>
    <t>دراسة جدوى مشروع تربية الدواجن 1000 كتكوت 2022 (كيرو 1300)</t>
  </si>
  <si>
    <t>مكملات غذائية تساعد على الحمل(2272) رنا (1)</t>
  </si>
  <si>
    <t>قروض جمعية سيدات الاعمال بكفر الشيخ (كيرو 3650</t>
  </si>
  <si>
    <t>ادوية حرق الدهون المخزنة-محمدبدر-1610</t>
  </si>
  <si>
    <t>تفسير حلم الثعبان ....سيلفيا 2596(1)</t>
  </si>
  <si>
    <t>كيف اختار لون الروج المناسب للملابس-تقى1310</t>
  </si>
  <si>
    <t>أسماء ألوان الروج بالصور (منة سعيد 1070)</t>
  </si>
  <si>
    <t>الأوراق المطلوبة لاستخراج معاش المطلقة (كيرو 1021) (1)</t>
  </si>
  <si>
    <t>هل يجوز للمطلقة الجمع بين معاش والدها ووالدتها(مروان 1035)</t>
  </si>
  <si>
    <t>طريقة عمل الخروب مثل المحلات  (منة سعيد 3094)</t>
  </si>
  <si>
    <t>طريقة عمل العيش باللحمة  (منة سعيد 3241)</t>
  </si>
  <si>
    <t>اضرار فيتارم الألماني للتخسيس</t>
  </si>
  <si>
    <t>تردد طلقة رعب-مريم احمد 1544</t>
  </si>
  <si>
    <t>_ 2105الحضن في المنام_ مروة جمال</t>
  </si>
  <si>
    <t>بران مكمل غذائي-محمدبدر-1098</t>
  </si>
  <si>
    <t>ترايكارديا-محمدبدر-784</t>
  </si>
  <si>
    <t>تمارين شد البطن للمبتدئين في المنزل(2486) رنا</t>
  </si>
  <si>
    <t>من هي المرأة التي يحبها الرجل القوس-تقى-1030</t>
  </si>
  <si>
    <t>تمارين للتخلص من ترهلات البطن بعد الولادة (كيرو 1315)</t>
  </si>
  <si>
    <t>(محمد السوسي 1161) من هي السيدة التي كان قبرها مكان عرسها</t>
  </si>
  <si>
    <t>القيمة الغذائية لصدور الدجاج المشوي بدون جلد (دنيا 1001)</t>
  </si>
  <si>
    <t>النظام الغذائي الصحي للأطفال من 4 سنوات حتى 18 سنة(محمود أحمد2814)</t>
  </si>
  <si>
    <t>حقوق الأطفال ذوي الاحتياجات الخاصة(٢٥٩٤) هبة</t>
  </si>
  <si>
    <t>طريقة عمل العيش الفينو مثل المخابز  (منة سعيد 3754)</t>
  </si>
  <si>
    <t>_ 2105الحضن في المنام_ مروة جمال (1)</t>
  </si>
  <si>
    <t>تمارين للتخسيس السريع للبنات في المنزل بالصور (مرورة السعداوي)2024</t>
  </si>
  <si>
    <t>القيمة الغذائية للفول السوداني المحمص والمملح (مروة السعداوي)1265</t>
  </si>
  <si>
    <t>دعاء الحامل في الشهر الثامن(1484)(مريم)</t>
  </si>
  <si>
    <t>خطابات نسوية-تقى-1701 (1)</t>
  </si>
  <si>
    <t>دراسة جدوى مشروع تربية الحمام البلدي 2020 (كيرو 1310)</t>
  </si>
  <si>
    <t>جمعيات نسوية بالمغرب(مروان 1000)</t>
  </si>
  <si>
    <t>هل القولون يسبب غثيان1935هويدا (1)</t>
  </si>
  <si>
    <t>7.47</t>
  </si>
  <si>
    <t>8.14</t>
  </si>
  <si>
    <t>8.09</t>
  </si>
  <si>
    <t>7.56</t>
  </si>
  <si>
    <t>8.07</t>
  </si>
  <si>
    <t>7.54</t>
  </si>
  <si>
    <t>طريقه عمل عصير الشمندر لفقر الدم</t>
  </si>
  <si>
    <t>سكر دايت</t>
  </si>
  <si>
    <t>الثلاثاء 3/8</t>
  </si>
  <si>
    <t>تردد قناه ميلودي دراما</t>
  </si>
  <si>
    <t>طريقة عمل عصير البوريو في البيت (منة سعيد 1350) (1)</t>
  </si>
  <si>
    <t>طريقة عمل الكيكة الإسفنجية (منة سعيد 3700)</t>
  </si>
  <si>
    <t>طرق إزالة التجاعيد تحت العين (منة سعيد 3988)</t>
  </si>
  <si>
    <t>طريقة عمل البسبوسة(2002)(مريم)</t>
  </si>
  <si>
    <t>عدد النساء في السعودية 2021 (كيرو 1400)(</t>
  </si>
  <si>
    <t>تردد طلقة رعب-مريم احمد 1530</t>
  </si>
  <si>
    <t>غاده محمد يوسف</t>
  </si>
  <si>
    <t>غاده يوسف</t>
  </si>
  <si>
    <t>حضور مؤقت</t>
  </si>
  <si>
    <t>غادة يوسف</t>
  </si>
  <si>
    <t>رؤية الذهب في المنام (نرمين 2523)</t>
  </si>
  <si>
    <t>الزواج في المنام</t>
  </si>
  <si>
    <t>دعاء جميل لشخص</t>
  </si>
  <si>
    <t>العنب في المنام</t>
  </si>
  <si>
    <t>المستشفى في المنام</t>
  </si>
  <si>
    <t>ادعيه الحمل</t>
  </si>
  <si>
    <t>دعاء المطلقه ان يردها الله الي زوجها</t>
  </si>
  <si>
    <t>سكر الدايت</t>
  </si>
  <si>
    <t>حقوق ذوي الاحتياجات الخاصه</t>
  </si>
  <si>
    <t>القيمه الغذائيه للبطاطس</t>
  </si>
  <si>
    <t>تفسير حلم الثعبان</t>
  </si>
  <si>
    <t>تفسير حلم الوقوع على الأرض</t>
  </si>
  <si>
    <t>الموتوسيكل في المنام</t>
  </si>
  <si>
    <t xml:space="preserve">تردد قناه ميلودي دراما </t>
  </si>
  <si>
    <t>أسئلة ذكاء رياضيات(مروان 2660)</t>
  </si>
  <si>
    <t>شرب السجائر في المنام شهد</t>
  </si>
  <si>
    <t>تردد قنوات روتانا سيلفيا2048</t>
  </si>
  <si>
    <t>تردد قناة المديح-مريم احمد 1097</t>
  </si>
  <si>
    <t>دعاء الستر من الفضيحة_ مروة جمال_3020 (1)</t>
  </si>
  <si>
    <t>(محمد السوسي 2538) صور ليونيل ميسي</t>
  </si>
  <si>
    <t>صور لاعبين 2022(مروان2625)</t>
  </si>
  <si>
    <t>تغسيل الميت في المنام سلمى الصاوي2505 (2)</t>
  </si>
  <si>
    <t>معرفة استهلاك باقة النت اتصالات_ مروة _ 1302جمال</t>
  </si>
  <si>
    <t>النظام الغذائي الصحي للأطفال من 4 سنوات حتى 18 سنة(محمود أحمد2817)</t>
  </si>
  <si>
    <t>جمعيات نسوية جزائرية (مروة السعداوي)1009</t>
  </si>
  <si>
    <t>من هي المرأة التي يحبها الرجل القوس-تقى-1030 (1)</t>
  </si>
  <si>
    <t>عدد النساء في قطر 2021 (كيرو 1080</t>
  </si>
  <si>
    <t>(محمد السوسي 961) من هي المرأة التي كانت ابنة نبي وزوجة نبي وام نبي واخت نبي</t>
  </si>
  <si>
    <t>دراسة جدوى مشروع تربية الدواجن 1000 كتكوت 2022 (كيرو 1300) (1)</t>
  </si>
  <si>
    <t>أفكار مشاريع صغيرة مربحة جدًا وغير مكلفة للنساء(مروان 2030) (1)</t>
  </si>
  <si>
    <t>ألوان طلاء أظافر يعشقها الرجال (مروة السعداوي)2000 (1)</t>
  </si>
  <si>
    <t>طريقة عمل العيش باللحمة  (منة سعيد 2795</t>
  </si>
  <si>
    <t>طريقة عمل الشاورما في البيت (مروة السعداوي)3100 (1)</t>
  </si>
  <si>
    <t>الفرق بين البيكيني والبوركيني(1042) رنا</t>
  </si>
  <si>
    <t>سعر البوركيني الووتر بروف موضة 2022(رنا 1287</t>
  </si>
  <si>
    <t>تمارين شد البطن للمبتدئين في المنزل(2486) رنا (1)</t>
  </si>
  <si>
    <t>إضافة الزوجة المحرومة على بطاقة التموين (كيرو 1184</t>
  </si>
  <si>
    <t>صور مايوهات قطعة واحدة شرعية موضة 2022(2509)(مريم)</t>
  </si>
  <si>
    <t>نص يوم بمعرفه ميرهان</t>
  </si>
  <si>
    <t>طلاء الأظافر والوضوء في المذهب المالكي (1550) رنا (2)</t>
  </si>
  <si>
    <t>طريقة عمل الخروب مثل المحلات  (منة سعيد 2600</t>
  </si>
  <si>
    <t>صناعة اكسسوارات يدوية انيقة(2193) رنا</t>
  </si>
  <si>
    <t>أضرار السكر على الأطفال (1547) هبة (1)</t>
  </si>
  <si>
    <t>وظائف خالية في الامارات للسيدات (كيرو 1050)</t>
  </si>
  <si>
    <t>عدد النساء في سوريا 2021 (كيرو 1200)</t>
  </si>
  <si>
    <t>عدد النساء في مصر 2021 (كيرو 1250)</t>
  </si>
  <si>
    <t>أضرار-فيتارم-الألماني-للتخسيس-غادة-عيسي2198</t>
  </si>
  <si>
    <t>الحشرات-في-المنام-غادة-عيسي-3015 (1)</t>
  </si>
  <si>
    <t>ادوية حرق الدهون المخزنة-محمدبدر-2546 (2)</t>
  </si>
  <si>
    <t>رؤية الذهب في المنام (نرمين 2523) (1)</t>
  </si>
  <si>
    <t>بران مكمل غذائي-محمدبدر-2540 (1)</t>
  </si>
  <si>
    <t>المستشفى في المنام 2930 سوزان</t>
  </si>
  <si>
    <t>أسئلة ذكاء رياضيات(مروان 2689</t>
  </si>
  <si>
    <t>(محمد السوسي 2538) ادعية للحمل</t>
  </si>
  <si>
    <t>تردد قناة المديح-مريم احمد 1097 (1)</t>
  </si>
  <si>
    <t>العنب في المنام سلمى الصاوي 2985</t>
  </si>
  <si>
    <t>دعاء جميل لشخص فاطمة خطاب 4022 (1)</t>
  </si>
  <si>
    <t>صور لاعبين 2022(مروان2625) (1)</t>
  </si>
  <si>
    <t>دعاء الستر من الفضيحة_ مروة جمال_3020 (2)</t>
  </si>
  <si>
    <t>الزواج في المنام-مريم احمد 3035</t>
  </si>
  <si>
    <t>عدد النساء في قطر 2021 (كيرو 1100)</t>
  </si>
  <si>
    <t>طريقة عمل الكريب(مريم درويش)(2508) (1)</t>
  </si>
  <si>
    <t>صناعة اكسسوارات يدوية انيقة(2193) رنا (2)</t>
  </si>
  <si>
    <t>عدد النساء في مصر 2021 (كيرو 1250) (1)</t>
  </si>
  <si>
    <t>عدد النساء في سوريا 2021 (كيرو 1200) (1)</t>
  </si>
  <si>
    <t>الفرق بين البيكيني والبوركيني(1042) رنا (1)</t>
  </si>
  <si>
    <t>صور مايوهات قطعة واحدة شرعية موضة 2022(2509)(مريم) (1)</t>
  </si>
  <si>
    <t>وظائف خالية في قطر للسيدات (كيرو 1107)</t>
  </si>
  <si>
    <t>سعر البوركيني الووتر بروف موضة 2022(رنا 1288)</t>
  </si>
  <si>
    <t>وظائف خالية في الامارات للسيدات (كيرو 1050) (1)</t>
  </si>
  <si>
    <t>علام يدل كثرة أسماء سورة الفاتحة فاطمة خطاب 1285</t>
  </si>
  <si>
    <t>حكم من حلف بالطلاق ثم أراد الرجوع عن يمينه-محمدبدر-1204</t>
  </si>
  <si>
    <t>طريقة عمل ام على بالجلاش-مريم احمد 2545 (2)</t>
  </si>
  <si>
    <t>طريقة عمل عصير الشمندر لفقر الدم2095هويدا (1)</t>
  </si>
  <si>
    <t>8.00</t>
  </si>
  <si>
    <t>7.43</t>
  </si>
  <si>
    <t>7.48</t>
  </si>
  <si>
    <t>معرفة استهلاك باقة النت اتصالات_ مروة _ 1302جمال (2)</t>
  </si>
  <si>
    <t>شرب السجائر في المنام شهد 3004</t>
  </si>
  <si>
    <t>(محمد السوسي 2547 صور ليونيل ميسي</t>
  </si>
  <si>
    <t>تردد قنوات روتانا سيلفيا2345 (1)</t>
  </si>
  <si>
    <t>تغسيل الميت في المنام سلمى الصاوي</t>
  </si>
  <si>
    <t>(دنيا الشاطبي 2013) وصفات للمرأة بعد الولادة (1)</t>
  </si>
  <si>
    <t>ترايكارديا-محمدبدر-2492</t>
  </si>
  <si>
    <t>مميزات وعيوب نيسان سنترا (كيرو 1600)</t>
  </si>
  <si>
    <t>سكر 10+قهوه 15</t>
  </si>
  <si>
    <t>الأربعاء 4/8</t>
  </si>
  <si>
    <t>رؤية القطط في المنام 2666 سوزان</t>
  </si>
  <si>
    <t>تردد قناة الأهلي 2022(مروان 1042)</t>
  </si>
  <si>
    <t>مميزات وعيوب نيسان سنترا (كيرو 1600) (1)</t>
  </si>
  <si>
    <t>طريقة-عمل-جاتو-المحلات-غادة-عيسي-3046</t>
  </si>
  <si>
    <t>تردد قناة الحوارسيلفيا 1065</t>
  </si>
  <si>
    <t>عيوب تويوتا يارس-محمدبدر-1196</t>
  </si>
  <si>
    <t>تردد روتانا كلاسيك غادة علاء</t>
  </si>
  <si>
    <t>اللحم في المنام (نرمين 2513)</t>
  </si>
  <si>
    <t>تردد قناة سكاي نيوز (كيرو 1000)</t>
  </si>
  <si>
    <t>حساس الفتيس الأوتوماتيك(مروان 1160)</t>
  </si>
  <si>
    <t>الخمر في المنام سلمى الصاوي2746</t>
  </si>
  <si>
    <t>طريقة استخدام مقشر بيجمانورم للوجه- )دنيا 1005)</t>
  </si>
  <si>
    <t>المرأة التي تبقى في قلب الرجل-تقى2115</t>
  </si>
  <si>
    <t>طريقة عمل الكريم كراميل الجاهز (مروة السعداوي)6200</t>
  </si>
  <si>
    <t>(محمد السوسي 1161) من هي السيدة التي كان قبرها مكان عرسها (1)</t>
  </si>
  <si>
    <t>(محمد السوسي 1019) هل يجوز للأرملة الجمع بين معاش الزوج ومعاش الأب</t>
  </si>
  <si>
    <t>أرقام التبرع لمستشفى سرطان الثدي (كيرو 1613</t>
  </si>
  <si>
    <t>طريقة عمل العيش الفينو مثل المخابز  (منة سعيد 3209</t>
  </si>
  <si>
    <t>القيمة الغذائية لصدور الدجاج المشوي بدون جلد (دنيا 969</t>
  </si>
  <si>
    <t>طريقة عمل الكريب(مريم درويش)(2471)</t>
  </si>
  <si>
    <t>أفضل الأماكن في الكويت للعوائل  غادة علاء 3073</t>
  </si>
  <si>
    <t>ملحوظه شغل يوم 3 تم  ارساله  يوم 4 وسوف يبقي في يوم 4  بمعرفه عمرو</t>
  </si>
  <si>
    <t>بس مش بالجدول كتابه عادي</t>
  </si>
  <si>
    <t>اجمالي أخطاء مع عمل شيت</t>
  </si>
  <si>
    <t xml:space="preserve">وابعت لعمرو  في جروب الاداره </t>
  </si>
  <si>
    <t>اجمالي الكلمات للكل</t>
  </si>
  <si>
    <t>واجمالي المراجعه للكل</t>
  </si>
  <si>
    <t>معنى كلمة ابلكيشن بالعربي-محمدبدر-1014</t>
  </si>
  <si>
    <t>(محمد السوسي 2611) صور كريستيانو رونالدو</t>
  </si>
  <si>
    <t>معرفة اسم صاحب الخط الأرضي (كيرو 1426)</t>
  </si>
  <si>
    <t>تردد قناة فور شباب1077</t>
  </si>
  <si>
    <t>القهوة في المنام-مريم احمد 3772</t>
  </si>
  <si>
    <t>تفسير حلم العيش البلدي فاطمة خطاب 3051</t>
  </si>
  <si>
    <t>شفرات جاتا مصر GTA Egypt(مروان 1056)</t>
  </si>
  <si>
    <t>مشروبات تساعد على التخسيس(4015)(مريم درويش)</t>
  </si>
  <si>
    <t>رؤية القطط في المنام 2618 سوزان (2)</t>
  </si>
  <si>
    <t>طريقة عمل الأوريو المثلج  (منة سعيد 1864)</t>
  </si>
  <si>
    <t>طريقة عمل عصير الدوم للضغط العالي (منة سعيد 1003)</t>
  </si>
  <si>
    <t>طريقة عمل عصير البنجر للأطفال (منة سعيد 1452)</t>
  </si>
  <si>
    <t>طريقة عمل مخبوزات لمرضى السكر (منة سعيد 4890)</t>
  </si>
  <si>
    <t>طريقة عمل الايس كريم فى المنزل(مروة السعداوي)3800</t>
  </si>
  <si>
    <t>مؤسسات حقوق المرأة في فلسطين (3280) هبة</t>
  </si>
  <si>
    <t>البراز في المنام 2511 سوزان</t>
  </si>
  <si>
    <t>الكلب الاسود في المنام سلمى الصاوي 2532</t>
  </si>
  <si>
    <t>اللب في المنام ( دنيا3116)</t>
  </si>
  <si>
    <t>البسبوسة في المنام (نرمين2506)</t>
  </si>
  <si>
    <t>بحث عن الحرية والمسؤولية-تقى-2205</t>
  </si>
  <si>
    <t>تردد قناة شاهد-مريم احمد 1011-</t>
  </si>
  <si>
    <t>تردد قناة فوكس التركية(مروان 1055)</t>
  </si>
  <si>
    <t>شرح نموذج 111 تامين صحى-محمدبدر-1012</t>
  </si>
  <si>
    <t>الاستحمام في المنام_مروة جمال_3093</t>
  </si>
  <si>
    <t>(محمد السوسي 2520) صور محمد صلاح</t>
  </si>
  <si>
    <t>البيض في المنام2576هويدا</t>
  </si>
  <si>
    <t>لوتوفولون1315هويدا</t>
  </si>
  <si>
    <t>تردد شعبيات سيلفيا 1023</t>
  </si>
  <si>
    <t>-محمدبدر-1044دواء سينلرج Sinlerg خافض للحرارة</t>
  </si>
  <si>
    <t>تردد القنوات المصرية(محمود أحمد4527)</t>
  </si>
  <si>
    <t>القهوة في المنام-مريم احمد 3772 (1)</t>
  </si>
  <si>
    <t>طريقة-عمل-جاتو-المحلات-غادة-عيسي-3046 (1)</t>
  </si>
  <si>
    <t>تردد قناة سكاي نيوز (كيرو 1000) (1)</t>
  </si>
  <si>
    <t>بحث عن الحرية والمسؤولية-تقى-2205 (1)</t>
  </si>
  <si>
    <t>اللب في المنام ( دنيا3116) (1)</t>
  </si>
  <si>
    <t>البسبوسة في المنام (نرمين2506) (1)</t>
  </si>
  <si>
    <t>12طريقة لعمل البيتزا في المنزل مثل المطاعم العالميةفاطمة خطاب 4890</t>
  </si>
  <si>
    <t>7.53</t>
  </si>
  <si>
    <t>8.16</t>
  </si>
  <si>
    <t>7.75</t>
  </si>
  <si>
    <t>سابت الشغل</t>
  </si>
  <si>
    <t>7.58</t>
  </si>
  <si>
    <t>نقل فرع تاني</t>
  </si>
  <si>
    <t>الأوراق المطلوبه لاتسخراج معاش المطلقة</t>
  </si>
  <si>
    <t>خطابات نسوية</t>
  </si>
  <si>
    <t>مع ترتيب  الأرقام من الاعلي للاسفل</t>
  </si>
  <si>
    <t>اجمالي أخطاء كل شخص</t>
  </si>
  <si>
    <t>توتال</t>
  </si>
  <si>
    <t>بحث عن ملك حفنى ناصف  (مروة السعداوي)2015</t>
  </si>
  <si>
    <t>الهروب-في-المنام-غادة-عيسى 2556</t>
  </si>
  <si>
    <t>)دنيا 1001) تردد mbc4</t>
  </si>
  <si>
    <t>استمارة اولي ثانوي(محمود أحمد991)</t>
  </si>
  <si>
    <t>البرص في المنام سلمى الصاوي2667</t>
  </si>
  <si>
    <t>لبوس للكحه-2016-تقى</t>
  </si>
  <si>
    <t>تردد قنوات النيل(مروان2060)</t>
  </si>
  <si>
    <t>مقدمة اذاعة عن الرسول (مروة السعداوي)3005</t>
  </si>
  <si>
    <t>تفسير حلم شراء ملابس (نرمين 2738)</t>
  </si>
  <si>
    <t>طريقة عمل خبز الشوفان لمرضى السكر (منة سعيد 1002)</t>
  </si>
  <si>
    <t>الجمعيات النسائية في الإمارات (2001)هبة</t>
  </si>
  <si>
    <t>11.45</t>
  </si>
  <si>
    <t>هي بالاصل اجازه  ولكن كتبتها حضور لظبط المتوسط</t>
  </si>
  <si>
    <t>الخميس 5/8</t>
  </si>
  <si>
    <t>ترايكتين_ مونيكا 1240</t>
  </si>
  <si>
    <t>الوضوء في المنام 3122 سوزان</t>
  </si>
  <si>
    <t xml:space="preserve">اعدادات راوتر فودافون  </t>
  </si>
  <si>
    <t xml:space="preserve">اذاعة مدرسية لجماعة العلوم _مونيكا 2110 </t>
  </si>
  <si>
    <t>كود الغاء تحويل المكالمات اتصالات (1)</t>
  </si>
  <si>
    <t>(محمد السوسي 2645) مقدمة بحث البيئة</t>
  </si>
  <si>
    <t>الشوكولاتة في المنام-مريم احمد-2506</t>
  </si>
  <si>
    <t>تردد قناة ام بي سي بوليود1255 سيلفيا</t>
  </si>
  <si>
    <t>حقوق المرأة الاجتماعية (2246) هبة</t>
  </si>
  <si>
    <t>هل يجب وضع صورة المرأة في بطاقة الحج الذكية (1002) هبة</t>
  </si>
  <si>
    <t>كيف اتعامل مع أم الزوج النرجسي (مروة السعداوي)2040</t>
  </si>
  <si>
    <t>اجمالي كلمات اليوم</t>
  </si>
  <si>
    <t>عدم رفع متوسط المراجعين لانه مزيف بسبب انه يوم كاتب ويوم مراجع ويؤخذ المتوسط علي الحضور</t>
  </si>
  <si>
    <t>متوسط الأيام</t>
  </si>
  <si>
    <t>متوسط كل يوم</t>
  </si>
  <si>
    <t>كل يوم + الى قبله</t>
  </si>
  <si>
    <t>غاده عيسي</t>
  </si>
  <si>
    <t>ابيماج فوار غادة عيسي 1034</t>
  </si>
  <si>
    <t>تردد قناة الجزيرة 2022 (محمود أحمد1071)</t>
  </si>
  <si>
    <t>(مريم درويش)(٣٠٣٨)دعاء الهم والحزن</t>
  </si>
  <si>
    <t>الخمر في المنام سلمى الصاوي2746 (2)</t>
  </si>
  <si>
    <t>دعاء السعادة غادة علاء 3131</t>
  </si>
  <si>
    <t>دعاء المظلوم على الظالم غادة علاء 2224</t>
  </si>
  <si>
    <t>اذاعة مدرسية لجماعة العلوم _مونيكا 2110 (1)</t>
  </si>
  <si>
    <t>واتساب ويب طريقة استخدام Whats Web-مونيكا 1054</t>
  </si>
  <si>
    <t>متى يحدث الحمل بعد التلقيح الصناعي (1487) هبة</t>
  </si>
  <si>
    <t>إعطاء الميت للحي في المنام (نرمين 2520)</t>
  </si>
  <si>
    <t>تفسير حلم ثعبان صغير سلمى الصاى.2573</t>
  </si>
  <si>
    <t>تردد القنوات الدينية (مروة السعداوي)3120</t>
  </si>
  <si>
    <t>اعدادات راوتر فودافون (1)</t>
  </si>
  <si>
    <t>استمارة اولي ثانوي(محمود أحمد991) (1)</t>
  </si>
  <si>
    <t>7.46</t>
  </si>
  <si>
    <t>7.35</t>
  </si>
  <si>
    <t>7.49</t>
  </si>
  <si>
    <t>8</t>
  </si>
  <si>
    <t>7.52</t>
  </si>
  <si>
    <t>8.17</t>
  </si>
  <si>
    <t>سعر حبوب الزنك-2000</t>
  </si>
  <si>
    <t>صور نادي الزمالك(مروان 2715)</t>
  </si>
  <si>
    <t>(دنيا 3030) تفسير حلم الحقنة</t>
  </si>
  <si>
    <t>تردد قناة السعودية الرياضية1094- هويدا</t>
  </si>
  <si>
    <t>القيء في المنام 2504</t>
  </si>
  <si>
    <t>(محمد السوسي 2507) تهنئة بالمولود</t>
  </si>
  <si>
    <t>الحذاء في المنام فاطمة خطاب 4562</t>
  </si>
  <si>
    <t>الطائرة في المنام..هويدا</t>
  </si>
  <si>
    <t>جوي بوكس-محمدبدر-2025</t>
  </si>
  <si>
    <t>السعرات الحرارية في البقسماط-محمدبدر-2091</t>
  </si>
  <si>
    <t>_ 2502اسماء ببجي مزخرفة_ مروة جمال</t>
  </si>
  <si>
    <t>أسئلة قدرات ذهنية-مريم احمد-2520</t>
  </si>
  <si>
    <t>تردد قناة حنبعل (محمود أحمد 1006)</t>
  </si>
  <si>
    <t>تردد دبي ون (محمود أحمد 994)</t>
  </si>
  <si>
    <t>tobradex_مونيكا 1122</t>
  </si>
  <si>
    <t>نكت بايخة سيلفيا 2398</t>
  </si>
  <si>
    <t>تردد بين سبورت المفتوحة(مروان 1065)</t>
  </si>
  <si>
    <t>عيد ميلاد اخويا (مروة السعداوي)5000</t>
  </si>
  <si>
    <t>تفسير حلم الشرطة تقبض علي (نرمين 2510)</t>
  </si>
  <si>
    <t>تردد القنوات التركية على النايل سات(مروان 1023)</t>
  </si>
  <si>
    <t>القصب فى المنام سلمى الصاوي 2708</t>
  </si>
  <si>
    <t>كروميوم ميباكو-تقى-2001</t>
  </si>
  <si>
    <t>حضن الميت في المنام 3075</t>
  </si>
  <si>
    <t>خواطر قلب مجروح (مروة السعداوي)5100</t>
  </si>
  <si>
    <t>_2636كتب الكتاب في المنام_ مروة جمال</t>
  </si>
  <si>
    <t>صيغة طلب اجازة-مونيكا 1124</t>
  </si>
  <si>
    <t>تردد قناة ام بي سي 2022(محمود أحمد2196)</t>
  </si>
  <si>
    <t>تردد قناة أغابى(مروان 1080)</t>
  </si>
  <si>
    <t>تفسير رؤية الطوب الأحمر (نرمين 1511)</t>
  </si>
  <si>
    <t>أسئلة دينية للأطفال(مريم درويش)(مريم)</t>
  </si>
  <si>
    <t>تردد قناة سميرة سيلفيا 1013</t>
  </si>
  <si>
    <t>ديكسافين-تقى-2030</t>
  </si>
  <si>
    <t>تحميل تحديث لعبة ببجي للكمبيوتر 1012</t>
  </si>
  <si>
    <t>تردد إم بي سي 3(مروان 1032)</t>
  </si>
  <si>
    <t>_ 1074تردد قناة الحدث_ مروة جمال</t>
  </si>
  <si>
    <t>تفسير حلم قطع الرجل سلمى الصاوي2543</t>
  </si>
  <si>
    <t>تردد قناة المجد للقرآن الكريم hd(محمود أحمد1146)</t>
  </si>
  <si>
    <t>كود تحويل فودافون كاش (محمود أحمد 1149)</t>
  </si>
  <si>
    <t>نكت صعايدة سيلفيا 2546</t>
  </si>
  <si>
    <t>نكت رخمه- مونيكا 2884</t>
  </si>
  <si>
    <t>صيغة نموذج إقرار (كيرو 1104)</t>
  </si>
  <si>
    <t>تردد روتانا كلاسيك غادة علاء 1015 (1)</t>
  </si>
  <si>
    <t>اللحم في المنام (نرمين 2513) (2)</t>
  </si>
  <si>
    <t>مقدمة اذاعة عن الرسول (مروة السعداوي)3005 (1)</t>
  </si>
  <si>
    <t>لوتوفولون1315هويدا (1)</t>
  </si>
  <si>
    <t>شفرات جاتا مصر GTA Egypt(مروان 1056) (1)</t>
  </si>
  <si>
    <t>شرح نموذج 111 تامين صحى-محمدبدر-1012 (1)</t>
  </si>
  <si>
    <t>بحث عن ملك حفنى ناصف  (مروة السعداوي)2015 (1)</t>
  </si>
  <si>
    <t>تردد دبي ون محمود (1018)</t>
  </si>
  <si>
    <t>تردد قناة حنبعل (محمود أحمد 1008)</t>
  </si>
  <si>
    <t>tobradex_مونيكا 1121</t>
  </si>
  <si>
    <t>جوي بوكس-محمدبدر-1963</t>
  </si>
  <si>
    <t>ايزوميلودان (مريم درويش)(١001)</t>
  </si>
  <si>
    <t>_ 2501اسماء ببجي مزخرفة_ مروة جمال (1)</t>
  </si>
  <si>
    <t>تردد بين سبورت المفتوحة(مروان 1048) (1)</t>
  </si>
  <si>
    <t>عيد ميلاد اخويا (مروة السعداوي)5001</t>
  </si>
  <si>
    <t>تفسير حلم الشرطة تقبض علي (نرمين 2513)</t>
  </si>
  <si>
    <t>القصب فى المنام سلمى الصاوي 2728</t>
  </si>
  <si>
    <t>تردد القنوات التركية على النايل سات(مروان 1023) (1)</t>
  </si>
  <si>
    <t>كروميوم ميباكو-تقى-1999</t>
  </si>
  <si>
    <t>حضن الميت في المنام 3034 سوزان</t>
  </si>
  <si>
    <t>كتب الكتاب في المنام (مروة جمال) 2635</t>
  </si>
  <si>
    <t>تردد قناة ام بي سي 2022(محمود أحمد2199) (1)</t>
  </si>
  <si>
    <t>صيغة طلب اجازة-مونيكا 1124 (1)</t>
  </si>
  <si>
    <t>تردد قناة أغابى(مروان 1083)</t>
  </si>
  <si>
    <t>تفسير رؤية الطوب الأحمر (نرمين 2511) (1)</t>
  </si>
  <si>
    <t>تردد قناة سميرة سيلفيا 998</t>
  </si>
  <si>
    <t>ديكسافين-تقى-2018</t>
  </si>
  <si>
    <t>تردد إم بي سي 3(مروان 1035)</t>
  </si>
  <si>
    <t>تردد قناة المجد للقرآن الكريم hd(محمود أحمد1150)</t>
  </si>
  <si>
    <t>تفسير حلم قطع الرجل سلمى الصاوي2538</t>
  </si>
  <si>
    <t>تحميل تحديث لعبة ببجي للكمبيوتر 1004</t>
  </si>
  <si>
    <t>_ 1078 تردد قناة الحدث_ مروة جمال (1)</t>
  </si>
  <si>
    <t>(مريم درويش)(٣٠٣٨)دعاء الهم والحزن (1)</t>
  </si>
  <si>
    <t>الوضوء في المنام 3073 سوزان</t>
  </si>
  <si>
    <t>الاستحمام في المنام_مروة جمال_3093 (1)</t>
  </si>
  <si>
    <t>تفسير حلم العيش البلدي فاطمة خطاب 3054 (1)</t>
  </si>
  <si>
    <t>صيغة نموذج إقرار (كيرو 1096</t>
  </si>
  <si>
    <t>تردد القنوات المصرية(محمود أحمد4527) (1)</t>
  </si>
  <si>
    <t>نكت رخمه- مونيكا 2884 (1)</t>
  </si>
  <si>
    <t>مؤسسات حقوق المرأة في فلسطين (3280) هبة (1)</t>
  </si>
  <si>
    <t>طريقة عمل الأوريو المثلج  (منة سعيد 1864) (1)</t>
  </si>
  <si>
    <t>طريقة عمل عصير البنجر للأطفال (منة سعيد 1452) (1)</t>
  </si>
  <si>
    <t>أفضل 12 فاونديشن للبشرة المختلطة (منة سعيد 1954</t>
  </si>
  <si>
    <t>كيف اتعامل مع أم الزوج النرجسي (مروة السعداوي)2040 (1)</t>
  </si>
  <si>
    <t>طريقة عمل خبز الشوفان لمرضى السكر (منة سعيد 987</t>
  </si>
  <si>
    <t>أفضل 12 فاونديشن للبشرة المختلطة (منة سعيد 1947)</t>
  </si>
  <si>
    <t>السبت 7/8</t>
  </si>
  <si>
    <t>حقوق الزوجة إذا طلبت الطلاق بدون سبب(١٢٣٨) هبة</t>
  </si>
  <si>
    <t>أسماء مواليد بنات 2022 (منة سعيد 7522)</t>
  </si>
  <si>
    <t xml:space="preserve">مصروف زباله </t>
  </si>
  <si>
    <t>عدد الكلمات  التوتال للكل الساعه 12 بعد المراجعه</t>
  </si>
  <si>
    <t>انهارده</t>
  </si>
  <si>
    <t>الجمعه 6/8</t>
  </si>
  <si>
    <t>ايزوميلودان (مريم درويش)(١٠١٠)</t>
  </si>
  <si>
    <t>رسائل حب صباحية (مروة السعداوي)3000</t>
  </si>
  <si>
    <t>(محمد السوسي 2520) صور محمد صلاح (1)</t>
  </si>
  <si>
    <t>)دنيا 1007)تردد توك توك سينما</t>
  </si>
  <si>
    <t>تردد طلقه هندى الجديد (مروة السعداوي)984</t>
  </si>
  <si>
    <t>تردد قناة عبد الباسط-محمدبدر-1059</t>
  </si>
  <si>
    <t>تردد قناة الحياة المسيحية</t>
  </si>
  <si>
    <t>التصوير في المنام (نرمين 3009)</t>
  </si>
  <si>
    <t>تردد قناة دربكة غادة عيسي 1007</t>
  </si>
  <si>
    <t>رسائل حب صباحية (مروة السعداوي)3000 (1)</t>
  </si>
  <si>
    <t>التصوير في المنام (نرمين 3009) (1)</t>
  </si>
  <si>
    <t>تردد قناة الحياة المسيحية (1)</t>
  </si>
  <si>
    <t>)دنيا 1007)تردد توك توك سينما (1)</t>
  </si>
  <si>
    <t>تردد قناة عبد الباسط-محمدبدر-1057</t>
  </si>
  <si>
    <t>تردد قناة الناس غادة علاء 1478</t>
  </si>
  <si>
    <t>تردد طلقه هندى الجديد (مروة السعداوي)1000</t>
  </si>
  <si>
    <t>تردد القنوات السعودية على النايل سات  2662سلمى الصاوي</t>
  </si>
  <si>
    <t>تردد قناة دربكة غادة عيسي 1024</t>
  </si>
  <si>
    <t>نموذج اقرار استلام سيارة (كيرو 1207)</t>
  </si>
  <si>
    <t>تردد قناة النهار 2 فاطمة خطاب 1046</t>
  </si>
  <si>
    <t>عضة الفأر في المنام 3026 سوزان</t>
  </si>
  <si>
    <t>اسماء مستعارة للفيس بوك-مروة _ 2723جمال</t>
  </si>
  <si>
    <t>صور بنات محجبات(3028)(مريم درويش)</t>
  </si>
  <si>
    <t>مدارس البنات بعد الإعدادية (منة سعيد 2555)</t>
  </si>
  <si>
    <t>عضة الفأر في المنام 2970سوزان (1)</t>
  </si>
  <si>
    <t>(محمد السوسي 2645) مقدمة بحث البيئة (1)</t>
  </si>
  <si>
    <t>تردد قناة النهار 2 فاطمة خطاب 1046 (1)</t>
  </si>
  <si>
    <t>(محمد السوسي 3162) خواطر جميلة</t>
  </si>
  <si>
    <t>عيد ميلاد محمد (مروة السعداوي)3011</t>
  </si>
  <si>
    <t>خلفيات عيد ميلاد بالأسماء(مروان 3022)</t>
  </si>
  <si>
    <t>تردد قناة سيلفيا1115  free tv</t>
  </si>
  <si>
    <t>مدارس البنات بعد الإعدادية (منة سعيد 2555) (1)</t>
  </si>
  <si>
    <t>تردد قناة الجزائرية 3 (كيرو 1107)</t>
  </si>
  <si>
    <t>الجوافة في المنام (نرمين 3008)</t>
  </si>
  <si>
    <t>صور بنات محجبات(2990)(مريم درويش)</t>
  </si>
  <si>
    <t>اسماء مستعارة للفيس بوك-مروة _ 2723جمال (1)</t>
  </si>
  <si>
    <t>عيد ميلاد محمد (مروة السعداوي)3011 (1)</t>
  </si>
  <si>
    <t>تردد قناة الكاس-محمدبدر-1079</t>
  </si>
  <si>
    <t>_ 1003تردد قناة sbc_ مروة جمال</t>
  </si>
  <si>
    <t>تردد قناة سيلفيا1115  free tv (1)</t>
  </si>
  <si>
    <t>نموذج اقرار استلام سيارة (كيرو 1207) (1)</t>
  </si>
  <si>
    <t>تردد قناة فضة سيلفيا 1016</t>
  </si>
  <si>
    <t>تردد قناة المستقبل (كيرو 1436)</t>
  </si>
  <si>
    <t>خلفيات عيد ميلاد بالأسماء(مروان 3022) (1)</t>
  </si>
  <si>
    <t>(محمد السوسي 3098خواطر جميلة</t>
  </si>
  <si>
    <t>تردد قناة المستقبل (كيرو 1354</t>
  </si>
  <si>
    <t>الجوافة في المنام (نرمين 3008) (1)</t>
  </si>
  <si>
    <t>تردد قناة فضة سيلفيا 1016 (1)</t>
  </si>
  <si>
    <t>غادة عيسى تردد قناة lbc 1064</t>
  </si>
  <si>
    <t>حكم واقوال قصيرة(محمود أحمد3087)</t>
  </si>
  <si>
    <t>صور وكلمات صباح الخير (مروة السعداوي) 3009</t>
  </si>
  <si>
    <t>تردد قناة قطر (نرمين 1017)</t>
  </si>
  <si>
    <t>جاذبية سري-تقى3006</t>
  </si>
  <si>
    <t>تردد قناة الناس غادة علاء 1292</t>
  </si>
  <si>
    <t>تردد قناة الكاس-محمدبدر-1102</t>
  </si>
  <si>
    <t>حكم واقوال قصيرة(محمود أحمد3087) (2)</t>
  </si>
  <si>
    <t>تردد قناة sbc (982 مروة جمال)</t>
  </si>
  <si>
    <t>صور وكلمات صباح الخير (مروة السعداوي) 3009 (1)</t>
  </si>
  <si>
    <t>تردد قناة سات 7 غادة علاء 1434</t>
  </si>
  <si>
    <t>تردد قناة السلام غادة علاء 1544</t>
  </si>
  <si>
    <t>تردد قناة السودان-محمدبدر-1000</t>
  </si>
  <si>
    <t>رسائل عيد ميلاد بنتي (دنيا 3098)</t>
  </si>
  <si>
    <t>أجمل روايات في العالم 2022 سلمى الصاوي (Autosaved)2864</t>
  </si>
  <si>
    <t>الكنيسة في المنام 3001 سوزان</t>
  </si>
  <si>
    <t>عيد ميلاد بابا(3027)(مريم درويش)</t>
  </si>
  <si>
    <t>تردد قناة قطر (نرمين 1017) (1)</t>
  </si>
  <si>
    <t>تردد قناة الجزائرية 3 (كيرو 1107) (1)</t>
  </si>
  <si>
    <t>تردد cima tv(ممحود أحمد1066)</t>
  </si>
  <si>
    <t>تردد قناة مكة سيلفيا 1074</t>
  </si>
  <si>
    <t>تردد قناة lbc (غادة عيسى 919)</t>
  </si>
  <si>
    <t>رسائل عيد ميلاد بنتي (دنيا 3098) (1)</t>
  </si>
  <si>
    <t>تردد قناة السلام غادة علاء 1490 (2) (1)</t>
  </si>
  <si>
    <t>تردد قناة صوت الشعب (كيرو 1782)</t>
  </si>
  <si>
    <t>رسالة الى اخي في عيد ميلاده (مروة السعداوي)3080</t>
  </si>
  <si>
    <t>كلمات وعبارات تصبح على خير حبيبي بجميع اللغات_ مروة جمال_ 3023</t>
  </si>
  <si>
    <t>صور نادي ريال مدريد(مروان 3028)</t>
  </si>
  <si>
    <t>تردد قناة سات 7 غادة علاء 1434 (1)</t>
  </si>
  <si>
    <t>تردد قناة اقرأ (1037)</t>
  </si>
  <si>
    <t>الكنيسة في المنام 2870 سوزان</t>
  </si>
  <si>
    <t>تردد قناة شو تايم1104هويدا</t>
  </si>
  <si>
    <t>(محمد السوسي 3285) صور نادي ليفربول</t>
  </si>
  <si>
    <t>تفسير حلم ربطات الشعر للعزباء سلمى الصاوي1079</t>
  </si>
  <si>
    <t>تردد قناة تايم قرآن غادة عيسى 1021</t>
  </si>
  <si>
    <t>تردد قناة صوت الشعب (كيرو 1782) (1)</t>
  </si>
  <si>
    <t>تردد قناة اقرأ (نرمين 1037)</t>
  </si>
  <si>
    <t>الدخول على موقع الهيئة السعودية للمهندسين (كيرو 1117)</t>
  </si>
  <si>
    <t>تردد قناة الاماكن دراما (دنيا 1021)</t>
  </si>
  <si>
    <t>تردد قناة الرسالة (مروة السعداوي)1000</t>
  </si>
  <si>
    <t>نكت مصرية2930هويدا</t>
  </si>
  <si>
    <t>تفسير حلم غرس شجرة في البيت_ مروة جمال_ 1262</t>
  </si>
  <si>
    <t>تفسير حلم شرب الخمر من زجاجة (مروة السعداوي)900</t>
  </si>
  <si>
    <t>كيفية التقديم في وظائف الحرس الوطني 1443 (كيرو 805)</t>
  </si>
  <si>
    <t>تفسير حلم شخص يخبرني أنى مسحور(محمود أحمد1018)</t>
  </si>
  <si>
    <t>أدعية مستجابة غادة علاء 1404</t>
  </si>
  <si>
    <t>رؤية الصليب في المنام (منة سعيد 2400)</t>
  </si>
  <si>
    <t>أسماء مواليد ذكور 2022 (منة سعيد 8577)</t>
  </si>
  <si>
    <t>أجمل روايات في العالم 2022 سلمى الصاوي (Autosaved)2864 (1)</t>
  </si>
  <si>
    <t>صور نادي ريال مدريد(مروان 3028) (1)</t>
  </si>
  <si>
    <t>بحث عن جاذبية سري-3502-تقى (1)</t>
  </si>
  <si>
    <t>8.33</t>
  </si>
  <si>
    <t>10سكر</t>
  </si>
  <si>
    <t>أجمل دعاء إلى الله فاطمة خطاب 4075</t>
  </si>
  <si>
    <t>1086تردد قناة شاهد سيلفيا</t>
  </si>
  <si>
    <t>تفسير حلم طليقي يجامعني )مروة السعداوي1000</t>
  </si>
  <si>
    <t>تفسير حلم ضفدع يلاحقني 1159 سوزان</t>
  </si>
  <si>
    <t>كلمات تبدأ بحرف الميم(مريم درويش)(1213)</t>
  </si>
  <si>
    <t>تفسير حلم رجل أعرفه يقبلني على خدي سلمى الصاوي 1162</t>
  </si>
  <si>
    <t>اسعار مصاريف الجامعات الخاصة في السعودية 1443 (كيرو 1633)</t>
  </si>
  <si>
    <t>تفسير حلم شخص مشهور يقبلني_مروة جمال_ 1469</t>
  </si>
  <si>
    <t>كلمات تبدأ بحرف السين )مروة السعداوي1600</t>
  </si>
  <si>
    <t>تفسير حلم دفن شخص حيًا 1180سلمى الصاوي</t>
  </si>
  <si>
    <t>تردد cima tv(ممحود أحمد1066) (1)</t>
  </si>
  <si>
    <t>تردد قناة الرسالة (مروة السعداوي)1000 (1)</t>
  </si>
  <si>
    <t>تردد قناة السودان-محمدبدر-1000 (1)</t>
  </si>
  <si>
    <t>تفسير حلم رش الصراصير بالمبيد (منة سعيد 2524)</t>
  </si>
  <si>
    <t>تفسير حلم ظهور بقع في الوجه 1400 )مروة السعداوي</t>
  </si>
  <si>
    <t>الدول المسموح السفر لها من السعودية(محمود أحمد991)</t>
  </si>
  <si>
    <t>كلمات تحسس الرجل برجولته(1660)(مريم درويش)</t>
  </si>
  <si>
    <t>الاستعلام عن الشهادة الصحية للعمل في السعودية 1443 (كيرو 1700)</t>
  </si>
  <si>
    <t>كلمات تبدأ بحرف الألف_ مروة جمال_ 1042</t>
  </si>
  <si>
    <t>)دنيا 2025) تفسير حلم ضياع السيارة والبحث عنها</t>
  </si>
  <si>
    <t>كلمات تبدأ بحرف اللام  سلمى الصاوي 1488</t>
  </si>
  <si>
    <t>تفسير حلم شخص مجهول يرميني بالحجارة سيلفيا 1386</t>
  </si>
  <si>
    <t>كلمات بها تاء مربوطة )مروة السعداوي2010</t>
  </si>
  <si>
    <t>تخصصات الطيران في السعودية (كيرو 1000)</t>
  </si>
  <si>
    <t>تردد قناة الاماكن دراما (دنيا 1021) (1)</t>
  </si>
  <si>
    <t>كلمات وعبارات تصبح على خير حبيبي بجميع اللغات_ مروة جمال_ 3112 (1)</t>
  </si>
  <si>
    <t>تردد قناة السنة النبوية-محمدبدر-1070 (1)</t>
  </si>
  <si>
    <t>صور وكلمات مساء الخير(مروان 2574)</t>
  </si>
  <si>
    <t>رسالة عزاء مؤثرة-تقى-3105</t>
  </si>
  <si>
    <t>أسماء مواليد بنات 2022 (منة سعيد 7522) (1)</t>
  </si>
  <si>
    <t>كلمات تبدأ بهمزة قطع(محمود أحمد1182)</t>
  </si>
  <si>
    <t>تفسير حلم الطرحة الملونة 2877 سوزان</t>
  </si>
  <si>
    <t>تردد قناة صلاح الدين غادة علاء 1467</t>
  </si>
  <si>
    <t>الملوخية في المنام غادة علاء 3084</t>
  </si>
  <si>
    <t>العدس في المنام فاطمة خطاب 3071</t>
  </si>
  <si>
    <t>أماكن بيع الاحجار الكريمة في السعودية-محمدبدر-1103</t>
  </si>
  <si>
    <t>تفسير حلم اللحمة النية غادة عيسي 2808</t>
  </si>
  <si>
    <t>_ 1517تفسير حلم عجوز تلاحقني_ مروة جمال</t>
  </si>
  <si>
    <t>تفسير حلم صعود الجبل والنزول منه )مروة السعداوي)2000</t>
  </si>
  <si>
    <t>تفسير اللون الأزرق في المنام (منة سعيد 2537)</t>
  </si>
  <si>
    <t>كلمات حزينة ومؤلمة عن الحياة(مريم درويش)(1690)</t>
  </si>
  <si>
    <t>تفسير حلم شخص يبشرني بالزواج سلمى الصاوي1090</t>
  </si>
  <si>
    <t>أنواع الشركات في السعودية (كيرو 1660)</t>
  </si>
  <si>
    <t>أدعية مستجابة غادة علاء 2404 (1)</t>
  </si>
  <si>
    <t>كم سنة دراسة الطيران في السعودية(مروان 1120)</t>
  </si>
  <si>
    <t>(دنيا 1000) كلمات تبدأ بحرف الياء</t>
  </si>
  <si>
    <t>كلمات تبدأ بحرف الفاء )مروة السعداوي1000</t>
  </si>
  <si>
    <t>تفسير حلم عرس بدون عروس سلمى الصاوي1010</t>
  </si>
  <si>
    <t>أنواع التمور السعودية وأسعارها 1000 سوزان</t>
  </si>
  <si>
    <t>كلمات تلهب مشاعر الرجل(1531)(مريم درويش)</t>
  </si>
  <si>
    <t>تردد القنوات الدينية (مروة السعداوي)3120 (1)</t>
  </si>
  <si>
    <t>تفسير حلم شخص يصلي وهو لا يصلي فاطمة خطاب 1250</t>
  </si>
  <si>
    <t>تفسير حلم شخص اعطاني طفل )مروة السعداوي  1500</t>
  </si>
  <si>
    <t>كلمات تبدأ بحرف التاء-تقى-2005</t>
  </si>
  <si>
    <t>تفسير حلم شخص يخبرني أنى مسحور(محمود أحمد1018) (1)</t>
  </si>
  <si>
    <t>رؤية الصليب في المنام (منة سعيد 2400) (1)</t>
  </si>
  <si>
    <t>تفسير حلم رضاعة الرجل من المرأة_ مروة جمال_  1553</t>
  </si>
  <si>
    <t>(دنيا 1005) تفسير حلم رفض الزوج للجماع مع زوجته</t>
  </si>
  <si>
    <t>كلمات تبدأ بحرف الحاء(مروان 1345)</t>
  </si>
  <si>
    <t>تفسير حلم رمي الحجر على شخص غادة علاء 1527</t>
  </si>
  <si>
    <t>تفسير حلم فراغات في الشعر (كيرو 2123)</t>
  </si>
  <si>
    <t>تفسير حلم سكرات الموت للحي1748هويدا</t>
  </si>
  <si>
    <t>تفسير حلم سلاح كلاشنكوف1421هويدا</t>
  </si>
  <si>
    <t>كلمات تبدأ بحرف النون(محمود أحمد1935)</t>
  </si>
  <si>
    <t>كلمات تبدأ بحرف الراء-محمدبدر-1087</t>
  </si>
  <si>
    <t>كلمات تبدأ بحرف الكاف سيلفيا 1668</t>
  </si>
  <si>
    <t>كلمات تبدأ بحرف الواو-محمدبدر-1058</t>
  </si>
  <si>
    <t>تفسير حلم شراء منزل قديم واسع  (منة سعيد 2508)</t>
  </si>
  <si>
    <t>تفسير حلم غرق أحد الأقارب  (منة سعيد 2446)</t>
  </si>
  <si>
    <t>تفسير حلم شخص مشهور يضمني(محمود أحمد1029)</t>
  </si>
  <si>
    <t>تفسير حلم ضياع العباية (منة سعيد 1515)</t>
  </si>
  <si>
    <t>تفسير حلم دخول غرفة نوم شخص اعرفه (نرمين 1050)</t>
  </si>
  <si>
    <t>تفسير حلم صبغ الشعر باللون البني للعزباء (نرمين 1522)</t>
  </si>
  <si>
    <t>تفسير حلم ركوب الدراجة في المنام (نرمين 1589)</t>
  </si>
  <si>
    <t>سعر حبوب الزنك-2000تقى (1)</t>
  </si>
  <si>
    <t>الاحد 8/8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</si>
</sst>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72"/>
      <color rgb="FF8EB7FA"/>
      <name val="French Script MT"/>
      <family val="4"/>
    </font>
    <font>
      <b/>
      <sz val="12"/>
      <color theme="1"/>
      <name val="Comic Sans MS"/>
      <family val="4"/>
    </font>
    <font>
      <b/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4"/>
      <color theme="7" tint="0.59999389629810485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4C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6" fillId="28" borderId="0" applyNumberFormat="0" applyBorder="0" applyAlignment="0" applyProtection="0"/>
    <xf numFmtId="0" fontId="27" fillId="29" borderId="0" applyNumberFormat="0" applyBorder="0" applyAlignment="0" applyProtection="0"/>
    <xf numFmtId="0" fontId="29" fillId="31" borderId="0" applyNumberFormat="0" applyBorder="0" applyAlignment="0" applyProtection="0"/>
  </cellStyleXfs>
  <cellXfs count="297"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5" borderId="0" xfId="0" applyNumberFormat="1" applyFill="1"/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49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49" fontId="0" fillId="5" borderId="0" xfId="0" applyNumberFormat="1" applyFill="1" applyAlignment="1">
      <alignment vertical="center"/>
    </xf>
    <xf numFmtId="49" fontId="3" fillId="14" borderId="1" xfId="0" applyNumberFormat="1" applyFont="1" applyFill="1" applyBorder="1"/>
    <xf numFmtId="49" fontId="0" fillId="18" borderId="1" xfId="0" applyNumberFormat="1" applyFill="1" applyBorder="1"/>
    <xf numFmtId="0" fontId="0" fillId="5" borderId="0" xfId="0" applyNumberFormat="1" applyFill="1"/>
    <xf numFmtId="0" fontId="3" fillId="5" borderId="0" xfId="0" applyFont="1" applyFill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164" fontId="0" fillId="5" borderId="0" xfId="0" applyNumberFormat="1" applyFill="1"/>
    <xf numFmtId="164" fontId="0" fillId="2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0" fontId="10" fillId="5" borderId="0" xfId="0" applyFont="1" applyFill="1" applyBorder="1" applyAlignment="1">
      <alignment vertical="center"/>
    </xf>
    <xf numFmtId="164" fontId="0" fillId="10" borderId="1" xfId="0" applyNumberFormat="1" applyFill="1" applyBorder="1" applyAlignment="1">
      <alignment horizontal="center" vertical="center"/>
    </xf>
    <xf numFmtId="0" fontId="0" fillId="14" borderId="0" xfId="0" applyFill="1"/>
    <xf numFmtId="0" fontId="6" fillId="23" borderId="0" xfId="0" applyFont="1" applyFill="1" applyBorder="1" applyAlignment="1">
      <alignment vertical="center"/>
    </xf>
    <xf numFmtId="0" fontId="0" fillId="23" borderId="0" xfId="0" applyFill="1" applyBorder="1"/>
    <xf numFmtId="0" fontId="0" fillId="23" borderId="0" xfId="0" applyFill="1"/>
    <xf numFmtId="14" fontId="0" fillId="23" borderId="0" xfId="0" applyNumberFormat="1" applyFill="1"/>
    <xf numFmtId="14" fontId="0" fillId="23" borderId="0" xfId="0" applyNumberFormat="1" applyFill="1" applyBorder="1"/>
    <xf numFmtId="0" fontId="0" fillId="23" borderId="0" xfId="0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14" fontId="1" fillId="23" borderId="0" xfId="0" applyNumberFormat="1" applyFont="1" applyFill="1" applyBorder="1" applyAlignment="1">
      <alignment horizontal="center" vertical="center"/>
    </xf>
    <xf numFmtId="0" fontId="3" fillId="23" borderId="0" xfId="0" applyFont="1" applyFill="1" applyBorder="1"/>
    <xf numFmtId="0" fontId="7" fillId="23" borderId="0" xfId="1" applyFill="1" applyBorder="1"/>
    <xf numFmtId="0" fontId="3" fillId="23" borderId="0" xfId="0" applyFont="1" applyFill="1"/>
    <xf numFmtId="0" fontId="2" fillId="14" borderId="0" xfId="0" applyFont="1" applyFill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18" fillId="10" borderId="1" xfId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0" fillId="17" borderId="1" xfId="0" applyNumberForma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164" fontId="19" fillId="5" borderId="0" xfId="0" applyNumberFormat="1" applyFont="1" applyFill="1"/>
    <xf numFmtId="0" fontId="19" fillId="5" borderId="0" xfId="0" applyFont="1" applyFill="1"/>
    <xf numFmtId="0" fontId="22" fillId="5" borderId="0" xfId="0" applyFont="1" applyFill="1"/>
    <xf numFmtId="0" fontId="0" fillId="2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/>
    </xf>
    <xf numFmtId="0" fontId="0" fillId="6" borderId="0" xfId="0" applyFill="1" applyBorder="1"/>
    <xf numFmtId="0" fontId="0" fillId="6" borderId="0" xfId="0" applyFill="1"/>
    <xf numFmtId="14" fontId="0" fillId="6" borderId="0" xfId="0" applyNumberFormat="1" applyFill="1"/>
    <xf numFmtId="14" fontId="0" fillId="6" borderId="0" xfId="0" applyNumberFormat="1" applyFill="1" applyBorder="1"/>
    <xf numFmtId="0" fontId="0" fillId="6" borderId="0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4" fontId="1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/>
    <xf numFmtId="0" fontId="7" fillId="6" borderId="0" xfId="1" applyFill="1" applyBorder="1"/>
    <xf numFmtId="0" fontId="3" fillId="6" borderId="0" xfId="0" applyFont="1" applyFill="1"/>
    <xf numFmtId="18" fontId="0" fillId="5" borderId="0" xfId="0" applyNumberForma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22" fontId="10" fillId="5" borderId="8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4" fontId="0" fillId="5" borderId="0" xfId="0" applyNumberFormat="1" applyFont="1" applyFill="1"/>
    <xf numFmtId="0" fontId="0" fillId="5" borderId="0" xfId="0" applyFont="1" applyFill="1"/>
    <xf numFmtId="0" fontId="0" fillId="26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6" borderId="1" xfId="0" applyNumberFormat="1" applyFill="1" applyBorder="1" applyAlignment="1">
      <alignment horizontal="center"/>
    </xf>
    <xf numFmtId="0" fontId="0" fillId="14" borderId="1" xfId="0" applyNumberFormat="1" applyFill="1" applyBorder="1" applyAlignment="1">
      <alignment horizontal="center"/>
    </xf>
    <xf numFmtId="0" fontId="4" fillId="12" borderId="1" xfId="0" applyNumberFormat="1" applyFont="1" applyFill="1" applyBorder="1" applyAlignment="1">
      <alignment horizontal="center" vertical="center"/>
    </xf>
    <xf numFmtId="0" fontId="4" fillId="19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14" fontId="0" fillId="6" borderId="1" xfId="0" applyNumberFormat="1" applyFill="1" applyBorder="1" applyAlignment="1"/>
    <xf numFmtId="0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11" borderId="2" xfId="0" applyNumberFormat="1" applyFont="1" applyFill="1" applyBorder="1" applyAlignment="1">
      <alignment horizontal="center" vertical="center"/>
    </xf>
    <xf numFmtId="0" fontId="0" fillId="14" borderId="2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9" fillId="5" borderId="0" xfId="0" applyFont="1" applyFill="1" applyAlignment="1">
      <alignment vertical="center"/>
    </xf>
    <xf numFmtId="0" fontId="7" fillId="10" borderId="1" xfId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2" fontId="0" fillId="16" borderId="0" xfId="0" applyNumberFormat="1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7" fillId="29" borderId="1" xfId="3" applyBorder="1" applyAlignment="1">
      <alignment horizontal="center" vertical="center"/>
    </xf>
    <xf numFmtId="0" fontId="26" fillId="28" borderId="1" xfId="2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8" fillId="17" borderId="1" xfId="1" applyFont="1" applyFill="1" applyBorder="1" applyAlignment="1">
      <alignment horizontal="center" vertical="center"/>
    </xf>
    <xf numFmtId="0" fontId="0" fillId="3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9" fillId="31" borderId="1" xfId="4" applyBorder="1" applyAlignment="1">
      <alignment horizontal="center" vertical="center"/>
    </xf>
    <xf numFmtId="49" fontId="0" fillId="30" borderId="1" xfId="0" applyNumberFormat="1" applyFill="1" applyBorder="1" applyAlignment="1">
      <alignment horizontal="center" vertical="center"/>
    </xf>
    <xf numFmtId="1" fontId="0" fillId="10" borderId="1" xfId="0" applyNumberFormat="1" applyFont="1" applyFill="1" applyBorder="1" applyAlignment="1">
      <alignment horizontal="center" vertical="center"/>
    </xf>
    <xf numFmtId="1" fontId="0" fillId="20" borderId="1" xfId="0" applyNumberFormat="1" applyFont="1" applyFill="1" applyBorder="1" applyAlignment="1">
      <alignment horizontal="center" vertical="center"/>
    </xf>
    <xf numFmtId="1" fontId="0" fillId="16" borderId="0" xfId="0" applyNumberFormat="1" applyFont="1" applyFill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6" fillId="30" borderId="1" xfId="2" applyFill="1" applyBorder="1" applyAlignment="1">
      <alignment horizontal="center" vertical="center"/>
    </xf>
    <xf numFmtId="1" fontId="27" fillId="29" borderId="1" xfId="3" applyNumberFormat="1" applyBorder="1" applyAlignment="1">
      <alignment horizontal="center" vertical="center"/>
    </xf>
    <xf numFmtId="1" fontId="26" fillId="28" borderId="1" xfId="2" applyNumberFormat="1" applyBorder="1" applyAlignment="1">
      <alignment horizontal="center" vertical="center"/>
    </xf>
    <xf numFmtId="2" fontId="0" fillId="5" borderId="0" xfId="0" applyNumberFormat="1" applyFill="1"/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7" fillId="17" borderId="1" xfId="1" applyFill="1" applyBorder="1" applyAlignment="1">
      <alignment horizontal="center" vertical="center"/>
    </xf>
    <xf numFmtId="1" fontId="19" fillId="5" borderId="0" xfId="0" applyNumberFormat="1" applyFont="1" applyFill="1" applyAlignment="1">
      <alignment horizontal="center" vertical="center"/>
    </xf>
    <xf numFmtId="1" fontId="0" fillId="17" borderId="1" xfId="0" applyNumberFormat="1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 vertical="center"/>
    </xf>
    <xf numFmtId="1" fontId="0" fillId="33" borderId="1" xfId="0" applyNumberFormat="1" applyFont="1" applyFill="1" applyBorder="1" applyAlignment="1">
      <alignment horizontal="center" vertical="center"/>
    </xf>
    <xf numFmtId="0" fontId="17" fillId="16" borderId="0" xfId="0" applyFont="1" applyFill="1" applyAlignment="1">
      <alignment horizontal="center"/>
    </xf>
    <xf numFmtId="1" fontId="0" fillId="13" borderId="1" xfId="0" applyNumberFormat="1" applyFont="1" applyFill="1" applyBorder="1" applyAlignment="1">
      <alignment horizontal="center" vertical="center"/>
    </xf>
    <xf numFmtId="0" fontId="27" fillId="17" borderId="1" xfId="3" applyFill="1" applyBorder="1" applyAlignment="1">
      <alignment horizontal="center" vertical="center"/>
    </xf>
    <xf numFmtId="0" fontId="18" fillId="8" borderId="1" xfId="1" applyFont="1" applyFill="1" applyBorder="1" applyAlignment="1">
      <alignment horizontal="center" vertical="center"/>
    </xf>
    <xf numFmtId="0" fontId="7" fillId="8" borderId="1" xfId="1" applyFill="1" applyBorder="1" applyAlignment="1">
      <alignment horizontal="center" vertical="center"/>
    </xf>
    <xf numFmtId="0" fontId="0" fillId="34" borderId="1" xfId="0" applyFont="1" applyFill="1" applyBorder="1" applyAlignment="1">
      <alignment horizontal="center" vertical="center"/>
    </xf>
    <xf numFmtId="0" fontId="0" fillId="35" borderId="1" xfId="0" applyFont="1" applyFill="1" applyBorder="1" applyAlignment="1">
      <alignment horizontal="center" vertical="center"/>
    </xf>
    <xf numFmtId="1" fontId="0" fillId="35" borderId="1" xfId="0" applyNumberFormat="1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/>
    </xf>
    <xf numFmtId="0" fontId="18" fillId="37" borderId="1" xfId="1" applyFont="1" applyFill="1" applyBorder="1" applyAlignment="1">
      <alignment horizontal="center" vertical="center"/>
    </xf>
    <xf numFmtId="0" fontId="7" fillId="37" borderId="1" xfId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/>
    </xf>
    <xf numFmtId="14" fontId="6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7" fillId="8" borderId="2" xfId="1" applyFill="1" applyBorder="1" applyAlignment="1">
      <alignment horizontal="center" vertical="center"/>
    </xf>
    <xf numFmtId="0" fontId="7" fillId="8" borderId="3" xfId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7" fillId="8" borderId="10" xfId="1" applyFill="1" applyBorder="1" applyAlignment="1">
      <alignment horizontal="center" vertical="center"/>
    </xf>
    <xf numFmtId="49" fontId="0" fillId="10" borderId="10" xfId="0" applyNumberFormat="1" applyFill="1" applyBorder="1" applyAlignment="1">
      <alignment horizontal="center" vertical="center"/>
    </xf>
    <xf numFmtId="49" fontId="0" fillId="10" borderId="3" xfId="0" applyNumberFormat="1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vertical="center"/>
    </xf>
    <xf numFmtId="49" fontId="0" fillId="14" borderId="3" xfId="0" applyNumberFormat="1" applyFill="1" applyBorder="1" applyAlignment="1">
      <alignment horizontal="center" vertical="center"/>
    </xf>
    <xf numFmtId="49" fontId="10" fillId="5" borderId="0" xfId="0" applyNumberFormat="1" applyFont="1" applyFill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14" borderId="2" xfId="0" applyNumberFormat="1" applyFill="1" applyBorder="1" applyAlignment="1">
      <alignment horizontal="center" vertical="center"/>
    </xf>
    <xf numFmtId="14" fontId="0" fillId="14" borderId="3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11" fillId="5" borderId="0" xfId="0" applyNumberFormat="1" applyFont="1" applyFill="1" applyAlignment="1">
      <alignment horizontal="center" vertical="center"/>
    </xf>
    <xf numFmtId="49" fontId="11" fillId="5" borderId="8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4" fontId="6" fillId="23" borderId="0" xfId="0" applyNumberFormat="1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13" borderId="2" xfId="1" applyFont="1" applyFill="1" applyBorder="1" applyAlignment="1">
      <alignment horizontal="center" vertical="center"/>
    </xf>
    <xf numFmtId="0" fontId="13" fillId="13" borderId="3" xfId="1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3" fillId="13" borderId="3" xfId="0" applyFont="1" applyFill="1" applyBorder="1" applyAlignment="1">
      <alignment horizontal="center" vertical="center"/>
    </xf>
    <xf numFmtId="0" fontId="17" fillId="11" borderId="1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4" fillId="19" borderId="2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17" fillId="16" borderId="7" xfId="0" applyFont="1" applyFill="1" applyBorder="1" applyAlignment="1">
      <alignment horizontal="center"/>
    </xf>
    <xf numFmtId="0" fontId="17" fillId="16" borderId="0" xfId="0" applyFont="1" applyFill="1" applyAlignment="1">
      <alignment horizontal="center"/>
    </xf>
    <xf numFmtId="0" fontId="0" fillId="18" borderId="2" xfId="0" applyFont="1" applyFill="1" applyBorder="1" applyAlignment="1">
      <alignment horizontal="center" vertical="center"/>
    </xf>
    <xf numFmtId="0" fontId="0" fillId="18" borderId="3" xfId="0" applyFont="1" applyFill="1" applyBorder="1" applyAlignment="1">
      <alignment horizontal="center" vertical="center"/>
    </xf>
    <xf numFmtId="0" fontId="0" fillId="22" borderId="2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 vertical="center"/>
    </xf>
    <xf numFmtId="0" fontId="33" fillId="28" borderId="0" xfId="2" applyFont="1" applyAlignment="1">
      <alignment horizontal="center" vertical="center"/>
    </xf>
    <xf numFmtId="0" fontId="33" fillId="28" borderId="8" xfId="2" applyFont="1" applyBorder="1" applyAlignment="1">
      <alignment horizontal="center" vertical="center"/>
    </xf>
    <xf numFmtId="0" fontId="32" fillId="28" borderId="0" xfId="2" applyFont="1" applyAlignment="1">
      <alignment horizontal="center" vertical="center"/>
    </xf>
    <xf numFmtId="0" fontId="32" fillId="28" borderId="8" xfId="2" applyFont="1" applyBorder="1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E2EFD9"/>
      <color rgb="FF8EB7FA"/>
      <color rgb="FFF2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المصروفات</a:t>
            </a:r>
            <a:r>
              <a:rPr lang="ar-EG" baseline="0"/>
              <a:t> الشهريه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حسابات!$B$5:$B$23</c:f>
              <c:strCache>
                <c:ptCount val="19"/>
                <c:pt idx="0">
                  <c:v>مرتبات واجور</c:v>
                </c:pt>
                <c:pt idx="2">
                  <c:v>مصروفات نثريه</c:v>
                </c:pt>
                <c:pt idx="4">
                  <c:v>اكراميات</c:v>
                </c:pt>
                <c:pt idx="6">
                  <c:v>صيانه</c:v>
                </c:pt>
                <c:pt idx="8">
                  <c:v>بوفيه</c:v>
                </c:pt>
                <c:pt idx="10">
                  <c:v>كهرباء</c:v>
                </c:pt>
                <c:pt idx="12">
                  <c:v>مياه </c:v>
                </c:pt>
                <c:pt idx="14">
                  <c:v>غاز</c:v>
                </c:pt>
                <c:pt idx="16">
                  <c:v>ايجار</c:v>
                </c:pt>
                <c:pt idx="18">
                  <c:v>إضافي و سلف</c:v>
                </c:pt>
              </c:strCache>
            </c:strRef>
          </c:cat>
          <c:val>
            <c:numRef>
              <c:f>حسابات!$C$5:$C$23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7B64-49F6-A54D-9534917EAC64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حسابات!$B$5:$B$23</c:f>
              <c:strCache>
                <c:ptCount val="19"/>
                <c:pt idx="0">
                  <c:v>مرتبات واجور</c:v>
                </c:pt>
                <c:pt idx="2">
                  <c:v>مصروفات نثريه</c:v>
                </c:pt>
                <c:pt idx="4">
                  <c:v>اكراميات</c:v>
                </c:pt>
                <c:pt idx="6">
                  <c:v>صيانه</c:v>
                </c:pt>
                <c:pt idx="8">
                  <c:v>بوفيه</c:v>
                </c:pt>
                <c:pt idx="10">
                  <c:v>كهرباء</c:v>
                </c:pt>
                <c:pt idx="12">
                  <c:v>مياه </c:v>
                </c:pt>
                <c:pt idx="14">
                  <c:v>غاز</c:v>
                </c:pt>
                <c:pt idx="16">
                  <c:v>ايجار</c:v>
                </c:pt>
                <c:pt idx="18">
                  <c:v>إضافي و سلف</c:v>
                </c:pt>
              </c:strCache>
            </c:strRef>
          </c:cat>
          <c:val>
            <c:numRef>
              <c:f>حسابات!$D$5:$D$23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7B64-49F6-A54D-9534917EAC64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حسابات!$B$5:$B$23</c:f>
              <c:strCache>
                <c:ptCount val="19"/>
                <c:pt idx="0">
                  <c:v>مرتبات واجور</c:v>
                </c:pt>
                <c:pt idx="2">
                  <c:v>مصروفات نثريه</c:v>
                </c:pt>
                <c:pt idx="4">
                  <c:v>اكراميات</c:v>
                </c:pt>
                <c:pt idx="6">
                  <c:v>صيانه</c:v>
                </c:pt>
                <c:pt idx="8">
                  <c:v>بوفيه</c:v>
                </c:pt>
                <c:pt idx="10">
                  <c:v>كهرباء</c:v>
                </c:pt>
                <c:pt idx="12">
                  <c:v>مياه </c:v>
                </c:pt>
                <c:pt idx="14">
                  <c:v>غاز</c:v>
                </c:pt>
                <c:pt idx="16">
                  <c:v>ايجار</c:v>
                </c:pt>
                <c:pt idx="18">
                  <c:v>إضافي و سلف</c:v>
                </c:pt>
              </c:strCache>
            </c:strRef>
          </c:cat>
          <c:val>
            <c:numRef>
              <c:f>حسابات!$E$5:$E$23</c:f>
              <c:numCache>
                <c:formatCode>General</c:formatCode>
                <c:ptCount val="19"/>
                <c:pt idx="0">
                  <c:v>13871.666666666668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60</c:v>
                </c:pt>
                <c:pt idx="10">
                  <c:v>0</c:v>
                </c:pt>
                <c:pt idx="12">
                  <c:v>0</c:v>
                </c:pt>
                <c:pt idx="14">
                  <c:v>12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4-49F6-A54D-9534917E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40976"/>
        <c:axId val="296642224"/>
      </c:barChart>
      <c:catAx>
        <c:axId val="2966409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2224"/>
        <c:crosses val="autoZero"/>
        <c:auto val="1"/>
        <c:lblAlgn val="ctr"/>
        <c:lblOffset val="100"/>
        <c:noMultiLvlLbl val="0"/>
      </c:catAx>
      <c:valAx>
        <c:axId val="296642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&#1605;&#1589;&#1585;&#1608;&#1601;&#1575;&#1578; &#1589;&#1610;&#1575;&#1606;&#1607;'!A1"/><Relationship Id="rId13" Type="http://schemas.openxmlformats.org/officeDocument/2006/relationships/hyperlink" Target="#'&#1575;&#1610;&#1575;&#1605; &#1575;&#1604;&#1578;&#1602;&#1575;&#1585;&#1610;&#1585;'!A1"/><Relationship Id="rId3" Type="http://schemas.openxmlformats.org/officeDocument/2006/relationships/hyperlink" Target="#&#1575;&#1604;&#1605;&#1608;&#1592;&#1601;&#1610;&#1606;!A1"/><Relationship Id="rId7" Type="http://schemas.openxmlformats.org/officeDocument/2006/relationships/hyperlink" Target="#&#1575;&#1603;&#1585;&#1575;&#1605;&#1610;&#1575;&#1578;!A1"/><Relationship Id="rId12" Type="http://schemas.openxmlformats.org/officeDocument/2006/relationships/hyperlink" Target="#'&#1594;&#1610;&#1575;&#1576; &#1608;&#1581;&#1590;&#1608;&#1585;'!A1"/><Relationship Id="rId2" Type="http://schemas.openxmlformats.org/officeDocument/2006/relationships/hyperlink" Target="#&#1581;&#1587;&#1575;&#1576;&#1575;&#1578;!A1"/><Relationship Id="rId1" Type="http://schemas.openxmlformats.org/officeDocument/2006/relationships/hyperlink" Target="#&#1575;&#1604;&#1593;&#1605;&#1604;&#1575;&#1569;!A1"/><Relationship Id="rId6" Type="http://schemas.openxmlformats.org/officeDocument/2006/relationships/hyperlink" Target="#'&#1605;&#1589;&#1585;&#1608;&#1601;&#1575;&#1578; &#1606;&#1579;&#1585;&#1610;&#1607;'!A1"/><Relationship Id="rId11" Type="http://schemas.openxmlformats.org/officeDocument/2006/relationships/hyperlink" Target="#'&#1605;&#1606;&#1581; &#1608;&#1587;&#1604;&#1601; &#1575;&#1608; &#1582;&#1589;&#1605;'!A1"/><Relationship Id="rId5" Type="http://schemas.openxmlformats.org/officeDocument/2006/relationships/hyperlink" Target="#'&#1578;&#1601;&#1575;&#1589;&#1610;&#1604; &#1575;&#1604;&#1576;&#1608;&#1601;&#1610;&#1607;'!A1"/><Relationship Id="rId15" Type="http://schemas.openxmlformats.org/officeDocument/2006/relationships/hyperlink" Target="#'&#1605;&#1578;&#1608;&#1587;&#1591; &#1575;&#1580;&#1605;&#1575;&#1604;&#1610; &#1575;&#1604;&#1610;&#1608;&#1605;&#1610;&#1575;&#1578;'!A1"/><Relationship Id="rId10" Type="http://schemas.openxmlformats.org/officeDocument/2006/relationships/image" Target="../media/image1.jpg"/><Relationship Id="rId4" Type="http://schemas.openxmlformats.org/officeDocument/2006/relationships/hyperlink" Target="#'&#1580;&#1585;&#1608;&#1576;&#1575;&#1578; &#1608;&#1575;&#1578;&#1587;'!A1"/><Relationship Id="rId9" Type="http://schemas.openxmlformats.org/officeDocument/2006/relationships/hyperlink" Target="#'&#1601;&#1608;&#1575;&#1578;&#1610;&#1585; &#1605;&#1575;&#1569; &#1603;&#1607;&#1585;&#1576;&#1575;&#1569; &#1594;&#1575;&#1586;'!A1"/><Relationship Id="rId14" Type="http://schemas.openxmlformats.org/officeDocument/2006/relationships/hyperlink" Target="#&#1575;&#1604;&#1575;&#1582;&#1591;&#1575;&#1569;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#'&#1594;&#1610;&#1575;&#1576; &#1603;&#1610;&#1585;&#1604;&#1587; &#1587;&#1605;&#1610;&#1585;'!A1"/><Relationship Id="rId18" Type="http://schemas.openxmlformats.org/officeDocument/2006/relationships/hyperlink" Target="#'&#1594;&#1610;&#1575;&#1576; &#1605;&#1585;&#1610;&#1605; &#1583;&#1585;&#1608;&#1610;&#1588;'!A1"/><Relationship Id="rId26" Type="http://schemas.openxmlformats.org/officeDocument/2006/relationships/hyperlink" Target="#'&#1594;&#1610;&#1575;&#1576; &#1585;&#1575;&#1606;&#1575;'!A1"/><Relationship Id="rId3" Type="http://schemas.openxmlformats.org/officeDocument/2006/relationships/hyperlink" Target="#'&#1594;&#1610;&#1575;&#1576; &#1605;&#1610;&#1585;&#1607;&#1575;&#1606;'!A1"/><Relationship Id="rId21" Type="http://schemas.openxmlformats.org/officeDocument/2006/relationships/hyperlink" Target="#'&#1594;&#1610;&#1575;&#1576; &#1605;&#1585;&#1608;&#1577; &#1580;&#1605;&#1575;&#1604;'!A1"/><Relationship Id="rId34" Type="http://schemas.openxmlformats.org/officeDocument/2006/relationships/hyperlink" Target="#'&#1594;&#1610;&#1575;&#1576; &#1575;&#1587;&#1604;&#1575;&#1605;'!A1"/><Relationship Id="rId7" Type="http://schemas.openxmlformats.org/officeDocument/2006/relationships/hyperlink" Target="#'&#1594;&#1610;&#1575;&#1576; &#1575;&#1587;&#1605;&#1575;&#1569;'!A1"/><Relationship Id="rId12" Type="http://schemas.openxmlformats.org/officeDocument/2006/relationships/hyperlink" Target="#'&#1594;&#1610;&#1575;&#1576; &#1583;&#1606;&#1610;&#1575;'!A1"/><Relationship Id="rId17" Type="http://schemas.openxmlformats.org/officeDocument/2006/relationships/hyperlink" Target="#'&#1594;&#1610;&#1575;&#1576; &#1605;&#1585;&#1608;&#1575;&#1606;'!A1"/><Relationship Id="rId25" Type="http://schemas.openxmlformats.org/officeDocument/2006/relationships/hyperlink" Target="#'&#1594;&#1610;&#1575;&#1576; &#1606;&#1608;&#1585; &#1593;&#1576;&#1583;&#1575;&#1604;&#1604;&#1575;&#1607;'!A1"/><Relationship Id="rId33" Type="http://schemas.openxmlformats.org/officeDocument/2006/relationships/image" Target="../media/image1.jpg"/><Relationship Id="rId2" Type="http://schemas.openxmlformats.org/officeDocument/2006/relationships/hyperlink" Target="#'&#1594;&#1610;&#1575;&#1576; &#1593;&#1605;&#1585;&#1608;'!A1"/><Relationship Id="rId16" Type="http://schemas.openxmlformats.org/officeDocument/2006/relationships/hyperlink" Target="#'&#1594;&#1610;&#1575;&#1576; &#1605;&#1581;&#1605;&#1608;&#1583; &#1589;&#1576;&#1581;&#1610;'!A1"/><Relationship Id="rId20" Type="http://schemas.openxmlformats.org/officeDocument/2006/relationships/hyperlink" Target="#'&#1594;&#1610;&#1575;&#1576; &#1605;&#1585;&#1608;&#1577; &#1575;&#1604;&#1587;&#1593;&#1583;&#1575;&#1608;&#1610;'!A1"/><Relationship Id="rId29" Type="http://schemas.openxmlformats.org/officeDocument/2006/relationships/hyperlink" Target="#'&#1594;&#1610;&#1575;&#1576; &#1588;&#1607;&#1583;'!A1"/><Relationship Id="rId1" Type="http://schemas.openxmlformats.org/officeDocument/2006/relationships/hyperlink" Target="#main!A1"/><Relationship Id="rId6" Type="http://schemas.openxmlformats.org/officeDocument/2006/relationships/hyperlink" Target="#'&#1594;&#1610;&#1575;&#1576; &#1606;&#1608;&#1585; &#1601;&#1585;&#1581;&#1575;&#1578;'!A1"/><Relationship Id="rId11" Type="http://schemas.openxmlformats.org/officeDocument/2006/relationships/hyperlink" Target="#'&#1601;&#1575;&#1591;&#1605;&#1607; &#1582;&#1591;&#1575;&#1576;'!A1"/><Relationship Id="rId24" Type="http://schemas.openxmlformats.org/officeDocument/2006/relationships/hyperlink" Target="#'&#1594;&#1610;&#1575;&#1576; &#1606;&#1585;&#1605;&#1610;&#1606;'!A1"/><Relationship Id="rId32" Type="http://schemas.openxmlformats.org/officeDocument/2006/relationships/hyperlink" Target="#'&#1594;&#1610;&#1575;&#1576; &#1578;&#1602;&#1610;'!A1"/><Relationship Id="rId5" Type="http://schemas.openxmlformats.org/officeDocument/2006/relationships/hyperlink" Target="#'&#1594;&#1610;&#1575;&#1576; &#1575;&#1610;&#1607; &#1593;&#1576;&#1583;&#1607;'!A1"/><Relationship Id="rId15" Type="http://schemas.openxmlformats.org/officeDocument/2006/relationships/hyperlink" Target="#' &#1594;&#1610;&#1575;&#1576; &#1605;&#1581;&#1605;&#1583; &#1576;&#1583;&#1585;'!A1"/><Relationship Id="rId23" Type="http://schemas.openxmlformats.org/officeDocument/2006/relationships/hyperlink" Target="#'&#1594;&#1610;&#1575;&#1576; &#1594;&#1575;&#1583;&#1577;'!A1"/><Relationship Id="rId28" Type="http://schemas.openxmlformats.org/officeDocument/2006/relationships/hyperlink" Target="#'&#1594;&#1610;&#1575;&#1576; &#1587;&#1610;&#1604;&#1601;&#1610;&#1575;'!A1"/><Relationship Id="rId36" Type="http://schemas.openxmlformats.org/officeDocument/2006/relationships/hyperlink" Target="#'&#1594;&#1610;&#1575;&#1576; &#1594;&#1575;&#1583;&#1607; &#1610;&#1608;&#1587;&#1601;'!A1"/><Relationship Id="rId10" Type="http://schemas.openxmlformats.org/officeDocument/2006/relationships/hyperlink" Target="#'&#1594;&#1610;&#1575;&#1576; &#1605;&#1608;&#1606;&#1610;&#1603;&#1575;'!A1"/><Relationship Id="rId19" Type="http://schemas.openxmlformats.org/officeDocument/2006/relationships/hyperlink" Target="#'&#1594;&#1610;&#1575;&#1576; &#1605;&#1585;&#1610;&#1605; &#1575;&#1581;&#1605;&#1583;'!A1"/><Relationship Id="rId31" Type="http://schemas.openxmlformats.org/officeDocument/2006/relationships/hyperlink" Target="#'&#1594;&#1610;&#1575;&#1576; &#1587;&#1608;&#1586;&#1575;&#1606;'!A1"/><Relationship Id="rId4" Type="http://schemas.openxmlformats.org/officeDocument/2006/relationships/hyperlink" Target="#'&#1594;&#1610;&#1575;&#1576; &#1575;&#1581;&#1605;&#1583; &#1593;&#1610;&#1587;&#1610;'!A1"/><Relationship Id="rId9" Type="http://schemas.openxmlformats.org/officeDocument/2006/relationships/hyperlink" Target="#'&#1594;&#1610;&#1575;&#1576; &#1607;&#1576;&#1607;'!A1"/><Relationship Id="rId14" Type="http://schemas.openxmlformats.org/officeDocument/2006/relationships/hyperlink" Target="#'&#1594;&#1610;&#1575;&#1576; &#1605;&#1581;&#1605;&#1583; &#1581;&#1587;&#1606;'!A1"/><Relationship Id="rId22" Type="http://schemas.openxmlformats.org/officeDocument/2006/relationships/hyperlink" Target="#'&#1594;&#1610;&#1575;&#1576; &#1605;&#1606;&#1577;'!A1"/><Relationship Id="rId27" Type="http://schemas.openxmlformats.org/officeDocument/2006/relationships/hyperlink" Target="#'&#1594;&#1610;&#1575;&#1576; &#1587;&#1604;&#1605;&#1610; &#1575;&#1604;&#1589;&#1575;&#1608;&#1610;'!A1"/><Relationship Id="rId30" Type="http://schemas.openxmlformats.org/officeDocument/2006/relationships/hyperlink" Target="#'&#1594;&#1610;&#1575;&#1576; &#1587;&#1605;&#1610;&#1577;'!A1"/><Relationship Id="rId35" Type="http://schemas.openxmlformats.org/officeDocument/2006/relationships/hyperlink" Target="#'&#1594;&#1610;&#1575;&#1576; &#1607;&#1608;&#1575;&#1610;&#1583;&#1575;'!A1"/><Relationship Id="rId8" Type="http://schemas.openxmlformats.org/officeDocument/2006/relationships/hyperlink" Target="#'&#1594;&#1610;&#1575;&#1576; &#1581;&#1587;&#1606;&#1610;'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hyperlink" Target="#&#1581;&#1587;&#1575;&#1576;&#1575;&#1578;!A1"/><Relationship Id="rId1" Type="http://schemas.openxmlformats.org/officeDocument/2006/relationships/hyperlink" Target="#main!A1"/></Relationships>
</file>

<file path=xl/drawings/_rels/drawing41.xml.rels><?xml version="1.0" encoding="UTF-8" standalone="yes"?>
<Relationships xmlns="http://schemas.openxmlformats.org/package/2006/relationships"><Relationship Id="rId13" Type="http://schemas.openxmlformats.org/officeDocument/2006/relationships/hyperlink" Target="#'&#1610;&#1608;&#1605; 12'!A1"/><Relationship Id="rId18" Type="http://schemas.openxmlformats.org/officeDocument/2006/relationships/hyperlink" Target="#'&#1610;&#1608;&#1605; 17'!A1"/><Relationship Id="rId26" Type="http://schemas.openxmlformats.org/officeDocument/2006/relationships/hyperlink" Target="#'&#1610;&#1608;&#1605; 25'!A1"/><Relationship Id="rId3" Type="http://schemas.openxmlformats.org/officeDocument/2006/relationships/hyperlink" Target="#'&#1610;&#1608;&#1605; 2'!A1"/><Relationship Id="rId21" Type="http://schemas.openxmlformats.org/officeDocument/2006/relationships/hyperlink" Target="#'&#1610;&#1608;&#1605; 20'!A1"/><Relationship Id="rId34" Type="http://schemas.openxmlformats.org/officeDocument/2006/relationships/hyperlink" Target="#main!A1"/><Relationship Id="rId7" Type="http://schemas.openxmlformats.org/officeDocument/2006/relationships/hyperlink" Target="#'&#1610;&#1608;&#1605; 6'!A1"/><Relationship Id="rId12" Type="http://schemas.openxmlformats.org/officeDocument/2006/relationships/hyperlink" Target="#'&#1610;&#1608;&#1605; 11'!A1"/><Relationship Id="rId17" Type="http://schemas.openxmlformats.org/officeDocument/2006/relationships/hyperlink" Target="#'&#1610;&#1608;&#1605; 16'!A1"/><Relationship Id="rId25" Type="http://schemas.openxmlformats.org/officeDocument/2006/relationships/hyperlink" Target="#'&#1610;&#1608;&#1605; 24'!A1"/><Relationship Id="rId33" Type="http://schemas.openxmlformats.org/officeDocument/2006/relationships/image" Target="../media/image1.jpg"/><Relationship Id="rId2" Type="http://schemas.openxmlformats.org/officeDocument/2006/relationships/hyperlink" Target="#&#1610;&#1608;&#1605;1!A1"/><Relationship Id="rId16" Type="http://schemas.openxmlformats.org/officeDocument/2006/relationships/hyperlink" Target="#'&#1610;&#1608;&#1605; 15'!A1"/><Relationship Id="rId20" Type="http://schemas.openxmlformats.org/officeDocument/2006/relationships/hyperlink" Target="#'&#1610;&#1608;&#1605; 19'!A1"/><Relationship Id="rId29" Type="http://schemas.openxmlformats.org/officeDocument/2006/relationships/hyperlink" Target="#'&#1610;&#1608;&#1605; 28'!A1"/><Relationship Id="rId1" Type="http://schemas.openxmlformats.org/officeDocument/2006/relationships/hyperlink" Target="#&#1575;&#1604;&#1605;&#1608;&#1592;&#1601;&#1610;&#1606;!A1"/><Relationship Id="rId6" Type="http://schemas.openxmlformats.org/officeDocument/2006/relationships/hyperlink" Target="#'&#1610;&#1608;&#1605; 5'!A1"/><Relationship Id="rId11" Type="http://schemas.openxmlformats.org/officeDocument/2006/relationships/hyperlink" Target="#'&#1610;&#1608;&#1605; 10'!A1"/><Relationship Id="rId24" Type="http://schemas.openxmlformats.org/officeDocument/2006/relationships/hyperlink" Target="#'&#1610;&#1608;&#1605; 23'!A1"/><Relationship Id="rId32" Type="http://schemas.openxmlformats.org/officeDocument/2006/relationships/hyperlink" Target="#'&#1610;&#1608;&#1605; 31'!A1"/><Relationship Id="rId5" Type="http://schemas.openxmlformats.org/officeDocument/2006/relationships/hyperlink" Target="#'&#1610;&#1608;&#1605; 4'!A1"/><Relationship Id="rId15" Type="http://schemas.openxmlformats.org/officeDocument/2006/relationships/hyperlink" Target="#'&#1610;&#1608;&#1605; 14'!A1"/><Relationship Id="rId23" Type="http://schemas.openxmlformats.org/officeDocument/2006/relationships/hyperlink" Target="#'&#1610;&#1608;&#1605; 22'!A1"/><Relationship Id="rId28" Type="http://schemas.openxmlformats.org/officeDocument/2006/relationships/hyperlink" Target="#'&#1610;&#1608;&#1605; 27'!A1"/><Relationship Id="rId10" Type="http://schemas.openxmlformats.org/officeDocument/2006/relationships/hyperlink" Target="#'&#1610;&#1608;&#1605; 9'!A1"/><Relationship Id="rId19" Type="http://schemas.openxmlformats.org/officeDocument/2006/relationships/hyperlink" Target="#'&#1610;&#1608;&#1605; 18'!A1"/><Relationship Id="rId31" Type="http://schemas.openxmlformats.org/officeDocument/2006/relationships/hyperlink" Target="#'&#1610;&#1608;&#1605; 30'!A1"/><Relationship Id="rId4" Type="http://schemas.openxmlformats.org/officeDocument/2006/relationships/hyperlink" Target="#'&#1610;&#1608;&#1605; 3'!A1"/><Relationship Id="rId9" Type="http://schemas.openxmlformats.org/officeDocument/2006/relationships/hyperlink" Target="#'&#1610;&#1608;&#1605; 8'!A1"/><Relationship Id="rId14" Type="http://schemas.openxmlformats.org/officeDocument/2006/relationships/hyperlink" Target="#'&#1610;&#1608;&#1605; 13'!A1"/><Relationship Id="rId22" Type="http://schemas.openxmlformats.org/officeDocument/2006/relationships/hyperlink" Target="#'&#1610;&#1608;&#1605; 21'!A1"/><Relationship Id="rId27" Type="http://schemas.openxmlformats.org/officeDocument/2006/relationships/hyperlink" Target="#'&#1610;&#1608;&#1605; 26'!A1"/><Relationship Id="rId30" Type="http://schemas.openxmlformats.org/officeDocument/2006/relationships/hyperlink" Target="#'&#1610;&#1608;&#1605; 29'!A1"/><Relationship Id="rId35" Type="http://schemas.openxmlformats.org/officeDocument/2006/relationships/hyperlink" Target="#&#1588;&#1582;&#1576;&#1591;&#1607;!A1"/><Relationship Id="rId8" Type="http://schemas.openxmlformats.org/officeDocument/2006/relationships/hyperlink" Target="#'&#1610;&#1608;&#1605; 7'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main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hyperlink" Target="#&#1581;&#1587;&#1575;&#1576;&#1575;&#1578;!A1"/><Relationship Id="rId1" Type="http://schemas.openxmlformats.org/officeDocument/2006/relationships/hyperlink" Target="#main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hyperlink" Target="#&#1581;&#1587;&#1575;&#1576;&#1575;&#1578;!A1"/><Relationship Id="rId1" Type="http://schemas.openxmlformats.org/officeDocument/2006/relationships/hyperlink" Target="#main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hyperlink" Target="#&#1581;&#1587;&#1575;&#1576;&#1575;&#1578;!A1"/><Relationship Id="rId1" Type="http://schemas.openxmlformats.org/officeDocument/2006/relationships/hyperlink" Target="#main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hyperlink" Target="#&#1581;&#1587;&#1575;&#1576;&#1575;&#1578;!A1"/><Relationship Id="rId1" Type="http://schemas.openxmlformats.org/officeDocument/2006/relationships/hyperlink" Target="#main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10;&#1575;&#1605; &#1575;&#1604;&#1578;&#1602;&#1575;&#1585;&#1610;&#1585;'!A1"/><Relationship Id="rId1" Type="http://schemas.openxmlformats.org/officeDocument/2006/relationships/hyperlink" Target="#main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main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main!A1"/><Relationship Id="rId2" Type="http://schemas.openxmlformats.org/officeDocument/2006/relationships/hyperlink" Target="#'&#1594;&#1610;&#1575;&#1576; &#1608;&#1581;&#1590;&#1608;&#1585;'!A1"/><Relationship Id="rId1" Type="http://schemas.openxmlformats.org/officeDocument/2006/relationships/hyperlink" Target="#&#1575;&#1604;&#1605;&#1608;&#1592;&#1601;&#1610;&#1606;!A1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10;&#1575;&#1605; &#1575;&#1604;&#1578;&#1602;&#1575;&#1585;&#1610;&#1585;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7</xdr:row>
      <xdr:rowOff>9524</xdr:rowOff>
    </xdr:from>
    <xdr:to>
      <xdr:col>3</xdr:col>
      <xdr:colOff>514350</xdr:colOff>
      <xdr:row>11</xdr:row>
      <xdr:rowOff>152399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29314225" y="3095624"/>
          <a:ext cx="1400175" cy="9048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tx1"/>
              </a:solidFill>
            </a:rPr>
            <a:t>العملاء</a:t>
          </a:r>
        </a:p>
      </xdr:txBody>
    </xdr:sp>
    <xdr:clientData/>
  </xdr:twoCellAnchor>
  <xdr:twoCellAnchor>
    <xdr:from>
      <xdr:col>1</xdr:col>
      <xdr:colOff>285750</xdr:colOff>
      <xdr:row>18</xdr:row>
      <xdr:rowOff>123825</xdr:rowOff>
    </xdr:from>
    <xdr:to>
      <xdr:col>3</xdr:col>
      <xdr:colOff>485775</xdr:colOff>
      <xdr:row>23</xdr:row>
      <xdr:rowOff>28575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829342800" y="5305425"/>
          <a:ext cx="1400175" cy="8572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>
              <a:solidFill>
                <a:schemeClr val="tx1"/>
              </a:solidFill>
            </a:rPr>
            <a:t>الحسابات</a:t>
          </a:r>
        </a:p>
      </xdr:txBody>
    </xdr:sp>
    <xdr:clientData/>
  </xdr:twoCellAnchor>
  <xdr:twoCellAnchor>
    <xdr:from>
      <xdr:col>1</xdr:col>
      <xdr:colOff>276225</xdr:colOff>
      <xdr:row>12</xdr:row>
      <xdr:rowOff>180975</xdr:rowOff>
    </xdr:from>
    <xdr:to>
      <xdr:col>3</xdr:col>
      <xdr:colOff>476250</xdr:colOff>
      <xdr:row>17</xdr:row>
      <xdr:rowOff>95250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829352325" y="4219575"/>
          <a:ext cx="1400175" cy="8667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tx1"/>
              </a:solidFill>
            </a:rPr>
            <a:t>الموظفين</a:t>
          </a:r>
        </a:p>
      </xdr:txBody>
    </xdr:sp>
    <xdr:clientData/>
  </xdr:twoCellAnchor>
  <xdr:twoCellAnchor>
    <xdr:from>
      <xdr:col>5</xdr:col>
      <xdr:colOff>504825</xdr:colOff>
      <xdr:row>6</xdr:row>
      <xdr:rowOff>171450</xdr:rowOff>
    </xdr:from>
    <xdr:to>
      <xdr:col>8</xdr:col>
      <xdr:colOff>104775</xdr:colOff>
      <xdr:row>11</xdr:row>
      <xdr:rowOff>85725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826723425" y="3067050"/>
          <a:ext cx="1400175" cy="866775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جروبات واتس</a:t>
          </a:r>
        </a:p>
      </xdr:txBody>
    </xdr:sp>
    <xdr:clientData/>
  </xdr:twoCellAnchor>
  <xdr:twoCellAnchor>
    <xdr:from>
      <xdr:col>5</xdr:col>
      <xdr:colOff>485775</xdr:colOff>
      <xdr:row>12</xdr:row>
      <xdr:rowOff>142875</xdr:rowOff>
    </xdr:from>
    <xdr:to>
      <xdr:col>8</xdr:col>
      <xdr:colOff>85725</xdr:colOff>
      <xdr:row>17</xdr:row>
      <xdr:rowOff>47625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826742475" y="4181475"/>
          <a:ext cx="1400175" cy="857250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تفاصيل البوفيه</a:t>
          </a:r>
        </a:p>
      </xdr:txBody>
    </xdr:sp>
    <xdr:clientData/>
  </xdr:twoCellAnchor>
  <xdr:twoCellAnchor>
    <xdr:from>
      <xdr:col>5</xdr:col>
      <xdr:colOff>476250</xdr:colOff>
      <xdr:row>18</xdr:row>
      <xdr:rowOff>142875</xdr:rowOff>
    </xdr:from>
    <xdr:to>
      <xdr:col>8</xdr:col>
      <xdr:colOff>76200</xdr:colOff>
      <xdr:row>23</xdr:row>
      <xdr:rowOff>47625</xdr:rowOff>
    </xdr:to>
    <xdr:sp macro="" textlink="">
      <xdr:nvSpPr>
        <xdr:cNvPr id="12" name="Rounded 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826752000" y="5324475"/>
          <a:ext cx="1400175" cy="857250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مصروفات نثريه</a:t>
          </a:r>
        </a:p>
      </xdr:txBody>
    </xdr:sp>
    <xdr:clientData/>
  </xdr:twoCellAnchor>
  <xdr:twoCellAnchor>
    <xdr:from>
      <xdr:col>9</xdr:col>
      <xdr:colOff>581025</xdr:colOff>
      <xdr:row>12</xdr:row>
      <xdr:rowOff>142875</xdr:rowOff>
    </xdr:from>
    <xdr:to>
      <xdr:col>12</xdr:col>
      <xdr:colOff>180975</xdr:colOff>
      <xdr:row>17</xdr:row>
      <xdr:rowOff>47625</xdr:rowOff>
    </xdr:to>
    <xdr:sp macro="" textlink="">
      <xdr:nvSpPr>
        <xdr:cNvPr id="14" name="Rounded Rectangle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824246925" y="4181475"/>
          <a:ext cx="1400175" cy="857250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اكراميات</a:t>
          </a:r>
        </a:p>
      </xdr:txBody>
    </xdr:sp>
    <xdr:clientData/>
  </xdr:twoCellAnchor>
  <xdr:twoCellAnchor>
    <xdr:from>
      <xdr:col>9</xdr:col>
      <xdr:colOff>552450</xdr:colOff>
      <xdr:row>18</xdr:row>
      <xdr:rowOff>161925</xdr:rowOff>
    </xdr:from>
    <xdr:to>
      <xdr:col>12</xdr:col>
      <xdr:colOff>152400</xdr:colOff>
      <xdr:row>23</xdr:row>
      <xdr:rowOff>76200</xdr:rowOff>
    </xdr:to>
    <xdr:sp macro="" textlink="">
      <xdr:nvSpPr>
        <xdr:cNvPr id="15" name="Rounded Rectangle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824275500" y="5343525"/>
          <a:ext cx="1400175" cy="866775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صيانه </a:t>
          </a:r>
        </a:p>
      </xdr:txBody>
    </xdr:sp>
    <xdr:clientData/>
  </xdr:twoCellAnchor>
  <xdr:twoCellAnchor>
    <xdr:from>
      <xdr:col>9</xdr:col>
      <xdr:colOff>590550</xdr:colOff>
      <xdr:row>6</xdr:row>
      <xdr:rowOff>161925</xdr:rowOff>
    </xdr:from>
    <xdr:to>
      <xdr:col>12</xdr:col>
      <xdr:colOff>190500</xdr:colOff>
      <xdr:row>11</xdr:row>
      <xdr:rowOff>76200</xdr:rowOff>
    </xdr:to>
    <xdr:sp macro="" textlink="">
      <xdr:nvSpPr>
        <xdr:cNvPr id="16" name="Rounded Rectangle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9824237400" y="3057525"/>
          <a:ext cx="1400175" cy="866775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كهرباء ومياه وغاز</a:t>
          </a:r>
        </a:p>
      </xdr:txBody>
    </xdr:sp>
    <xdr:clientData/>
  </xdr:twoCellAnchor>
  <xdr:twoCellAnchor editAs="oneCell">
    <xdr:from>
      <xdr:col>5</xdr:col>
      <xdr:colOff>257175</xdr:colOff>
      <xdr:row>5</xdr:row>
      <xdr:rowOff>152400</xdr:rowOff>
    </xdr:from>
    <xdr:to>
      <xdr:col>8</xdr:col>
      <xdr:colOff>314325</xdr:colOff>
      <xdr:row>6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6513875" y="1104900"/>
          <a:ext cx="1857375" cy="18573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5</xdr:col>
      <xdr:colOff>495300</xdr:colOff>
      <xdr:row>24</xdr:row>
      <xdr:rowOff>114300</xdr:rowOff>
    </xdr:from>
    <xdr:to>
      <xdr:col>8</xdr:col>
      <xdr:colOff>95250</xdr:colOff>
      <xdr:row>29</xdr:row>
      <xdr:rowOff>19050</xdr:rowOff>
    </xdr:to>
    <xdr:sp macro="" textlink="">
      <xdr:nvSpPr>
        <xdr:cNvPr id="17" name="Rounded 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9826732950" y="6438900"/>
          <a:ext cx="1400175" cy="857250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سلف ومنح وخصومات</a:t>
          </a:r>
        </a:p>
      </xdr:txBody>
    </xdr:sp>
    <xdr:clientData/>
  </xdr:twoCellAnchor>
  <xdr:twoCellAnchor>
    <xdr:from>
      <xdr:col>9</xdr:col>
      <xdr:colOff>514350</xdr:colOff>
      <xdr:row>24</xdr:row>
      <xdr:rowOff>114300</xdr:rowOff>
    </xdr:from>
    <xdr:to>
      <xdr:col>12</xdr:col>
      <xdr:colOff>114300</xdr:colOff>
      <xdr:row>29</xdr:row>
      <xdr:rowOff>19050</xdr:rowOff>
    </xdr:to>
    <xdr:sp macro="" textlink="">
      <xdr:nvSpPr>
        <xdr:cNvPr id="19" name="Rounded Rectangle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824313600" y="6438900"/>
          <a:ext cx="1400175" cy="857250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غياب وحضور</a:t>
          </a:r>
        </a:p>
      </xdr:txBody>
    </xdr:sp>
    <xdr:clientData/>
  </xdr:twoCellAnchor>
  <xdr:twoCellAnchor>
    <xdr:from>
      <xdr:col>1</xdr:col>
      <xdr:colOff>295275</xdr:colOff>
      <xdr:row>24</xdr:row>
      <xdr:rowOff>123825</xdr:rowOff>
    </xdr:from>
    <xdr:to>
      <xdr:col>3</xdr:col>
      <xdr:colOff>495300</xdr:colOff>
      <xdr:row>29</xdr:row>
      <xdr:rowOff>28575</xdr:rowOff>
    </xdr:to>
    <xdr:sp macro="" textlink="">
      <xdr:nvSpPr>
        <xdr:cNvPr id="20" name="Rounded Rectangle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829333275" y="6448425"/>
          <a:ext cx="1400175" cy="8572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>
              <a:solidFill>
                <a:schemeClr val="tx1"/>
              </a:solidFill>
            </a:rPr>
            <a:t>يوميات</a:t>
          </a:r>
          <a:r>
            <a:rPr lang="ar-EG" sz="1800" baseline="0">
              <a:solidFill>
                <a:schemeClr val="tx1"/>
              </a:solidFill>
            </a:rPr>
            <a:t> الموظفين</a:t>
          </a:r>
          <a:endParaRPr lang="ar-EG" sz="18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5</xdr:row>
      <xdr:rowOff>1047750</xdr:rowOff>
    </xdr:from>
    <xdr:to>
      <xdr:col>12</xdr:col>
      <xdr:colOff>200025</xdr:colOff>
      <xdr:row>5</xdr:row>
      <xdr:rowOff>1914525</xdr:rowOff>
    </xdr:to>
    <xdr:sp macro="" textlink="">
      <xdr:nvSpPr>
        <xdr:cNvPr id="18" name="Rounded Rectangl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563C184-8970-4CC1-AF24-C621434B68A3}"/>
            </a:ext>
          </a:extLst>
        </xdr:cNvPr>
        <xdr:cNvSpPr/>
      </xdr:nvSpPr>
      <xdr:spPr>
        <a:xfrm>
          <a:off x="9824227875" y="1943100"/>
          <a:ext cx="1400175" cy="866775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الاخطاء</a:t>
          </a:r>
        </a:p>
      </xdr:txBody>
    </xdr:sp>
    <xdr:clientData/>
  </xdr:twoCellAnchor>
  <xdr:twoCellAnchor>
    <xdr:from>
      <xdr:col>1</xdr:col>
      <xdr:colOff>323850</xdr:colOff>
      <xdr:row>5</xdr:row>
      <xdr:rowOff>1123950</xdr:rowOff>
    </xdr:from>
    <xdr:to>
      <xdr:col>3</xdr:col>
      <xdr:colOff>523875</xdr:colOff>
      <xdr:row>5</xdr:row>
      <xdr:rowOff>1990725</xdr:rowOff>
    </xdr:to>
    <xdr:sp macro="" textlink="">
      <xdr:nvSpPr>
        <xdr:cNvPr id="21" name="Rounded Rectangl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0758506-A831-48D0-A6B6-E9FE0D921880}"/>
            </a:ext>
          </a:extLst>
        </xdr:cNvPr>
        <xdr:cNvSpPr/>
      </xdr:nvSpPr>
      <xdr:spPr>
        <a:xfrm>
          <a:off x="9829304700" y="2019300"/>
          <a:ext cx="1400175" cy="866775"/>
        </a:xfrm>
        <a:prstGeom prst="roundRect">
          <a:avLst/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متوسط الايام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114300</xdr:colOff>
      <xdr:row>13</xdr:row>
      <xdr:rowOff>114300</xdr:rowOff>
    </xdr:from>
    <xdr:to>
      <xdr:col>12</xdr:col>
      <xdr:colOff>19050</xdr:colOff>
      <xdr:row>17</xdr:row>
      <xdr:rowOff>123825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9824408850" y="255270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2</xdr:row>
      <xdr:rowOff>180975</xdr:rowOff>
    </xdr:from>
    <xdr:to>
      <xdr:col>11</xdr:col>
      <xdr:colOff>590550</xdr:colOff>
      <xdr:row>7</xdr:row>
      <xdr:rowOff>28575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B604CB-9392-451E-BA8F-31492E0356B4}"/>
            </a:ext>
          </a:extLst>
        </xdr:cNvPr>
        <xdr:cNvSpPr/>
      </xdr:nvSpPr>
      <xdr:spPr>
        <a:xfrm>
          <a:off x="9824437425" y="5619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0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1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EAC9A-9808-49BE-BE0E-D4C87150F4DE}"/>
            </a:ext>
          </a:extLst>
        </xdr:cNvPr>
        <xdr:cNvSpPr/>
      </xdr:nvSpPr>
      <xdr:spPr>
        <a:xfrm>
          <a:off x="22627008976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2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66675</xdr:rowOff>
    </xdr:from>
    <xdr:to>
      <xdr:col>1</xdr:col>
      <xdr:colOff>885824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161925</xdr:colOff>
      <xdr:row>14</xdr:row>
      <xdr:rowOff>104775</xdr:rowOff>
    </xdr:from>
    <xdr:to>
      <xdr:col>12</xdr:col>
      <xdr:colOff>66675</xdr:colOff>
      <xdr:row>18</xdr:row>
      <xdr:rowOff>114300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9824361225" y="273367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E86951-71D2-409F-900E-651A1BAF774A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885AA-08EF-4DFE-A13E-A2008308CEEF}"/>
            </a:ext>
          </a:extLst>
        </xdr:cNvPr>
        <xdr:cNvSpPr/>
      </xdr:nvSpPr>
      <xdr:spPr>
        <a:xfrm>
          <a:off x="226268089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</xdr:row>
      <xdr:rowOff>95250</xdr:rowOff>
    </xdr:from>
    <xdr:to>
      <xdr:col>14</xdr:col>
      <xdr:colOff>514350</xdr:colOff>
      <xdr:row>16</xdr:row>
      <xdr:rowOff>0</xdr:rowOff>
    </xdr:to>
    <xdr:sp macro="" textlink="">
      <xdr:nvSpPr>
        <xdr:cNvPr id="2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1AB55C-DCA6-4D04-9690-2CB3E00FF433}"/>
            </a:ext>
          </a:extLst>
        </xdr:cNvPr>
        <xdr:cNvSpPr/>
      </xdr:nvSpPr>
      <xdr:spPr>
        <a:xfrm>
          <a:off x="9822113325" y="276225"/>
          <a:ext cx="1885950" cy="8477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371475</xdr:colOff>
      <xdr:row>38</xdr:row>
      <xdr:rowOff>95250</xdr:rowOff>
    </xdr:from>
    <xdr:to>
      <xdr:col>8</xdr:col>
      <xdr:colOff>47625</xdr:colOff>
      <xdr:row>38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2F9231C-1778-4EF2-93E0-5562231DD014}"/>
            </a:ext>
          </a:extLst>
        </xdr:cNvPr>
        <xdr:cNvCxnSpPr/>
      </xdr:nvCxnSpPr>
      <xdr:spPr>
        <a:xfrm>
          <a:off x="9828114075" y="7267575"/>
          <a:ext cx="700087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6</xdr:col>
      <xdr:colOff>257175</xdr:colOff>
      <xdr:row>2</xdr:row>
      <xdr:rowOff>104775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34B4F-40F2-4AF5-A8E0-9CC2BD50D26B}"/>
            </a:ext>
          </a:extLst>
        </xdr:cNvPr>
        <xdr:cNvSpPr/>
      </xdr:nvSpPr>
      <xdr:spPr>
        <a:xfrm>
          <a:off x="6239379825" y="0"/>
          <a:ext cx="1504950" cy="48577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0</xdr:rowOff>
    </xdr:from>
    <xdr:to>
      <xdr:col>8</xdr:col>
      <xdr:colOff>257175</xdr:colOff>
      <xdr:row>2</xdr:row>
      <xdr:rowOff>104775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C8D4D-B695-4E2C-A2CE-8FF73DFEFCC4}"/>
            </a:ext>
          </a:extLst>
        </xdr:cNvPr>
        <xdr:cNvSpPr/>
      </xdr:nvSpPr>
      <xdr:spPr>
        <a:xfrm>
          <a:off x="6239379825" y="0"/>
          <a:ext cx="1504950" cy="48577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200025</xdr:colOff>
      <xdr:row>15</xdr:row>
      <xdr:rowOff>142875</xdr:rowOff>
    </xdr:from>
    <xdr:to>
      <xdr:col>12</xdr:col>
      <xdr:colOff>104775</xdr:colOff>
      <xdr:row>19</xdr:row>
      <xdr:rowOff>152400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9824323125" y="296227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2A5494-5D78-4419-9DB9-D2AC6E5782EB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209550</xdr:colOff>
      <xdr:row>14</xdr:row>
      <xdr:rowOff>85725</xdr:rowOff>
    </xdr:from>
    <xdr:to>
      <xdr:col>12</xdr:col>
      <xdr:colOff>114300</xdr:colOff>
      <xdr:row>18</xdr:row>
      <xdr:rowOff>95250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9824313600" y="27146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444CF7-C773-49D8-AF5C-CD3C7E30880B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142875</xdr:colOff>
      <xdr:row>15</xdr:row>
      <xdr:rowOff>133350</xdr:rowOff>
    </xdr:from>
    <xdr:to>
      <xdr:col>12</xdr:col>
      <xdr:colOff>47625</xdr:colOff>
      <xdr:row>19</xdr:row>
      <xdr:rowOff>142875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9824380275" y="29527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9525</xdr:colOff>
      <xdr:row>3</xdr:row>
      <xdr:rowOff>0</xdr:rowOff>
    </xdr:from>
    <xdr:to>
      <xdr:col>12</xdr:col>
      <xdr:colOff>9525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4108FC-1D0D-4C00-9FE3-83756DAA6DD5}"/>
            </a:ext>
          </a:extLst>
        </xdr:cNvPr>
        <xdr:cNvSpPr/>
      </xdr:nvSpPr>
      <xdr:spPr>
        <a:xfrm>
          <a:off x="9824418375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142875</xdr:colOff>
      <xdr:row>14</xdr:row>
      <xdr:rowOff>161925</xdr:rowOff>
    </xdr:from>
    <xdr:to>
      <xdr:col>12</xdr:col>
      <xdr:colOff>47625</xdr:colOff>
      <xdr:row>18</xdr:row>
      <xdr:rowOff>171450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9824380275" y="27908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9525</xdr:rowOff>
    </xdr:from>
    <xdr:to>
      <xdr:col>12</xdr:col>
      <xdr:colOff>0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26105E-E832-4D3F-A1F2-28B235A63019}"/>
            </a:ext>
          </a:extLst>
        </xdr:cNvPr>
        <xdr:cNvSpPr/>
      </xdr:nvSpPr>
      <xdr:spPr>
        <a:xfrm>
          <a:off x="9824427900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95250</xdr:colOff>
      <xdr:row>17</xdr:row>
      <xdr:rowOff>47625</xdr:rowOff>
    </xdr:from>
    <xdr:to>
      <xdr:col>12</xdr:col>
      <xdr:colOff>0</xdr:colOff>
      <xdr:row>21</xdr:row>
      <xdr:rowOff>57150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9824427900" y="32480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3</xdr:row>
      <xdr:rowOff>9525</xdr:rowOff>
    </xdr:from>
    <xdr:to>
      <xdr:col>11</xdr:col>
      <xdr:colOff>590550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78C9B8-C3FF-4A8B-9EDB-528E488C143B}"/>
            </a:ext>
          </a:extLst>
        </xdr:cNvPr>
        <xdr:cNvSpPr/>
      </xdr:nvSpPr>
      <xdr:spPr>
        <a:xfrm>
          <a:off x="9824437425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142875</xdr:colOff>
      <xdr:row>15</xdr:row>
      <xdr:rowOff>57150</xdr:rowOff>
    </xdr:from>
    <xdr:to>
      <xdr:col>12</xdr:col>
      <xdr:colOff>47625</xdr:colOff>
      <xdr:row>19</xdr:row>
      <xdr:rowOff>66675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9824380275" y="28765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8AEA0E-FFB6-49E4-810B-7D4C28E0004B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114300</xdr:colOff>
      <xdr:row>15</xdr:row>
      <xdr:rowOff>171450</xdr:rowOff>
    </xdr:from>
    <xdr:to>
      <xdr:col>12</xdr:col>
      <xdr:colOff>19050</xdr:colOff>
      <xdr:row>19</xdr:row>
      <xdr:rowOff>180975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9824408850" y="29908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3</xdr:row>
      <xdr:rowOff>0</xdr:rowOff>
    </xdr:from>
    <xdr:to>
      <xdr:col>11</xdr:col>
      <xdr:colOff>590550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F687E0-2080-46D7-85C9-A816BA4EB32C}"/>
            </a:ext>
          </a:extLst>
        </xdr:cNvPr>
        <xdr:cNvSpPr/>
      </xdr:nvSpPr>
      <xdr:spPr>
        <a:xfrm>
          <a:off x="9824437425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171450</xdr:colOff>
      <xdr:row>13</xdr:row>
      <xdr:rowOff>38100</xdr:rowOff>
    </xdr:from>
    <xdr:to>
      <xdr:col>12</xdr:col>
      <xdr:colOff>76200</xdr:colOff>
      <xdr:row>17</xdr:row>
      <xdr:rowOff>47625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9824351700" y="247650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52EB64-F1BF-4FF5-91C4-CF85FBD320B2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142874</xdr:rowOff>
    </xdr:from>
    <xdr:to>
      <xdr:col>12</xdr:col>
      <xdr:colOff>283370</xdr:colOff>
      <xdr:row>6</xdr:row>
      <xdr:rowOff>47624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822944380" y="142874"/>
          <a:ext cx="3140870" cy="100965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500062</xdr:colOff>
      <xdr:row>0</xdr:row>
      <xdr:rowOff>190499</xdr:rowOff>
    </xdr:from>
    <xdr:to>
      <xdr:col>6</xdr:col>
      <xdr:colOff>0</xdr:colOff>
      <xdr:row>5</xdr:row>
      <xdr:rowOff>0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827992631" y="190499"/>
          <a:ext cx="3278982" cy="73342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bg1"/>
              </a:solidFill>
            </a:rPr>
            <a:t>اضغط علي اسم كل شخص لتسجيل غيابه وحضوره</a:t>
          </a:r>
        </a:p>
      </xdr:txBody>
    </xdr:sp>
    <xdr:clientData/>
  </xdr:twoCellAnchor>
  <xdr:twoCellAnchor>
    <xdr:from>
      <xdr:col>1</xdr:col>
      <xdr:colOff>0</xdr:colOff>
      <xdr:row>6</xdr:row>
      <xdr:rowOff>2382</xdr:rowOff>
    </xdr:from>
    <xdr:to>
      <xdr:col>2</xdr:col>
      <xdr:colOff>0</xdr:colOff>
      <xdr:row>7</xdr:row>
      <xdr:rowOff>9525</xdr:rowOff>
    </xdr:to>
    <xdr:sp macro="" textlink="">
      <xdr:nvSpPr>
        <xdr:cNvPr id="4" name="Flowchart: Alternate Proces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833552850" y="1107282"/>
          <a:ext cx="1381125" cy="254793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عمرو</a:t>
          </a:r>
        </a:p>
      </xdr:txBody>
    </xdr:sp>
    <xdr:clientData/>
  </xdr:twoCellAnchor>
  <xdr:twoCellAnchor>
    <xdr:from>
      <xdr:col>0</xdr:col>
      <xdr:colOff>361950</xdr:colOff>
      <xdr:row>8</xdr:row>
      <xdr:rowOff>0</xdr:rowOff>
    </xdr:from>
    <xdr:to>
      <xdr:col>1</xdr:col>
      <xdr:colOff>1371600</xdr:colOff>
      <xdr:row>9</xdr:row>
      <xdr:rowOff>0</xdr:rowOff>
    </xdr:to>
    <xdr:sp macro="" textlink="">
      <xdr:nvSpPr>
        <xdr:cNvPr id="5" name="Flowchart: Alternate Proces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833562375" y="1600200"/>
          <a:ext cx="1381125" cy="24765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ميرهان</a:t>
          </a:r>
        </a:p>
      </xdr:txBody>
    </xdr:sp>
    <xdr:clientData/>
  </xdr:twoCellAnchor>
  <xdr:twoCellAnchor>
    <xdr:from>
      <xdr:col>0</xdr:col>
      <xdr:colOff>371474</xdr:colOff>
      <xdr:row>10</xdr:row>
      <xdr:rowOff>1</xdr:rowOff>
    </xdr:from>
    <xdr:to>
      <xdr:col>1</xdr:col>
      <xdr:colOff>1371599</xdr:colOff>
      <xdr:row>11</xdr:row>
      <xdr:rowOff>2381</xdr:rowOff>
    </xdr:to>
    <xdr:sp macro="" textlink="">
      <xdr:nvSpPr>
        <xdr:cNvPr id="6" name="Flowchart: Alternate Proces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833562376" y="2095501"/>
          <a:ext cx="1371600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احمد عيسي</a:t>
          </a:r>
        </a:p>
      </xdr:txBody>
    </xdr:sp>
    <xdr:clientData/>
  </xdr:twoCellAnchor>
  <xdr:twoCellAnchor>
    <xdr:from>
      <xdr:col>0</xdr:col>
      <xdr:colOff>361950</xdr:colOff>
      <xdr:row>12</xdr:row>
      <xdr:rowOff>14287</xdr:rowOff>
    </xdr:from>
    <xdr:to>
      <xdr:col>1</xdr:col>
      <xdr:colOff>1364459</xdr:colOff>
      <xdr:row>13</xdr:row>
      <xdr:rowOff>14286</xdr:rowOff>
    </xdr:to>
    <xdr:sp macro="" textlink="">
      <xdr:nvSpPr>
        <xdr:cNvPr id="7" name="Flowchart: Alternate Proces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833569516" y="2605087"/>
          <a:ext cx="1373984" cy="24764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ايه عبده</a:t>
          </a:r>
        </a:p>
      </xdr:txBody>
    </xdr:sp>
    <xdr:clientData/>
  </xdr:twoCellAnchor>
  <xdr:twoCellAnchor>
    <xdr:from>
      <xdr:col>0</xdr:col>
      <xdr:colOff>361949</xdr:colOff>
      <xdr:row>14</xdr:row>
      <xdr:rowOff>2382</xdr:rowOff>
    </xdr:from>
    <xdr:to>
      <xdr:col>1</xdr:col>
      <xdr:colOff>1362075</xdr:colOff>
      <xdr:row>15</xdr:row>
      <xdr:rowOff>2381</xdr:rowOff>
    </xdr:to>
    <xdr:sp macro="" textlink="">
      <xdr:nvSpPr>
        <xdr:cNvPr id="8" name="Flowchart: Alternate Proces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833571900" y="3088482"/>
          <a:ext cx="1371601" cy="24764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نور فرحات</a:t>
          </a:r>
        </a:p>
      </xdr:txBody>
    </xdr:sp>
    <xdr:clientData/>
  </xdr:twoCellAnchor>
  <xdr:twoCellAnchor>
    <xdr:from>
      <xdr:col>1</xdr:col>
      <xdr:colOff>9524</xdr:colOff>
      <xdr:row>16</xdr:row>
      <xdr:rowOff>11907</xdr:rowOff>
    </xdr:from>
    <xdr:to>
      <xdr:col>1</xdr:col>
      <xdr:colOff>1371600</xdr:colOff>
      <xdr:row>17</xdr:row>
      <xdr:rowOff>2381</xdr:rowOff>
    </xdr:to>
    <xdr:sp macro="" textlink="">
      <xdr:nvSpPr>
        <xdr:cNvPr id="9" name="Flowchart: Alternate Proces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833562375" y="3593307"/>
          <a:ext cx="1362076" cy="23812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اسماء</a:t>
          </a:r>
        </a:p>
      </xdr:txBody>
    </xdr:sp>
    <xdr:clientData/>
  </xdr:twoCellAnchor>
  <xdr:twoCellAnchor>
    <xdr:from>
      <xdr:col>1</xdr:col>
      <xdr:colOff>9524</xdr:colOff>
      <xdr:row>17</xdr:row>
      <xdr:rowOff>240507</xdr:rowOff>
    </xdr:from>
    <xdr:to>
      <xdr:col>1</xdr:col>
      <xdr:colOff>1362075</xdr:colOff>
      <xdr:row>18</xdr:row>
      <xdr:rowOff>240506</xdr:rowOff>
    </xdr:to>
    <xdr:sp macro="" textlink="">
      <xdr:nvSpPr>
        <xdr:cNvPr id="10" name="Flowchart: Alternate Proces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9833571900" y="4069557"/>
          <a:ext cx="1352551" cy="24764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حسني</a:t>
          </a:r>
        </a:p>
      </xdr:txBody>
    </xdr:sp>
    <xdr:clientData/>
  </xdr:twoCellAnchor>
  <xdr:twoCellAnchor>
    <xdr:from>
      <xdr:col>1</xdr:col>
      <xdr:colOff>2382</xdr:colOff>
      <xdr:row>20</xdr:row>
      <xdr:rowOff>2382</xdr:rowOff>
    </xdr:from>
    <xdr:to>
      <xdr:col>2</xdr:col>
      <xdr:colOff>3</xdr:colOff>
      <xdr:row>20</xdr:row>
      <xdr:rowOff>238125</xdr:rowOff>
    </xdr:to>
    <xdr:sp macro="" textlink="">
      <xdr:nvSpPr>
        <xdr:cNvPr id="11" name="Flowchart: Alternate Proces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833552847" y="4574382"/>
          <a:ext cx="1378746" cy="235743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هبة</a:t>
          </a:r>
        </a:p>
      </xdr:txBody>
    </xdr:sp>
    <xdr:clientData/>
  </xdr:twoCellAnchor>
  <xdr:twoCellAnchor>
    <xdr:from>
      <xdr:col>0</xdr:col>
      <xdr:colOff>371474</xdr:colOff>
      <xdr:row>21</xdr:row>
      <xdr:rowOff>240504</xdr:rowOff>
    </xdr:from>
    <xdr:to>
      <xdr:col>2</xdr:col>
      <xdr:colOff>9524</xdr:colOff>
      <xdr:row>23</xdr:row>
      <xdr:rowOff>19049</xdr:rowOff>
    </xdr:to>
    <xdr:sp macro="" textlink="">
      <xdr:nvSpPr>
        <xdr:cNvPr id="12" name="Flowchart: Alternate Process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9833543326" y="5060154"/>
          <a:ext cx="1390650" cy="27384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مونيكا</a:t>
          </a:r>
        </a:p>
      </xdr:txBody>
    </xdr:sp>
    <xdr:clientData/>
  </xdr:twoCellAnchor>
  <xdr:twoCellAnchor>
    <xdr:from>
      <xdr:col>1</xdr:col>
      <xdr:colOff>0</xdr:colOff>
      <xdr:row>24</xdr:row>
      <xdr:rowOff>9527</xdr:rowOff>
    </xdr:from>
    <xdr:to>
      <xdr:col>1</xdr:col>
      <xdr:colOff>1362075</xdr:colOff>
      <xdr:row>25</xdr:row>
      <xdr:rowOff>9525</xdr:rowOff>
    </xdr:to>
    <xdr:sp macro="" textlink="">
      <xdr:nvSpPr>
        <xdr:cNvPr id="13" name="Flowchart: Alternate Process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833571900" y="5572127"/>
          <a:ext cx="1362075" cy="247648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فاطمه</a:t>
          </a:r>
          <a:r>
            <a:rPr lang="ar-EG" sz="1800" baseline="0"/>
            <a:t> خطاب</a:t>
          </a:r>
          <a:endParaRPr lang="ar-EG" sz="1800"/>
        </a:p>
      </xdr:txBody>
    </xdr:sp>
    <xdr:clientData/>
  </xdr:twoCellAnchor>
  <xdr:twoCellAnchor>
    <xdr:from>
      <xdr:col>0</xdr:col>
      <xdr:colOff>359570</xdr:colOff>
      <xdr:row>26</xdr:row>
      <xdr:rowOff>2382</xdr:rowOff>
    </xdr:from>
    <xdr:to>
      <xdr:col>2</xdr:col>
      <xdr:colOff>1</xdr:colOff>
      <xdr:row>27</xdr:row>
      <xdr:rowOff>2380</xdr:rowOff>
    </xdr:to>
    <xdr:sp macro="" textlink="">
      <xdr:nvSpPr>
        <xdr:cNvPr id="14" name="Flowchart: Alternate Process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833552849" y="6060282"/>
          <a:ext cx="1393031" cy="247648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دنيا</a:t>
          </a:r>
        </a:p>
      </xdr:txBody>
    </xdr:sp>
    <xdr:clientData/>
  </xdr:twoCellAnchor>
  <xdr:twoCellAnchor>
    <xdr:from>
      <xdr:col>1</xdr:col>
      <xdr:colOff>0</xdr:colOff>
      <xdr:row>28</xdr:row>
      <xdr:rowOff>2381</xdr:rowOff>
    </xdr:from>
    <xdr:to>
      <xdr:col>2</xdr:col>
      <xdr:colOff>0</xdr:colOff>
      <xdr:row>28</xdr:row>
      <xdr:rowOff>238125</xdr:rowOff>
    </xdr:to>
    <xdr:sp macro="" textlink="">
      <xdr:nvSpPr>
        <xdr:cNvPr id="15" name="Flowchart: Alternate Process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833552850" y="6555581"/>
          <a:ext cx="1381125" cy="23574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كيرلس</a:t>
          </a:r>
          <a:r>
            <a:rPr lang="ar-EG" sz="1800" baseline="0"/>
            <a:t> سمير</a:t>
          </a:r>
          <a:endParaRPr lang="ar-EG" sz="1800"/>
        </a:p>
      </xdr:txBody>
    </xdr:sp>
    <xdr:clientData/>
  </xdr:twoCellAnchor>
  <xdr:twoCellAnchor>
    <xdr:from>
      <xdr:col>2</xdr:col>
      <xdr:colOff>1359693</xdr:colOff>
      <xdr:row>6</xdr:row>
      <xdr:rowOff>1</xdr:rowOff>
    </xdr:from>
    <xdr:to>
      <xdr:col>3</xdr:col>
      <xdr:colOff>1381124</xdr:colOff>
      <xdr:row>7</xdr:row>
      <xdr:rowOff>2381</xdr:rowOff>
    </xdr:to>
    <xdr:sp macro="" textlink="">
      <xdr:nvSpPr>
        <xdr:cNvPr id="16" name="Flowchart: Alternate Process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9830790601" y="1104901"/>
          <a:ext cx="1402556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محمد حسن</a:t>
          </a:r>
        </a:p>
      </xdr:txBody>
    </xdr:sp>
    <xdr:clientData/>
  </xdr:twoCellAnchor>
  <xdr:twoCellAnchor>
    <xdr:from>
      <xdr:col>3</xdr:col>
      <xdr:colOff>0</xdr:colOff>
      <xdr:row>8</xdr:row>
      <xdr:rowOff>9526</xdr:rowOff>
    </xdr:from>
    <xdr:to>
      <xdr:col>3</xdr:col>
      <xdr:colOff>1371600</xdr:colOff>
      <xdr:row>9</xdr:row>
      <xdr:rowOff>11906</xdr:rowOff>
    </xdr:to>
    <xdr:sp macro="" textlink="">
      <xdr:nvSpPr>
        <xdr:cNvPr id="17" name="Flowchart: Alternate Process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9830800125" y="1609726"/>
          <a:ext cx="1371600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محمد بدر</a:t>
          </a:r>
        </a:p>
      </xdr:txBody>
    </xdr:sp>
    <xdr:clientData/>
  </xdr:twoCellAnchor>
  <xdr:twoCellAnchor>
    <xdr:from>
      <xdr:col>2</xdr:col>
      <xdr:colOff>1359694</xdr:colOff>
      <xdr:row>10</xdr:row>
      <xdr:rowOff>1</xdr:rowOff>
    </xdr:from>
    <xdr:to>
      <xdr:col>3</xdr:col>
      <xdr:colOff>1371600</xdr:colOff>
      <xdr:row>11</xdr:row>
      <xdr:rowOff>11906</xdr:rowOff>
    </xdr:to>
    <xdr:sp macro="" textlink="">
      <xdr:nvSpPr>
        <xdr:cNvPr id="18" name="Flowchart: Alternate Process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9830800125" y="2095501"/>
          <a:ext cx="1393031" cy="25955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محمود صبحي</a:t>
          </a:r>
        </a:p>
      </xdr:txBody>
    </xdr:sp>
    <xdr:clientData/>
  </xdr:twoCellAnchor>
  <xdr:twoCellAnchor>
    <xdr:from>
      <xdr:col>3</xdr:col>
      <xdr:colOff>4762</xdr:colOff>
      <xdr:row>12</xdr:row>
      <xdr:rowOff>1</xdr:rowOff>
    </xdr:from>
    <xdr:to>
      <xdr:col>4</xdr:col>
      <xdr:colOff>0</xdr:colOff>
      <xdr:row>13</xdr:row>
      <xdr:rowOff>0</xdr:rowOff>
    </xdr:to>
    <xdr:sp macro="" textlink="">
      <xdr:nvSpPr>
        <xdr:cNvPr id="19" name="Flowchart: Alternate Process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9830790600" y="2590801"/>
          <a:ext cx="1376363" cy="24764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مروان</a:t>
          </a:r>
        </a:p>
      </xdr:txBody>
    </xdr:sp>
    <xdr:clientData/>
  </xdr:twoCellAnchor>
  <xdr:twoCellAnchor>
    <xdr:from>
      <xdr:col>2</xdr:col>
      <xdr:colOff>1369219</xdr:colOff>
      <xdr:row>14</xdr:row>
      <xdr:rowOff>9526</xdr:rowOff>
    </xdr:from>
    <xdr:to>
      <xdr:col>4</xdr:col>
      <xdr:colOff>0</xdr:colOff>
      <xdr:row>15</xdr:row>
      <xdr:rowOff>11906</xdr:rowOff>
    </xdr:to>
    <xdr:sp macro="" textlink="">
      <xdr:nvSpPr>
        <xdr:cNvPr id="20" name="Flowchart: Alternate Process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9830790600" y="3095626"/>
          <a:ext cx="1393031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مريم درويش</a:t>
          </a:r>
        </a:p>
      </xdr:txBody>
    </xdr:sp>
    <xdr:clientData/>
  </xdr:twoCellAnchor>
  <xdr:twoCellAnchor>
    <xdr:from>
      <xdr:col>2</xdr:col>
      <xdr:colOff>1376362</xdr:colOff>
      <xdr:row>16</xdr:row>
      <xdr:rowOff>11907</xdr:rowOff>
    </xdr:from>
    <xdr:to>
      <xdr:col>4</xdr:col>
      <xdr:colOff>9525</xdr:colOff>
      <xdr:row>17</xdr:row>
      <xdr:rowOff>2381</xdr:rowOff>
    </xdr:to>
    <xdr:sp macro="" textlink="">
      <xdr:nvSpPr>
        <xdr:cNvPr id="21" name="Flowchart: Alternate Process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9830781075" y="3593307"/>
          <a:ext cx="1395413" cy="23812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مريم</a:t>
          </a:r>
          <a:r>
            <a:rPr lang="ar-EG" sz="1800" baseline="0"/>
            <a:t> احمد</a:t>
          </a:r>
          <a:endParaRPr lang="ar-EG" sz="1800"/>
        </a:p>
      </xdr:txBody>
    </xdr:sp>
    <xdr:clientData/>
  </xdr:twoCellAnchor>
  <xdr:twoCellAnchor>
    <xdr:from>
      <xdr:col>2</xdr:col>
      <xdr:colOff>1378744</xdr:colOff>
      <xdr:row>18</xdr:row>
      <xdr:rowOff>2381</xdr:rowOff>
    </xdr:from>
    <xdr:to>
      <xdr:col>3</xdr:col>
      <xdr:colOff>1371600</xdr:colOff>
      <xdr:row>18</xdr:row>
      <xdr:rowOff>238125</xdr:rowOff>
    </xdr:to>
    <xdr:sp macro="" textlink="">
      <xdr:nvSpPr>
        <xdr:cNvPr id="22" name="Flowchart: Alternate Process 2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830800125" y="4079081"/>
          <a:ext cx="1373981" cy="23574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مروة السعداوي</a:t>
          </a:r>
        </a:p>
      </xdr:txBody>
    </xdr:sp>
    <xdr:clientData/>
  </xdr:twoCellAnchor>
  <xdr:twoCellAnchor>
    <xdr:from>
      <xdr:col>2</xdr:col>
      <xdr:colOff>1371599</xdr:colOff>
      <xdr:row>20</xdr:row>
      <xdr:rowOff>9525</xdr:rowOff>
    </xdr:from>
    <xdr:to>
      <xdr:col>3</xdr:col>
      <xdr:colOff>1362074</xdr:colOff>
      <xdr:row>21</xdr:row>
      <xdr:rowOff>11906</xdr:rowOff>
    </xdr:to>
    <xdr:sp macro="" textlink="">
      <xdr:nvSpPr>
        <xdr:cNvPr id="23" name="Flowchart: Alternate Process 2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9830809651" y="4581525"/>
          <a:ext cx="1371600" cy="250031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مروة</a:t>
          </a:r>
          <a:r>
            <a:rPr lang="ar-EG" sz="1800" baseline="0"/>
            <a:t> جمال</a:t>
          </a:r>
          <a:endParaRPr lang="ar-EG" sz="1800"/>
        </a:p>
      </xdr:txBody>
    </xdr:sp>
    <xdr:clientData/>
  </xdr:twoCellAnchor>
  <xdr:twoCellAnchor>
    <xdr:from>
      <xdr:col>2</xdr:col>
      <xdr:colOff>1352549</xdr:colOff>
      <xdr:row>22</xdr:row>
      <xdr:rowOff>2381</xdr:rowOff>
    </xdr:from>
    <xdr:to>
      <xdr:col>3</xdr:col>
      <xdr:colOff>1371600</xdr:colOff>
      <xdr:row>23</xdr:row>
      <xdr:rowOff>2381</xdr:rowOff>
    </xdr:to>
    <xdr:sp macro="" textlink="">
      <xdr:nvSpPr>
        <xdr:cNvPr id="24" name="Flowchart: Alternate Process 2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830800125" y="5069681"/>
          <a:ext cx="1400176" cy="24765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منة</a:t>
          </a:r>
        </a:p>
      </xdr:txBody>
    </xdr:sp>
    <xdr:clientData/>
  </xdr:twoCellAnchor>
  <xdr:twoCellAnchor>
    <xdr:from>
      <xdr:col>2</xdr:col>
      <xdr:colOff>1381124</xdr:colOff>
      <xdr:row>23</xdr:row>
      <xdr:rowOff>238126</xdr:rowOff>
    </xdr:from>
    <xdr:to>
      <xdr:col>3</xdr:col>
      <xdr:colOff>1371599</xdr:colOff>
      <xdr:row>25</xdr:row>
      <xdr:rowOff>2381</xdr:rowOff>
    </xdr:to>
    <xdr:sp macro="" textlink="">
      <xdr:nvSpPr>
        <xdr:cNvPr id="25" name="Flowchart: Alternate Process 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9830800126" y="5553076"/>
          <a:ext cx="1371600" cy="25955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غادة علاء</a:t>
          </a:r>
        </a:p>
      </xdr:txBody>
    </xdr:sp>
    <xdr:clientData/>
  </xdr:twoCellAnchor>
  <xdr:twoCellAnchor>
    <xdr:from>
      <xdr:col>2</xdr:col>
      <xdr:colOff>1362075</xdr:colOff>
      <xdr:row>25</xdr:row>
      <xdr:rowOff>240507</xdr:rowOff>
    </xdr:from>
    <xdr:to>
      <xdr:col>4</xdr:col>
      <xdr:colOff>0</xdr:colOff>
      <xdr:row>27</xdr:row>
      <xdr:rowOff>9525</xdr:rowOff>
    </xdr:to>
    <xdr:sp macro="" textlink="">
      <xdr:nvSpPr>
        <xdr:cNvPr id="26" name="Flowchart: Alternate Process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9830790600" y="6050757"/>
          <a:ext cx="1400175" cy="264318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نرمين</a:t>
          </a:r>
        </a:p>
      </xdr:txBody>
    </xdr:sp>
    <xdr:clientData/>
  </xdr:twoCellAnchor>
  <xdr:twoCellAnchor>
    <xdr:from>
      <xdr:col>2</xdr:col>
      <xdr:colOff>1362074</xdr:colOff>
      <xdr:row>27</xdr:row>
      <xdr:rowOff>240507</xdr:rowOff>
    </xdr:from>
    <xdr:to>
      <xdr:col>3</xdr:col>
      <xdr:colOff>1362075</xdr:colOff>
      <xdr:row>28</xdr:row>
      <xdr:rowOff>238126</xdr:rowOff>
    </xdr:to>
    <xdr:sp macro="" textlink="">
      <xdr:nvSpPr>
        <xdr:cNvPr id="27" name="Flowchart: Alternate Process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9830809650" y="6546057"/>
          <a:ext cx="1381126" cy="24526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نور</a:t>
          </a:r>
          <a:r>
            <a:rPr lang="ar-EG" sz="1800" baseline="0"/>
            <a:t> عبد اللاه</a:t>
          </a:r>
          <a:endParaRPr lang="ar-EG" sz="1800"/>
        </a:p>
      </xdr:txBody>
    </xdr:sp>
    <xdr:clientData/>
  </xdr:twoCellAnchor>
  <xdr:twoCellAnchor>
    <xdr:from>
      <xdr:col>4</xdr:col>
      <xdr:colOff>1371600</xdr:colOff>
      <xdr:row>6</xdr:row>
      <xdr:rowOff>1</xdr:rowOff>
    </xdr:from>
    <xdr:to>
      <xdr:col>5</xdr:col>
      <xdr:colOff>1371600</xdr:colOff>
      <xdr:row>7</xdr:row>
      <xdr:rowOff>11906</xdr:rowOff>
    </xdr:to>
    <xdr:sp macro="" textlink="">
      <xdr:nvSpPr>
        <xdr:cNvPr id="28" name="Flowchart: Alternate Process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9828037875" y="1104901"/>
          <a:ext cx="1381125" cy="25955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رانا</a:t>
          </a:r>
        </a:p>
      </xdr:txBody>
    </xdr:sp>
    <xdr:clientData/>
  </xdr:twoCellAnchor>
  <xdr:twoCellAnchor>
    <xdr:from>
      <xdr:col>5</xdr:col>
      <xdr:colOff>0</xdr:colOff>
      <xdr:row>8</xdr:row>
      <xdr:rowOff>11906</xdr:rowOff>
    </xdr:from>
    <xdr:to>
      <xdr:col>6</xdr:col>
      <xdr:colOff>0</xdr:colOff>
      <xdr:row>9</xdr:row>
      <xdr:rowOff>2381</xdr:rowOff>
    </xdr:to>
    <xdr:sp macro="" textlink="">
      <xdr:nvSpPr>
        <xdr:cNvPr id="29" name="Flowchart: Alternate Process 2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9828028350" y="1612106"/>
          <a:ext cx="1381125" cy="23812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سلمي الصاوي</a:t>
          </a:r>
        </a:p>
      </xdr:txBody>
    </xdr:sp>
    <xdr:clientData/>
  </xdr:twoCellAnchor>
  <xdr:twoCellAnchor>
    <xdr:from>
      <xdr:col>4</xdr:col>
      <xdr:colOff>1362075</xdr:colOff>
      <xdr:row>10</xdr:row>
      <xdr:rowOff>11907</xdr:rowOff>
    </xdr:from>
    <xdr:to>
      <xdr:col>6</xdr:col>
      <xdr:colOff>0</xdr:colOff>
      <xdr:row>11</xdr:row>
      <xdr:rowOff>2381</xdr:rowOff>
    </xdr:to>
    <xdr:sp macro="" textlink="">
      <xdr:nvSpPr>
        <xdr:cNvPr id="30" name="Flowchart: Alternate Process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9828028350" y="2107407"/>
          <a:ext cx="1400175" cy="23812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سيلفيا</a:t>
          </a:r>
        </a:p>
      </xdr:txBody>
    </xdr:sp>
    <xdr:clientData/>
  </xdr:twoCellAnchor>
  <xdr:twoCellAnchor>
    <xdr:from>
      <xdr:col>4</xdr:col>
      <xdr:colOff>1371599</xdr:colOff>
      <xdr:row>12</xdr:row>
      <xdr:rowOff>2381</xdr:rowOff>
    </xdr:from>
    <xdr:to>
      <xdr:col>6</xdr:col>
      <xdr:colOff>0</xdr:colOff>
      <xdr:row>12</xdr:row>
      <xdr:rowOff>238125</xdr:rowOff>
    </xdr:to>
    <xdr:sp macro="" textlink="">
      <xdr:nvSpPr>
        <xdr:cNvPr id="31" name="Flowchart: Alternate Process 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9828028350" y="2593181"/>
          <a:ext cx="1390651" cy="23574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شهد</a:t>
          </a:r>
        </a:p>
      </xdr:txBody>
    </xdr:sp>
    <xdr:clientData/>
  </xdr:twoCellAnchor>
  <xdr:twoCellAnchor>
    <xdr:from>
      <xdr:col>5</xdr:col>
      <xdr:colOff>0</xdr:colOff>
      <xdr:row>14</xdr:row>
      <xdr:rowOff>1</xdr:rowOff>
    </xdr:from>
    <xdr:to>
      <xdr:col>6</xdr:col>
      <xdr:colOff>9525</xdr:colOff>
      <xdr:row>15</xdr:row>
      <xdr:rowOff>11906</xdr:rowOff>
    </xdr:to>
    <xdr:sp macro="" textlink="">
      <xdr:nvSpPr>
        <xdr:cNvPr id="32" name="Flowchart: Alternate Process 31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9828018825" y="3086101"/>
          <a:ext cx="1390650" cy="25955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سمية</a:t>
          </a:r>
        </a:p>
      </xdr:txBody>
    </xdr:sp>
    <xdr:clientData/>
  </xdr:twoCellAnchor>
  <xdr:twoCellAnchor>
    <xdr:from>
      <xdr:col>4</xdr:col>
      <xdr:colOff>1362074</xdr:colOff>
      <xdr:row>15</xdr:row>
      <xdr:rowOff>240507</xdr:rowOff>
    </xdr:from>
    <xdr:to>
      <xdr:col>6</xdr:col>
      <xdr:colOff>0</xdr:colOff>
      <xdr:row>17</xdr:row>
      <xdr:rowOff>2381</xdr:rowOff>
    </xdr:to>
    <xdr:sp macro="" textlink="">
      <xdr:nvSpPr>
        <xdr:cNvPr id="33" name="Flowchart: Alternate Process 3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9828028350" y="3574257"/>
          <a:ext cx="1400176" cy="25717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سوزان</a:t>
          </a:r>
        </a:p>
      </xdr:txBody>
    </xdr:sp>
    <xdr:clientData/>
  </xdr:twoCellAnchor>
  <xdr:twoCellAnchor>
    <xdr:from>
      <xdr:col>5</xdr:col>
      <xdr:colOff>0</xdr:colOff>
      <xdr:row>18</xdr:row>
      <xdr:rowOff>1</xdr:rowOff>
    </xdr:from>
    <xdr:to>
      <xdr:col>6</xdr:col>
      <xdr:colOff>9526</xdr:colOff>
      <xdr:row>19</xdr:row>
      <xdr:rowOff>0</xdr:rowOff>
    </xdr:to>
    <xdr:sp macro="" textlink="">
      <xdr:nvSpPr>
        <xdr:cNvPr id="34" name="Flowchart: Alternate Process 33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9828018824" y="4076701"/>
          <a:ext cx="1390651" cy="24764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تقي</a:t>
          </a:r>
        </a:p>
      </xdr:txBody>
    </xdr:sp>
    <xdr:clientData/>
  </xdr:twoCellAnchor>
  <xdr:twoCellAnchor editAs="oneCell">
    <xdr:from>
      <xdr:col>7</xdr:col>
      <xdr:colOff>226218</xdr:colOff>
      <xdr:row>7</xdr:row>
      <xdr:rowOff>202406</xdr:rowOff>
    </xdr:from>
    <xdr:to>
      <xdr:col>12</xdr:col>
      <xdr:colOff>288131</xdr:colOff>
      <xdr:row>25</xdr:row>
      <xdr:rowOff>173831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2891994" y="1488281"/>
          <a:ext cx="3109913" cy="31432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5</xdr:col>
      <xdr:colOff>1371600</xdr:colOff>
      <xdr:row>20</xdr:row>
      <xdr:rowOff>247649</xdr:rowOff>
    </xdr:to>
    <xdr:sp macro="" textlink="">
      <xdr:nvSpPr>
        <xdr:cNvPr id="36" name="Flowchart: Alternate Process 3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9828037875" y="4572000"/>
          <a:ext cx="1371600" cy="24764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اسلام</a:t>
          </a:r>
        </a:p>
      </xdr:txBody>
    </xdr:sp>
    <xdr:clientData/>
  </xdr:twoCellAnchor>
  <xdr:twoCellAnchor>
    <xdr:from>
      <xdr:col>5</xdr:col>
      <xdr:colOff>9525</xdr:colOff>
      <xdr:row>21</xdr:row>
      <xdr:rowOff>238125</xdr:rowOff>
    </xdr:from>
    <xdr:to>
      <xdr:col>6</xdr:col>
      <xdr:colOff>0</xdr:colOff>
      <xdr:row>22</xdr:row>
      <xdr:rowOff>238124</xdr:rowOff>
    </xdr:to>
    <xdr:sp macro="" textlink="">
      <xdr:nvSpPr>
        <xdr:cNvPr id="37" name="Flowchart: Alternate Process 36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42974FE-947A-4E7A-9EC8-78650E7B78BC}"/>
            </a:ext>
          </a:extLst>
        </xdr:cNvPr>
        <xdr:cNvSpPr/>
      </xdr:nvSpPr>
      <xdr:spPr>
        <a:xfrm>
          <a:off x="9828028350" y="5057775"/>
          <a:ext cx="1371600" cy="24764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هوايدا محمد</a:t>
          </a:r>
        </a:p>
      </xdr:txBody>
    </xdr:sp>
    <xdr:clientData/>
  </xdr:twoCellAnchor>
  <xdr:twoCellAnchor>
    <xdr:from>
      <xdr:col>4</xdr:col>
      <xdr:colOff>1381124</xdr:colOff>
      <xdr:row>24</xdr:row>
      <xdr:rowOff>19051</xdr:rowOff>
    </xdr:from>
    <xdr:to>
      <xdr:col>5</xdr:col>
      <xdr:colOff>1371599</xdr:colOff>
      <xdr:row>25</xdr:row>
      <xdr:rowOff>30956</xdr:rowOff>
    </xdr:to>
    <xdr:sp macro="" textlink="">
      <xdr:nvSpPr>
        <xdr:cNvPr id="38" name="Flowchart: Alternate Process 37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EF3E764-1488-4B16-B518-6DF87663CBC5}"/>
            </a:ext>
          </a:extLst>
        </xdr:cNvPr>
        <xdr:cNvSpPr/>
      </xdr:nvSpPr>
      <xdr:spPr>
        <a:xfrm>
          <a:off x="9828037876" y="5581651"/>
          <a:ext cx="1371600" cy="25955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غاده يوسف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104775</xdr:colOff>
      <xdr:row>13</xdr:row>
      <xdr:rowOff>38100</xdr:rowOff>
    </xdr:from>
    <xdr:to>
      <xdr:col>12</xdr:col>
      <xdr:colOff>9525</xdr:colOff>
      <xdr:row>17</xdr:row>
      <xdr:rowOff>47625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9824418375" y="247650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9525</xdr:colOff>
      <xdr:row>3</xdr:row>
      <xdr:rowOff>9525</xdr:rowOff>
    </xdr:from>
    <xdr:to>
      <xdr:col>12</xdr:col>
      <xdr:colOff>9525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B1EB70-1CA5-4CE8-B3C7-9E3A256929B4}"/>
            </a:ext>
          </a:extLst>
        </xdr:cNvPr>
        <xdr:cNvSpPr/>
      </xdr:nvSpPr>
      <xdr:spPr>
        <a:xfrm>
          <a:off x="9824418375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133350</xdr:colOff>
      <xdr:row>15</xdr:row>
      <xdr:rowOff>123825</xdr:rowOff>
    </xdr:from>
    <xdr:to>
      <xdr:col>12</xdr:col>
      <xdr:colOff>38100</xdr:colOff>
      <xdr:row>19</xdr:row>
      <xdr:rowOff>133350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9824389800" y="29432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2</xdr:row>
      <xdr:rowOff>180975</xdr:rowOff>
    </xdr:from>
    <xdr:to>
      <xdr:col>11</xdr:col>
      <xdr:colOff>590550</xdr:colOff>
      <xdr:row>7</xdr:row>
      <xdr:rowOff>28575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579293-00F3-412F-8D51-EA74F886B977}"/>
            </a:ext>
          </a:extLst>
        </xdr:cNvPr>
        <xdr:cNvSpPr/>
      </xdr:nvSpPr>
      <xdr:spPr>
        <a:xfrm>
          <a:off x="9824437425" y="5619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104775</xdr:colOff>
      <xdr:row>16</xdr:row>
      <xdr:rowOff>0</xdr:rowOff>
    </xdr:from>
    <xdr:to>
      <xdr:col>12</xdr:col>
      <xdr:colOff>9525</xdr:colOff>
      <xdr:row>20</xdr:row>
      <xdr:rowOff>9525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9824418375" y="300990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81BAB2-8FCC-41DD-A979-142D7C9FA02D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114300</xdr:colOff>
      <xdr:row>15</xdr:row>
      <xdr:rowOff>114300</xdr:rowOff>
    </xdr:from>
    <xdr:to>
      <xdr:col>12</xdr:col>
      <xdr:colOff>19050</xdr:colOff>
      <xdr:row>19</xdr:row>
      <xdr:rowOff>123825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9824408850" y="29527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581025</xdr:colOff>
      <xdr:row>3</xdr:row>
      <xdr:rowOff>9525</xdr:rowOff>
    </xdr:from>
    <xdr:to>
      <xdr:col>11</xdr:col>
      <xdr:colOff>581025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84D7D0-EA07-43E5-8F79-77AD7071A66E}"/>
            </a:ext>
          </a:extLst>
        </xdr:cNvPr>
        <xdr:cNvSpPr/>
      </xdr:nvSpPr>
      <xdr:spPr>
        <a:xfrm>
          <a:off x="9824446950" y="6000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123825</xdr:colOff>
      <xdr:row>16</xdr:row>
      <xdr:rowOff>66675</xdr:rowOff>
    </xdr:from>
    <xdr:to>
      <xdr:col>12</xdr:col>
      <xdr:colOff>28575</xdr:colOff>
      <xdr:row>20</xdr:row>
      <xdr:rowOff>76200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/>
      </xdr:nvSpPr>
      <xdr:spPr>
        <a:xfrm>
          <a:off x="9824399325" y="307657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3</xdr:row>
      <xdr:rowOff>9525</xdr:rowOff>
    </xdr:from>
    <xdr:to>
      <xdr:col>11</xdr:col>
      <xdr:colOff>590550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F09C76-D4C8-4BD0-8E26-FC470EC8603E}"/>
            </a:ext>
          </a:extLst>
        </xdr:cNvPr>
        <xdr:cNvSpPr/>
      </xdr:nvSpPr>
      <xdr:spPr>
        <a:xfrm>
          <a:off x="9824437425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133350</xdr:colOff>
      <xdr:row>15</xdr:row>
      <xdr:rowOff>57150</xdr:rowOff>
    </xdr:from>
    <xdr:to>
      <xdr:col>12</xdr:col>
      <xdr:colOff>38100</xdr:colOff>
      <xdr:row>19</xdr:row>
      <xdr:rowOff>66675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/>
      </xdr:nvSpPr>
      <xdr:spPr>
        <a:xfrm>
          <a:off x="9824389800" y="28765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A205CB-709B-4959-8F86-040F2050754E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57150</xdr:colOff>
      <xdr:row>17</xdr:row>
      <xdr:rowOff>9525</xdr:rowOff>
    </xdr:from>
    <xdr:to>
      <xdr:col>11</xdr:col>
      <xdr:colOff>561975</xdr:colOff>
      <xdr:row>21</xdr:row>
      <xdr:rowOff>19050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/>
      </xdr:nvSpPr>
      <xdr:spPr>
        <a:xfrm>
          <a:off x="9824466000" y="32099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3</xdr:row>
      <xdr:rowOff>9525</xdr:rowOff>
    </xdr:from>
    <xdr:to>
      <xdr:col>11</xdr:col>
      <xdr:colOff>590550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E4980-E6B5-4482-BDF7-262526ABBA23}"/>
            </a:ext>
          </a:extLst>
        </xdr:cNvPr>
        <xdr:cNvSpPr/>
      </xdr:nvSpPr>
      <xdr:spPr>
        <a:xfrm>
          <a:off x="9824437425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114300</xdr:colOff>
      <xdr:row>15</xdr:row>
      <xdr:rowOff>161925</xdr:rowOff>
    </xdr:from>
    <xdr:to>
      <xdr:col>12</xdr:col>
      <xdr:colOff>19050</xdr:colOff>
      <xdr:row>19</xdr:row>
      <xdr:rowOff>171450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/>
      </xdr:nvSpPr>
      <xdr:spPr>
        <a:xfrm>
          <a:off x="9824408850" y="29813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581025</xdr:colOff>
      <xdr:row>2</xdr:row>
      <xdr:rowOff>180975</xdr:rowOff>
    </xdr:from>
    <xdr:to>
      <xdr:col>11</xdr:col>
      <xdr:colOff>581025</xdr:colOff>
      <xdr:row>7</xdr:row>
      <xdr:rowOff>28575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02D588-8763-4B6C-A74B-4D8B06DDD622}"/>
            </a:ext>
          </a:extLst>
        </xdr:cNvPr>
        <xdr:cNvSpPr/>
      </xdr:nvSpPr>
      <xdr:spPr>
        <a:xfrm>
          <a:off x="9824446950" y="5619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2CCF5-7DBD-4C34-B637-341BEF331C40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114300</xdr:colOff>
      <xdr:row>15</xdr:row>
      <xdr:rowOff>161925</xdr:rowOff>
    </xdr:from>
    <xdr:to>
      <xdr:col>12</xdr:col>
      <xdr:colOff>19050</xdr:colOff>
      <xdr:row>19</xdr:row>
      <xdr:rowOff>171450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B75001-B4E6-476E-81F4-50EDF5210066}"/>
            </a:ext>
          </a:extLst>
        </xdr:cNvPr>
        <xdr:cNvSpPr/>
      </xdr:nvSpPr>
      <xdr:spPr>
        <a:xfrm>
          <a:off x="9824408850" y="29813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581025</xdr:colOff>
      <xdr:row>2</xdr:row>
      <xdr:rowOff>180975</xdr:rowOff>
    </xdr:from>
    <xdr:to>
      <xdr:col>11</xdr:col>
      <xdr:colOff>581025</xdr:colOff>
      <xdr:row>7</xdr:row>
      <xdr:rowOff>28575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CCC161-F6E6-4CA3-86C4-56577CEC3328}"/>
            </a:ext>
          </a:extLst>
        </xdr:cNvPr>
        <xdr:cNvSpPr/>
      </xdr:nvSpPr>
      <xdr:spPr>
        <a:xfrm>
          <a:off x="9824446950" y="5619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114300</xdr:colOff>
      <xdr:row>15</xdr:row>
      <xdr:rowOff>104775</xdr:rowOff>
    </xdr:from>
    <xdr:to>
      <xdr:col>12</xdr:col>
      <xdr:colOff>19050</xdr:colOff>
      <xdr:row>19</xdr:row>
      <xdr:rowOff>114300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/>
      </xdr:nvSpPr>
      <xdr:spPr>
        <a:xfrm>
          <a:off x="9824408850" y="292417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2</xdr:row>
      <xdr:rowOff>180975</xdr:rowOff>
    </xdr:from>
    <xdr:to>
      <xdr:col>11</xdr:col>
      <xdr:colOff>590550</xdr:colOff>
      <xdr:row>7</xdr:row>
      <xdr:rowOff>28575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6E2D9B-0047-414E-A29F-E80B624E44A8}"/>
            </a:ext>
          </a:extLst>
        </xdr:cNvPr>
        <xdr:cNvSpPr/>
      </xdr:nvSpPr>
      <xdr:spPr>
        <a:xfrm>
          <a:off x="9824437425" y="5619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9</xdr:col>
      <xdr:colOff>1304925</xdr:colOff>
      <xdr:row>18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229460650" y="2533650"/>
          <a:ext cx="130492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1295400</xdr:colOff>
      <xdr:row>14</xdr:row>
      <xdr:rowOff>9525</xdr:rowOff>
    </xdr:from>
    <xdr:to>
      <xdr:col>3</xdr:col>
      <xdr:colOff>28575</xdr:colOff>
      <xdr:row>21</xdr:row>
      <xdr:rowOff>171450</xdr:rowOff>
    </xdr:to>
    <xdr:sp macro="" textlink="">
      <xdr:nvSpPr>
        <xdr:cNvPr id="3" name="Cloud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234851800" y="2362200"/>
          <a:ext cx="1943100" cy="142875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EG" sz="1100"/>
        </a:p>
        <a:p>
          <a:pPr algn="r" rtl="1"/>
          <a:r>
            <a:rPr lang="ar-EG" sz="1100"/>
            <a:t>مجرد</a:t>
          </a:r>
          <a:r>
            <a:rPr lang="ar-EG" sz="1100" baseline="0"/>
            <a:t> </a:t>
          </a:r>
          <a:r>
            <a:rPr lang="en-US" sz="1100" baseline="0"/>
            <a:t>refernce </a:t>
          </a:r>
          <a:r>
            <a:rPr lang="ar-EG" sz="1100" baseline="0"/>
            <a:t> </a:t>
          </a:r>
        </a:p>
        <a:p>
          <a:pPr algn="r" rtl="1"/>
          <a:r>
            <a:rPr lang="ar-EG" sz="1100" baseline="0"/>
            <a:t>لاي شخص  جديد </a:t>
          </a:r>
        </a:p>
        <a:p>
          <a:pPr algn="r" rtl="1"/>
          <a:r>
            <a:rPr lang="ar-EG" sz="1100" baseline="0"/>
            <a:t>علي جروبات الواتس </a:t>
          </a:r>
        </a:p>
        <a:p>
          <a:pPr algn="r" rtl="1"/>
          <a:endParaRPr lang="ar-EG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15</xdr:row>
      <xdr:rowOff>161925</xdr:rowOff>
    </xdr:from>
    <xdr:to>
      <xdr:col>12</xdr:col>
      <xdr:colOff>57150</xdr:colOff>
      <xdr:row>19</xdr:row>
      <xdr:rowOff>171450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/>
      </xdr:nvSpPr>
      <xdr:spPr>
        <a:xfrm>
          <a:off x="9824370750" y="29813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3</xdr:row>
      <xdr:rowOff>0</xdr:rowOff>
    </xdr:from>
    <xdr:to>
      <xdr:col>11</xdr:col>
      <xdr:colOff>590550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466E67-3C5A-4A28-8E75-3556F3939ED7}"/>
            </a:ext>
          </a:extLst>
        </xdr:cNvPr>
        <xdr:cNvSpPr/>
      </xdr:nvSpPr>
      <xdr:spPr>
        <a:xfrm>
          <a:off x="9824437425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123825</xdr:colOff>
      <xdr:row>15</xdr:row>
      <xdr:rowOff>9525</xdr:rowOff>
    </xdr:from>
    <xdr:to>
      <xdr:col>12</xdr:col>
      <xdr:colOff>28575</xdr:colOff>
      <xdr:row>19</xdr:row>
      <xdr:rowOff>19050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/>
      </xdr:nvSpPr>
      <xdr:spPr>
        <a:xfrm>
          <a:off x="9824399325" y="28289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581025</xdr:colOff>
      <xdr:row>3</xdr:row>
      <xdr:rowOff>9525</xdr:rowOff>
    </xdr:from>
    <xdr:to>
      <xdr:col>11</xdr:col>
      <xdr:colOff>581025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43C00E-BE21-41ED-81F1-429E48E6025C}"/>
            </a:ext>
          </a:extLst>
        </xdr:cNvPr>
        <xdr:cNvSpPr/>
      </xdr:nvSpPr>
      <xdr:spPr>
        <a:xfrm>
          <a:off x="9824446950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200025</xdr:colOff>
      <xdr:row>16</xdr:row>
      <xdr:rowOff>57150</xdr:rowOff>
    </xdr:from>
    <xdr:to>
      <xdr:col>12</xdr:col>
      <xdr:colOff>104775</xdr:colOff>
      <xdr:row>20</xdr:row>
      <xdr:rowOff>66675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/>
      </xdr:nvSpPr>
      <xdr:spPr>
        <a:xfrm>
          <a:off x="9824323125" y="30670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581025</xdr:colOff>
      <xdr:row>3</xdr:row>
      <xdr:rowOff>0</xdr:rowOff>
    </xdr:from>
    <xdr:to>
      <xdr:col>11</xdr:col>
      <xdr:colOff>581025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C4F0DA-A7C1-4C75-923D-3149912A8891}"/>
            </a:ext>
          </a:extLst>
        </xdr:cNvPr>
        <xdr:cNvSpPr/>
      </xdr:nvSpPr>
      <xdr:spPr>
        <a:xfrm>
          <a:off x="982444695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47625</xdr:colOff>
      <xdr:row>19</xdr:row>
      <xdr:rowOff>9525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/>
      </xdr:nvSpPr>
      <xdr:spPr>
        <a:xfrm>
          <a:off x="9824380275" y="281940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A8B729-3081-4ACE-910F-5978F5D907C6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57150</xdr:colOff>
      <xdr:row>15</xdr:row>
      <xdr:rowOff>0</xdr:rowOff>
    </xdr:from>
    <xdr:to>
      <xdr:col>11</xdr:col>
      <xdr:colOff>561975</xdr:colOff>
      <xdr:row>19</xdr:row>
      <xdr:rowOff>9525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>
        <a:xfrm>
          <a:off x="9824466000" y="281940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2</xdr:row>
      <xdr:rowOff>171450</xdr:rowOff>
    </xdr:from>
    <xdr:to>
      <xdr:col>11</xdr:col>
      <xdr:colOff>590550</xdr:colOff>
      <xdr:row>7</xdr:row>
      <xdr:rowOff>19050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8558EB-C2F1-43CB-A2A0-5FF545F8A3E6}"/>
            </a:ext>
          </a:extLst>
        </xdr:cNvPr>
        <xdr:cNvSpPr/>
      </xdr:nvSpPr>
      <xdr:spPr>
        <a:xfrm>
          <a:off x="9824437425" y="55245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142875</xdr:colOff>
      <xdr:row>15</xdr:row>
      <xdr:rowOff>66675</xdr:rowOff>
    </xdr:from>
    <xdr:to>
      <xdr:col>12</xdr:col>
      <xdr:colOff>47625</xdr:colOff>
      <xdr:row>19</xdr:row>
      <xdr:rowOff>76200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/>
      </xdr:nvSpPr>
      <xdr:spPr>
        <a:xfrm>
          <a:off x="9824380275" y="288607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3</xdr:row>
      <xdr:rowOff>0</xdr:rowOff>
    </xdr:from>
    <xdr:to>
      <xdr:col>11</xdr:col>
      <xdr:colOff>590550</xdr:colOff>
      <xdr:row>7</xdr:row>
      <xdr:rowOff>38100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459263-6ABA-4B91-ADF6-0B61EF7B27EA}"/>
            </a:ext>
          </a:extLst>
        </xdr:cNvPr>
        <xdr:cNvSpPr/>
      </xdr:nvSpPr>
      <xdr:spPr>
        <a:xfrm>
          <a:off x="9824437425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161925</xdr:colOff>
      <xdr:row>15</xdr:row>
      <xdr:rowOff>47625</xdr:rowOff>
    </xdr:from>
    <xdr:to>
      <xdr:col>12</xdr:col>
      <xdr:colOff>66675</xdr:colOff>
      <xdr:row>19</xdr:row>
      <xdr:rowOff>57150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/>
      </xdr:nvSpPr>
      <xdr:spPr>
        <a:xfrm>
          <a:off x="9824361225" y="28670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19050</xdr:rowOff>
    </xdr:from>
    <xdr:to>
      <xdr:col>12</xdr:col>
      <xdr:colOff>0</xdr:colOff>
      <xdr:row>7</xdr:row>
      <xdr:rowOff>57150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0F4D96-4164-4131-B53F-2076EDEF2989}"/>
            </a:ext>
          </a:extLst>
        </xdr:cNvPr>
        <xdr:cNvSpPr/>
      </xdr:nvSpPr>
      <xdr:spPr>
        <a:xfrm>
          <a:off x="9824427900" y="59055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57150</xdr:colOff>
      <xdr:row>16</xdr:row>
      <xdr:rowOff>19050</xdr:rowOff>
    </xdr:from>
    <xdr:to>
      <xdr:col>11</xdr:col>
      <xdr:colOff>561975</xdr:colOff>
      <xdr:row>20</xdr:row>
      <xdr:rowOff>28575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/>
      </xdr:nvSpPr>
      <xdr:spPr>
        <a:xfrm>
          <a:off x="9824466000" y="30289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581025</xdr:colOff>
      <xdr:row>2</xdr:row>
      <xdr:rowOff>180975</xdr:rowOff>
    </xdr:from>
    <xdr:to>
      <xdr:col>11</xdr:col>
      <xdr:colOff>581025</xdr:colOff>
      <xdr:row>7</xdr:row>
      <xdr:rowOff>28575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0FD596-721A-4646-8995-501ACE821B78}"/>
            </a:ext>
          </a:extLst>
        </xdr:cNvPr>
        <xdr:cNvSpPr/>
      </xdr:nvSpPr>
      <xdr:spPr>
        <a:xfrm>
          <a:off x="9824446950" y="5619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87213-ADAB-4AB5-AE88-5C993DDCD2E6}"/>
            </a:ext>
          </a:extLst>
        </xdr:cNvPr>
        <xdr:cNvSpPr/>
      </xdr:nvSpPr>
      <xdr:spPr>
        <a:xfrm>
          <a:off x="9824427900" y="571500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57150</xdr:colOff>
      <xdr:row>16</xdr:row>
      <xdr:rowOff>19050</xdr:rowOff>
    </xdr:from>
    <xdr:to>
      <xdr:col>11</xdr:col>
      <xdr:colOff>561975</xdr:colOff>
      <xdr:row>20</xdr:row>
      <xdr:rowOff>28575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751E0F-D104-437F-A483-44FF9A79CCCD}"/>
            </a:ext>
          </a:extLst>
        </xdr:cNvPr>
        <xdr:cNvSpPr/>
      </xdr:nvSpPr>
      <xdr:spPr>
        <a:xfrm>
          <a:off x="9824466000" y="30289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581025</xdr:colOff>
      <xdr:row>3</xdr:row>
      <xdr:rowOff>9525</xdr:rowOff>
    </xdr:from>
    <xdr:to>
      <xdr:col>11</xdr:col>
      <xdr:colOff>581025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06C31B-0B99-4A7F-97E3-6BF4476C9927}"/>
            </a:ext>
          </a:extLst>
        </xdr:cNvPr>
        <xdr:cNvSpPr/>
      </xdr:nvSpPr>
      <xdr:spPr>
        <a:xfrm>
          <a:off x="9824446950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104775</xdr:colOff>
      <xdr:row>17</xdr:row>
      <xdr:rowOff>9525</xdr:rowOff>
    </xdr:from>
    <xdr:to>
      <xdr:col>12</xdr:col>
      <xdr:colOff>9525</xdr:colOff>
      <xdr:row>21</xdr:row>
      <xdr:rowOff>19050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/>
      </xdr:nvSpPr>
      <xdr:spPr>
        <a:xfrm>
          <a:off x="9824418375" y="32099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581025</xdr:colOff>
      <xdr:row>3</xdr:row>
      <xdr:rowOff>9525</xdr:rowOff>
    </xdr:from>
    <xdr:to>
      <xdr:col>11</xdr:col>
      <xdr:colOff>581025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DDCCA-6BA3-4BC8-80A9-13FCAB2892F7}"/>
            </a:ext>
          </a:extLst>
        </xdr:cNvPr>
        <xdr:cNvSpPr/>
      </xdr:nvSpPr>
      <xdr:spPr>
        <a:xfrm>
          <a:off x="9824446950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12</xdr:col>
      <xdr:colOff>171450</xdr:colOff>
      <xdr:row>3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227746150" y="0"/>
          <a:ext cx="1304925" cy="790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000">
              <a:solidFill>
                <a:srgbClr val="FFC000"/>
              </a:solidFill>
            </a:rPr>
            <a:t>MAIN</a:t>
          </a:r>
          <a:endParaRPr lang="ar-EG" sz="2000">
            <a:solidFill>
              <a:srgbClr val="FFC000"/>
            </a:solidFill>
          </a:endParaRPr>
        </a:p>
      </xdr:txBody>
    </xdr:sp>
    <xdr:clientData/>
  </xdr:twoCellAnchor>
  <xdr:twoCellAnchor>
    <xdr:from>
      <xdr:col>0</xdr:col>
      <xdr:colOff>19050</xdr:colOff>
      <xdr:row>1</xdr:row>
      <xdr:rowOff>9525</xdr:rowOff>
    </xdr:from>
    <xdr:to>
      <xdr:col>9</xdr:col>
      <xdr:colOff>0</xdr:colOff>
      <xdr:row>5</xdr:row>
      <xdr:rowOff>9525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826228125" y="400050"/>
          <a:ext cx="702945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133350</xdr:rowOff>
    </xdr:from>
    <xdr:to>
      <xdr:col>7</xdr:col>
      <xdr:colOff>400050</xdr:colOff>
      <xdr:row>3</xdr:row>
      <xdr:rowOff>171450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1230946550" y="133350"/>
          <a:ext cx="130492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142875</xdr:colOff>
      <xdr:row>4</xdr:row>
      <xdr:rowOff>85725</xdr:rowOff>
    </xdr:from>
    <xdr:to>
      <xdr:col>7</xdr:col>
      <xdr:colOff>419100</xdr:colOff>
      <xdr:row>10</xdr:row>
      <xdr:rowOff>95250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/>
      </xdr:nvSpPr>
      <xdr:spPr>
        <a:xfrm>
          <a:off x="9827009175" y="847725"/>
          <a:ext cx="2076450" cy="1152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عوده للحسابات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590550</xdr:colOff>
      <xdr:row>13</xdr:row>
      <xdr:rowOff>142875</xdr:rowOff>
    </xdr:from>
    <xdr:to>
      <xdr:col>7</xdr:col>
      <xdr:colOff>466725</xdr:colOff>
      <xdr:row>18</xdr:row>
      <xdr:rowOff>0</xdr:rowOff>
    </xdr:to>
    <xdr:sp macro="" textlink="">
      <xdr:nvSpPr>
        <xdr:cNvPr id="5" name="Cloud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SpPr/>
      </xdr:nvSpPr>
      <xdr:spPr>
        <a:xfrm>
          <a:off x="9826961550" y="2619375"/>
          <a:ext cx="1676400" cy="8096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100"/>
            <a:t>مصاريف</a:t>
          </a:r>
          <a:r>
            <a:rPr lang="ar-EG" sz="1100" baseline="0"/>
            <a:t> بوفيه</a:t>
          </a:r>
          <a:endParaRPr lang="en-US" sz="1100"/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35719</xdr:colOff>
      <xdr:row>7</xdr:row>
      <xdr:rowOff>47624</xdr:rowOff>
    </xdr:from>
    <xdr:to>
      <xdr:col>14</xdr:col>
      <xdr:colOff>176214</xdr:colOff>
      <xdr:row>10</xdr:row>
      <xdr:rowOff>261937</xdr:rowOff>
    </xdr:to>
    <xdr:sp macro="" textlink="">
      <xdr:nvSpPr>
        <xdr:cNvPr id="4" name="Righ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SpPr/>
      </xdr:nvSpPr>
      <xdr:spPr>
        <a:xfrm>
          <a:off x="9745089411" y="1321593"/>
          <a:ext cx="3117057" cy="1000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500062</xdr:colOff>
      <xdr:row>0</xdr:row>
      <xdr:rowOff>190499</xdr:rowOff>
    </xdr:from>
    <xdr:to>
      <xdr:col>6</xdr:col>
      <xdr:colOff>35719</xdr:colOff>
      <xdr:row>5</xdr:row>
      <xdr:rowOff>0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SpPr/>
      </xdr:nvSpPr>
      <xdr:spPr>
        <a:xfrm>
          <a:off x="9749992406" y="190499"/>
          <a:ext cx="3262313" cy="7262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bg1"/>
              </a:solidFill>
            </a:rPr>
            <a:t>اضغط</a:t>
          </a:r>
          <a:r>
            <a:rPr lang="ar-EG" sz="1600" baseline="0">
              <a:solidFill>
                <a:schemeClr val="bg1"/>
              </a:solidFill>
            </a:rPr>
            <a:t> علي اليوم المطلوب للذهاب الي التقارير الخاصه به</a:t>
          </a:r>
          <a:endParaRPr lang="ar-EG" sz="16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11907</xdr:rowOff>
    </xdr:from>
    <xdr:to>
      <xdr:col>1</xdr:col>
      <xdr:colOff>583406</xdr:colOff>
      <xdr:row>8</xdr:row>
      <xdr:rowOff>11908</xdr:rowOff>
    </xdr:to>
    <xdr:sp macro="" textlink="">
      <xdr:nvSpPr>
        <xdr:cNvPr id="8" name="Flowchart: Alternate Proces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700-000008000000}"/>
            </a:ext>
          </a:extLst>
        </xdr:cNvPr>
        <xdr:cNvSpPr/>
      </xdr:nvSpPr>
      <xdr:spPr>
        <a:xfrm>
          <a:off x="9752576062" y="1285876"/>
          <a:ext cx="583406" cy="261938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</a:t>
          </a:r>
          <a:endParaRPr lang="ar-EG" sz="1800"/>
        </a:p>
      </xdr:txBody>
    </xdr:sp>
    <xdr:clientData/>
  </xdr:twoCellAnchor>
  <xdr:twoCellAnchor>
    <xdr:from>
      <xdr:col>0</xdr:col>
      <xdr:colOff>571500</xdr:colOff>
      <xdr:row>9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9" name="Flowchart: Alternate Proces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700-000009000000}"/>
            </a:ext>
          </a:extLst>
        </xdr:cNvPr>
        <xdr:cNvSpPr/>
      </xdr:nvSpPr>
      <xdr:spPr>
        <a:xfrm>
          <a:off x="9752564156" y="1797844"/>
          <a:ext cx="619125" cy="261937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</a:t>
          </a:r>
          <a:endParaRPr lang="ar-EG" sz="1800"/>
        </a:p>
      </xdr:txBody>
    </xdr:sp>
    <xdr:clientData/>
  </xdr:twoCellAnchor>
  <xdr:twoCellAnchor>
    <xdr:from>
      <xdr:col>1</xdr:col>
      <xdr:colOff>0</xdr:colOff>
      <xdr:row>11</xdr:row>
      <xdr:rowOff>1</xdr:rowOff>
    </xdr:from>
    <xdr:to>
      <xdr:col>1</xdr:col>
      <xdr:colOff>583409</xdr:colOff>
      <xdr:row>11</xdr:row>
      <xdr:rowOff>250031</xdr:rowOff>
    </xdr:to>
    <xdr:sp macro="" textlink="">
      <xdr:nvSpPr>
        <xdr:cNvPr id="10" name="Flowchart: Alternate Proces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700-00000A000000}"/>
            </a:ext>
          </a:extLst>
        </xdr:cNvPr>
        <xdr:cNvSpPr/>
      </xdr:nvSpPr>
      <xdr:spPr>
        <a:xfrm>
          <a:off x="9752576059" y="2321720"/>
          <a:ext cx="583409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3</a:t>
          </a:r>
          <a:endParaRPr lang="ar-EG" sz="1800"/>
        </a:p>
      </xdr:txBody>
    </xdr:sp>
    <xdr:clientData/>
  </xdr:twoCellAnchor>
  <xdr:twoCellAnchor>
    <xdr:from>
      <xdr:col>1</xdr:col>
      <xdr:colOff>0</xdr:colOff>
      <xdr:row>12</xdr:row>
      <xdr:rowOff>261937</xdr:rowOff>
    </xdr:from>
    <xdr:to>
      <xdr:col>1</xdr:col>
      <xdr:colOff>583409</xdr:colOff>
      <xdr:row>13</xdr:row>
      <xdr:rowOff>261936</xdr:rowOff>
    </xdr:to>
    <xdr:sp macro="" textlink="">
      <xdr:nvSpPr>
        <xdr:cNvPr id="11" name="Flowchart: Alternate Proces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2700-00000B000000}"/>
            </a:ext>
          </a:extLst>
        </xdr:cNvPr>
        <xdr:cNvSpPr/>
      </xdr:nvSpPr>
      <xdr:spPr>
        <a:xfrm>
          <a:off x="9752576059" y="2845593"/>
          <a:ext cx="583409" cy="261937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4</a:t>
          </a:r>
          <a:endParaRPr lang="ar-EG" sz="1800"/>
        </a:p>
      </xdr:txBody>
    </xdr:sp>
    <xdr:clientData/>
  </xdr:twoCellAnchor>
  <xdr:twoCellAnchor>
    <xdr:from>
      <xdr:col>1</xdr:col>
      <xdr:colOff>-1</xdr:colOff>
      <xdr:row>15</xdr:row>
      <xdr:rowOff>11907</xdr:rowOff>
    </xdr:from>
    <xdr:to>
      <xdr:col>1</xdr:col>
      <xdr:colOff>583407</xdr:colOff>
      <xdr:row>16</xdr:row>
      <xdr:rowOff>11906</xdr:rowOff>
    </xdr:to>
    <xdr:sp macro="" textlink="">
      <xdr:nvSpPr>
        <xdr:cNvPr id="12" name="Flowchart: Alternate Proces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2700-00000C000000}"/>
            </a:ext>
          </a:extLst>
        </xdr:cNvPr>
        <xdr:cNvSpPr/>
      </xdr:nvSpPr>
      <xdr:spPr>
        <a:xfrm>
          <a:off x="9752576061" y="3381376"/>
          <a:ext cx="583408" cy="261936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5</a:t>
          </a:r>
          <a:endParaRPr lang="ar-EG" sz="1800"/>
        </a:p>
      </xdr:txBody>
    </xdr:sp>
    <xdr:clientData/>
  </xdr:twoCellAnchor>
  <xdr:twoCellAnchor>
    <xdr:from>
      <xdr:col>1</xdr:col>
      <xdr:colOff>-1</xdr:colOff>
      <xdr:row>17</xdr:row>
      <xdr:rowOff>11907</xdr:rowOff>
    </xdr:from>
    <xdr:to>
      <xdr:col>1</xdr:col>
      <xdr:colOff>583407</xdr:colOff>
      <xdr:row>17</xdr:row>
      <xdr:rowOff>250031</xdr:rowOff>
    </xdr:to>
    <xdr:sp macro="" textlink="">
      <xdr:nvSpPr>
        <xdr:cNvPr id="13" name="Flowchart: Alternate Proces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2700-00000D000000}"/>
            </a:ext>
          </a:extLst>
        </xdr:cNvPr>
        <xdr:cNvSpPr/>
      </xdr:nvSpPr>
      <xdr:spPr>
        <a:xfrm>
          <a:off x="9752576061" y="3905251"/>
          <a:ext cx="583408" cy="23812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6</a:t>
          </a:r>
          <a:endParaRPr lang="ar-EG" sz="1800"/>
        </a:p>
      </xdr:txBody>
    </xdr:sp>
    <xdr:clientData/>
  </xdr:twoCellAnchor>
  <xdr:twoCellAnchor>
    <xdr:from>
      <xdr:col>1</xdr:col>
      <xdr:colOff>-1</xdr:colOff>
      <xdr:row>19</xdr:row>
      <xdr:rowOff>11907</xdr:rowOff>
    </xdr:from>
    <xdr:to>
      <xdr:col>1</xdr:col>
      <xdr:colOff>571501</xdr:colOff>
      <xdr:row>20</xdr:row>
      <xdr:rowOff>11906</xdr:rowOff>
    </xdr:to>
    <xdr:sp macro="" textlink="">
      <xdr:nvSpPr>
        <xdr:cNvPr id="14" name="Flowchart: Alternate Proces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2700-00000E000000}"/>
            </a:ext>
          </a:extLst>
        </xdr:cNvPr>
        <xdr:cNvSpPr/>
      </xdr:nvSpPr>
      <xdr:spPr>
        <a:xfrm>
          <a:off x="9752587967" y="4429126"/>
          <a:ext cx="571502" cy="261936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7</a:t>
          </a:r>
          <a:endParaRPr lang="ar-EG" sz="1800"/>
        </a:p>
      </xdr:txBody>
    </xdr:sp>
    <xdr:clientData/>
  </xdr:twoCellAnchor>
  <xdr:twoCellAnchor>
    <xdr:from>
      <xdr:col>0</xdr:col>
      <xdr:colOff>583407</xdr:colOff>
      <xdr:row>21</xdr:row>
      <xdr:rowOff>11907</xdr:rowOff>
    </xdr:from>
    <xdr:to>
      <xdr:col>2</xdr:col>
      <xdr:colOff>3</xdr:colOff>
      <xdr:row>22</xdr:row>
      <xdr:rowOff>0</xdr:rowOff>
    </xdr:to>
    <xdr:sp macro="" textlink="">
      <xdr:nvSpPr>
        <xdr:cNvPr id="15" name="Flowchart: Alternate Process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2700-00000F000000}"/>
            </a:ext>
          </a:extLst>
        </xdr:cNvPr>
        <xdr:cNvSpPr/>
      </xdr:nvSpPr>
      <xdr:spPr>
        <a:xfrm>
          <a:off x="9752564153" y="4953001"/>
          <a:ext cx="607221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8</a:t>
          </a:r>
          <a:endParaRPr lang="ar-EG" sz="1800"/>
        </a:p>
      </xdr:txBody>
    </xdr:sp>
    <xdr:clientData/>
  </xdr:twoCellAnchor>
  <xdr:twoCellAnchor>
    <xdr:from>
      <xdr:col>1</xdr:col>
      <xdr:colOff>-1</xdr:colOff>
      <xdr:row>23</xdr:row>
      <xdr:rowOff>11905</xdr:rowOff>
    </xdr:from>
    <xdr:to>
      <xdr:col>1</xdr:col>
      <xdr:colOff>583406</xdr:colOff>
      <xdr:row>23</xdr:row>
      <xdr:rowOff>261936</xdr:rowOff>
    </xdr:to>
    <xdr:sp macro="" textlink="">
      <xdr:nvSpPr>
        <xdr:cNvPr id="16" name="Flowchart: Alternate Process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2700-000010000000}"/>
            </a:ext>
          </a:extLst>
        </xdr:cNvPr>
        <xdr:cNvSpPr/>
      </xdr:nvSpPr>
      <xdr:spPr>
        <a:xfrm>
          <a:off x="9752576062" y="5476874"/>
          <a:ext cx="583407" cy="250031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9</a:t>
          </a:r>
          <a:endParaRPr lang="ar-EG" sz="1800"/>
        </a:p>
      </xdr:txBody>
    </xdr:sp>
    <xdr:clientData/>
  </xdr:twoCellAnchor>
  <xdr:twoCellAnchor>
    <xdr:from>
      <xdr:col>0</xdr:col>
      <xdr:colOff>559594</xdr:colOff>
      <xdr:row>25</xdr:row>
      <xdr:rowOff>2</xdr:rowOff>
    </xdr:from>
    <xdr:to>
      <xdr:col>1</xdr:col>
      <xdr:colOff>571500</xdr:colOff>
      <xdr:row>26</xdr:row>
      <xdr:rowOff>0</xdr:rowOff>
    </xdr:to>
    <xdr:sp macro="" textlink="">
      <xdr:nvSpPr>
        <xdr:cNvPr id="17" name="Flowchart: Alternate Process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2700-000011000000}"/>
            </a:ext>
          </a:extLst>
        </xdr:cNvPr>
        <xdr:cNvSpPr/>
      </xdr:nvSpPr>
      <xdr:spPr>
        <a:xfrm>
          <a:off x="9752587968" y="5988846"/>
          <a:ext cx="607219" cy="26193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10</a:t>
          </a:r>
        </a:p>
      </xdr:txBody>
    </xdr:sp>
    <xdr:clientData/>
  </xdr:twoCellAnchor>
  <xdr:twoCellAnchor>
    <xdr:from>
      <xdr:col>2</xdr:col>
      <xdr:colOff>702469</xdr:colOff>
      <xdr:row>7</xdr:row>
      <xdr:rowOff>11907</xdr:rowOff>
    </xdr:from>
    <xdr:to>
      <xdr:col>4</xdr:col>
      <xdr:colOff>-1</xdr:colOff>
      <xdr:row>8</xdr:row>
      <xdr:rowOff>11905</xdr:rowOff>
    </xdr:to>
    <xdr:sp macro="" textlink="">
      <xdr:nvSpPr>
        <xdr:cNvPr id="31" name="Flowchart: Alternate Process 3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2700-00001F000000}"/>
            </a:ext>
          </a:extLst>
        </xdr:cNvPr>
        <xdr:cNvSpPr/>
      </xdr:nvSpPr>
      <xdr:spPr>
        <a:xfrm>
          <a:off x="9751254469" y="1285876"/>
          <a:ext cx="607218" cy="26193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/>
            <a:t>11</a:t>
          </a:r>
        </a:p>
      </xdr:txBody>
    </xdr:sp>
    <xdr:clientData/>
  </xdr:twoCellAnchor>
  <xdr:twoCellAnchor>
    <xdr:from>
      <xdr:col>3</xdr:col>
      <xdr:colOff>0</xdr:colOff>
      <xdr:row>9</xdr:row>
      <xdr:rowOff>11906</xdr:rowOff>
    </xdr:from>
    <xdr:to>
      <xdr:col>4</xdr:col>
      <xdr:colOff>0</xdr:colOff>
      <xdr:row>10</xdr:row>
      <xdr:rowOff>0</xdr:rowOff>
    </xdr:to>
    <xdr:sp macro="" textlink="">
      <xdr:nvSpPr>
        <xdr:cNvPr id="32" name="Flowchart: Alternate Process 3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2700-000020000000}"/>
            </a:ext>
          </a:extLst>
        </xdr:cNvPr>
        <xdr:cNvSpPr/>
      </xdr:nvSpPr>
      <xdr:spPr>
        <a:xfrm>
          <a:off x="9751254468" y="1809750"/>
          <a:ext cx="595313" cy="250031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12</a:t>
          </a:r>
          <a:endParaRPr lang="ar-EG" sz="1800"/>
        </a:p>
      </xdr:txBody>
    </xdr:sp>
    <xdr:clientData/>
  </xdr:twoCellAnchor>
  <xdr:twoCellAnchor>
    <xdr:from>
      <xdr:col>2</xdr:col>
      <xdr:colOff>702469</xdr:colOff>
      <xdr:row>11</xdr:row>
      <xdr:rowOff>1</xdr:rowOff>
    </xdr:from>
    <xdr:to>
      <xdr:col>3</xdr:col>
      <xdr:colOff>583407</xdr:colOff>
      <xdr:row>11</xdr:row>
      <xdr:rowOff>250031</xdr:rowOff>
    </xdr:to>
    <xdr:sp macro="" textlink="">
      <xdr:nvSpPr>
        <xdr:cNvPr id="33" name="Flowchart: Alternate Process 3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2700-000021000000}"/>
            </a:ext>
          </a:extLst>
        </xdr:cNvPr>
        <xdr:cNvSpPr/>
      </xdr:nvSpPr>
      <xdr:spPr>
        <a:xfrm>
          <a:off x="9751266374" y="2321720"/>
          <a:ext cx="595313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13</a:t>
          </a:r>
          <a:endParaRPr lang="ar-EG" sz="1800"/>
        </a:p>
      </xdr:txBody>
    </xdr:sp>
    <xdr:clientData/>
  </xdr:twoCellAnchor>
  <xdr:twoCellAnchor>
    <xdr:from>
      <xdr:col>3</xdr:col>
      <xdr:colOff>0</xdr:colOff>
      <xdr:row>13</xdr:row>
      <xdr:rowOff>1</xdr:rowOff>
    </xdr:from>
    <xdr:to>
      <xdr:col>3</xdr:col>
      <xdr:colOff>583406</xdr:colOff>
      <xdr:row>13</xdr:row>
      <xdr:rowOff>250031</xdr:rowOff>
    </xdr:to>
    <xdr:sp macro="" textlink="">
      <xdr:nvSpPr>
        <xdr:cNvPr id="34" name="Flowchart: Alternate Process 3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2700-000022000000}"/>
            </a:ext>
          </a:extLst>
        </xdr:cNvPr>
        <xdr:cNvSpPr/>
      </xdr:nvSpPr>
      <xdr:spPr>
        <a:xfrm>
          <a:off x="9751266375" y="2845595"/>
          <a:ext cx="583406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14</a:t>
          </a:r>
          <a:endParaRPr lang="ar-EG" sz="1800"/>
        </a:p>
      </xdr:txBody>
    </xdr:sp>
    <xdr:clientData/>
  </xdr:twoCellAnchor>
  <xdr:twoCellAnchor>
    <xdr:from>
      <xdr:col>2</xdr:col>
      <xdr:colOff>702469</xdr:colOff>
      <xdr:row>15</xdr:row>
      <xdr:rowOff>1</xdr:rowOff>
    </xdr:from>
    <xdr:to>
      <xdr:col>3</xdr:col>
      <xdr:colOff>583407</xdr:colOff>
      <xdr:row>16</xdr:row>
      <xdr:rowOff>11906</xdr:rowOff>
    </xdr:to>
    <xdr:sp macro="" textlink="">
      <xdr:nvSpPr>
        <xdr:cNvPr id="35" name="Flowchart: Alternate Process 3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2700-000023000000}"/>
            </a:ext>
          </a:extLst>
        </xdr:cNvPr>
        <xdr:cNvSpPr/>
      </xdr:nvSpPr>
      <xdr:spPr>
        <a:xfrm>
          <a:off x="9751266374" y="3369470"/>
          <a:ext cx="595313" cy="273842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15</a:t>
          </a:r>
          <a:endParaRPr lang="ar-EG" sz="1800"/>
        </a:p>
      </xdr:txBody>
    </xdr:sp>
    <xdr:clientData/>
  </xdr:twoCellAnchor>
  <xdr:twoCellAnchor>
    <xdr:from>
      <xdr:col>2</xdr:col>
      <xdr:colOff>690562</xdr:colOff>
      <xdr:row>17</xdr:row>
      <xdr:rowOff>1</xdr:rowOff>
    </xdr:from>
    <xdr:to>
      <xdr:col>3</xdr:col>
      <xdr:colOff>583405</xdr:colOff>
      <xdr:row>18</xdr:row>
      <xdr:rowOff>0</xdr:rowOff>
    </xdr:to>
    <xdr:sp macro="" textlink="">
      <xdr:nvSpPr>
        <xdr:cNvPr id="36" name="Flowchart: Alternate Process 3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2700-000024000000}"/>
            </a:ext>
          </a:extLst>
        </xdr:cNvPr>
        <xdr:cNvSpPr/>
      </xdr:nvSpPr>
      <xdr:spPr>
        <a:xfrm>
          <a:off x="9751266376" y="3893345"/>
          <a:ext cx="607218" cy="261936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16</a:t>
          </a:r>
          <a:endParaRPr lang="ar-EG" sz="1800"/>
        </a:p>
      </xdr:txBody>
    </xdr:sp>
    <xdr:clientData/>
  </xdr:twoCellAnchor>
  <xdr:twoCellAnchor>
    <xdr:from>
      <xdr:col>2</xdr:col>
      <xdr:colOff>702469</xdr:colOff>
      <xdr:row>19</xdr:row>
      <xdr:rowOff>1</xdr:rowOff>
    </xdr:from>
    <xdr:to>
      <xdr:col>3</xdr:col>
      <xdr:colOff>595311</xdr:colOff>
      <xdr:row>19</xdr:row>
      <xdr:rowOff>250031</xdr:rowOff>
    </xdr:to>
    <xdr:sp macro="" textlink="">
      <xdr:nvSpPr>
        <xdr:cNvPr id="37" name="Flowchart: Alternate Process 3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2700-000025000000}"/>
            </a:ext>
          </a:extLst>
        </xdr:cNvPr>
        <xdr:cNvSpPr/>
      </xdr:nvSpPr>
      <xdr:spPr>
        <a:xfrm>
          <a:off x="9751254470" y="4417220"/>
          <a:ext cx="607217" cy="250030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17</a:t>
          </a:r>
          <a:endParaRPr lang="ar-EG" sz="1800"/>
        </a:p>
      </xdr:txBody>
    </xdr:sp>
    <xdr:clientData/>
  </xdr:twoCellAnchor>
  <xdr:twoCellAnchor>
    <xdr:from>
      <xdr:col>2</xdr:col>
      <xdr:colOff>690562</xdr:colOff>
      <xdr:row>21</xdr:row>
      <xdr:rowOff>11907</xdr:rowOff>
    </xdr:from>
    <xdr:to>
      <xdr:col>3</xdr:col>
      <xdr:colOff>595310</xdr:colOff>
      <xdr:row>21</xdr:row>
      <xdr:rowOff>250031</xdr:rowOff>
    </xdr:to>
    <xdr:sp macro="" textlink="">
      <xdr:nvSpPr>
        <xdr:cNvPr id="38" name="Flowchart: Alternate Process 3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2700-000026000000}"/>
            </a:ext>
          </a:extLst>
        </xdr:cNvPr>
        <xdr:cNvSpPr/>
      </xdr:nvSpPr>
      <xdr:spPr>
        <a:xfrm>
          <a:off x="9751254471" y="4953001"/>
          <a:ext cx="619123" cy="23812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18</a:t>
          </a:r>
          <a:endParaRPr lang="ar-EG" sz="1800"/>
        </a:p>
      </xdr:txBody>
    </xdr:sp>
    <xdr:clientData/>
  </xdr:twoCellAnchor>
  <xdr:twoCellAnchor>
    <xdr:from>
      <xdr:col>2</xdr:col>
      <xdr:colOff>702469</xdr:colOff>
      <xdr:row>23</xdr:row>
      <xdr:rowOff>11906</xdr:rowOff>
    </xdr:from>
    <xdr:to>
      <xdr:col>3</xdr:col>
      <xdr:colOff>583406</xdr:colOff>
      <xdr:row>24</xdr:row>
      <xdr:rowOff>0</xdr:rowOff>
    </xdr:to>
    <xdr:sp macro="" textlink="">
      <xdr:nvSpPr>
        <xdr:cNvPr id="39" name="Flowchart: Alternate Process 3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2700-000027000000}"/>
            </a:ext>
          </a:extLst>
        </xdr:cNvPr>
        <xdr:cNvSpPr/>
      </xdr:nvSpPr>
      <xdr:spPr>
        <a:xfrm>
          <a:off x="9751266375" y="5476875"/>
          <a:ext cx="595312" cy="250031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19</a:t>
          </a:r>
          <a:endParaRPr lang="ar-EG" sz="1800"/>
        </a:p>
      </xdr:txBody>
    </xdr:sp>
    <xdr:clientData/>
  </xdr:twoCellAnchor>
  <xdr:twoCellAnchor>
    <xdr:from>
      <xdr:col>3</xdr:col>
      <xdr:colOff>0</xdr:colOff>
      <xdr:row>25</xdr:row>
      <xdr:rowOff>11907</xdr:rowOff>
    </xdr:from>
    <xdr:to>
      <xdr:col>3</xdr:col>
      <xdr:colOff>571499</xdr:colOff>
      <xdr:row>25</xdr:row>
      <xdr:rowOff>250031</xdr:rowOff>
    </xdr:to>
    <xdr:sp macro="" textlink="">
      <xdr:nvSpPr>
        <xdr:cNvPr id="40" name="Flowchart: Alternate Process 3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2700-000028000000}"/>
            </a:ext>
          </a:extLst>
        </xdr:cNvPr>
        <xdr:cNvSpPr/>
      </xdr:nvSpPr>
      <xdr:spPr>
        <a:xfrm>
          <a:off x="9751278282" y="6000751"/>
          <a:ext cx="571499" cy="23812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20</a:t>
          </a:r>
          <a:endParaRPr lang="ar-EG" sz="1800"/>
        </a:p>
      </xdr:txBody>
    </xdr:sp>
    <xdr:clientData/>
  </xdr:twoCellAnchor>
  <xdr:twoCellAnchor>
    <xdr:from>
      <xdr:col>4</xdr:col>
      <xdr:colOff>619124</xdr:colOff>
      <xdr:row>7</xdr:row>
      <xdr:rowOff>11906</xdr:rowOff>
    </xdr:from>
    <xdr:to>
      <xdr:col>5</xdr:col>
      <xdr:colOff>571501</xdr:colOff>
      <xdr:row>8</xdr:row>
      <xdr:rowOff>11906</xdr:rowOff>
    </xdr:to>
    <xdr:sp macro="" textlink="">
      <xdr:nvSpPr>
        <xdr:cNvPr id="43" name="Flowchart: Alternate Process 4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2700-00002B000000}"/>
            </a:ext>
          </a:extLst>
        </xdr:cNvPr>
        <xdr:cNvSpPr/>
      </xdr:nvSpPr>
      <xdr:spPr>
        <a:xfrm>
          <a:off x="9750051936" y="1285875"/>
          <a:ext cx="583408" cy="261937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21</a:t>
          </a:r>
          <a:endParaRPr lang="ar-EG" sz="1800"/>
        </a:p>
      </xdr:txBody>
    </xdr:sp>
    <xdr:clientData/>
  </xdr:twoCellAnchor>
  <xdr:twoCellAnchor>
    <xdr:from>
      <xdr:col>5</xdr:col>
      <xdr:colOff>0</xdr:colOff>
      <xdr:row>9</xdr:row>
      <xdr:rowOff>1</xdr:rowOff>
    </xdr:from>
    <xdr:to>
      <xdr:col>5</xdr:col>
      <xdr:colOff>583407</xdr:colOff>
      <xdr:row>10</xdr:row>
      <xdr:rowOff>11906</xdr:rowOff>
    </xdr:to>
    <xdr:sp macro="" textlink="">
      <xdr:nvSpPr>
        <xdr:cNvPr id="44" name="Flowchart: Alternate Process 4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2700-00002C000000}"/>
            </a:ext>
          </a:extLst>
        </xdr:cNvPr>
        <xdr:cNvSpPr/>
      </xdr:nvSpPr>
      <xdr:spPr>
        <a:xfrm>
          <a:off x="9750040030" y="1797845"/>
          <a:ext cx="583407" cy="273842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22</a:t>
          </a:r>
          <a:endParaRPr lang="ar-EG" sz="1800"/>
        </a:p>
      </xdr:txBody>
    </xdr:sp>
    <xdr:clientData/>
  </xdr:twoCellAnchor>
  <xdr:twoCellAnchor>
    <xdr:from>
      <xdr:col>5</xdr:col>
      <xdr:colOff>0</xdr:colOff>
      <xdr:row>11</xdr:row>
      <xdr:rowOff>11907</xdr:rowOff>
    </xdr:from>
    <xdr:to>
      <xdr:col>5</xdr:col>
      <xdr:colOff>583406</xdr:colOff>
      <xdr:row>11</xdr:row>
      <xdr:rowOff>250031</xdr:rowOff>
    </xdr:to>
    <xdr:sp macro="" textlink="">
      <xdr:nvSpPr>
        <xdr:cNvPr id="45" name="Flowchart: Alternate Process 4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2700-00002D000000}"/>
            </a:ext>
          </a:extLst>
        </xdr:cNvPr>
        <xdr:cNvSpPr/>
      </xdr:nvSpPr>
      <xdr:spPr>
        <a:xfrm>
          <a:off x="9750040031" y="2333626"/>
          <a:ext cx="583406" cy="23812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23</a:t>
          </a:r>
          <a:endParaRPr lang="ar-EG" sz="1800"/>
        </a:p>
      </xdr:txBody>
    </xdr:sp>
    <xdr:clientData/>
  </xdr:twoCellAnchor>
  <xdr:twoCellAnchor>
    <xdr:from>
      <xdr:col>4</xdr:col>
      <xdr:colOff>619124</xdr:colOff>
      <xdr:row>12</xdr:row>
      <xdr:rowOff>250032</xdr:rowOff>
    </xdr:from>
    <xdr:to>
      <xdr:col>5</xdr:col>
      <xdr:colOff>583407</xdr:colOff>
      <xdr:row>14</xdr:row>
      <xdr:rowOff>1</xdr:rowOff>
    </xdr:to>
    <xdr:sp macro="" textlink="">
      <xdr:nvSpPr>
        <xdr:cNvPr id="46" name="Flowchart: Alternate Process 4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2700-00002E000000}"/>
            </a:ext>
          </a:extLst>
        </xdr:cNvPr>
        <xdr:cNvSpPr/>
      </xdr:nvSpPr>
      <xdr:spPr>
        <a:xfrm>
          <a:off x="9750040030" y="2833688"/>
          <a:ext cx="595314" cy="27384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24</a:t>
          </a:r>
          <a:endParaRPr lang="ar-EG" sz="1800"/>
        </a:p>
      </xdr:txBody>
    </xdr:sp>
    <xdr:clientData/>
  </xdr:twoCellAnchor>
  <xdr:twoCellAnchor>
    <xdr:from>
      <xdr:col>5</xdr:col>
      <xdr:colOff>0</xdr:colOff>
      <xdr:row>15</xdr:row>
      <xdr:rowOff>1</xdr:rowOff>
    </xdr:from>
    <xdr:to>
      <xdr:col>5</xdr:col>
      <xdr:colOff>571499</xdr:colOff>
      <xdr:row>16</xdr:row>
      <xdr:rowOff>11906</xdr:rowOff>
    </xdr:to>
    <xdr:sp macro="" textlink="">
      <xdr:nvSpPr>
        <xdr:cNvPr id="47" name="Flowchart: Alternate Process 4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2700-00002F000000}"/>
            </a:ext>
          </a:extLst>
        </xdr:cNvPr>
        <xdr:cNvSpPr/>
      </xdr:nvSpPr>
      <xdr:spPr>
        <a:xfrm>
          <a:off x="9750051938" y="3369470"/>
          <a:ext cx="571499" cy="273842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25</a:t>
          </a:r>
          <a:endParaRPr lang="ar-EG" sz="1800"/>
        </a:p>
      </xdr:txBody>
    </xdr:sp>
    <xdr:clientData/>
  </xdr:twoCellAnchor>
  <xdr:twoCellAnchor>
    <xdr:from>
      <xdr:col>4</xdr:col>
      <xdr:colOff>619125</xdr:colOff>
      <xdr:row>17</xdr:row>
      <xdr:rowOff>11906</xdr:rowOff>
    </xdr:from>
    <xdr:to>
      <xdr:col>5</xdr:col>
      <xdr:colOff>571499</xdr:colOff>
      <xdr:row>17</xdr:row>
      <xdr:rowOff>250031</xdr:rowOff>
    </xdr:to>
    <xdr:sp macro="" textlink="">
      <xdr:nvSpPr>
        <xdr:cNvPr id="48" name="Flowchart: Alternate Process 4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2700-000030000000}"/>
            </a:ext>
          </a:extLst>
        </xdr:cNvPr>
        <xdr:cNvSpPr/>
      </xdr:nvSpPr>
      <xdr:spPr>
        <a:xfrm>
          <a:off x="9750051938" y="3905250"/>
          <a:ext cx="583405" cy="238125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26</a:t>
          </a:r>
          <a:endParaRPr lang="ar-EG" sz="1800"/>
        </a:p>
      </xdr:txBody>
    </xdr:sp>
    <xdr:clientData/>
  </xdr:twoCellAnchor>
  <xdr:twoCellAnchor>
    <xdr:from>
      <xdr:col>5</xdr:col>
      <xdr:colOff>0</xdr:colOff>
      <xdr:row>19</xdr:row>
      <xdr:rowOff>11907</xdr:rowOff>
    </xdr:from>
    <xdr:to>
      <xdr:col>5</xdr:col>
      <xdr:colOff>571498</xdr:colOff>
      <xdr:row>19</xdr:row>
      <xdr:rowOff>250031</xdr:rowOff>
    </xdr:to>
    <xdr:sp macro="" textlink="">
      <xdr:nvSpPr>
        <xdr:cNvPr id="49" name="Flowchart: Alternate Process 4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2700-000031000000}"/>
            </a:ext>
          </a:extLst>
        </xdr:cNvPr>
        <xdr:cNvSpPr/>
      </xdr:nvSpPr>
      <xdr:spPr>
        <a:xfrm>
          <a:off x="9750051939" y="4429126"/>
          <a:ext cx="571498" cy="238124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27</a:t>
          </a:r>
          <a:endParaRPr lang="ar-EG" sz="1800"/>
        </a:p>
      </xdr:txBody>
    </xdr:sp>
    <xdr:clientData/>
  </xdr:twoCellAnchor>
  <xdr:twoCellAnchor>
    <xdr:from>
      <xdr:col>4</xdr:col>
      <xdr:colOff>619124</xdr:colOff>
      <xdr:row>21</xdr:row>
      <xdr:rowOff>11906</xdr:rowOff>
    </xdr:from>
    <xdr:to>
      <xdr:col>5</xdr:col>
      <xdr:colOff>571498</xdr:colOff>
      <xdr:row>22</xdr:row>
      <xdr:rowOff>0</xdr:rowOff>
    </xdr:to>
    <xdr:sp macro="" textlink="">
      <xdr:nvSpPr>
        <xdr:cNvPr id="50" name="Flowchart: Alternate Process 4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2700-000032000000}"/>
            </a:ext>
          </a:extLst>
        </xdr:cNvPr>
        <xdr:cNvSpPr/>
      </xdr:nvSpPr>
      <xdr:spPr>
        <a:xfrm>
          <a:off x="9750051939" y="4953000"/>
          <a:ext cx="583405" cy="250031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28</a:t>
          </a:r>
          <a:endParaRPr lang="ar-EG" sz="1800"/>
        </a:p>
      </xdr:txBody>
    </xdr:sp>
    <xdr:clientData/>
  </xdr:twoCellAnchor>
  <xdr:twoCellAnchor>
    <xdr:from>
      <xdr:col>5</xdr:col>
      <xdr:colOff>0</xdr:colOff>
      <xdr:row>23</xdr:row>
      <xdr:rowOff>1</xdr:rowOff>
    </xdr:from>
    <xdr:to>
      <xdr:col>5</xdr:col>
      <xdr:colOff>583404</xdr:colOff>
      <xdr:row>24</xdr:row>
      <xdr:rowOff>11906</xdr:rowOff>
    </xdr:to>
    <xdr:sp macro="" textlink="">
      <xdr:nvSpPr>
        <xdr:cNvPr id="51" name="Flowchart: Alternate Process 5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2700-000033000000}"/>
            </a:ext>
          </a:extLst>
        </xdr:cNvPr>
        <xdr:cNvSpPr/>
      </xdr:nvSpPr>
      <xdr:spPr>
        <a:xfrm>
          <a:off x="9750040033" y="5464970"/>
          <a:ext cx="583404" cy="273842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29</a:t>
          </a:r>
          <a:endParaRPr lang="ar-EG" sz="1800"/>
        </a:p>
      </xdr:txBody>
    </xdr:sp>
    <xdr:clientData/>
  </xdr:twoCellAnchor>
  <xdr:twoCellAnchor>
    <xdr:from>
      <xdr:col>4</xdr:col>
      <xdr:colOff>619124</xdr:colOff>
      <xdr:row>24</xdr:row>
      <xdr:rowOff>250032</xdr:rowOff>
    </xdr:from>
    <xdr:to>
      <xdr:col>5</xdr:col>
      <xdr:colOff>583407</xdr:colOff>
      <xdr:row>26</xdr:row>
      <xdr:rowOff>11906</xdr:rowOff>
    </xdr:to>
    <xdr:sp macro="" textlink="">
      <xdr:nvSpPr>
        <xdr:cNvPr id="52" name="Flowchart: Alternate Process 5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2700-000034000000}"/>
            </a:ext>
          </a:extLst>
        </xdr:cNvPr>
        <xdr:cNvSpPr/>
      </xdr:nvSpPr>
      <xdr:spPr>
        <a:xfrm>
          <a:off x="9750040030" y="5976938"/>
          <a:ext cx="595314" cy="285749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30</a:t>
          </a:r>
          <a:endParaRPr lang="ar-EG" sz="1800"/>
        </a:p>
      </xdr:txBody>
    </xdr:sp>
    <xdr:clientData/>
  </xdr:twoCellAnchor>
  <xdr:twoCellAnchor>
    <xdr:from>
      <xdr:col>4</xdr:col>
      <xdr:colOff>607218</xdr:colOff>
      <xdr:row>27</xdr:row>
      <xdr:rowOff>1</xdr:rowOff>
    </xdr:from>
    <xdr:to>
      <xdr:col>6</xdr:col>
      <xdr:colOff>11907</xdr:colOff>
      <xdr:row>28</xdr:row>
      <xdr:rowOff>119062</xdr:rowOff>
    </xdr:to>
    <xdr:sp macro="" textlink="">
      <xdr:nvSpPr>
        <xdr:cNvPr id="53" name="Flowchart: Alternate Process 5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2700-000035000000}"/>
            </a:ext>
          </a:extLst>
        </xdr:cNvPr>
        <xdr:cNvSpPr/>
      </xdr:nvSpPr>
      <xdr:spPr>
        <a:xfrm>
          <a:off x="9750016218" y="6429376"/>
          <a:ext cx="631032" cy="309561"/>
        </a:xfrm>
        <a:prstGeom prst="flowChartAlternateProces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1800"/>
            <a:t>31</a:t>
          </a:r>
          <a:endParaRPr lang="ar-EG" sz="1800"/>
        </a:p>
      </xdr:txBody>
    </xdr:sp>
    <xdr:clientData/>
  </xdr:twoCellAnchor>
  <xdr:twoCellAnchor editAs="oneCell">
    <xdr:from>
      <xdr:col>9</xdr:col>
      <xdr:colOff>238124</xdr:colOff>
      <xdr:row>11</xdr:row>
      <xdr:rowOff>11906</xdr:rowOff>
    </xdr:from>
    <xdr:to>
      <xdr:col>14</xdr:col>
      <xdr:colOff>347662</xdr:colOff>
      <xdr:row>22</xdr:row>
      <xdr:rowOff>216694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917963" y="2333625"/>
          <a:ext cx="3086100" cy="30861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9</xdr:col>
      <xdr:colOff>47626</xdr:colOff>
      <xdr:row>1</xdr:row>
      <xdr:rowOff>11907</xdr:rowOff>
    </xdr:from>
    <xdr:to>
      <xdr:col>14</xdr:col>
      <xdr:colOff>188121</xdr:colOff>
      <xdr:row>6</xdr:row>
      <xdr:rowOff>107157</xdr:rowOff>
    </xdr:to>
    <xdr:sp macro="" textlink="">
      <xdr:nvSpPr>
        <xdr:cNvPr id="41" name="Right Arrow 40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2700-000029000000}"/>
            </a:ext>
          </a:extLst>
        </xdr:cNvPr>
        <xdr:cNvSpPr/>
      </xdr:nvSpPr>
      <xdr:spPr>
        <a:xfrm>
          <a:off x="9745077504" y="202407"/>
          <a:ext cx="3117057" cy="1000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369093</xdr:colOff>
      <xdr:row>23</xdr:row>
      <xdr:rowOff>178593</xdr:rowOff>
    </xdr:from>
    <xdr:to>
      <xdr:col>14</xdr:col>
      <xdr:colOff>0</xdr:colOff>
      <xdr:row>27</xdr:row>
      <xdr:rowOff>119062</xdr:rowOff>
    </xdr:to>
    <xdr:sp macro="" textlink="">
      <xdr:nvSpPr>
        <xdr:cNvPr id="2" name="Arrow: Left 1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4175121-B7CF-4B26-9C8F-B87093A9FAC4}"/>
            </a:ext>
          </a:extLst>
        </xdr:cNvPr>
        <xdr:cNvSpPr/>
      </xdr:nvSpPr>
      <xdr:spPr>
        <a:xfrm>
          <a:off x="9745265625" y="5643562"/>
          <a:ext cx="2607469" cy="9048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800">
              <a:solidFill>
                <a:schemeClr val="accent4">
                  <a:lumMod val="60000"/>
                  <a:lumOff val="40000"/>
                </a:schemeClr>
              </a:solidFill>
            </a:rPr>
            <a:t>شخبطه</a:t>
          </a:r>
          <a:endParaRPr lang="en-US" sz="18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85725</xdr:rowOff>
    </xdr:from>
    <xdr:to>
      <xdr:col>16</xdr:col>
      <xdr:colOff>219075</xdr:colOff>
      <xdr:row>4</xdr:row>
      <xdr:rowOff>104775</xdr:rowOff>
    </xdr:to>
    <xdr:sp macro="" textlink="">
      <xdr:nvSpPr>
        <xdr:cNvPr id="3" name="Righ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/>
      </xdr:nvSpPr>
      <xdr:spPr>
        <a:xfrm>
          <a:off x="9821808525" y="285750"/>
          <a:ext cx="2571750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371475</xdr:colOff>
      <xdr:row>7</xdr:row>
      <xdr:rowOff>61912</xdr:rowOff>
    </xdr:from>
    <xdr:to>
      <xdr:col>13</xdr:col>
      <xdr:colOff>390525</xdr:colOff>
      <xdr:row>25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0</xdr:row>
      <xdr:rowOff>0</xdr:rowOff>
    </xdr:from>
    <xdr:to>
      <xdr:col>13</xdr:col>
      <xdr:colOff>0</xdr:colOff>
      <xdr:row>28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SpPr/>
      </xdr:nvSpPr>
      <xdr:spPr>
        <a:xfrm>
          <a:off x="9823827825" y="0"/>
          <a:ext cx="8115300" cy="5610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</xdr:col>
      <xdr:colOff>1190625</xdr:colOff>
      <xdr:row>2</xdr:row>
      <xdr:rowOff>28575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22616112375" y="409575"/>
          <a:ext cx="2571750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</xdr:col>
      <xdr:colOff>619125</xdr:colOff>
      <xdr:row>4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1229355875" y="495300"/>
          <a:ext cx="130492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314326</xdr:colOff>
      <xdr:row>4</xdr:row>
      <xdr:rowOff>180975</xdr:rowOff>
    </xdr:from>
    <xdr:to>
      <xdr:col>9</xdr:col>
      <xdr:colOff>95251</xdr:colOff>
      <xdr:row>11</xdr:row>
      <xdr:rowOff>0</xdr:rowOff>
    </xdr:to>
    <xdr:sp macro="" textlink="">
      <xdr:nvSpPr>
        <xdr:cNvPr id="4" name="Right Arrow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SpPr/>
      </xdr:nvSpPr>
      <xdr:spPr>
        <a:xfrm>
          <a:off x="9825532799" y="1238250"/>
          <a:ext cx="2181225" cy="1152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عوده للحسابات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257175</xdr:colOff>
      <xdr:row>13</xdr:row>
      <xdr:rowOff>95250</xdr:rowOff>
    </xdr:from>
    <xdr:to>
      <xdr:col>9</xdr:col>
      <xdr:colOff>133350</xdr:colOff>
      <xdr:row>17</xdr:row>
      <xdr:rowOff>142875</xdr:rowOff>
    </xdr:to>
    <xdr:sp macro="" textlink="">
      <xdr:nvSpPr>
        <xdr:cNvPr id="5" name="Cloud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SpPr/>
      </xdr:nvSpPr>
      <xdr:spPr>
        <a:xfrm>
          <a:off x="9825494700" y="2867025"/>
          <a:ext cx="1676400" cy="8096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100"/>
            <a:t>مصاريف</a:t>
          </a:r>
          <a:r>
            <a:rPr lang="ar-EG" sz="1100" baseline="0"/>
            <a:t> اكراميات</a:t>
          </a:r>
          <a:endParaRPr lang="en-US" sz="1100"/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6</xdr:col>
      <xdr:colOff>619125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/>
      </xdr:nvSpPr>
      <xdr:spPr>
        <a:xfrm>
          <a:off x="11229355875" y="495300"/>
          <a:ext cx="130492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561975</xdr:colOff>
      <xdr:row>4</xdr:row>
      <xdr:rowOff>123825</xdr:rowOff>
    </xdr:from>
    <xdr:to>
      <xdr:col>7</xdr:col>
      <xdr:colOff>28575</xdr:colOff>
      <xdr:row>10</xdr:row>
      <xdr:rowOff>133350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/>
      </xdr:nvSpPr>
      <xdr:spPr>
        <a:xfrm>
          <a:off x="9827399700" y="1181100"/>
          <a:ext cx="1866900" cy="1152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عوده للحسابات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200025</xdr:colOff>
      <xdr:row>12</xdr:row>
      <xdr:rowOff>104775</xdr:rowOff>
    </xdr:from>
    <xdr:to>
      <xdr:col>7</xdr:col>
      <xdr:colOff>76200</xdr:colOff>
      <xdr:row>16</xdr:row>
      <xdr:rowOff>152400</xdr:rowOff>
    </xdr:to>
    <xdr:sp macro="" textlink="">
      <xdr:nvSpPr>
        <xdr:cNvPr id="4" name="Cloud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SpPr/>
      </xdr:nvSpPr>
      <xdr:spPr>
        <a:xfrm>
          <a:off x="9827352075" y="2686050"/>
          <a:ext cx="1676400" cy="8096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100"/>
            <a:t>فواتير</a:t>
          </a:r>
          <a:endParaRPr lang="en-US" sz="1100"/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</xdr:col>
      <xdr:colOff>619125</xdr:colOff>
      <xdr:row>4</xdr:row>
      <xdr:rowOff>38100</xdr:rowOff>
    </xdr:to>
    <xdr:sp macro="" textlink="">
      <xdr:nvSpPr>
        <xdr:cNvPr id="3" name="Righ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/>
      </xdr:nvSpPr>
      <xdr:spPr>
        <a:xfrm>
          <a:off x="11229355875" y="495300"/>
          <a:ext cx="130492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552448</xdr:colOff>
      <xdr:row>5</xdr:row>
      <xdr:rowOff>66675</xdr:rowOff>
    </xdr:from>
    <xdr:to>
      <xdr:col>9</xdr:col>
      <xdr:colOff>85724</xdr:colOff>
      <xdr:row>11</xdr:row>
      <xdr:rowOff>76200</xdr:rowOff>
    </xdr:to>
    <xdr:sp macro="" textlink="">
      <xdr:nvSpPr>
        <xdr:cNvPr id="5" name="Right Arrow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SpPr/>
      </xdr:nvSpPr>
      <xdr:spPr>
        <a:xfrm>
          <a:off x="9825542326" y="1314450"/>
          <a:ext cx="1933576" cy="1152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عوده للحسابات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314325</xdr:colOff>
      <xdr:row>15</xdr:row>
      <xdr:rowOff>66675</xdr:rowOff>
    </xdr:from>
    <xdr:to>
      <xdr:col>9</xdr:col>
      <xdr:colOff>190500</xdr:colOff>
      <xdr:row>19</xdr:row>
      <xdr:rowOff>114300</xdr:rowOff>
    </xdr:to>
    <xdr:sp macro="" textlink="">
      <xdr:nvSpPr>
        <xdr:cNvPr id="4" name="Cloud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SpPr/>
      </xdr:nvSpPr>
      <xdr:spPr>
        <a:xfrm>
          <a:off x="9825437550" y="3219450"/>
          <a:ext cx="1676400" cy="8096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100"/>
            <a:t>مصاريف</a:t>
          </a:r>
          <a:r>
            <a:rPr lang="ar-EG" sz="1100" baseline="0"/>
            <a:t> نثرية</a:t>
          </a:r>
          <a:endParaRPr lang="en-US" sz="1100"/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</xdr:col>
      <xdr:colOff>619125</xdr:colOff>
      <xdr:row>4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11229355875" y="495300"/>
          <a:ext cx="130492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266700</xdr:colOff>
      <xdr:row>5</xdr:row>
      <xdr:rowOff>123825</xdr:rowOff>
    </xdr:from>
    <xdr:to>
      <xdr:col>9</xdr:col>
      <xdr:colOff>419100</xdr:colOff>
      <xdr:row>11</xdr:row>
      <xdr:rowOff>133350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/>
      </xdr:nvSpPr>
      <xdr:spPr>
        <a:xfrm>
          <a:off x="9825208950" y="1371600"/>
          <a:ext cx="1952625" cy="1152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عوده للحسابات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495300</xdr:colOff>
      <xdr:row>15</xdr:row>
      <xdr:rowOff>28574</xdr:rowOff>
    </xdr:from>
    <xdr:to>
      <xdr:col>9</xdr:col>
      <xdr:colOff>371475</xdr:colOff>
      <xdr:row>19</xdr:row>
      <xdr:rowOff>76199</xdr:rowOff>
    </xdr:to>
    <xdr:sp macro="" textlink="">
      <xdr:nvSpPr>
        <xdr:cNvPr id="4" name="Cloud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SpPr/>
      </xdr:nvSpPr>
      <xdr:spPr>
        <a:xfrm>
          <a:off x="9825256575" y="3181349"/>
          <a:ext cx="1676400" cy="8096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100"/>
            <a:t>مصاريف</a:t>
          </a:r>
          <a:r>
            <a:rPr lang="ar-EG" sz="1100" baseline="0"/>
            <a:t> الصيانه</a:t>
          </a:r>
          <a:endParaRPr lang="en-US" sz="1100"/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500496</xdr:colOff>
      <xdr:row>0</xdr:row>
      <xdr:rowOff>103909</xdr:rowOff>
    </xdr:from>
    <xdr:to>
      <xdr:col>10</xdr:col>
      <xdr:colOff>433822</xdr:colOff>
      <xdr:row>3</xdr:row>
      <xdr:rowOff>122959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SpPr/>
      </xdr:nvSpPr>
      <xdr:spPr>
        <a:xfrm>
          <a:off x="9782659042" y="103909"/>
          <a:ext cx="1128280" cy="581891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4" name="Cloud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SpPr/>
      </xdr:nvSpPr>
      <xdr:spPr>
        <a:xfrm>
          <a:off x="9836518788" y="1223596"/>
          <a:ext cx="242521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133350</xdr:rowOff>
    </xdr:from>
    <xdr:to>
      <xdr:col>10</xdr:col>
      <xdr:colOff>400050</xdr:colOff>
      <xdr:row>3</xdr:row>
      <xdr:rowOff>152400</xdr:rowOff>
    </xdr:to>
    <xdr:sp macro="" textlink="">
      <xdr:nvSpPr>
        <xdr:cNvPr id="4" name="Righ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SpPr/>
      </xdr:nvSpPr>
      <xdr:spPr>
        <a:xfrm>
          <a:off x="9825228000" y="13335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5" name="Cloud 4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161925</xdr:rowOff>
    </xdr:from>
    <xdr:to>
      <xdr:col>11</xdr:col>
      <xdr:colOff>295275</xdr:colOff>
      <xdr:row>6</xdr:row>
      <xdr:rowOff>19050</xdr:rowOff>
    </xdr:to>
    <xdr:sp macro="" textlink="">
      <xdr:nvSpPr>
        <xdr:cNvPr id="3" name="Righ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1228308125" y="161925"/>
          <a:ext cx="1304925" cy="581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2000">
              <a:solidFill>
                <a:srgbClr val="FFC000"/>
              </a:solidFill>
            </a:rPr>
            <a:t>MAIN</a:t>
          </a:r>
          <a:endParaRPr lang="ar-EG" sz="2000">
            <a:solidFill>
              <a:srgbClr val="FFC000"/>
            </a:solidFill>
          </a:endParaRPr>
        </a:p>
      </xdr:txBody>
    </xdr:sp>
    <xdr:clientData/>
  </xdr:twoCellAnchor>
  <xdr:twoCellAnchor>
    <xdr:from>
      <xdr:col>8</xdr:col>
      <xdr:colOff>114300</xdr:colOff>
      <xdr:row>6</xdr:row>
      <xdr:rowOff>171450</xdr:rowOff>
    </xdr:from>
    <xdr:to>
      <xdr:col>11</xdr:col>
      <xdr:colOff>542925</xdr:colOff>
      <xdr:row>14</xdr:row>
      <xdr:rowOff>114300</xdr:rowOff>
    </xdr:to>
    <xdr:sp macro="" textlink="">
      <xdr:nvSpPr>
        <xdr:cNvPr id="6" name="Rounded Rectangl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9824485050" y="1285875"/>
          <a:ext cx="2228850" cy="1447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800">
              <a:solidFill>
                <a:schemeClr val="bg1"/>
              </a:solidFill>
            </a:rPr>
            <a:t>اضغط هنا للذهاب الي تقرير</a:t>
          </a:r>
          <a:r>
            <a:rPr lang="ar-EG" sz="1800" baseline="0">
              <a:solidFill>
                <a:schemeClr val="bg1"/>
              </a:solidFill>
            </a:rPr>
            <a:t> شغل الموظفين </a:t>
          </a:r>
          <a:endParaRPr lang="ar-EG" sz="18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333375</xdr:colOff>
      <xdr:row>20</xdr:row>
      <xdr:rowOff>28575</xdr:rowOff>
    </xdr:from>
    <xdr:to>
      <xdr:col>12</xdr:col>
      <xdr:colOff>266700</xdr:colOff>
      <xdr:row>30</xdr:row>
      <xdr:rowOff>0</xdr:rowOff>
    </xdr:to>
    <xdr:sp macro="" textlink="">
      <xdr:nvSpPr>
        <xdr:cNvPr id="8" name="Cloud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9824161200" y="3790950"/>
          <a:ext cx="2933700" cy="16859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ar-EG" sz="1600"/>
            <a:t>قم بالضغط</a:t>
          </a:r>
          <a:r>
            <a:rPr lang="ar-EG" sz="1600" baseline="0"/>
            <a:t> علي اسم كل موظف </a:t>
          </a:r>
        </a:p>
        <a:p>
          <a:pPr algn="r" rtl="1"/>
          <a:r>
            <a:rPr lang="ar-EG" sz="1600" baseline="0"/>
            <a:t>للذهاب الي حضوره وانصرافه</a:t>
          </a:r>
          <a:endParaRPr lang="ar-EG" sz="1600"/>
        </a:p>
      </xdr:txBody>
    </xdr:sp>
    <xdr:clientData/>
  </xdr:twoCellAnchor>
  <xdr:twoCellAnchor>
    <xdr:from>
      <xdr:col>3</xdr:col>
      <xdr:colOff>581025</xdr:colOff>
      <xdr:row>1</xdr:row>
      <xdr:rowOff>95250</xdr:rowOff>
    </xdr:from>
    <xdr:to>
      <xdr:col>4</xdr:col>
      <xdr:colOff>581025</xdr:colOff>
      <xdr:row>38</xdr:row>
      <xdr:rowOff>95250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828647475" y="285750"/>
          <a:ext cx="600075" cy="7000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114300</xdr:rowOff>
    </xdr:from>
    <xdr:to>
      <xdr:col>10</xdr:col>
      <xdr:colOff>438150</xdr:colOff>
      <xdr:row>3</xdr:row>
      <xdr:rowOff>133350</xdr:rowOff>
    </xdr:to>
    <xdr:sp macro="" textlink="">
      <xdr:nvSpPr>
        <xdr:cNvPr id="6" name="Right Ar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SpPr/>
      </xdr:nvSpPr>
      <xdr:spPr>
        <a:xfrm>
          <a:off x="9825189900" y="11430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7" name="Cloud 6">
          <a:extLst>
            <a:ext uri="{FF2B5EF4-FFF2-40B4-BE49-F238E27FC236}">
              <a16:creationId xmlns:a16="http://schemas.microsoft.com/office/drawing/2014/main" id="{00000000-0008-0000-3000-000007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0</xdr:row>
      <xdr:rowOff>104775</xdr:rowOff>
    </xdr:from>
    <xdr:to>
      <xdr:col>10</xdr:col>
      <xdr:colOff>476250</xdr:colOff>
      <xdr:row>3</xdr:row>
      <xdr:rowOff>123825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SpPr/>
      </xdr:nvSpPr>
      <xdr:spPr>
        <a:xfrm>
          <a:off x="9825151800" y="10477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1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104775</xdr:rowOff>
    </xdr:from>
    <xdr:to>
      <xdr:col>10</xdr:col>
      <xdr:colOff>342900</xdr:colOff>
      <xdr:row>3</xdr:row>
      <xdr:rowOff>123825</xdr:rowOff>
    </xdr:to>
    <xdr:sp macro="" textlink="">
      <xdr:nvSpPr>
        <xdr:cNvPr id="4" name="Righ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SpPr/>
      </xdr:nvSpPr>
      <xdr:spPr>
        <a:xfrm>
          <a:off x="9825285150" y="10477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5" name="Cloud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7" name="Cloud 6">
          <a:extLst>
            <a:ext uri="{FF2B5EF4-FFF2-40B4-BE49-F238E27FC236}">
              <a16:creationId xmlns:a16="http://schemas.microsoft.com/office/drawing/2014/main" id="{00000000-0008-0000-3200-000007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104775</xdr:rowOff>
    </xdr:from>
    <xdr:to>
      <xdr:col>10</xdr:col>
      <xdr:colOff>438150</xdr:colOff>
      <xdr:row>3</xdr:row>
      <xdr:rowOff>123825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5000000}"/>
            </a:ext>
          </a:extLst>
        </xdr:cNvPr>
        <xdr:cNvSpPr/>
      </xdr:nvSpPr>
      <xdr:spPr>
        <a:xfrm>
          <a:off x="9825189900" y="10477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3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114300</xdr:rowOff>
    </xdr:from>
    <xdr:to>
      <xdr:col>10</xdr:col>
      <xdr:colOff>352425</xdr:colOff>
      <xdr:row>3</xdr:row>
      <xdr:rowOff>133350</xdr:rowOff>
    </xdr:to>
    <xdr:sp macro="" textlink="">
      <xdr:nvSpPr>
        <xdr:cNvPr id="4" name="Righ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SpPr/>
      </xdr:nvSpPr>
      <xdr:spPr>
        <a:xfrm>
          <a:off x="9825275625" y="11430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5" name="Cloud 4">
          <a:extLst>
            <a:ext uri="{FF2B5EF4-FFF2-40B4-BE49-F238E27FC236}">
              <a16:creationId xmlns:a16="http://schemas.microsoft.com/office/drawing/2014/main" id="{00000000-0008-0000-3400-000005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7" name="Cloud 6">
          <a:extLst>
            <a:ext uri="{FF2B5EF4-FFF2-40B4-BE49-F238E27FC236}">
              <a16:creationId xmlns:a16="http://schemas.microsoft.com/office/drawing/2014/main" id="{00000000-0008-0000-3400-000007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123825</xdr:rowOff>
    </xdr:from>
    <xdr:to>
      <xdr:col>10</xdr:col>
      <xdr:colOff>342900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5000000}"/>
            </a:ext>
          </a:extLst>
        </xdr:cNvPr>
        <xdr:cNvSpPr/>
      </xdr:nvSpPr>
      <xdr:spPr>
        <a:xfrm>
          <a:off x="9825285150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5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123825</xdr:rowOff>
    </xdr:from>
    <xdr:to>
      <xdr:col>10</xdr:col>
      <xdr:colOff>361950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SpPr/>
      </xdr:nvSpPr>
      <xdr:spPr>
        <a:xfrm>
          <a:off x="9825266100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6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123825</xdr:rowOff>
    </xdr:from>
    <xdr:to>
      <xdr:col>10</xdr:col>
      <xdr:colOff>304800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5000000}"/>
            </a:ext>
          </a:extLst>
        </xdr:cNvPr>
        <xdr:cNvSpPr/>
      </xdr:nvSpPr>
      <xdr:spPr>
        <a:xfrm>
          <a:off x="9825323250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7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123825</xdr:rowOff>
    </xdr:from>
    <xdr:to>
      <xdr:col>10</xdr:col>
      <xdr:colOff>352425</xdr:colOff>
      <xdr:row>3</xdr:row>
      <xdr:rowOff>142875</xdr:rowOff>
    </xdr:to>
    <xdr:sp macro="" textlink="">
      <xdr:nvSpPr>
        <xdr:cNvPr id="4" name="Righ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SpPr/>
      </xdr:nvSpPr>
      <xdr:spPr>
        <a:xfrm>
          <a:off x="9825275625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5" name="Cloud 4">
          <a:extLst>
            <a:ext uri="{FF2B5EF4-FFF2-40B4-BE49-F238E27FC236}">
              <a16:creationId xmlns:a16="http://schemas.microsoft.com/office/drawing/2014/main" id="{00000000-0008-0000-3800-000005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123825</xdr:rowOff>
    </xdr:from>
    <xdr:to>
      <xdr:col>10</xdr:col>
      <xdr:colOff>361950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5000000}"/>
            </a:ext>
          </a:extLst>
        </xdr:cNvPr>
        <xdr:cNvSpPr/>
      </xdr:nvSpPr>
      <xdr:spPr>
        <a:xfrm>
          <a:off x="9825266100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9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180975</xdr:colOff>
      <xdr:row>10</xdr:row>
      <xdr:rowOff>66675</xdr:rowOff>
    </xdr:from>
    <xdr:to>
      <xdr:col>12</xdr:col>
      <xdr:colOff>85725</xdr:colOff>
      <xdr:row>14</xdr:row>
      <xdr:rowOff>76200</xdr:rowOff>
    </xdr:to>
    <xdr:sp macro="" textlink="">
      <xdr:nvSpPr>
        <xdr:cNvPr id="5" name="Right Arrow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824342175" y="193357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123825</xdr:rowOff>
    </xdr:from>
    <xdr:to>
      <xdr:col>10</xdr:col>
      <xdr:colOff>342900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5000000}"/>
            </a:ext>
          </a:extLst>
        </xdr:cNvPr>
        <xdr:cNvSpPr/>
      </xdr:nvSpPr>
      <xdr:spPr>
        <a:xfrm>
          <a:off x="9825285150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A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123825</xdr:rowOff>
    </xdr:from>
    <xdr:to>
      <xdr:col>10</xdr:col>
      <xdr:colOff>409575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5000000}"/>
            </a:ext>
          </a:extLst>
        </xdr:cNvPr>
        <xdr:cNvSpPr/>
      </xdr:nvSpPr>
      <xdr:spPr>
        <a:xfrm>
          <a:off x="9825218475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B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114300</xdr:rowOff>
    </xdr:from>
    <xdr:to>
      <xdr:col>10</xdr:col>
      <xdr:colOff>342900</xdr:colOff>
      <xdr:row>3</xdr:row>
      <xdr:rowOff>133350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5000000}"/>
            </a:ext>
          </a:extLst>
        </xdr:cNvPr>
        <xdr:cNvSpPr/>
      </xdr:nvSpPr>
      <xdr:spPr>
        <a:xfrm>
          <a:off x="9825285150" y="11430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C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114300</xdr:rowOff>
    </xdr:from>
    <xdr:to>
      <xdr:col>10</xdr:col>
      <xdr:colOff>323850</xdr:colOff>
      <xdr:row>3</xdr:row>
      <xdr:rowOff>133350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5000000}"/>
            </a:ext>
          </a:extLst>
        </xdr:cNvPr>
        <xdr:cNvSpPr/>
      </xdr:nvSpPr>
      <xdr:spPr>
        <a:xfrm>
          <a:off x="9825304200" y="11430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D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123825</xdr:rowOff>
    </xdr:from>
    <xdr:to>
      <xdr:col>10</xdr:col>
      <xdr:colOff>276225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5000000}"/>
            </a:ext>
          </a:extLst>
        </xdr:cNvPr>
        <xdr:cNvSpPr/>
      </xdr:nvSpPr>
      <xdr:spPr>
        <a:xfrm>
          <a:off x="9825351825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E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114300</xdr:rowOff>
    </xdr:from>
    <xdr:to>
      <xdr:col>10</xdr:col>
      <xdr:colOff>304800</xdr:colOff>
      <xdr:row>3</xdr:row>
      <xdr:rowOff>133350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5000000}"/>
            </a:ext>
          </a:extLst>
        </xdr:cNvPr>
        <xdr:cNvSpPr/>
      </xdr:nvSpPr>
      <xdr:spPr>
        <a:xfrm>
          <a:off x="9825323250" y="11430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3F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104775</xdr:rowOff>
    </xdr:from>
    <xdr:to>
      <xdr:col>10</xdr:col>
      <xdr:colOff>342900</xdr:colOff>
      <xdr:row>3</xdr:row>
      <xdr:rowOff>123825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5000000}"/>
            </a:ext>
          </a:extLst>
        </xdr:cNvPr>
        <xdr:cNvSpPr/>
      </xdr:nvSpPr>
      <xdr:spPr>
        <a:xfrm>
          <a:off x="9825285150" y="10477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0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8" name="Cloud 7">
          <a:extLst>
            <a:ext uri="{FF2B5EF4-FFF2-40B4-BE49-F238E27FC236}">
              <a16:creationId xmlns:a16="http://schemas.microsoft.com/office/drawing/2014/main" id="{00000000-0008-0000-4000-000008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123825</xdr:rowOff>
    </xdr:from>
    <xdr:to>
      <xdr:col>10</xdr:col>
      <xdr:colOff>285750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SpPr/>
      </xdr:nvSpPr>
      <xdr:spPr>
        <a:xfrm>
          <a:off x="9825342300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1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114300</xdr:rowOff>
    </xdr:from>
    <xdr:to>
      <xdr:col>10</xdr:col>
      <xdr:colOff>361950</xdr:colOff>
      <xdr:row>3</xdr:row>
      <xdr:rowOff>133350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/>
      </xdr:nvSpPr>
      <xdr:spPr>
        <a:xfrm>
          <a:off x="9825266100" y="11430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123825</xdr:rowOff>
    </xdr:from>
    <xdr:to>
      <xdr:col>10</xdr:col>
      <xdr:colOff>238125</xdr:colOff>
      <xdr:row>3</xdr:row>
      <xdr:rowOff>142875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05000000}"/>
            </a:ext>
          </a:extLst>
        </xdr:cNvPr>
        <xdr:cNvSpPr/>
      </xdr:nvSpPr>
      <xdr:spPr>
        <a:xfrm>
          <a:off x="9825389925" y="1238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3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161925</xdr:colOff>
      <xdr:row>11</xdr:row>
      <xdr:rowOff>76200</xdr:rowOff>
    </xdr:from>
    <xdr:to>
      <xdr:col>12</xdr:col>
      <xdr:colOff>66675</xdr:colOff>
      <xdr:row>15</xdr:row>
      <xdr:rowOff>85725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9824361225" y="213360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590550</xdr:colOff>
      <xdr:row>3</xdr:row>
      <xdr:rowOff>9525</xdr:rowOff>
    </xdr:from>
    <xdr:to>
      <xdr:col>11</xdr:col>
      <xdr:colOff>590550</xdr:colOff>
      <xdr:row>7</xdr:row>
      <xdr:rowOff>47625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EBC3D5-F962-49EE-BB78-A903B72D575B}"/>
            </a:ext>
          </a:extLst>
        </xdr:cNvPr>
        <xdr:cNvSpPr/>
      </xdr:nvSpPr>
      <xdr:spPr>
        <a:xfrm>
          <a:off x="9824437425" y="58102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95250</xdr:rowOff>
    </xdr:from>
    <xdr:to>
      <xdr:col>10</xdr:col>
      <xdr:colOff>390525</xdr:colOff>
      <xdr:row>3</xdr:row>
      <xdr:rowOff>114300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05000000}"/>
            </a:ext>
          </a:extLst>
        </xdr:cNvPr>
        <xdr:cNvSpPr/>
      </xdr:nvSpPr>
      <xdr:spPr>
        <a:xfrm>
          <a:off x="9825237525" y="9525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4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114300</xdr:rowOff>
    </xdr:from>
    <xdr:to>
      <xdr:col>10</xdr:col>
      <xdr:colOff>409575</xdr:colOff>
      <xdr:row>3</xdr:row>
      <xdr:rowOff>123825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5000000}"/>
            </a:ext>
          </a:extLst>
        </xdr:cNvPr>
        <xdr:cNvSpPr/>
      </xdr:nvSpPr>
      <xdr:spPr>
        <a:xfrm>
          <a:off x="9825218475" y="114300"/>
          <a:ext cx="1133475" cy="5715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5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57150</xdr:rowOff>
    </xdr:from>
    <xdr:to>
      <xdr:col>10</xdr:col>
      <xdr:colOff>381000</xdr:colOff>
      <xdr:row>3</xdr:row>
      <xdr:rowOff>76200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5000000}"/>
            </a:ext>
          </a:extLst>
        </xdr:cNvPr>
        <xdr:cNvSpPr/>
      </xdr:nvSpPr>
      <xdr:spPr>
        <a:xfrm>
          <a:off x="9825247050" y="5715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6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114300</xdr:rowOff>
    </xdr:from>
    <xdr:to>
      <xdr:col>10</xdr:col>
      <xdr:colOff>295275</xdr:colOff>
      <xdr:row>3</xdr:row>
      <xdr:rowOff>133350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05000000}"/>
            </a:ext>
          </a:extLst>
        </xdr:cNvPr>
        <xdr:cNvSpPr/>
      </xdr:nvSpPr>
      <xdr:spPr>
        <a:xfrm>
          <a:off x="9825332775" y="11430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7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8" name="Cloud 7">
          <a:extLst>
            <a:ext uri="{FF2B5EF4-FFF2-40B4-BE49-F238E27FC236}">
              <a16:creationId xmlns:a16="http://schemas.microsoft.com/office/drawing/2014/main" id="{00000000-0008-0000-4700-000008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114300</xdr:rowOff>
    </xdr:from>
    <xdr:to>
      <xdr:col>10</xdr:col>
      <xdr:colOff>352425</xdr:colOff>
      <xdr:row>3</xdr:row>
      <xdr:rowOff>133350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05000000}"/>
            </a:ext>
          </a:extLst>
        </xdr:cNvPr>
        <xdr:cNvSpPr/>
      </xdr:nvSpPr>
      <xdr:spPr>
        <a:xfrm>
          <a:off x="9825275625" y="11430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8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133350</xdr:rowOff>
    </xdr:from>
    <xdr:to>
      <xdr:col>10</xdr:col>
      <xdr:colOff>371475</xdr:colOff>
      <xdr:row>3</xdr:row>
      <xdr:rowOff>152400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05000000}"/>
            </a:ext>
          </a:extLst>
        </xdr:cNvPr>
        <xdr:cNvSpPr/>
      </xdr:nvSpPr>
      <xdr:spPr>
        <a:xfrm>
          <a:off x="9825256575" y="13335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9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85725</xdr:rowOff>
    </xdr:from>
    <xdr:to>
      <xdr:col>10</xdr:col>
      <xdr:colOff>342900</xdr:colOff>
      <xdr:row>3</xdr:row>
      <xdr:rowOff>104775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0-000005000000}"/>
            </a:ext>
          </a:extLst>
        </xdr:cNvPr>
        <xdr:cNvSpPr/>
      </xdr:nvSpPr>
      <xdr:spPr>
        <a:xfrm>
          <a:off x="9825285150" y="8572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A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0</xdr:row>
      <xdr:rowOff>104775</xdr:rowOff>
    </xdr:from>
    <xdr:to>
      <xdr:col>10</xdr:col>
      <xdr:colOff>447675</xdr:colOff>
      <xdr:row>3</xdr:row>
      <xdr:rowOff>123825</xdr:rowOff>
    </xdr:to>
    <xdr:sp macro="" textlink="">
      <xdr:nvSpPr>
        <xdr:cNvPr id="4" name="Righ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SpPr/>
      </xdr:nvSpPr>
      <xdr:spPr>
        <a:xfrm>
          <a:off x="9825180375" y="104775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B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133350</xdr:rowOff>
    </xdr:from>
    <xdr:to>
      <xdr:col>10</xdr:col>
      <xdr:colOff>314325</xdr:colOff>
      <xdr:row>3</xdr:row>
      <xdr:rowOff>152400</xdr:rowOff>
    </xdr:to>
    <xdr:sp macro="" textlink="">
      <xdr:nvSpPr>
        <xdr:cNvPr id="5" name="Right Arrow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SpPr/>
      </xdr:nvSpPr>
      <xdr:spPr>
        <a:xfrm>
          <a:off x="9825313725" y="133350"/>
          <a:ext cx="1133475" cy="5810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483577</xdr:colOff>
      <xdr:row>6</xdr:row>
      <xdr:rowOff>109904</xdr:rowOff>
    </xdr:from>
    <xdr:to>
      <xdr:col>11</xdr:col>
      <xdr:colOff>505559</xdr:colOff>
      <xdr:row>18</xdr:row>
      <xdr:rowOff>87923</xdr:rowOff>
    </xdr:to>
    <xdr:sp macro="" textlink="">
      <xdr:nvSpPr>
        <xdr:cNvPr id="6" name="Cloud 5">
          <a:extLst>
            <a:ext uri="{FF2B5EF4-FFF2-40B4-BE49-F238E27FC236}">
              <a16:creationId xmlns:a16="http://schemas.microsoft.com/office/drawing/2014/main" id="{00000000-0008-0000-4C00-000006000000}"/>
            </a:ext>
          </a:extLst>
        </xdr:cNvPr>
        <xdr:cNvSpPr/>
      </xdr:nvSpPr>
      <xdr:spPr>
        <a:xfrm>
          <a:off x="9824522416" y="1214804"/>
          <a:ext cx="2422282" cy="1692519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1400"/>
            <a:t>قم</a:t>
          </a:r>
          <a:r>
            <a:rPr lang="ar-EG" sz="1400" baseline="0"/>
            <a:t> بالضغط علي اسم كل موظف</a:t>
          </a:r>
        </a:p>
        <a:p>
          <a:pPr algn="ctr" rtl="1"/>
          <a:r>
            <a:rPr lang="ar-EG" sz="1400" baseline="0"/>
            <a:t>للذهاب الي  مقالاته اليوميه</a:t>
          </a:r>
          <a:endParaRPr lang="en-US" sz="1400"/>
        </a:p>
      </xdr:txBody>
    </xdr: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6" name="Right Arrow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0-000006000000}"/>
            </a:ext>
          </a:extLst>
        </xdr:cNvPr>
        <xdr:cNvSpPr/>
      </xdr:nvSpPr>
      <xdr:spPr>
        <a:xfrm>
          <a:off x="22626085051" y="2571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180975</xdr:colOff>
      <xdr:row>13</xdr:row>
      <xdr:rowOff>9525</xdr:rowOff>
    </xdr:from>
    <xdr:to>
      <xdr:col>12</xdr:col>
      <xdr:colOff>85725</xdr:colOff>
      <xdr:row>17</xdr:row>
      <xdr:rowOff>19050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9824342175" y="2447925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19050</xdr:colOff>
      <xdr:row>2</xdr:row>
      <xdr:rowOff>180975</xdr:rowOff>
    </xdr:from>
    <xdr:to>
      <xdr:col>12</xdr:col>
      <xdr:colOff>19050</xdr:colOff>
      <xdr:row>7</xdr:row>
      <xdr:rowOff>28575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2CB96C-B537-4776-B326-F6B9E38D598E}"/>
            </a:ext>
          </a:extLst>
        </xdr:cNvPr>
        <xdr:cNvSpPr/>
      </xdr:nvSpPr>
      <xdr:spPr>
        <a:xfrm>
          <a:off x="9824408850" y="5619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</xdr:row>
      <xdr:rowOff>238126</xdr:rowOff>
    </xdr:from>
    <xdr:to>
      <xdr:col>1</xdr:col>
      <xdr:colOff>323849</xdr:colOff>
      <xdr:row>6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SpPr/>
      </xdr:nvSpPr>
      <xdr:spPr>
        <a:xfrm>
          <a:off x="22626647026" y="1228726"/>
          <a:ext cx="1485899" cy="600074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62A45-C49E-4E4F-BC8B-EF92A4F41F2C}"/>
            </a:ext>
          </a:extLst>
        </xdr:cNvPr>
        <xdr:cNvSpPr/>
      </xdr:nvSpPr>
      <xdr:spPr>
        <a:xfrm>
          <a:off x="22626361276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600776-3016-4605-B181-3AAEFEA7D141}"/>
            </a:ext>
          </a:extLst>
        </xdr:cNvPr>
        <xdr:cNvSpPr/>
      </xdr:nvSpPr>
      <xdr:spPr>
        <a:xfrm>
          <a:off x="2262732330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F542CA-EE1E-4A0F-B7F9-2911DA6869D5}"/>
            </a:ext>
          </a:extLst>
        </xdr:cNvPr>
        <xdr:cNvSpPr/>
      </xdr:nvSpPr>
      <xdr:spPr>
        <a:xfrm>
          <a:off x="22628456776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11</xdr:col>
      <xdr:colOff>619125</xdr:colOff>
      <xdr:row>7</xdr:row>
      <xdr:rowOff>38100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227984275" y="361950"/>
          <a:ext cx="1304925" cy="762000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171450</xdr:colOff>
      <xdr:row>12</xdr:row>
      <xdr:rowOff>133350</xdr:rowOff>
    </xdr:from>
    <xdr:to>
      <xdr:col>12</xdr:col>
      <xdr:colOff>76200</xdr:colOff>
      <xdr:row>16</xdr:row>
      <xdr:rowOff>142875</xdr:rowOff>
    </xdr:to>
    <xdr:sp macro="" textlink="">
      <xdr:nvSpPr>
        <xdr:cNvPr id="3" name="Right Arrow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9824351700" y="2381250"/>
          <a:ext cx="1704975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EG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قائمة  الحضور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9525</xdr:colOff>
      <xdr:row>2</xdr:row>
      <xdr:rowOff>180975</xdr:rowOff>
    </xdr:from>
    <xdr:to>
      <xdr:col>12</xdr:col>
      <xdr:colOff>9525</xdr:colOff>
      <xdr:row>7</xdr:row>
      <xdr:rowOff>28575</xdr:rowOff>
    </xdr:to>
    <xdr:sp macro="" textlink="">
      <xdr:nvSpPr>
        <xdr:cNvPr id="4" name="Right Arrow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4E8961-D24A-4003-8F2E-CEE9BB0E1E59}"/>
            </a:ext>
          </a:extLst>
        </xdr:cNvPr>
        <xdr:cNvSpPr/>
      </xdr:nvSpPr>
      <xdr:spPr>
        <a:xfrm>
          <a:off x="9824418375" y="561975"/>
          <a:ext cx="1200150" cy="7715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MAIN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D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66675</xdr:rowOff>
    </xdr:from>
    <xdr:to>
      <xdr:col>1</xdr:col>
      <xdr:colOff>885824</xdr:colOff>
      <xdr:row>4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SpPr/>
      </xdr:nvSpPr>
      <xdr:spPr>
        <a:xfrm>
          <a:off x="22626085051" y="447675"/>
          <a:ext cx="1504950" cy="619125"/>
        </a:xfrm>
        <a:prstGeom prst="rightArrow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Back</a:t>
          </a:r>
          <a:endParaRPr kumimoji="0" lang="ar-EG" sz="2000" b="0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9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E1:J6"/>
  <sheetViews>
    <sheetView rightToLeft="1" topLeftCell="A4" workbookViewId="0">
      <pane xSplit="13" ySplit="27" topLeftCell="N31" activePane="bottomRight" state="frozen"/>
      <selection activeCell="A4" sqref="A4"/>
      <selection pane="topRight" activeCell="N4" sqref="N4"/>
      <selection pane="bottomLeft" activeCell="A31" sqref="A31"/>
      <selection pane="bottomRight"/>
    </sheetView>
  </sheetViews>
  <sheetFormatPr defaultColWidth="9" defaultRowHeight="15" x14ac:dyDescent="0.25"/>
  <cols>
    <col min="1" max="16384" width="9" style="66"/>
  </cols>
  <sheetData>
    <row r="1" spans="5:10" ht="11.25" customHeight="1" x14ac:dyDescent="0.25"/>
    <row r="2" spans="5:10" ht="5.25" customHeight="1" x14ac:dyDescent="0.25"/>
    <row r="3" spans="5:10" ht="5.25" customHeight="1" x14ac:dyDescent="0.25">
      <c r="E3" s="210" t="s">
        <v>0</v>
      </c>
      <c r="F3" s="210"/>
      <c r="G3" s="210"/>
      <c r="H3" s="210"/>
      <c r="I3" s="210"/>
      <c r="J3" s="210"/>
    </row>
    <row r="4" spans="5:10" x14ac:dyDescent="0.25">
      <c r="E4" s="210"/>
      <c r="F4" s="210"/>
      <c r="G4" s="210"/>
      <c r="H4" s="210"/>
      <c r="I4" s="210"/>
      <c r="J4" s="210"/>
    </row>
    <row r="5" spans="5:10" ht="33.75" customHeight="1" x14ac:dyDescent="0.25">
      <c r="E5" s="210"/>
      <c r="F5" s="210"/>
      <c r="G5" s="210"/>
      <c r="H5" s="210"/>
      <c r="I5" s="210"/>
      <c r="J5" s="210"/>
    </row>
    <row r="6" spans="5:10" ht="157.5" customHeight="1" x14ac:dyDescent="0.25">
      <c r="E6" s="78"/>
      <c r="F6" s="78"/>
      <c r="G6" s="78"/>
      <c r="H6" s="78"/>
      <c r="I6" s="78"/>
      <c r="J6" s="78"/>
    </row>
  </sheetData>
  <sheetProtection algorithmName="SHA-512" hashValue="tR9siBrSCjPnzvtpsTq8i50KGmB8sFQZPYGy1VtFJNbSO4wanfGZXDolzV66rmLft5RpyL9eq7YNUTaxelpHyA==" saltValue="X79lL/Fd0OWBjqwm4SX+Kg==" spinCount="100000" sheet="1" objects="1" scenarios="1"/>
  <mergeCells count="1">
    <mergeCell ref="E3:J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101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156</v>
      </c>
      <c r="D4" s="28"/>
      <c r="E4" s="21" t="s">
        <v>128</v>
      </c>
      <c r="F4" s="22">
        <v>1</v>
      </c>
      <c r="G4" s="27">
        <f>الموظفين!E7/30</f>
        <v>66.666666666666671</v>
      </c>
      <c r="H4" s="22">
        <f>F4*G4</f>
        <v>66.666666666666671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 t="s">
        <v>202</v>
      </c>
      <c r="E5" s="21" t="s">
        <v>128</v>
      </c>
      <c r="F5" s="22">
        <v>1</v>
      </c>
      <c r="G5" s="108">
        <f>G4</f>
        <v>66.666666666666671</v>
      </c>
      <c r="H5" s="22">
        <f>F5*G5</f>
        <v>66.666666666666671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417</v>
      </c>
      <c r="D6" s="28"/>
      <c r="E6" s="21" t="s">
        <v>128</v>
      </c>
      <c r="F6" s="22">
        <v>1.5</v>
      </c>
      <c r="G6" s="108">
        <f t="shared" ref="G6:G34" si="0">G5</f>
        <v>66.666666666666671</v>
      </c>
      <c r="H6" s="22">
        <f t="shared" ref="H6:H34" si="1">F6*G6</f>
        <v>100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513</v>
      </c>
      <c r="D7" s="28"/>
      <c r="E7" s="21" t="s">
        <v>128</v>
      </c>
      <c r="F7" s="22">
        <v>1</v>
      </c>
      <c r="G7" s="108">
        <f t="shared" si="0"/>
        <v>66.666666666666671</v>
      </c>
      <c r="H7" s="22">
        <f t="shared" si="1"/>
        <v>66.666666666666671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588</v>
      </c>
      <c r="D8" s="28"/>
      <c r="E8" s="21" t="s">
        <v>128</v>
      </c>
      <c r="F8" s="22">
        <v>1</v>
      </c>
      <c r="G8" s="108">
        <f t="shared" si="0"/>
        <v>66.666666666666671</v>
      </c>
      <c r="H8" s="22">
        <f t="shared" si="1"/>
        <v>66.666666666666671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66.666666666666671</v>
      </c>
      <c r="H9" s="22">
        <f t="shared" si="1"/>
        <v>66.666666666666671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645</v>
      </c>
      <c r="D10" s="28"/>
      <c r="E10" s="21" t="s">
        <v>128</v>
      </c>
      <c r="F10" s="22">
        <v>1</v>
      </c>
      <c r="G10" s="108">
        <f t="shared" si="0"/>
        <v>66.666666666666671</v>
      </c>
      <c r="H10" s="22">
        <f t="shared" si="1"/>
        <v>66.666666666666671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207</v>
      </c>
      <c r="D11" s="28"/>
      <c r="E11" s="21" t="s">
        <v>128</v>
      </c>
      <c r="F11" s="22">
        <v>1</v>
      </c>
      <c r="G11" s="108">
        <f t="shared" si="0"/>
        <v>66.666666666666671</v>
      </c>
      <c r="H11" s="22">
        <f t="shared" si="1"/>
        <v>66.666666666666671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66.666666666666671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66.666666666666671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66.666666666666671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66.666666666666671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66.666666666666671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66.666666666666671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66.666666666666671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66.666666666666671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66.666666666666671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66.666666666666671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66.666666666666671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66.666666666666671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66.666666666666671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66.666666666666671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66.666666666666671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66.666666666666671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66.666666666666671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66.666666666666671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66.666666666666671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66.666666666666671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66.666666666666671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66.666666666666671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66.666666666666671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8.5</v>
      </c>
      <c r="G35" s="24" t="s">
        <v>96</v>
      </c>
      <c r="H35" s="25">
        <f>SUM(H4:H34)</f>
        <v>566.66666666666674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5"/>
  <dimension ref="A1:CG71"/>
  <sheetViews>
    <sheetView rightToLeft="1" workbookViewId="0">
      <pane xSplit="3" ySplit="5" topLeftCell="O6" activePane="bottomRight" state="frozen"/>
      <selection pane="topRight" activeCell="D1" sqref="D1"/>
      <selection pane="bottomLeft" activeCell="A6" sqref="A6"/>
      <selection pane="bottomRight" activeCell="P13" sqref="P13:Q13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9.7109375" style="1" bestFit="1" customWidth="1"/>
    <col min="5" max="5" width="20.7109375" style="1"/>
    <col min="6" max="6" width="40.42578125" style="5" bestFit="1" customWidth="1"/>
    <col min="7" max="7" width="20.7109375" style="1"/>
    <col min="8" max="8" width="44.5703125" style="1" bestFit="1" customWidth="1"/>
    <col min="9" max="15" width="20.7109375" style="1"/>
    <col min="16" max="16" width="42.28515625" style="1" bestFit="1" customWidth="1"/>
    <col min="17" max="17" width="20.7109375" style="1"/>
    <col min="18" max="18" width="24.140625" style="1" bestFit="1" customWidth="1"/>
    <col min="19" max="19" width="20.7109375" style="1"/>
    <col min="20" max="20" width="31" style="1" bestFit="1" customWidth="1"/>
    <col min="21" max="16384" width="20.7109375" style="1"/>
  </cols>
  <sheetData>
    <row r="1" spans="1:85" ht="30" customHeight="1" x14ac:dyDescent="0.25">
      <c r="A1" s="63" t="s">
        <v>120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10619</v>
      </c>
      <c r="C6" s="60">
        <f>COUNTA(D6,F6,H6,J6,N6,P6,R6,T6,V6,X6,AB6,AD6,AH6,AL6,AN6,AP6,AR6,AJ6,AF6,AV6,AX6,AZ6,BB6,BD6,BF6,BH6,BJ6,BN6,BR6,BP6,BL6,BT6,BV6,BX6,BZ6,CB6,CD6,CF6,L6,Z6,AT6)</f>
        <v>9</v>
      </c>
      <c r="D6" s="164" t="s">
        <v>214</v>
      </c>
      <c r="E6" s="22">
        <v>1300</v>
      </c>
      <c r="F6" s="164" t="s">
        <v>220</v>
      </c>
      <c r="G6" s="22">
        <v>1270</v>
      </c>
      <c r="H6" s="164" t="s">
        <v>241</v>
      </c>
      <c r="I6" s="22">
        <v>2024</v>
      </c>
      <c r="J6" s="164" t="s">
        <v>243</v>
      </c>
      <c r="K6" s="22">
        <v>600</v>
      </c>
      <c r="L6" s="164" t="s">
        <v>257</v>
      </c>
      <c r="M6" s="22">
        <v>1111</v>
      </c>
      <c r="N6" s="22" t="s">
        <v>260</v>
      </c>
      <c r="O6" s="22">
        <v>1265</v>
      </c>
      <c r="P6" s="22" t="s">
        <v>272</v>
      </c>
      <c r="Q6" s="22">
        <v>1032</v>
      </c>
      <c r="R6" s="163" t="s">
        <v>280</v>
      </c>
      <c r="S6" s="22">
        <v>1017</v>
      </c>
      <c r="T6" s="164" t="s">
        <v>293</v>
      </c>
      <c r="U6" s="22">
        <v>1000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10099</v>
      </c>
      <c r="C7" s="60">
        <f t="shared" ref="C7:C36" si="1">COUNTA(D7,F7,H7,J7,N7,P7,R7,T7,V7,X7,AB7,AD7,AH7,AL7,AN7,AP7,AR7,AJ7,AF7,AV7,AX7,AZ7,BB7,BD7,BF7,BH7,BJ7,BN7,BR7,BP7,BL7,BT7,BV7,BX7,BZ7,CB7,CD7,CF7,L7,Z7,AT7)</f>
        <v>5</v>
      </c>
      <c r="D7" s="164" t="s">
        <v>330</v>
      </c>
      <c r="E7" s="22">
        <v>2000</v>
      </c>
      <c r="F7" s="164" t="s">
        <v>336</v>
      </c>
      <c r="G7" s="22">
        <v>2000</v>
      </c>
      <c r="H7" s="22" t="s">
        <v>353</v>
      </c>
      <c r="I7" s="22">
        <v>2001</v>
      </c>
      <c r="J7" s="164" t="s">
        <v>365</v>
      </c>
      <c r="K7" s="22">
        <v>1000</v>
      </c>
      <c r="L7" s="163" t="s">
        <v>381</v>
      </c>
      <c r="M7" s="22">
        <v>3098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10000</v>
      </c>
      <c r="C9" s="60">
        <f t="shared" si="1"/>
        <v>2</v>
      </c>
      <c r="D9" s="22" t="s">
        <v>537</v>
      </c>
      <c r="E9" s="22">
        <v>6200</v>
      </c>
      <c r="F9" s="22" t="s">
        <v>564</v>
      </c>
      <c r="G9" s="22">
        <v>3800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10123</v>
      </c>
      <c r="C10" s="60">
        <f t="shared" si="1"/>
        <v>4</v>
      </c>
      <c r="D10" s="164" t="s">
        <v>599</v>
      </c>
      <c r="E10" s="22">
        <v>2015</v>
      </c>
      <c r="F10" s="163" t="s">
        <v>606</v>
      </c>
      <c r="G10" s="22">
        <v>2992</v>
      </c>
      <c r="H10" s="164" t="s">
        <v>623</v>
      </c>
      <c r="I10" s="22">
        <v>2040</v>
      </c>
      <c r="J10" s="163" t="s">
        <v>641</v>
      </c>
      <c r="K10" s="22">
        <v>3076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10100</v>
      </c>
      <c r="C11" s="60">
        <f t="shared" si="1"/>
        <v>2</v>
      </c>
      <c r="D11" s="164" t="s">
        <v>667</v>
      </c>
      <c r="E11" s="22">
        <v>5000</v>
      </c>
      <c r="F11" s="22" t="s">
        <v>673</v>
      </c>
      <c r="G11" s="22">
        <v>5100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14977</v>
      </c>
      <c r="C12" s="60">
        <f t="shared" si="1"/>
        <v>7</v>
      </c>
      <c r="D12" s="164" t="s">
        <v>753</v>
      </c>
      <c r="E12" s="22">
        <v>3000</v>
      </c>
      <c r="F12" s="163" t="s">
        <v>759</v>
      </c>
      <c r="G12" s="22">
        <v>984</v>
      </c>
      <c r="H12" s="163" t="s">
        <v>772</v>
      </c>
      <c r="I12" s="22">
        <v>3004</v>
      </c>
      <c r="J12" s="164" t="s">
        <v>794</v>
      </c>
      <c r="K12" s="22">
        <v>3009</v>
      </c>
      <c r="L12" s="22" t="s">
        <v>817</v>
      </c>
      <c r="M12" s="22">
        <v>3080</v>
      </c>
      <c r="N12" s="164" t="s">
        <v>831</v>
      </c>
      <c r="O12" s="22">
        <v>1000</v>
      </c>
      <c r="P12" s="22" t="s">
        <v>834</v>
      </c>
      <c r="Q12" s="22">
        <v>900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10510</v>
      </c>
      <c r="C13" s="60">
        <f t="shared" si="1"/>
        <v>7</v>
      </c>
      <c r="D13" s="22" t="s">
        <v>847</v>
      </c>
      <c r="E13" s="22">
        <v>1000</v>
      </c>
      <c r="F13" s="22" t="s">
        <v>853</v>
      </c>
      <c r="G13" s="22">
        <v>1600</v>
      </c>
      <c r="H13" s="22" t="s">
        <v>859</v>
      </c>
      <c r="I13" s="22">
        <v>1400</v>
      </c>
      <c r="J13" s="22" t="s">
        <v>867</v>
      </c>
      <c r="K13" s="22">
        <v>2010</v>
      </c>
      <c r="L13" s="22" t="s">
        <v>891</v>
      </c>
      <c r="M13" s="22">
        <v>1000</v>
      </c>
      <c r="N13" s="22" t="s">
        <v>897</v>
      </c>
      <c r="O13" s="22">
        <v>1500</v>
      </c>
      <c r="P13" s="22" t="s">
        <v>883</v>
      </c>
      <c r="Q13" s="22">
        <v>2000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76428</v>
      </c>
      <c r="C37" s="23">
        <f>SUM(C6:C36)</f>
        <v>36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10619</v>
      </c>
      <c r="C41" s="110">
        <v>1</v>
      </c>
      <c r="D41" s="110">
        <f>C6</f>
        <v>9</v>
      </c>
      <c r="E41" s="110">
        <f>D41</f>
        <v>9</v>
      </c>
      <c r="F41" s="110"/>
    </row>
    <row r="42" spans="1:85" ht="15" x14ac:dyDescent="0.25">
      <c r="A42" s="109"/>
      <c r="B42" s="110">
        <f t="shared" ref="B42:B71" si="2">B41+B7</f>
        <v>20718</v>
      </c>
      <c r="C42" s="110">
        <v>2</v>
      </c>
      <c r="D42" s="110">
        <f>C7</f>
        <v>5</v>
      </c>
      <c r="E42" s="110">
        <f>E41+D42</f>
        <v>14</v>
      </c>
      <c r="F42" s="110"/>
    </row>
    <row r="43" spans="1:85" ht="15" x14ac:dyDescent="0.25">
      <c r="A43" s="109"/>
      <c r="B43" s="110">
        <f t="shared" si="2"/>
        <v>20718</v>
      </c>
      <c r="C43" s="110">
        <v>3</v>
      </c>
      <c r="D43" s="110">
        <f t="shared" ref="D43:D71" si="3">C8</f>
        <v>0</v>
      </c>
      <c r="E43" s="110">
        <f>E42+D43</f>
        <v>14</v>
      </c>
      <c r="F43" s="110"/>
    </row>
    <row r="44" spans="1:85" ht="15" x14ac:dyDescent="0.25">
      <c r="A44" s="109"/>
      <c r="B44" s="110">
        <f t="shared" si="2"/>
        <v>30718</v>
      </c>
      <c r="C44" s="110">
        <v>4</v>
      </c>
      <c r="D44" s="110">
        <f t="shared" si="3"/>
        <v>2</v>
      </c>
      <c r="E44" s="110">
        <f t="shared" ref="E44:E71" si="4">E43+D44</f>
        <v>16</v>
      </c>
      <c r="F44" s="110"/>
    </row>
    <row r="45" spans="1:85" ht="15" x14ac:dyDescent="0.25">
      <c r="A45" s="109"/>
      <c r="B45" s="110">
        <f t="shared" si="2"/>
        <v>40841</v>
      </c>
      <c r="C45" s="110">
        <v>5</v>
      </c>
      <c r="D45" s="110">
        <f t="shared" si="3"/>
        <v>4</v>
      </c>
      <c r="E45" s="110">
        <f t="shared" si="4"/>
        <v>20</v>
      </c>
      <c r="F45" s="110"/>
    </row>
    <row r="46" spans="1:85" ht="15" x14ac:dyDescent="0.25">
      <c r="A46" s="109"/>
      <c r="B46" s="110">
        <f t="shared" si="2"/>
        <v>50941</v>
      </c>
      <c r="C46" s="110">
        <v>6</v>
      </c>
      <c r="D46" s="110">
        <f t="shared" si="3"/>
        <v>2</v>
      </c>
      <c r="E46" s="110">
        <f t="shared" si="4"/>
        <v>22</v>
      </c>
      <c r="F46" s="110"/>
    </row>
    <row r="47" spans="1:85" ht="15" x14ac:dyDescent="0.25">
      <c r="A47" s="109"/>
      <c r="B47" s="110">
        <f t="shared" si="2"/>
        <v>65918</v>
      </c>
      <c r="C47" s="110">
        <v>7</v>
      </c>
      <c r="D47" s="110">
        <f t="shared" si="3"/>
        <v>7</v>
      </c>
      <c r="E47" s="110">
        <f t="shared" si="4"/>
        <v>29</v>
      </c>
      <c r="F47" s="110"/>
    </row>
    <row r="48" spans="1:85" ht="15" x14ac:dyDescent="0.25">
      <c r="A48" s="109"/>
      <c r="B48" s="110">
        <f t="shared" si="2"/>
        <v>76428</v>
      </c>
      <c r="C48" s="110">
        <v>8</v>
      </c>
      <c r="D48" s="110">
        <f t="shared" si="3"/>
        <v>7</v>
      </c>
      <c r="E48" s="110">
        <f t="shared" si="4"/>
        <v>36</v>
      </c>
      <c r="F48" s="110"/>
    </row>
    <row r="49" spans="1:6" ht="15" x14ac:dyDescent="0.25">
      <c r="A49" s="109"/>
      <c r="B49" s="110">
        <f t="shared" si="2"/>
        <v>76428</v>
      </c>
      <c r="C49" s="110">
        <v>9</v>
      </c>
      <c r="D49" s="110">
        <f t="shared" si="3"/>
        <v>0</v>
      </c>
      <c r="E49" s="110">
        <f t="shared" si="4"/>
        <v>36</v>
      </c>
      <c r="F49" s="110"/>
    </row>
    <row r="50" spans="1:6" ht="15" x14ac:dyDescent="0.25">
      <c r="A50" s="109"/>
      <c r="B50" s="110">
        <f t="shared" si="2"/>
        <v>76428</v>
      </c>
      <c r="C50" s="110">
        <v>10</v>
      </c>
      <c r="D50" s="110">
        <f t="shared" si="3"/>
        <v>0</v>
      </c>
      <c r="E50" s="110">
        <f t="shared" si="4"/>
        <v>36</v>
      </c>
      <c r="F50" s="110"/>
    </row>
    <row r="51" spans="1:6" ht="15" x14ac:dyDescent="0.25">
      <c r="A51" s="109"/>
      <c r="B51" s="110">
        <f t="shared" si="2"/>
        <v>76428</v>
      </c>
      <c r="C51" s="110">
        <v>11</v>
      </c>
      <c r="D51" s="110">
        <f t="shared" si="3"/>
        <v>0</v>
      </c>
      <c r="E51" s="110">
        <f t="shared" si="4"/>
        <v>36</v>
      </c>
      <c r="F51" s="110"/>
    </row>
    <row r="52" spans="1:6" ht="15" x14ac:dyDescent="0.25">
      <c r="A52" s="109"/>
      <c r="B52" s="110">
        <f t="shared" si="2"/>
        <v>76428</v>
      </c>
      <c r="C52" s="110">
        <v>12</v>
      </c>
      <c r="D52" s="110">
        <f t="shared" si="3"/>
        <v>0</v>
      </c>
      <c r="E52" s="110">
        <f t="shared" si="4"/>
        <v>36</v>
      </c>
      <c r="F52" s="110"/>
    </row>
    <row r="53" spans="1:6" ht="15" x14ac:dyDescent="0.25">
      <c r="A53" s="109"/>
      <c r="B53" s="110">
        <f t="shared" si="2"/>
        <v>76428</v>
      </c>
      <c r="C53" s="110">
        <v>13</v>
      </c>
      <c r="D53" s="110">
        <f t="shared" si="3"/>
        <v>0</v>
      </c>
      <c r="E53" s="110">
        <f t="shared" si="4"/>
        <v>36</v>
      </c>
      <c r="F53" s="110"/>
    </row>
    <row r="54" spans="1:6" ht="15" x14ac:dyDescent="0.25">
      <c r="A54" s="109"/>
      <c r="B54" s="110">
        <f t="shared" si="2"/>
        <v>76428</v>
      </c>
      <c r="C54" s="110">
        <v>14</v>
      </c>
      <c r="D54" s="110">
        <f t="shared" si="3"/>
        <v>0</v>
      </c>
      <c r="E54" s="110">
        <f t="shared" si="4"/>
        <v>36</v>
      </c>
      <c r="F54" s="110"/>
    </row>
    <row r="55" spans="1:6" ht="15" x14ac:dyDescent="0.25">
      <c r="A55" s="109"/>
      <c r="B55" s="110">
        <f t="shared" si="2"/>
        <v>76428</v>
      </c>
      <c r="C55" s="110">
        <v>15</v>
      </c>
      <c r="D55" s="110">
        <f t="shared" si="3"/>
        <v>0</v>
      </c>
      <c r="E55" s="110">
        <f t="shared" si="4"/>
        <v>36</v>
      </c>
      <c r="F55" s="110"/>
    </row>
    <row r="56" spans="1:6" ht="15" x14ac:dyDescent="0.25">
      <c r="A56" s="109"/>
      <c r="B56" s="110">
        <f t="shared" si="2"/>
        <v>76428</v>
      </c>
      <c r="C56" s="110">
        <v>16</v>
      </c>
      <c r="D56" s="110">
        <f t="shared" si="3"/>
        <v>0</v>
      </c>
      <c r="E56" s="110">
        <f t="shared" si="4"/>
        <v>36</v>
      </c>
      <c r="F56" s="110"/>
    </row>
    <row r="57" spans="1:6" ht="15" x14ac:dyDescent="0.25">
      <c r="A57" s="109"/>
      <c r="B57" s="110">
        <f t="shared" si="2"/>
        <v>76428</v>
      </c>
      <c r="C57" s="110">
        <v>17</v>
      </c>
      <c r="D57" s="110">
        <f t="shared" si="3"/>
        <v>0</v>
      </c>
      <c r="E57" s="110">
        <f t="shared" si="4"/>
        <v>36</v>
      </c>
      <c r="F57" s="110"/>
    </row>
    <row r="58" spans="1:6" x14ac:dyDescent="0.25">
      <c r="A58" s="109"/>
      <c r="B58" s="110">
        <f t="shared" si="2"/>
        <v>76428</v>
      </c>
      <c r="C58" s="110">
        <v>18</v>
      </c>
      <c r="D58" s="110">
        <f t="shared" si="3"/>
        <v>0</v>
      </c>
      <c r="E58" s="110">
        <f t="shared" si="4"/>
        <v>36</v>
      </c>
      <c r="F58" s="111"/>
    </row>
    <row r="59" spans="1:6" x14ac:dyDescent="0.25">
      <c r="A59" s="109"/>
      <c r="B59" s="110">
        <f t="shared" si="2"/>
        <v>76428</v>
      </c>
      <c r="C59" s="110">
        <v>19</v>
      </c>
      <c r="D59" s="110">
        <f t="shared" si="3"/>
        <v>0</v>
      </c>
      <c r="E59" s="110">
        <f t="shared" si="4"/>
        <v>36</v>
      </c>
      <c r="F59" s="111"/>
    </row>
    <row r="60" spans="1:6" x14ac:dyDescent="0.25">
      <c r="A60" s="109"/>
      <c r="B60" s="110">
        <f t="shared" si="2"/>
        <v>76428</v>
      </c>
      <c r="C60" s="110">
        <v>20</v>
      </c>
      <c r="D60" s="110">
        <f t="shared" si="3"/>
        <v>0</v>
      </c>
      <c r="E60" s="110">
        <f t="shared" si="4"/>
        <v>36</v>
      </c>
      <c r="F60" s="111"/>
    </row>
    <row r="61" spans="1:6" x14ac:dyDescent="0.25">
      <c r="A61" s="109"/>
      <c r="B61" s="110">
        <f t="shared" si="2"/>
        <v>76428</v>
      </c>
      <c r="C61" s="110">
        <v>21</v>
      </c>
      <c r="D61" s="110">
        <f t="shared" si="3"/>
        <v>0</v>
      </c>
      <c r="E61" s="110">
        <f t="shared" si="4"/>
        <v>36</v>
      </c>
      <c r="F61" s="111"/>
    </row>
    <row r="62" spans="1:6" x14ac:dyDescent="0.25">
      <c r="A62" s="109"/>
      <c r="B62" s="110">
        <f t="shared" si="2"/>
        <v>76428</v>
      </c>
      <c r="C62" s="110">
        <v>22</v>
      </c>
      <c r="D62" s="110">
        <f t="shared" si="3"/>
        <v>0</v>
      </c>
      <c r="E62" s="110">
        <f t="shared" si="4"/>
        <v>36</v>
      </c>
      <c r="F62" s="111"/>
    </row>
    <row r="63" spans="1:6" x14ac:dyDescent="0.25">
      <c r="A63" s="109"/>
      <c r="B63" s="110">
        <f t="shared" si="2"/>
        <v>76428</v>
      </c>
      <c r="C63" s="110">
        <v>23</v>
      </c>
      <c r="D63" s="110">
        <f t="shared" si="3"/>
        <v>0</v>
      </c>
      <c r="E63" s="110">
        <f t="shared" si="4"/>
        <v>36</v>
      </c>
      <c r="F63" s="111"/>
    </row>
    <row r="64" spans="1:6" x14ac:dyDescent="0.25">
      <c r="A64" s="109"/>
      <c r="B64" s="110">
        <f t="shared" si="2"/>
        <v>76428</v>
      </c>
      <c r="C64" s="110">
        <v>24</v>
      </c>
      <c r="D64" s="110">
        <f t="shared" si="3"/>
        <v>0</v>
      </c>
      <c r="E64" s="110">
        <f t="shared" si="4"/>
        <v>36</v>
      </c>
      <c r="F64" s="111"/>
    </row>
    <row r="65" spans="1:6" x14ac:dyDescent="0.25">
      <c r="A65" s="109"/>
      <c r="B65" s="110">
        <f t="shared" si="2"/>
        <v>76428</v>
      </c>
      <c r="C65" s="110">
        <v>25</v>
      </c>
      <c r="D65" s="110">
        <f t="shared" si="3"/>
        <v>0</v>
      </c>
      <c r="E65" s="110">
        <f t="shared" si="4"/>
        <v>36</v>
      </c>
      <c r="F65" s="111"/>
    </row>
    <row r="66" spans="1:6" x14ac:dyDescent="0.25">
      <c r="A66" s="109"/>
      <c r="B66" s="110">
        <f t="shared" si="2"/>
        <v>76428</v>
      </c>
      <c r="C66" s="110">
        <v>26</v>
      </c>
      <c r="D66" s="110">
        <f t="shared" si="3"/>
        <v>0</v>
      </c>
      <c r="E66" s="110">
        <f t="shared" si="4"/>
        <v>36</v>
      </c>
      <c r="F66" s="111"/>
    </row>
    <row r="67" spans="1:6" x14ac:dyDescent="0.25">
      <c r="A67" s="109"/>
      <c r="B67" s="110">
        <f t="shared" si="2"/>
        <v>76428</v>
      </c>
      <c r="C67" s="110">
        <v>27</v>
      </c>
      <c r="D67" s="110">
        <f t="shared" si="3"/>
        <v>0</v>
      </c>
      <c r="E67" s="110">
        <f t="shared" si="4"/>
        <v>36</v>
      </c>
      <c r="F67" s="111"/>
    </row>
    <row r="68" spans="1:6" x14ac:dyDescent="0.25">
      <c r="A68" s="109"/>
      <c r="B68" s="110">
        <f t="shared" si="2"/>
        <v>76428</v>
      </c>
      <c r="C68" s="110">
        <v>28</v>
      </c>
      <c r="D68" s="110">
        <f t="shared" si="3"/>
        <v>0</v>
      </c>
      <c r="E68" s="110">
        <f t="shared" si="4"/>
        <v>36</v>
      </c>
      <c r="F68" s="111"/>
    </row>
    <row r="69" spans="1:6" x14ac:dyDescent="0.25">
      <c r="A69" s="109"/>
      <c r="B69" s="110">
        <f t="shared" si="2"/>
        <v>76428</v>
      </c>
      <c r="C69" s="110">
        <v>29</v>
      </c>
      <c r="D69" s="110">
        <f t="shared" si="3"/>
        <v>0</v>
      </c>
      <c r="E69" s="110">
        <f t="shared" si="4"/>
        <v>36</v>
      </c>
      <c r="F69" s="111"/>
    </row>
    <row r="70" spans="1:6" x14ac:dyDescent="0.25">
      <c r="A70" s="109"/>
      <c r="B70" s="110">
        <f t="shared" si="2"/>
        <v>76428</v>
      </c>
      <c r="C70" s="110">
        <v>30</v>
      </c>
      <c r="D70" s="110">
        <f t="shared" si="3"/>
        <v>0</v>
      </c>
      <c r="E70" s="110">
        <f t="shared" si="4"/>
        <v>36</v>
      </c>
      <c r="F70" s="111"/>
    </row>
    <row r="71" spans="1:6" x14ac:dyDescent="0.25">
      <c r="A71" s="109"/>
      <c r="B71" s="110">
        <f t="shared" si="2"/>
        <v>76428</v>
      </c>
      <c r="C71" s="110">
        <v>31</v>
      </c>
      <c r="D71" s="110">
        <f t="shared" si="3"/>
        <v>0</v>
      </c>
      <c r="E71" s="110">
        <f t="shared" si="4"/>
        <v>36</v>
      </c>
      <c r="F71" s="111"/>
    </row>
  </sheetData>
  <pageMargins left="0.7" right="0.7" top="0.75" bottom="0.75" header="0.3" footer="0.3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6"/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3" sqref="A13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43" style="1" bestFit="1" customWidth="1"/>
    <col min="5" max="5" width="20.7109375" style="1"/>
    <col min="6" max="6" width="24.42578125" style="5" bestFit="1" customWidth="1"/>
    <col min="7" max="16384" width="20.7109375" style="1"/>
  </cols>
  <sheetData>
    <row r="1" spans="1:85" ht="30" customHeight="1" x14ac:dyDescent="0.25">
      <c r="A1" s="63" t="s">
        <v>42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3705</v>
      </c>
      <c r="C6" s="60">
        <f>COUNTA(D6,F6,H6,J6,N6,P6,R6,T6,V6,X6,AB6,AD6,AH6,AL6,AN6,AP6,AR6,AJ6,AF6,AV6,AX6,AZ6,BB6,BD6,BF6,BH6,BJ6,BN6,BR6,BP6,BL6,BT6,BV6,BX6,BZ6,CB6,CD6,CF6,L6,Z6,AT6)</f>
        <v>3</v>
      </c>
      <c r="D6" s="164" t="s">
        <v>236</v>
      </c>
      <c r="E6" s="22">
        <v>1263</v>
      </c>
      <c r="F6" s="164" t="s">
        <v>266</v>
      </c>
      <c r="G6" s="22">
        <v>1419</v>
      </c>
      <c r="H6" s="163" t="s">
        <v>289</v>
      </c>
      <c r="I6" s="22">
        <v>1023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6054</v>
      </c>
      <c r="C7" s="60">
        <f t="shared" ref="C7:C36" si="1">COUNTA(D7,F7,H7,J7,N7,P7,R7,T7,V7,X7,AB7,AD7,AH7,AL7,AN7,AP7,AR7,AJ7,AF7,AV7,AX7,AZ7,BB7,BD7,BF7,BH7,BJ7,BN7,BR7,BP7,BL7,BT7,BV7,BX7,BZ7,CB7,CD7,CF7,L7,Z7,AT7)</f>
        <v>2</v>
      </c>
      <c r="D7" s="164" t="s">
        <v>350</v>
      </c>
      <c r="E7" s="22">
        <v>3000</v>
      </c>
      <c r="F7" s="164" t="s">
        <v>398</v>
      </c>
      <c r="G7" s="22">
        <v>3054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4322</v>
      </c>
      <c r="C8" s="60">
        <f t="shared" si="1"/>
        <v>2</v>
      </c>
      <c r="D8" s="164" t="s">
        <v>455</v>
      </c>
      <c r="E8" s="22">
        <v>3020</v>
      </c>
      <c r="F8" s="163" t="s">
        <v>459</v>
      </c>
      <c r="G8" s="22">
        <v>1302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3083</v>
      </c>
      <c r="C9" s="60">
        <f t="shared" si="1"/>
        <v>1</v>
      </c>
      <c r="D9" s="163" t="s">
        <v>574</v>
      </c>
      <c r="E9" s="22">
        <v>3083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2501</v>
      </c>
      <c r="C10" s="60">
        <f t="shared" si="1"/>
        <v>1</v>
      </c>
      <c r="D10" s="163" t="s">
        <v>660</v>
      </c>
      <c r="E10" s="22">
        <v>2501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3709</v>
      </c>
      <c r="C11" s="60">
        <f t="shared" si="1"/>
        <v>2</v>
      </c>
      <c r="D11" s="163" t="s">
        <v>674</v>
      </c>
      <c r="E11" s="22">
        <v>2635</v>
      </c>
      <c r="F11" s="164" t="s">
        <v>684</v>
      </c>
      <c r="G11" s="22">
        <v>1074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8007</v>
      </c>
      <c r="C12" s="60">
        <f t="shared" si="1"/>
        <v>4</v>
      </c>
      <c r="D12" s="164" t="s">
        <v>765</v>
      </c>
      <c r="E12" s="22">
        <v>2723</v>
      </c>
      <c r="F12" s="163" t="s">
        <v>782</v>
      </c>
      <c r="G12" s="22">
        <v>982</v>
      </c>
      <c r="H12" s="164" t="s">
        <v>818</v>
      </c>
      <c r="I12" s="22">
        <v>3040</v>
      </c>
      <c r="J12" s="22" t="s">
        <v>833</v>
      </c>
      <c r="K12" s="22">
        <v>1262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5581</v>
      </c>
      <c r="C13" s="60">
        <f t="shared" si="1"/>
        <v>4</v>
      </c>
      <c r="D13" s="22" t="s">
        <v>852</v>
      </c>
      <c r="E13" s="22">
        <v>1469</v>
      </c>
      <c r="F13" s="22" t="s">
        <v>863</v>
      </c>
      <c r="G13" s="22">
        <v>1042</v>
      </c>
      <c r="H13" s="22" t="s">
        <v>882</v>
      </c>
      <c r="I13" s="22">
        <v>1517</v>
      </c>
      <c r="J13" s="22" t="s">
        <v>901</v>
      </c>
      <c r="K13" s="22">
        <v>1553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36962</v>
      </c>
      <c r="C37" s="23">
        <f>SUM(C6:C36)</f>
        <v>19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3705</v>
      </c>
      <c r="C41" s="110">
        <v>1</v>
      </c>
      <c r="D41" s="110">
        <f>C6</f>
        <v>3</v>
      </c>
      <c r="E41" s="110">
        <f>D41</f>
        <v>3</v>
      </c>
      <c r="F41" s="110"/>
    </row>
    <row r="42" spans="1:85" ht="15" x14ac:dyDescent="0.25">
      <c r="A42" s="109"/>
      <c r="B42" s="110">
        <f t="shared" ref="B42:B71" si="2">B41+B7</f>
        <v>9759</v>
      </c>
      <c r="C42" s="110">
        <v>2</v>
      </c>
      <c r="D42" s="110">
        <f>C7</f>
        <v>2</v>
      </c>
      <c r="E42" s="110">
        <f>E41+D42</f>
        <v>5</v>
      </c>
      <c r="F42" s="110"/>
    </row>
    <row r="43" spans="1:85" ht="15" x14ac:dyDescent="0.25">
      <c r="A43" s="109"/>
      <c r="B43" s="110">
        <f t="shared" si="2"/>
        <v>14081</v>
      </c>
      <c r="C43" s="110">
        <v>3</v>
      </c>
      <c r="D43" s="110">
        <f t="shared" ref="D43:D71" si="3">C8</f>
        <v>2</v>
      </c>
      <c r="E43" s="110">
        <f>E42+D43</f>
        <v>7</v>
      </c>
      <c r="F43" s="110"/>
    </row>
    <row r="44" spans="1:85" ht="15" x14ac:dyDescent="0.25">
      <c r="A44" s="109"/>
      <c r="B44" s="110">
        <f t="shared" si="2"/>
        <v>17164</v>
      </c>
      <c r="C44" s="110">
        <v>4</v>
      </c>
      <c r="D44" s="110">
        <f t="shared" si="3"/>
        <v>1</v>
      </c>
      <c r="E44" s="110">
        <f t="shared" ref="E44:E71" si="4">E43+D44</f>
        <v>8</v>
      </c>
      <c r="F44" s="110"/>
    </row>
    <row r="45" spans="1:85" ht="15" x14ac:dyDescent="0.25">
      <c r="A45" s="109"/>
      <c r="B45" s="110">
        <f t="shared" si="2"/>
        <v>19665</v>
      </c>
      <c r="C45" s="110">
        <v>5</v>
      </c>
      <c r="D45" s="110">
        <f t="shared" si="3"/>
        <v>1</v>
      </c>
      <c r="E45" s="110">
        <f t="shared" si="4"/>
        <v>9</v>
      </c>
      <c r="F45" s="110"/>
    </row>
    <row r="46" spans="1:85" ht="15" x14ac:dyDescent="0.25">
      <c r="A46" s="109"/>
      <c r="B46" s="110">
        <f t="shared" si="2"/>
        <v>23374</v>
      </c>
      <c r="C46" s="110">
        <v>6</v>
      </c>
      <c r="D46" s="110">
        <f t="shared" si="3"/>
        <v>2</v>
      </c>
      <c r="E46" s="110">
        <f t="shared" si="4"/>
        <v>11</v>
      </c>
      <c r="F46" s="110"/>
    </row>
    <row r="47" spans="1:85" ht="15" x14ac:dyDescent="0.25">
      <c r="A47" s="109"/>
      <c r="B47" s="110">
        <f t="shared" si="2"/>
        <v>31381</v>
      </c>
      <c r="C47" s="110">
        <v>7</v>
      </c>
      <c r="D47" s="110">
        <f t="shared" si="3"/>
        <v>4</v>
      </c>
      <c r="E47" s="110">
        <f t="shared" si="4"/>
        <v>15</v>
      </c>
      <c r="F47" s="110"/>
    </row>
    <row r="48" spans="1:85" ht="15" x14ac:dyDescent="0.25">
      <c r="A48" s="109"/>
      <c r="B48" s="110">
        <f t="shared" si="2"/>
        <v>36962</v>
      </c>
      <c r="C48" s="110">
        <v>8</v>
      </c>
      <c r="D48" s="110">
        <f t="shared" si="3"/>
        <v>4</v>
      </c>
      <c r="E48" s="110">
        <f t="shared" si="4"/>
        <v>19</v>
      </c>
      <c r="F48" s="110"/>
    </row>
    <row r="49" spans="1:6" ht="15" x14ac:dyDescent="0.25">
      <c r="A49" s="109"/>
      <c r="B49" s="110">
        <f t="shared" si="2"/>
        <v>36962</v>
      </c>
      <c r="C49" s="110">
        <v>9</v>
      </c>
      <c r="D49" s="110">
        <f t="shared" si="3"/>
        <v>0</v>
      </c>
      <c r="E49" s="110">
        <f t="shared" si="4"/>
        <v>19</v>
      </c>
      <c r="F49" s="110"/>
    </row>
    <row r="50" spans="1:6" ht="15" x14ac:dyDescent="0.25">
      <c r="A50" s="109"/>
      <c r="B50" s="110">
        <f t="shared" si="2"/>
        <v>36962</v>
      </c>
      <c r="C50" s="110">
        <v>10</v>
      </c>
      <c r="D50" s="110">
        <f t="shared" si="3"/>
        <v>0</v>
      </c>
      <c r="E50" s="110">
        <f t="shared" si="4"/>
        <v>19</v>
      </c>
      <c r="F50" s="110"/>
    </row>
    <row r="51" spans="1:6" ht="15" x14ac:dyDescent="0.25">
      <c r="A51" s="109"/>
      <c r="B51" s="110">
        <f t="shared" si="2"/>
        <v>36962</v>
      </c>
      <c r="C51" s="110">
        <v>11</v>
      </c>
      <c r="D51" s="110">
        <f t="shared" si="3"/>
        <v>0</v>
      </c>
      <c r="E51" s="110">
        <f t="shared" si="4"/>
        <v>19</v>
      </c>
      <c r="F51" s="110"/>
    </row>
    <row r="52" spans="1:6" ht="15" x14ac:dyDescent="0.25">
      <c r="A52" s="109"/>
      <c r="B52" s="110">
        <f t="shared" si="2"/>
        <v>36962</v>
      </c>
      <c r="C52" s="110">
        <v>12</v>
      </c>
      <c r="D52" s="110">
        <f t="shared" si="3"/>
        <v>0</v>
      </c>
      <c r="E52" s="110">
        <f t="shared" si="4"/>
        <v>19</v>
      </c>
      <c r="F52" s="110"/>
    </row>
    <row r="53" spans="1:6" ht="15" x14ac:dyDescent="0.25">
      <c r="A53" s="109"/>
      <c r="B53" s="110">
        <f t="shared" si="2"/>
        <v>36962</v>
      </c>
      <c r="C53" s="110">
        <v>13</v>
      </c>
      <c r="D53" s="110">
        <f t="shared" si="3"/>
        <v>0</v>
      </c>
      <c r="E53" s="110">
        <f t="shared" si="4"/>
        <v>19</v>
      </c>
      <c r="F53" s="110"/>
    </row>
    <row r="54" spans="1:6" ht="15" x14ac:dyDescent="0.25">
      <c r="A54" s="109"/>
      <c r="B54" s="110">
        <f t="shared" si="2"/>
        <v>36962</v>
      </c>
      <c r="C54" s="110">
        <v>14</v>
      </c>
      <c r="D54" s="110">
        <f t="shared" si="3"/>
        <v>0</v>
      </c>
      <c r="E54" s="110">
        <f t="shared" si="4"/>
        <v>19</v>
      </c>
      <c r="F54" s="110"/>
    </row>
    <row r="55" spans="1:6" ht="15" x14ac:dyDescent="0.25">
      <c r="A55" s="109"/>
      <c r="B55" s="110">
        <f t="shared" si="2"/>
        <v>36962</v>
      </c>
      <c r="C55" s="110">
        <v>15</v>
      </c>
      <c r="D55" s="110">
        <f t="shared" si="3"/>
        <v>0</v>
      </c>
      <c r="E55" s="110">
        <f t="shared" si="4"/>
        <v>19</v>
      </c>
      <c r="F55" s="110"/>
    </row>
    <row r="56" spans="1:6" ht="15" x14ac:dyDescent="0.25">
      <c r="A56" s="109"/>
      <c r="B56" s="110">
        <f t="shared" si="2"/>
        <v>36962</v>
      </c>
      <c r="C56" s="110">
        <v>16</v>
      </c>
      <c r="D56" s="110">
        <f t="shared" si="3"/>
        <v>0</v>
      </c>
      <c r="E56" s="110">
        <f t="shared" si="4"/>
        <v>19</v>
      </c>
      <c r="F56" s="110"/>
    </row>
    <row r="57" spans="1:6" ht="15" x14ac:dyDescent="0.25">
      <c r="A57" s="109"/>
      <c r="B57" s="110">
        <f t="shared" si="2"/>
        <v>36962</v>
      </c>
      <c r="C57" s="110">
        <v>17</v>
      </c>
      <c r="D57" s="110">
        <f t="shared" si="3"/>
        <v>0</v>
      </c>
      <c r="E57" s="110">
        <f t="shared" si="4"/>
        <v>19</v>
      </c>
      <c r="F57" s="110"/>
    </row>
    <row r="58" spans="1:6" x14ac:dyDescent="0.25">
      <c r="A58" s="109"/>
      <c r="B58" s="110">
        <f t="shared" si="2"/>
        <v>36962</v>
      </c>
      <c r="C58" s="110">
        <v>18</v>
      </c>
      <c r="D58" s="110">
        <f t="shared" si="3"/>
        <v>0</v>
      </c>
      <c r="E58" s="110">
        <f t="shared" si="4"/>
        <v>19</v>
      </c>
      <c r="F58" s="111"/>
    </row>
    <row r="59" spans="1:6" x14ac:dyDescent="0.25">
      <c r="A59" s="109"/>
      <c r="B59" s="110">
        <f t="shared" si="2"/>
        <v>36962</v>
      </c>
      <c r="C59" s="110">
        <v>19</v>
      </c>
      <c r="D59" s="110">
        <f t="shared" si="3"/>
        <v>0</v>
      </c>
      <c r="E59" s="110">
        <f t="shared" si="4"/>
        <v>19</v>
      </c>
      <c r="F59" s="111"/>
    </row>
    <row r="60" spans="1:6" x14ac:dyDescent="0.25">
      <c r="A60" s="109"/>
      <c r="B60" s="110">
        <f t="shared" si="2"/>
        <v>36962</v>
      </c>
      <c r="C60" s="110">
        <v>20</v>
      </c>
      <c r="D60" s="110">
        <f t="shared" si="3"/>
        <v>0</v>
      </c>
      <c r="E60" s="110">
        <f t="shared" si="4"/>
        <v>19</v>
      </c>
      <c r="F60" s="111"/>
    </row>
    <row r="61" spans="1:6" x14ac:dyDescent="0.25">
      <c r="A61" s="109"/>
      <c r="B61" s="110">
        <f t="shared" si="2"/>
        <v>36962</v>
      </c>
      <c r="C61" s="110">
        <v>21</v>
      </c>
      <c r="D61" s="110">
        <f t="shared" si="3"/>
        <v>0</v>
      </c>
      <c r="E61" s="110">
        <f t="shared" si="4"/>
        <v>19</v>
      </c>
      <c r="F61" s="111"/>
    </row>
    <row r="62" spans="1:6" x14ac:dyDescent="0.25">
      <c r="A62" s="109"/>
      <c r="B62" s="110">
        <f t="shared" si="2"/>
        <v>36962</v>
      </c>
      <c r="C62" s="110">
        <v>22</v>
      </c>
      <c r="D62" s="110">
        <f t="shared" si="3"/>
        <v>0</v>
      </c>
      <c r="E62" s="110">
        <f t="shared" si="4"/>
        <v>19</v>
      </c>
      <c r="F62" s="111"/>
    </row>
    <row r="63" spans="1:6" x14ac:dyDescent="0.25">
      <c r="A63" s="109"/>
      <c r="B63" s="110">
        <f t="shared" si="2"/>
        <v>36962</v>
      </c>
      <c r="C63" s="110">
        <v>23</v>
      </c>
      <c r="D63" s="110">
        <f t="shared" si="3"/>
        <v>0</v>
      </c>
      <c r="E63" s="110">
        <f t="shared" si="4"/>
        <v>19</v>
      </c>
      <c r="F63" s="111"/>
    </row>
    <row r="64" spans="1:6" x14ac:dyDescent="0.25">
      <c r="A64" s="109"/>
      <c r="B64" s="110">
        <f t="shared" si="2"/>
        <v>36962</v>
      </c>
      <c r="C64" s="110">
        <v>24</v>
      </c>
      <c r="D64" s="110">
        <f t="shared" si="3"/>
        <v>0</v>
      </c>
      <c r="E64" s="110">
        <f t="shared" si="4"/>
        <v>19</v>
      </c>
      <c r="F64" s="111"/>
    </row>
    <row r="65" spans="1:6" x14ac:dyDescent="0.25">
      <c r="A65" s="109"/>
      <c r="B65" s="110">
        <f t="shared" si="2"/>
        <v>36962</v>
      </c>
      <c r="C65" s="110">
        <v>25</v>
      </c>
      <c r="D65" s="110">
        <f t="shared" si="3"/>
        <v>0</v>
      </c>
      <c r="E65" s="110">
        <f t="shared" si="4"/>
        <v>19</v>
      </c>
      <c r="F65" s="111"/>
    </row>
    <row r="66" spans="1:6" x14ac:dyDescent="0.25">
      <c r="A66" s="109"/>
      <c r="B66" s="110">
        <f t="shared" si="2"/>
        <v>36962</v>
      </c>
      <c r="C66" s="110">
        <v>26</v>
      </c>
      <c r="D66" s="110">
        <f t="shared" si="3"/>
        <v>0</v>
      </c>
      <c r="E66" s="110">
        <f t="shared" si="4"/>
        <v>19</v>
      </c>
      <c r="F66" s="111"/>
    </row>
    <row r="67" spans="1:6" x14ac:dyDescent="0.25">
      <c r="A67" s="109"/>
      <c r="B67" s="110">
        <f t="shared" si="2"/>
        <v>36962</v>
      </c>
      <c r="C67" s="110">
        <v>27</v>
      </c>
      <c r="D67" s="110">
        <f t="shared" si="3"/>
        <v>0</v>
      </c>
      <c r="E67" s="110">
        <f t="shared" si="4"/>
        <v>19</v>
      </c>
      <c r="F67" s="111"/>
    </row>
    <row r="68" spans="1:6" x14ac:dyDescent="0.25">
      <c r="A68" s="109"/>
      <c r="B68" s="110">
        <f t="shared" si="2"/>
        <v>36962</v>
      </c>
      <c r="C68" s="110">
        <v>28</v>
      </c>
      <c r="D68" s="110">
        <f t="shared" si="3"/>
        <v>0</v>
      </c>
      <c r="E68" s="110">
        <f t="shared" si="4"/>
        <v>19</v>
      </c>
      <c r="F68" s="111"/>
    </row>
    <row r="69" spans="1:6" x14ac:dyDescent="0.25">
      <c r="A69" s="109"/>
      <c r="B69" s="110">
        <f t="shared" si="2"/>
        <v>36962</v>
      </c>
      <c r="C69" s="110">
        <v>29</v>
      </c>
      <c r="D69" s="110">
        <f t="shared" si="3"/>
        <v>0</v>
      </c>
      <c r="E69" s="110">
        <f t="shared" si="4"/>
        <v>19</v>
      </c>
      <c r="F69" s="111"/>
    </row>
    <row r="70" spans="1:6" x14ac:dyDescent="0.25">
      <c r="A70" s="109"/>
      <c r="B70" s="110">
        <f t="shared" si="2"/>
        <v>36962</v>
      </c>
      <c r="C70" s="110">
        <v>30</v>
      </c>
      <c r="D70" s="110">
        <f t="shared" si="3"/>
        <v>0</v>
      </c>
      <c r="E70" s="110">
        <f t="shared" si="4"/>
        <v>19</v>
      </c>
      <c r="F70" s="111"/>
    </row>
    <row r="71" spans="1:6" x14ac:dyDescent="0.25">
      <c r="A71" s="109"/>
      <c r="B71" s="110">
        <f t="shared" si="2"/>
        <v>36962</v>
      </c>
      <c r="C71" s="110">
        <v>31</v>
      </c>
      <c r="D71" s="110">
        <f t="shared" si="3"/>
        <v>0</v>
      </c>
      <c r="E71" s="110">
        <f t="shared" si="4"/>
        <v>19</v>
      </c>
      <c r="F71" s="111"/>
    </row>
  </sheetData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7"/>
  <dimension ref="A1:CG71"/>
  <sheetViews>
    <sheetView rightToLeft="1" workbookViewId="0">
      <pane xSplit="3" ySplit="5" topLeftCell="H6" activePane="bottomRight" state="frozen"/>
      <selection pane="topRight" activeCell="D1" sqref="D1"/>
      <selection pane="bottomLeft" activeCell="A6" sqref="A6"/>
      <selection pane="bottomRight" activeCell="M14" sqref="M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4.28515625" style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43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9589</v>
      </c>
      <c r="C6" s="60">
        <f>COUNTA(D6,F6,H6,J6,N6,P6,R6,T6,V6,X6,AB6,AD6,AH6,AL6,AN6,AP6,AR6,AJ6,AF6,AV6,AX6,AZ6,BB6,BD6,BF6,BH6,BJ6,BN6,BR6,BP6,BL6,BT6,BV6,BX6,BZ6,CB6,CD6,CF6,L6,Z6,AT6)</f>
        <v>5</v>
      </c>
      <c r="D6" s="163" t="s">
        <v>238</v>
      </c>
      <c r="E6" s="22">
        <v>2578</v>
      </c>
      <c r="F6" s="164" t="s">
        <v>239</v>
      </c>
      <c r="G6" s="22">
        <v>1345</v>
      </c>
      <c r="H6" s="163" t="s">
        <v>240</v>
      </c>
      <c r="I6" s="22">
        <v>1105</v>
      </c>
      <c r="J6" s="163" t="s">
        <v>279</v>
      </c>
      <c r="K6" s="22">
        <v>3347</v>
      </c>
      <c r="L6" s="163" t="s">
        <v>301</v>
      </c>
      <c r="M6" s="22">
        <v>1214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8604</v>
      </c>
      <c r="C7" s="60">
        <f t="shared" ref="C7:C36" si="1">COUNTA(D7,F7,H7,J7,N7,P7,R7,T7,V7,X7,AB7,AD7,AH7,AL7,AN7,AP7,AR7,AJ7,AF7,AV7,AX7,AZ7,BB7,BD7,BF7,BH7,BJ7,BN7,BR7,BP7,BL7,BT7,BV7,BX7,BZ7,CB7,CD7,CF7,L7,Z7,AT7)</f>
        <v>3</v>
      </c>
      <c r="D7" s="163" t="s">
        <v>394</v>
      </c>
      <c r="E7" s="22">
        <v>2600</v>
      </c>
      <c r="F7" s="163" t="s">
        <v>395</v>
      </c>
      <c r="G7" s="22">
        <v>2795</v>
      </c>
      <c r="H7" s="163" t="s">
        <v>408</v>
      </c>
      <c r="I7" s="22">
        <v>3209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9099</v>
      </c>
      <c r="C9" s="60">
        <f t="shared" si="1"/>
        <v>4</v>
      </c>
      <c r="D9" s="22" t="s">
        <v>563</v>
      </c>
      <c r="E9" s="22">
        <v>4890</v>
      </c>
      <c r="F9" s="163" t="s">
        <v>560</v>
      </c>
      <c r="G9" s="22">
        <v>1828</v>
      </c>
      <c r="H9" s="22" t="s">
        <v>561</v>
      </c>
      <c r="I9" s="22">
        <v>1003</v>
      </c>
      <c r="J9" s="163" t="s">
        <v>562</v>
      </c>
      <c r="K9" s="22">
        <v>1378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10456</v>
      </c>
      <c r="C10" s="60">
        <f t="shared" si="1"/>
        <v>3</v>
      </c>
      <c r="D10" s="163" t="s">
        <v>608</v>
      </c>
      <c r="E10" s="22">
        <v>987</v>
      </c>
      <c r="F10" s="164" t="s">
        <v>736</v>
      </c>
      <c r="G10" s="22">
        <v>1947</v>
      </c>
      <c r="H10" s="164" t="s">
        <v>739</v>
      </c>
      <c r="I10" s="22">
        <v>7522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13426</v>
      </c>
      <c r="C12" s="60">
        <f t="shared" si="1"/>
        <v>3</v>
      </c>
      <c r="D12" s="164" t="s">
        <v>767</v>
      </c>
      <c r="E12" s="22">
        <v>2555</v>
      </c>
      <c r="F12" s="163" t="s">
        <v>838</v>
      </c>
      <c r="G12" s="22">
        <v>2294</v>
      </c>
      <c r="H12" s="22" t="s">
        <v>839</v>
      </c>
      <c r="I12" s="22">
        <v>8577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11530</v>
      </c>
      <c r="C13" s="60">
        <f t="shared" si="1"/>
        <v>5</v>
      </c>
      <c r="D13" s="22" t="s">
        <v>858</v>
      </c>
      <c r="E13" s="22">
        <v>2524</v>
      </c>
      <c r="F13" s="22" t="s">
        <v>884</v>
      </c>
      <c r="G13" s="22">
        <v>2537</v>
      </c>
      <c r="H13" s="22" t="s">
        <v>912</v>
      </c>
      <c r="I13" s="22">
        <v>2508</v>
      </c>
      <c r="J13" s="22" t="s">
        <v>913</v>
      </c>
      <c r="K13" s="22">
        <v>2446</v>
      </c>
      <c r="L13" s="22" t="s">
        <v>915</v>
      </c>
      <c r="M13" s="22">
        <v>1515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62704</v>
      </c>
      <c r="C37" s="23">
        <f>SUM(C6:C36)</f>
        <v>23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9589</v>
      </c>
      <c r="C41" s="110">
        <v>1</v>
      </c>
      <c r="D41" s="110">
        <f>C6</f>
        <v>5</v>
      </c>
      <c r="E41" s="110">
        <f>D41</f>
        <v>5</v>
      </c>
      <c r="F41" s="110"/>
    </row>
    <row r="42" spans="1:85" ht="15" x14ac:dyDescent="0.25">
      <c r="A42" s="109"/>
      <c r="B42" s="110">
        <f t="shared" ref="B42:B71" si="2">B41+B7</f>
        <v>18193</v>
      </c>
      <c r="C42" s="110">
        <v>2</v>
      </c>
      <c r="D42" s="110">
        <f>C7</f>
        <v>3</v>
      </c>
      <c r="E42" s="110">
        <f>E41+D42</f>
        <v>8</v>
      </c>
      <c r="F42" s="110"/>
    </row>
    <row r="43" spans="1:85" ht="15" x14ac:dyDescent="0.25">
      <c r="A43" s="109"/>
      <c r="B43" s="110">
        <f t="shared" si="2"/>
        <v>18193</v>
      </c>
      <c r="C43" s="110">
        <v>3</v>
      </c>
      <c r="D43" s="110">
        <f t="shared" ref="D43:D71" si="3">C8</f>
        <v>0</v>
      </c>
      <c r="E43" s="110">
        <f>E42+D43</f>
        <v>8</v>
      </c>
      <c r="F43" s="110"/>
    </row>
    <row r="44" spans="1:85" ht="15" x14ac:dyDescent="0.25">
      <c r="A44" s="109"/>
      <c r="B44" s="110">
        <f t="shared" si="2"/>
        <v>27292</v>
      </c>
      <c r="C44" s="110">
        <v>4</v>
      </c>
      <c r="D44" s="110">
        <f t="shared" si="3"/>
        <v>4</v>
      </c>
      <c r="E44" s="110">
        <f t="shared" ref="E44:E71" si="4">E43+D44</f>
        <v>12</v>
      </c>
      <c r="F44" s="110"/>
    </row>
    <row r="45" spans="1:85" ht="15" x14ac:dyDescent="0.25">
      <c r="A45" s="109"/>
      <c r="B45" s="110">
        <f t="shared" si="2"/>
        <v>37748</v>
      </c>
      <c r="C45" s="110">
        <v>5</v>
      </c>
      <c r="D45" s="110">
        <f t="shared" si="3"/>
        <v>3</v>
      </c>
      <c r="E45" s="110">
        <f t="shared" si="4"/>
        <v>15</v>
      </c>
      <c r="F45" s="110"/>
    </row>
    <row r="46" spans="1:85" ht="15" x14ac:dyDescent="0.25">
      <c r="A46" s="109"/>
      <c r="B46" s="110">
        <f t="shared" si="2"/>
        <v>37748</v>
      </c>
      <c r="C46" s="110">
        <v>6</v>
      </c>
      <c r="D46" s="110">
        <f t="shared" si="3"/>
        <v>0</v>
      </c>
      <c r="E46" s="110">
        <f t="shared" si="4"/>
        <v>15</v>
      </c>
      <c r="F46" s="110"/>
    </row>
    <row r="47" spans="1:85" ht="15" x14ac:dyDescent="0.25">
      <c r="A47" s="109"/>
      <c r="B47" s="110">
        <f t="shared" si="2"/>
        <v>51174</v>
      </c>
      <c r="C47" s="110">
        <v>7</v>
      </c>
      <c r="D47" s="110">
        <f t="shared" si="3"/>
        <v>3</v>
      </c>
      <c r="E47" s="110">
        <f t="shared" si="4"/>
        <v>18</v>
      </c>
      <c r="F47" s="110"/>
    </row>
    <row r="48" spans="1:85" ht="15" x14ac:dyDescent="0.25">
      <c r="A48" s="109"/>
      <c r="B48" s="110">
        <f t="shared" si="2"/>
        <v>62704</v>
      </c>
      <c r="C48" s="110">
        <v>8</v>
      </c>
      <c r="D48" s="110">
        <f t="shared" si="3"/>
        <v>5</v>
      </c>
      <c r="E48" s="110">
        <f t="shared" si="4"/>
        <v>23</v>
      </c>
      <c r="F48" s="110"/>
    </row>
    <row r="49" spans="1:6" ht="15" x14ac:dyDescent="0.25">
      <c r="A49" s="109"/>
      <c r="B49" s="110">
        <f t="shared" si="2"/>
        <v>62704</v>
      </c>
      <c r="C49" s="110">
        <v>9</v>
      </c>
      <c r="D49" s="110">
        <f t="shared" si="3"/>
        <v>0</v>
      </c>
      <c r="E49" s="110">
        <f t="shared" si="4"/>
        <v>23</v>
      </c>
      <c r="F49" s="110"/>
    </row>
    <row r="50" spans="1:6" ht="15" x14ac:dyDescent="0.25">
      <c r="A50" s="109"/>
      <c r="B50" s="110">
        <f t="shared" si="2"/>
        <v>62704</v>
      </c>
      <c r="C50" s="110">
        <v>10</v>
      </c>
      <c r="D50" s="110">
        <f t="shared" si="3"/>
        <v>0</v>
      </c>
      <c r="E50" s="110">
        <f t="shared" si="4"/>
        <v>23</v>
      </c>
      <c r="F50" s="110"/>
    </row>
    <row r="51" spans="1:6" ht="15" x14ac:dyDescent="0.25">
      <c r="A51" s="109"/>
      <c r="B51" s="110">
        <f t="shared" si="2"/>
        <v>62704</v>
      </c>
      <c r="C51" s="110">
        <v>11</v>
      </c>
      <c r="D51" s="110">
        <f t="shared" si="3"/>
        <v>0</v>
      </c>
      <c r="E51" s="110">
        <f t="shared" si="4"/>
        <v>23</v>
      </c>
      <c r="F51" s="110"/>
    </row>
    <row r="52" spans="1:6" ht="15" x14ac:dyDescent="0.25">
      <c r="A52" s="109"/>
      <c r="B52" s="110">
        <f t="shared" si="2"/>
        <v>62704</v>
      </c>
      <c r="C52" s="110">
        <v>12</v>
      </c>
      <c r="D52" s="110">
        <f t="shared" si="3"/>
        <v>0</v>
      </c>
      <c r="E52" s="110">
        <f t="shared" si="4"/>
        <v>23</v>
      </c>
      <c r="F52" s="110"/>
    </row>
    <row r="53" spans="1:6" ht="15" x14ac:dyDescent="0.25">
      <c r="A53" s="109"/>
      <c r="B53" s="110">
        <f t="shared" si="2"/>
        <v>62704</v>
      </c>
      <c r="C53" s="110">
        <v>13</v>
      </c>
      <c r="D53" s="110">
        <f t="shared" si="3"/>
        <v>0</v>
      </c>
      <c r="E53" s="110">
        <f t="shared" si="4"/>
        <v>23</v>
      </c>
      <c r="F53" s="110"/>
    </row>
    <row r="54" spans="1:6" ht="15" x14ac:dyDescent="0.25">
      <c r="A54" s="109"/>
      <c r="B54" s="110">
        <f t="shared" si="2"/>
        <v>62704</v>
      </c>
      <c r="C54" s="110">
        <v>14</v>
      </c>
      <c r="D54" s="110">
        <f t="shared" si="3"/>
        <v>0</v>
      </c>
      <c r="E54" s="110">
        <f t="shared" si="4"/>
        <v>23</v>
      </c>
      <c r="F54" s="110"/>
    </row>
    <row r="55" spans="1:6" ht="15" x14ac:dyDescent="0.25">
      <c r="A55" s="109"/>
      <c r="B55" s="110">
        <f t="shared" si="2"/>
        <v>62704</v>
      </c>
      <c r="C55" s="110">
        <v>15</v>
      </c>
      <c r="D55" s="110">
        <f t="shared" si="3"/>
        <v>0</v>
      </c>
      <c r="E55" s="110">
        <f t="shared" si="4"/>
        <v>23</v>
      </c>
      <c r="F55" s="110"/>
    </row>
    <row r="56" spans="1:6" ht="15" x14ac:dyDescent="0.25">
      <c r="A56" s="109"/>
      <c r="B56" s="110">
        <f t="shared" si="2"/>
        <v>62704</v>
      </c>
      <c r="C56" s="110">
        <v>16</v>
      </c>
      <c r="D56" s="110">
        <f t="shared" si="3"/>
        <v>0</v>
      </c>
      <c r="E56" s="110">
        <f t="shared" si="4"/>
        <v>23</v>
      </c>
      <c r="F56" s="110"/>
    </row>
    <row r="57" spans="1:6" ht="15" x14ac:dyDescent="0.25">
      <c r="A57" s="109"/>
      <c r="B57" s="110">
        <f t="shared" si="2"/>
        <v>62704</v>
      </c>
      <c r="C57" s="110">
        <v>17</v>
      </c>
      <c r="D57" s="110">
        <f t="shared" si="3"/>
        <v>0</v>
      </c>
      <c r="E57" s="110">
        <f t="shared" si="4"/>
        <v>23</v>
      </c>
      <c r="F57" s="110"/>
    </row>
    <row r="58" spans="1:6" x14ac:dyDescent="0.25">
      <c r="A58" s="109"/>
      <c r="B58" s="110">
        <f t="shared" si="2"/>
        <v>62704</v>
      </c>
      <c r="C58" s="110">
        <v>18</v>
      </c>
      <c r="D58" s="110">
        <f t="shared" si="3"/>
        <v>0</v>
      </c>
      <c r="E58" s="110">
        <f t="shared" si="4"/>
        <v>23</v>
      </c>
      <c r="F58" s="111"/>
    </row>
    <row r="59" spans="1:6" x14ac:dyDescent="0.25">
      <c r="A59" s="109"/>
      <c r="B59" s="110">
        <f t="shared" si="2"/>
        <v>62704</v>
      </c>
      <c r="C59" s="110">
        <v>19</v>
      </c>
      <c r="D59" s="110">
        <f t="shared" si="3"/>
        <v>0</v>
      </c>
      <c r="E59" s="110">
        <f t="shared" si="4"/>
        <v>23</v>
      </c>
      <c r="F59" s="111"/>
    </row>
    <row r="60" spans="1:6" x14ac:dyDescent="0.25">
      <c r="A60" s="109"/>
      <c r="B60" s="110">
        <f t="shared" si="2"/>
        <v>62704</v>
      </c>
      <c r="C60" s="110">
        <v>20</v>
      </c>
      <c r="D60" s="110">
        <f t="shared" si="3"/>
        <v>0</v>
      </c>
      <c r="E60" s="110">
        <f t="shared" si="4"/>
        <v>23</v>
      </c>
      <c r="F60" s="111"/>
    </row>
    <row r="61" spans="1:6" x14ac:dyDescent="0.25">
      <c r="A61" s="109"/>
      <c r="B61" s="110">
        <f t="shared" si="2"/>
        <v>62704</v>
      </c>
      <c r="C61" s="110">
        <v>21</v>
      </c>
      <c r="D61" s="110">
        <f t="shared" si="3"/>
        <v>0</v>
      </c>
      <c r="E61" s="110">
        <f t="shared" si="4"/>
        <v>23</v>
      </c>
      <c r="F61" s="111"/>
    </row>
    <row r="62" spans="1:6" x14ac:dyDescent="0.25">
      <c r="A62" s="109"/>
      <c r="B62" s="110">
        <f t="shared" si="2"/>
        <v>62704</v>
      </c>
      <c r="C62" s="110">
        <v>22</v>
      </c>
      <c r="D62" s="110">
        <f t="shared" si="3"/>
        <v>0</v>
      </c>
      <c r="E62" s="110">
        <f t="shared" si="4"/>
        <v>23</v>
      </c>
      <c r="F62" s="111"/>
    </row>
    <row r="63" spans="1:6" x14ac:dyDescent="0.25">
      <c r="A63" s="109"/>
      <c r="B63" s="110">
        <f t="shared" si="2"/>
        <v>62704</v>
      </c>
      <c r="C63" s="110">
        <v>23</v>
      </c>
      <c r="D63" s="110">
        <f t="shared" si="3"/>
        <v>0</v>
      </c>
      <c r="E63" s="110">
        <f t="shared" si="4"/>
        <v>23</v>
      </c>
      <c r="F63" s="111"/>
    </row>
    <row r="64" spans="1:6" x14ac:dyDescent="0.25">
      <c r="A64" s="109"/>
      <c r="B64" s="110">
        <f t="shared" si="2"/>
        <v>62704</v>
      </c>
      <c r="C64" s="110">
        <v>24</v>
      </c>
      <c r="D64" s="110">
        <f t="shared" si="3"/>
        <v>0</v>
      </c>
      <c r="E64" s="110">
        <f t="shared" si="4"/>
        <v>23</v>
      </c>
      <c r="F64" s="111"/>
    </row>
    <row r="65" spans="1:6" x14ac:dyDescent="0.25">
      <c r="A65" s="109"/>
      <c r="B65" s="110">
        <f t="shared" si="2"/>
        <v>62704</v>
      </c>
      <c r="C65" s="110">
        <v>25</v>
      </c>
      <c r="D65" s="110">
        <f t="shared" si="3"/>
        <v>0</v>
      </c>
      <c r="E65" s="110">
        <f t="shared" si="4"/>
        <v>23</v>
      </c>
      <c r="F65" s="111"/>
    </row>
    <row r="66" spans="1:6" x14ac:dyDescent="0.25">
      <c r="A66" s="109"/>
      <c r="B66" s="110">
        <f t="shared" si="2"/>
        <v>62704</v>
      </c>
      <c r="C66" s="110">
        <v>26</v>
      </c>
      <c r="D66" s="110">
        <f t="shared" si="3"/>
        <v>0</v>
      </c>
      <c r="E66" s="110">
        <f t="shared" si="4"/>
        <v>23</v>
      </c>
      <c r="F66" s="111"/>
    </row>
    <row r="67" spans="1:6" x14ac:dyDescent="0.25">
      <c r="A67" s="109"/>
      <c r="B67" s="110">
        <f t="shared" si="2"/>
        <v>62704</v>
      </c>
      <c r="C67" s="110">
        <v>27</v>
      </c>
      <c r="D67" s="110">
        <f t="shared" si="3"/>
        <v>0</v>
      </c>
      <c r="E67" s="110">
        <f t="shared" si="4"/>
        <v>23</v>
      </c>
      <c r="F67" s="111"/>
    </row>
    <row r="68" spans="1:6" x14ac:dyDescent="0.25">
      <c r="A68" s="109"/>
      <c r="B68" s="110">
        <f t="shared" si="2"/>
        <v>62704</v>
      </c>
      <c r="C68" s="110">
        <v>28</v>
      </c>
      <c r="D68" s="110">
        <f t="shared" si="3"/>
        <v>0</v>
      </c>
      <c r="E68" s="110">
        <f t="shared" si="4"/>
        <v>23</v>
      </c>
      <c r="F68" s="111"/>
    </row>
    <row r="69" spans="1:6" x14ac:dyDescent="0.25">
      <c r="A69" s="109"/>
      <c r="B69" s="110">
        <f t="shared" si="2"/>
        <v>62704</v>
      </c>
      <c r="C69" s="110">
        <v>29</v>
      </c>
      <c r="D69" s="110">
        <f t="shared" si="3"/>
        <v>0</v>
      </c>
      <c r="E69" s="110">
        <f t="shared" si="4"/>
        <v>23</v>
      </c>
      <c r="F69" s="111"/>
    </row>
    <row r="70" spans="1:6" x14ac:dyDescent="0.25">
      <c r="A70" s="109"/>
      <c r="B70" s="110">
        <f t="shared" si="2"/>
        <v>62704</v>
      </c>
      <c r="C70" s="110">
        <v>30</v>
      </c>
      <c r="D70" s="110">
        <f t="shared" si="3"/>
        <v>0</v>
      </c>
      <c r="E70" s="110">
        <f t="shared" si="4"/>
        <v>23</v>
      </c>
      <c r="F70" s="111"/>
    </row>
    <row r="71" spans="1:6" x14ac:dyDescent="0.25">
      <c r="A71" s="109"/>
      <c r="B71" s="110">
        <f t="shared" si="2"/>
        <v>62704</v>
      </c>
      <c r="C71" s="110">
        <v>31</v>
      </c>
      <c r="D71" s="110">
        <f t="shared" si="3"/>
        <v>0</v>
      </c>
      <c r="E71" s="110">
        <f t="shared" si="4"/>
        <v>23</v>
      </c>
      <c r="F71" s="111"/>
    </row>
  </sheetData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98"/>
  <dimension ref="A1:CG71"/>
  <sheetViews>
    <sheetView rightToLeft="1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4" sqref="I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4.5703125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56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 t="s">
        <v>545</v>
      </c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2026</v>
      </c>
      <c r="C6" s="60">
        <f>COUNTA(D6,F6,H6,J6,N6,P6,R6,T6,V6,X6,AB6,AD6,AH6,AL6,AN6,AP6,AR6,AJ6,AF6,AV6,AX6,AZ6,BB6,BD6,BF6,BH6,BJ6,BN6,BR6,BP6,BL6,BT6,BV6,BX6,BZ6,CB6,CD6,CF6,L6,Z6,AT6)</f>
        <v>1</v>
      </c>
      <c r="D6" s="164" t="s">
        <v>248</v>
      </c>
      <c r="E6" s="22">
        <v>2026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4055</v>
      </c>
      <c r="C9" s="60">
        <f t="shared" si="1"/>
        <v>2</v>
      </c>
      <c r="D9" s="163" t="s">
        <v>530</v>
      </c>
      <c r="E9" s="22">
        <v>982</v>
      </c>
      <c r="F9" s="22" t="s">
        <v>544</v>
      </c>
      <c r="G9" s="22">
        <v>3073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5355</v>
      </c>
      <c r="C10" s="60">
        <f t="shared" si="1"/>
        <v>2</v>
      </c>
      <c r="D10" s="22" t="s">
        <v>634</v>
      </c>
      <c r="E10" s="22">
        <v>3131</v>
      </c>
      <c r="F10" s="22" t="s">
        <v>635</v>
      </c>
      <c r="G10" s="22">
        <v>2224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6345</v>
      </c>
      <c r="C12" s="60">
        <f t="shared" si="1"/>
        <v>4</v>
      </c>
      <c r="D12" s="163" t="s">
        <v>758</v>
      </c>
      <c r="E12" s="22">
        <v>1292</v>
      </c>
      <c r="F12" s="164" t="s">
        <v>802</v>
      </c>
      <c r="G12" s="22">
        <v>1434</v>
      </c>
      <c r="H12" s="163" t="s">
        <v>803</v>
      </c>
      <c r="I12" s="22">
        <v>1406</v>
      </c>
      <c r="J12" s="163" t="s">
        <v>837</v>
      </c>
      <c r="K12" s="22">
        <v>2213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6078</v>
      </c>
      <c r="C13" s="60">
        <f t="shared" si="1"/>
        <v>3</v>
      </c>
      <c r="D13" s="22" t="s">
        <v>877</v>
      </c>
      <c r="E13" s="22">
        <v>1467</v>
      </c>
      <c r="F13" s="22" t="s">
        <v>878</v>
      </c>
      <c r="G13" s="22">
        <v>3084</v>
      </c>
      <c r="H13" s="22" t="s">
        <v>904</v>
      </c>
      <c r="I13" s="22">
        <v>1527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23859</v>
      </c>
      <c r="C37" s="23">
        <f>SUM(C6:C36)</f>
        <v>12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2026</v>
      </c>
      <c r="C41" s="110">
        <v>1</v>
      </c>
      <c r="D41" s="110">
        <f>C6</f>
        <v>1</v>
      </c>
      <c r="E41" s="110">
        <f>D41</f>
        <v>1</v>
      </c>
      <c r="F41" s="110"/>
    </row>
    <row r="42" spans="1:85" ht="15" x14ac:dyDescent="0.25">
      <c r="A42" s="109"/>
      <c r="B42" s="110">
        <f t="shared" ref="B42:B71" si="2">B41+B7</f>
        <v>2026</v>
      </c>
      <c r="C42" s="110">
        <v>2</v>
      </c>
      <c r="D42" s="110">
        <f>C7</f>
        <v>0</v>
      </c>
      <c r="E42" s="110">
        <f>E41+D42</f>
        <v>1</v>
      </c>
      <c r="F42" s="110"/>
    </row>
    <row r="43" spans="1:85" ht="15" x14ac:dyDescent="0.25">
      <c r="A43" s="109"/>
      <c r="B43" s="110">
        <f t="shared" si="2"/>
        <v>2026</v>
      </c>
      <c r="C43" s="110">
        <v>3</v>
      </c>
      <c r="D43" s="110">
        <f t="shared" ref="D43:D71" si="3">C8</f>
        <v>0</v>
      </c>
      <c r="E43" s="110">
        <f>E42+D43</f>
        <v>1</v>
      </c>
      <c r="F43" s="110"/>
    </row>
    <row r="44" spans="1:85" ht="15" x14ac:dyDescent="0.25">
      <c r="A44" s="109"/>
      <c r="B44" s="110">
        <f t="shared" si="2"/>
        <v>6081</v>
      </c>
      <c r="C44" s="110">
        <v>4</v>
      </c>
      <c r="D44" s="110">
        <f t="shared" si="3"/>
        <v>2</v>
      </c>
      <c r="E44" s="110">
        <f t="shared" ref="E44:E71" si="4">E43+D44</f>
        <v>3</v>
      </c>
      <c r="F44" s="110"/>
    </row>
    <row r="45" spans="1:85" ht="15" x14ac:dyDescent="0.25">
      <c r="A45" s="109"/>
      <c r="B45" s="110">
        <f t="shared" si="2"/>
        <v>11436</v>
      </c>
      <c r="C45" s="110">
        <v>5</v>
      </c>
      <c r="D45" s="110">
        <f t="shared" si="3"/>
        <v>2</v>
      </c>
      <c r="E45" s="110">
        <f t="shared" si="4"/>
        <v>5</v>
      </c>
      <c r="F45" s="110"/>
    </row>
    <row r="46" spans="1:85" ht="15" x14ac:dyDescent="0.25">
      <c r="A46" s="109"/>
      <c r="B46" s="110">
        <f t="shared" si="2"/>
        <v>11436</v>
      </c>
      <c r="C46" s="110">
        <v>6</v>
      </c>
      <c r="D46" s="110">
        <f t="shared" si="3"/>
        <v>0</v>
      </c>
      <c r="E46" s="110">
        <f t="shared" si="4"/>
        <v>5</v>
      </c>
      <c r="F46" s="110"/>
    </row>
    <row r="47" spans="1:85" ht="15" x14ac:dyDescent="0.25">
      <c r="A47" s="109"/>
      <c r="B47" s="110">
        <f t="shared" si="2"/>
        <v>17781</v>
      </c>
      <c r="C47" s="110">
        <v>7</v>
      </c>
      <c r="D47" s="110">
        <f t="shared" si="3"/>
        <v>4</v>
      </c>
      <c r="E47" s="110">
        <f t="shared" si="4"/>
        <v>9</v>
      </c>
      <c r="F47" s="110"/>
    </row>
    <row r="48" spans="1:85" ht="15" x14ac:dyDescent="0.25">
      <c r="A48" s="109"/>
      <c r="B48" s="110">
        <f t="shared" si="2"/>
        <v>23859</v>
      </c>
      <c r="C48" s="110">
        <v>8</v>
      </c>
      <c r="D48" s="110">
        <f t="shared" si="3"/>
        <v>3</v>
      </c>
      <c r="E48" s="110">
        <f t="shared" si="4"/>
        <v>12</v>
      </c>
      <c r="F48" s="110"/>
    </row>
    <row r="49" spans="1:6" ht="15" x14ac:dyDescent="0.25">
      <c r="A49" s="109"/>
      <c r="B49" s="110">
        <f t="shared" si="2"/>
        <v>23859</v>
      </c>
      <c r="C49" s="110">
        <v>9</v>
      </c>
      <c r="D49" s="110">
        <f t="shared" si="3"/>
        <v>0</v>
      </c>
      <c r="E49" s="110">
        <f t="shared" si="4"/>
        <v>12</v>
      </c>
      <c r="F49" s="110"/>
    </row>
    <row r="50" spans="1:6" ht="15" x14ac:dyDescent="0.25">
      <c r="A50" s="109"/>
      <c r="B50" s="110">
        <f t="shared" si="2"/>
        <v>23859</v>
      </c>
      <c r="C50" s="110">
        <v>10</v>
      </c>
      <c r="D50" s="110">
        <f t="shared" si="3"/>
        <v>0</v>
      </c>
      <c r="E50" s="110">
        <f t="shared" si="4"/>
        <v>12</v>
      </c>
      <c r="F50" s="110"/>
    </row>
    <row r="51" spans="1:6" ht="15" x14ac:dyDescent="0.25">
      <c r="A51" s="109"/>
      <c r="B51" s="110">
        <f t="shared" si="2"/>
        <v>23859</v>
      </c>
      <c r="C51" s="110">
        <v>11</v>
      </c>
      <c r="D51" s="110">
        <f t="shared" si="3"/>
        <v>0</v>
      </c>
      <c r="E51" s="110">
        <f t="shared" si="4"/>
        <v>12</v>
      </c>
      <c r="F51" s="110"/>
    </row>
    <row r="52" spans="1:6" ht="15" x14ac:dyDescent="0.25">
      <c r="A52" s="109"/>
      <c r="B52" s="110">
        <f t="shared" si="2"/>
        <v>23859</v>
      </c>
      <c r="C52" s="110">
        <v>12</v>
      </c>
      <c r="D52" s="110">
        <f t="shared" si="3"/>
        <v>0</v>
      </c>
      <c r="E52" s="110">
        <f t="shared" si="4"/>
        <v>12</v>
      </c>
      <c r="F52" s="110"/>
    </row>
    <row r="53" spans="1:6" ht="15" x14ac:dyDescent="0.25">
      <c r="A53" s="109"/>
      <c r="B53" s="110">
        <f t="shared" si="2"/>
        <v>23859</v>
      </c>
      <c r="C53" s="110">
        <v>13</v>
      </c>
      <c r="D53" s="110">
        <f t="shared" si="3"/>
        <v>0</v>
      </c>
      <c r="E53" s="110">
        <f t="shared" si="4"/>
        <v>12</v>
      </c>
      <c r="F53" s="110"/>
    </row>
    <row r="54" spans="1:6" ht="15" x14ac:dyDescent="0.25">
      <c r="A54" s="109"/>
      <c r="B54" s="110">
        <f t="shared" si="2"/>
        <v>23859</v>
      </c>
      <c r="C54" s="110">
        <v>14</v>
      </c>
      <c r="D54" s="110">
        <f t="shared" si="3"/>
        <v>0</v>
      </c>
      <c r="E54" s="110">
        <f t="shared" si="4"/>
        <v>12</v>
      </c>
      <c r="F54" s="110"/>
    </row>
    <row r="55" spans="1:6" ht="15" x14ac:dyDescent="0.25">
      <c r="A55" s="109"/>
      <c r="B55" s="110">
        <f t="shared" si="2"/>
        <v>23859</v>
      </c>
      <c r="C55" s="110">
        <v>15</v>
      </c>
      <c r="D55" s="110">
        <f t="shared" si="3"/>
        <v>0</v>
      </c>
      <c r="E55" s="110">
        <f t="shared" si="4"/>
        <v>12</v>
      </c>
      <c r="F55" s="110"/>
    </row>
    <row r="56" spans="1:6" ht="15" x14ac:dyDescent="0.25">
      <c r="A56" s="109"/>
      <c r="B56" s="110">
        <f t="shared" si="2"/>
        <v>23859</v>
      </c>
      <c r="C56" s="110">
        <v>16</v>
      </c>
      <c r="D56" s="110">
        <f t="shared" si="3"/>
        <v>0</v>
      </c>
      <c r="E56" s="110">
        <f t="shared" si="4"/>
        <v>12</v>
      </c>
      <c r="F56" s="110"/>
    </row>
    <row r="57" spans="1:6" ht="15" x14ac:dyDescent="0.25">
      <c r="A57" s="109"/>
      <c r="B57" s="110">
        <f t="shared" si="2"/>
        <v>23859</v>
      </c>
      <c r="C57" s="110">
        <v>17</v>
      </c>
      <c r="D57" s="110">
        <f t="shared" si="3"/>
        <v>0</v>
      </c>
      <c r="E57" s="110">
        <f t="shared" si="4"/>
        <v>12</v>
      </c>
      <c r="F57" s="110"/>
    </row>
    <row r="58" spans="1:6" x14ac:dyDescent="0.25">
      <c r="A58" s="109"/>
      <c r="B58" s="110">
        <f t="shared" si="2"/>
        <v>23859</v>
      </c>
      <c r="C58" s="110">
        <v>18</v>
      </c>
      <c r="D58" s="110">
        <f t="shared" si="3"/>
        <v>0</v>
      </c>
      <c r="E58" s="110">
        <f t="shared" si="4"/>
        <v>12</v>
      </c>
      <c r="F58" s="111"/>
    </row>
    <row r="59" spans="1:6" x14ac:dyDescent="0.25">
      <c r="A59" s="109"/>
      <c r="B59" s="110">
        <f t="shared" si="2"/>
        <v>23859</v>
      </c>
      <c r="C59" s="110">
        <v>19</v>
      </c>
      <c r="D59" s="110">
        <f t="shared" si="3"/>
        <v>0</v>
      </c>
      <c r="E59" s="110">
        <f t="shared" si="4"/>
        <v>12</v>
      </c>
      <c r="F59" s="111"/>
    </row>
    <row r="60" spans="1:6" x14ac:dyDescent="0.25">
      <c r="A60" s="109"/>
      <c r="B60" s="110">
        <f t="shared" si="2"/>
        <v>23859</v>
      </c>
      <c r="C60" s="110">
        <v>20</v>
      </c>
      <c r="D60" s="110">
        <f t="shared" si="3"/>
        <v>0</v>
      </c>
      <c r="E60" s="110">
        <f t="shared" si="4"/>
        <v>12</v>
      </c>
      <c r="F60" s="111"/>
    </row>
    <row r="61" spans="1:6" x14ac:dyDescent="0.25">
      <c r="A61" s="109"/>
      <c r="B61" s="110">
        <f t="shared" si="2"/>
        <v>23859</v>
      </c>
      <c r="C61" s="110">
        <v>21</v>
      </c>
      <c r="D61" s="110">
        <f t="shared" si="3"/>
        <v>0</v>
      </c>
      <c r="E61" s="110">
        <f t="shared" si="4"/>
        <v>12</v>
      </c>
      <c r="F61" s="111"/>
    </row>
    <row r="62" spans="1:6" x14ac:dyDescent="0.25">
      <c r="A62" s="109"/>
      <c r="B62" s="110">
        <f t="shared" si="2"/>
        <v>23859</v>
      </c>
      <c r="C62" s="110">
        <v>22</v>
      </c>
      <c r="D62" s="110">
        <f t="shared" si="3"/>
        <v>0</v>
      </c>
      <c r="E62" s="110">
        <f t="shared" si="4"/>
        <v>12</v>
      </c>
      <c r="F62" s="111"/>
    </row>
    <row r="63" spans="1:6" x14ac:dyDescent="0.25">
      <c r="A63" s="109"/>
      <c r="B63" s="110">
        <f t="shared" si="2"/>
        <v>23859</v>
      </c>
      <c r="C63" s="110">
        <v>23</v>
      </c>
      <c r="D63" s="110">
        <f t="shared" si="3"/>
        <v>0</v>
      </c>
      <c r="E63" s="110">
        <f t="shared" si="4"/>
        <v>12</v>
      </c>
      <c r="F63" s="111"/>
    </row>
    <row r="64" spans="1:6" x14ac:dyDescent="0.25">
      <c r="A64" s="109"/>
      <c r="B64" s="110">
        <f t="shared" si="2"/>
        <v>23859</v>
      </c>
      <c r="C64" s="110">
        <v>24</v>
      </c>
      <c r="D64" s="110">
        <f t="shared" si="3"/>
        <v>0</v>
      </c>
      <c r="E64" s="110">
        <f t="shared" si="4"/>
        <v>12</v>
      </c>
      <c r="F64" s="111"/>
    </row>
    <row r="65" spans="1:6" x14ac:dyDescent="0.25">
      <c r="A65" s="109"/>
      <c r="B65" s="110">
        <f t="shared" si="2"/>
        <v>23859</v>
      </c>
      <c r="C65" s="110">
        <v>25</v>
      </c>
      <c r="D65" s="110">
        <f t="shared" si="3"/>
        <v>0</v>
      </c>
      <c r="E65" s="110">
        <f t="shared" si="4"/>
        <v>12</v>
      </c>
      <c r="F65" s="111"/>
    </row>
    <row r="66" spans="1:6" x14ac:dyDescent="0.25">
      <c r="A66" s="109"/>
      <c r="B66" s="110">
        <f t="shared" si="2"/>
        <v>23859</v>
      </c>
      <c r="C66" s="110">
        <v>26</v>
      </c>
      <c r="D66" s="110">
        <f t="shared" si="3"/>
        <v>0</v>
      </c>
      <c r="E66" s="110">
        <f t="shared" si="4"/>
        <v>12</v>
      </c>
      <c r="F66" s="111"/>
    </row>
    <row r="67" spans="1:6" x14ac:dyDescent="0.25">
      <c r="A67" s="109"/>
      <c r="B67" s="110">
        <f t="shared" si="2"/>
        <v>23859</v>
      </c>
      <c r="C67" s="110">
        <v>27</v>
      </c>
      <c r="D67" s="110">
        <f t="shared" si="3"/>
        <v>0</v>
      </c>
      <c r="E67" s="110">
        <f t="shared" si="4"/>
        <v>12</v>
      </c>
      <c r="F67" s="111"/>
    </row>
    <row r="68" spans="1:6" x14ac:dyDescent="0.25">
      <c r="A68" s="109"/>
      <c r="B68" s="110">
        <f t="shared" si="2"/>
        <v>23859</v>
      </c>
      <c r="C68" s="110">
        <v>28</v>
      </c>
      <c r="D68" s="110">
        <f t="shared" si="3"/>
        <v>0</v>
      </c>
      <c r="E68" s="110">
        <f t="shared" si="4"/>
        <v>12</v>
      </c>
      <c r="F68" s="111"/>
    </row>
    <row r="69" spans="1:6" x14ac:dyDescent="0.25">
      <c r="A69" s="109"/>
      <c r="B69" s="110">
        <f t="shared" si="2"/>
        <v>23859</v>
      </c>
      <c r="C69" s="110">
        <v>29</v>
      </c>
      <c r="D69" s="110">
        <f t="shared" si="3"/>
        <v>0</v>
      </c>
      <c r="E69" s="110">
        <f t="shared" si="4"/>
        <v>12</v>
      </c>
      <c r="F69" s="111"/>
    </row>
    <row r="70" spans="1:6" x14ac:dyDescent="0.25">
      <c r="A70" s="109"/>
      <c r="B70" s="110">
        <f t="shared" si="2"/>
        <v>23859</v>
      </c>
      <c r="C70" s="110">
        <v>30</v>
      </c>
      <c r="D70" s="110">
        <f t="shared" si="3"/>
        <v>0</v>
      </c>
      <c r="E70" s="110">
        <f t="shared" si="4"/>
        <v>12</v>
      </c>
      <c r="F70" s="111"/>
    </row>
    <row r="71" spans="1:6" x14ac:dyDescent="0.25">
      <c r="A71" s="109"/>
      <c r="B71" s="110">
        <f t="shared" si="2"/>
        <v>23859</v>
      </c>
      <c r="C71" s="110">
        <v>31</v>
      </c>
      <c r="D71" s="110">
        <f t="shared" si="3"/>
        <v>0</v>
      </c>
      <c r="E71" s="110">
        <f t="shared" si="4"/>
        <v>12</v>
      </c>
      <c r="F71" s="111"/>
    </row>
  </sheetData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53A8-4248-4BAB-95BE-29EB587451BE}"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5" sqref="D15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4.5703125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433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64"/>
      <c r="F3" s="64"/>
      <c r="G3" s="64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172"/>
      <c r="E4" s="172"/>
      <c r="F4" s="172"/>
      <c r="G4" s="172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171" t="s">
        <v>115</v>
      </c>
      <c r="C5" s="171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0</v>
      </c>
      <c r="C6" s="60">
        <f>COUNTA(D6,F6,H6,J6,N6,P6,R6,T6,V6,X6,AB6,AD6,AH6,AL6,AN6,AP6,AR6,AJ6,AF6,AV6,AX6,AZ6,BB6,BD6,BF6,BH6,BJ6,BN6,BR6,BP6,BL6,BT6,BV6,BX6,BZ6,CB6,CD6,CF6,L6,Z6,AT6)</f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2155</v>
      </c>
      <c r="C7" s="60">
        <f t="shared" ref="C7:C36" si="1">COUNTA(D7,F7,H7,J7,N7,P7,R7,T7,V7,X7,AB7,AD7,AH7,AL7,AN7,AP7,AR7,AJ7,AF7,AV7,AX7,AZ7,BB7,BD7,BF7,BH7,BJ7,BN7,BR7,BP7,BL7,BT7,BV7,BX7,BZ7,CB7,CD7,CF7,L7,Z7,AT7)</f>
        <v>1</v>
      </c>
      <c r="D7" s="164" t="s">
        <v>396</v>
      </c>
      <c r="E7" s="22">
        <v>2155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3016</v>
      </c>
      <c r="C8" s="60">
        <f t="shared" si="1"/>
        <v>1</v>
      </c>
      <c r="D8" s="164" t="s">
        <v>374</v>
      </c>
      <c r="E8" s="22">
        <v>3016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3046</v>
      </c>
      <c r="C9" s="60">
        <f t="shared" si="1"/>
        <v>1</v>
      </c>
      <c r="D9" s="164" t="s">
        <v>527</v>
      </c>
      <c r="E9" s="22">
        <v>3046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3590</v>
      </c>
      <c r="C10" s="60">
        <f t="shared" si="1"/>
        <v>2</v>
      </c>
      <c r="D10" s="22" t="s">
        <v>600</v>
      </c>
      <c r="E10" s="22">
        <v>2556</v>
      </c>
      <c r="F10" s="22" t="s">
        <v>630</v>
      </c>
      <c r="G10" s="22">
        <v>1034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2947</v>
      </c>
      <c r="C12" s="60">
        <f t="shared" si="1"/>
        <v>3</v>
      </c>
      <c r="D12" s="163" t="s">
        <v>761</v>
      </c>
      <c r="E12" s="22">
        <v>1007</v>
      </c>
      <c r="F12" s="163" t="s">
        <v>792</v>
      </c>
      <c r="G12" s="22">
        <v>919</v>
      </c>
      <c r="H12" s="22" t="s">
        <v>826</v>
      </c>
      <c r="I12" s="22">
        <v>1021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2808</v>
      </c>
      <c r="C13" s="60">
        <f t="shared" si="1"/>
        <v>1</v>
      </c>
      <c r="D13" s="22" t="s">
        <v>881</v>
      </c>
      <c r="E13" s="22">
        <v>2808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17562</v>
      </c>
      <c r="C37" s="23">
        <f>SUM(C6:C36)</f>
        <v>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0</v>
      </c>
      <c r="C41" s="110">
        <v>1</v>
      </c>
      <c r="D41" s="110">
        <f>C6</f>
        <v>0</v>
      </c>
      <c r="E41" s="110">
        <f>D41</f>
        <v>0</v>
      </c>
      <c r="F41" s="110"/>
    </row>
    <row r="42" spans="1:85" ht="15" x14ac:dyDescent="0.25">
      <c r="A42" s="109"/>
      <c r="B42" s="110">
        <f t="shared" ref="B42:B71" si="2">B41+B7</f>
        <v>2155</v>
      </c>
      <c r="C42" s="110">
        <v>2</v>
      </c>
      <c r="D42" s="110">
        <f>C7</f>
        <v>1</v>
      </c>
      <c r="E42" s="110">
        <f>E41+D42</f>
        <v>1</v>
      </c>
      <c r="F42" s="110"/>
    </row>
    <row r="43" spans="1:85" ht="15" x14ac:dyDescent="0.25">
      <c r="A43" s="109"/>
      <c r="B43" s="110">
        <f t="shared" si="2"/>
        <v>5171</v>
      </c>
      <c r="C43" s="110">
        <v>3</v>
      </c>
      <c r="D43" s="110">
        <f t="shared" ref="D43:D71" si="3">C8</f>
        <v>1</v>
      </c>
      <c r="E43" s="110">
        <f>E42+D43</f>
        <v>2</v>
      </c>
      <c r="F43" s="110"/>
    </row>
    <row r="44" spans="1:85" ht="15" x14ac:dyDescent="0.25">
      <c r="A44" s="109"/>
      <c r="B44" s="110">
        <f t="shared" si="2"/>
        <v>8217</v>
      </c>
      <c r="C44" s="110">
        <v>4</v>
      </c>
      <c r="D44" s="110">
        <f t="shared" si="3"/>
        <v>1</v>
      </c>
      <c r="E44" s="110">
        <f t="shared" ref="E44:E71" si="4">E43+D44</f>
        <v>3</v>
      </c>
      <c r="F44" s="110"/>
    </row>
    <row r="45" spans="1:85" ht="15" x14ac:dyDescent="0.25">
      <c r="A45" s="109"/>
      <c r="B45" s="110">
        <f t="shared" si="2"/>
        <v>11807</v>
      </c>
      <c r="C45" s="110">
        <v>5</v>
      </c>
      <c r="D45" s="110">
        <f t="shared" si="3"/>
        <v>2</v>
      </c>
      <c r="E45" s="110">
        <f t="shared" si="4"/>
        <v>5</v>
      </c>
      <c r="F45" s="110"/>
    </row>
    <row r="46" spans="1:85" ht="15" x14ac:dyDescent="0.25">
      <c r="A46" s="109"/>
      <c r="B46" s="110">
        <f t="shared" si="2"/>
        <v>11807</v>
      </c>
      <c r="C46" s="110">
        <v>6</v>
      </c>
      <c r="D46" s="110">
        <f t="shared" si="3"/>
        <v>0</v>
      </c>
      <c r="E46" s="110">
        <f t="shared" si="4"/>
        <v>5</v>
      </c>
      <c r="F46" s="110"/>
    </row>
    <row r="47" spans="1:85" ht="15" x14ac:dyDescent="0.25">
      <c r="A47" s="109"/>
      <c r="B47" s="110">
        <f t="shared" si="2"/>
        <v>14754</v>
      </c>
      <c r="C47" s="110">
        <v>7</v>
      </c>
      <c r="D47" s="110">
        <f t="shared" si="3"/>
        <v>3</v>
      </c>
      <c r="E47" s="110">
        <f t="shared" si="4"/>
        <v>8</v>
      </c>
      <c r="F47" s="110"/>
    </row>
    <row r="48" spans="1:85" ht="15" x14ac:dyDescent="0.25">
      <c r="A48" s="109"/>
      <c r="B48" s="110">
        <f t="shared" si="2"/>
        <v>17562</v>
      </c>
      <c r="C48" s="110">
        <v>8</v>
      </c>
      <c r="D48" s="110">
        <f t="shared" si="3"/>
        <v>1</v>
      </c>
      <c r="E48" s="110">
        <f t="shared" si="4"/>
        <v>9</v>
      </c>
      <c r="F48" s="110"/>
    </row>
    <row r="49" spans="1:6" ht="15" x14ac:dyDescent="0.25">
      <c r="A49" s="109"/>
      <c r="B49" s="110">
        <f t="shared" si="2"/>
        <v>17562</v>
      </c>
      <c r="C49" s="110">
        <v>9</v>
      </c>
      <c r="D49" s="110">
        <f t="shared" si="3"/>
        <v>0</v>
      </c>
      <c r="E49" s="110">
        <f t="shared" si="4"/>
        <v>9</v>
      </c>
      <c r="F49" s="110"/>
    </row>
    <row r="50" spans="1:6" ht="15" x14ac:dyDescent="0.25">
      <c r="A50" s="109"/>
      <c r="B50" s="110">
        <f t="shared" si="2"/>
        <v>17562</v>
      </c>
      <c r="C50" s="110">
        <v>10</v>
      </c>
      <c r="D50" s="110">
        <f t="shared" si="3"/>
        <v>0</v>
      </c>
      <c r="E50" s="110">
        <f t="shared" si="4"/>
        <v>9</v>
      </c>
      <c r="F50" s="110"/>
    </row>
    <row r="51" spans="1:6" ht="15" x14ac:dyDescent="0.25">
      <c r="A51" s="109"/>
      <c r="B51" s="110">
        <f t="shared" si="2"/>
        <v>17562</v>
      </c>
      <c r="C51" s="110">
        <v>11</v>
      </c>
      <c r="D51" s="110">
        <f t="shared" si="3"/>
        <v>0</v>
      </c>
      <c r="E51" s="110">
        <f t="shared" si="4"/>
        <v>9</v>
      </c>
      <c r="F51" s="110"/>
    </row>
    <row r="52" spans="1:6" ht="15" x14ac:dyDescent="0.25">
      <c r="A52" s="109"/>
      <c r="B52" s="110">
        <f t="shared" si="2"/>
        <v>17562</v>
      </c>
      <c r="C52" s="110">
        <v>12</v>
      </c>
      <c r="D52" s="110">
        <f t="shared" si="3"/>
        <v>0</v>
      </c>
      <c r="E52" s="110">
        <f t="shared" si="4"/>
        <v>9</v>
      </c>
      <c r="F52" s="110"/>
    </row>
    <row r="53" spans="1:6" ht="15" x14ac:dyDescent="0.25">
      <c r="A53" s="109"/>
      <c r="B53" s="110">
        <f t="shared" si="2"/>
        <v>17562</v>
      </c>
      <c r="C53" s="110">
        <v>13</v>
      </c>
      <c r="D53" s="110">
        <f t="shared" si="3"/>
        <v>0</v>
      </c>
      <c r="E53" s="110">
        <f t="shared" si="4"/>
        <v>9</v>
      </c>
      <c r="F53" s="110"/>
    </row>
    <row r="54" spans="1:6" ht="15" x14ac:dyDescent="0.25">
      <c r="A54" s="109"/>
      <c r="B54" s="110">
        <f t="shared" si="2"/>
        <v>17562</v>
      </c>
      <c r="C54" s="110">
        <v>14</v>
      </c>
      <c r="D54" s="110">
        <f t="shared" si="3"/>
        <v>0</v>
      </c>
      <c r="E54" s="110">
        <f t="shared" si="4"/>
        <v>9</v>
      </c>
      <c r="F54" s="110"/>
    </row>
    <row r="55" spans="1:6" ht="15" x14ac:dyDescent="0.25">
      <c r="A55" s="109"/>
      <c r="B55" s="110">
        <f t="shared" si="2"/>
        <v>17562</v>
      </c>
      <c r="C55" s="110">
        <v>15</v>
      </c>
      <c r="D55" s="110">
        <f t="shared" si="3"/>
        <v>0</v>
      </c>
      <c r="E55" s="110">
        <f t="shared" si="4"/>
        <v>9</v>
      </c>
      <c r="F55" s="110"/>
    </row>
    <row r="56" spans="1:6" ht="15" x14ac:dyDescent="0.25">
      <c r="A56" s="109"/>
      <c r="B56" s="110">
        <f t="shared" si="2"/>
        <v>17562</v>
      </c>
      <c r="C56" s="110">
        <v>16</v>
      </c>
      <c r="D56" s="110">
        <f t="shared" si="3"/>
        <v>0</v>
      </c>
      <c r="E56" s="110">
        <f t="shared" si="4"/>
        <v>9</v>
      </c>
      <c r="F56" s="110"/>
    </row>
    <row r="57" spans="1:6" ht="15" x14ac:dyDescent="0.25">
      <c r="A57" s="109"/>
      <c r="B57" s="110">
        <f t="shared" si="2"/>
        <v>17562</v>
      </c>
      <c r="C57" s="110">
        <v>17</v>
      </c>
      <c r="D57" s="110">
        <f t="shared" si="3"/>
        <v>0</v>
      </c>
      <c r="E57" s="110">
        <f t="shared" si="4"/>
        <v>9</v>
      </c>
      <c r="F57" s="110"/>
    </row>
    <row r="58" spans="1:6" x14ac:dyDescent="0.25">
      <c r="A58" s="109"/>
      <c r="B58" s="110">
        <f t="shared" si="2"/>
        <v>17562</v>
      </c>
      <c r="C58" s="110">
        <v>18</v>
      </c>
      <c r="D58" s="110">
        <f t="shared" si="3"/>
        <v>0</v>
      </c>
      <c r="E58" s="110">
        <f t="shared" si="4"/>
        <v>9</v>
      </c>
      <c r="F58" s="111"/>
    </row>
    <row r="59" spans="1:6" x14ac:dyDescent="0.25">
      <c r="A59" s="109"/>
      <c r="B59" s="110">
        <f t="shared" si="2"/>
        <v>17562</v>
      </c>
      <c r="C59" s="110">
        <v>19</v>
      </c>
      <c r="D59" s="110">
        <f t="shared" si="3"/>
        <v>0</v>
      </c>
      <c r="E59" s="110">
        <f t="shared" si="4"/>
        <v>9</v>
      </c>
      <c r="F59" s="111"/>
    </row>
    <row r="60" spans="1:6" x14ac:dyDescent="0.25">
      <c r="A60" s="109"/>
      <c r="B60" s="110">
        <f t="shared" si="2"/>
        <v>17562</v>
      </c>
      <c r="C60" s="110">
        <v>20</v>
      </c>
      <c r="D60" s="110">
        <f t="shared" si="3"/>
        <v>0</v>
      </c>
      <c r="E60" s="110">
        <f t="shared" si="4"/>
        <v>9</v>
      </c>
      <c r="F60" s="111"/>
    </row>
    <row r="61" spans="1:6" x14ac:dyDescent="0.25">
      <c r="A61" s="109"/>
      <c r="B61" s="110">
        <f t="shared" si="2"/>
        <v>17562</v>
      </c>
      <c r="C61" s="110">
        <v>21</v>
      </c>
      <c r="D61" s="110">
        <f t="shared" si="3"/>
        <v>0</v>
      </c>
      <c r="E61" s="110">
        <f t="shared" si="4"/>
        <v>9</v>
      </c>
      <c r="F61" s="111"/>
    </row>
    <row r="62" spans="1:6" x14ac:dyDescent="0.25">
      <c r="A62" s="109"/>
      <c r="B62" s="110">
        <f t="shared" si="2"/>
        <v>17562</v>
      </c>
      <c r="C62" s="110">
        <v>22</v>
      </c>
      <c r="D62" s="110">
        <f t="shared" si="3"/>
        <v>0</v>
      </c>
      <c r="E62" s="110">
        <f t="shared" si="4"/>
        <v>9</v>
      </c>
      <c r="F62" s="111"/>
    </row>
    <row r="63" spans="1:6" x14ac:dyDescent="0.25">
      <c r="A63" s="109"/>
      <c r="B63" s="110">
        <f t="shared" si="2"/>
        <v>17562</v>
      </c>
      <c r="C63" s="110">
        <v>23</v>
      </c>
      <c r="D63" s="110">
        <f t="shared" si="3"/>
        <v>0</v>
      </c>
      <c r="E63" s="110">
        <f t="shared" si="4"/>
        <v>9</v>
      </c>
      <c r="F63" s="111"/>
    </row>
    <row r="64" spans="1:6" x14ac:dyDescent="0.25">
      <c r="A64" s="109"/>
      <c r="B64" s="110">
        <f t="shared" si="2"/>
        <v>17562</v>
      </c>
      <c r="C64" s="110">
        <v>24</v>
      </c>
      <c r="D64" s="110">
        <f t="shared" si="3"/>
        <v>0</v>
      </c>
      <c r="E64" s="110">
        <f t="shared" si="4"/>
        <v>9</v>
      </c>
      <c r="F64" s="111"/>
    </row>
    <row r="65" spans="1:6" x14ac:dyDescent="0.25">
      <c r="A65" s="109"/>
      <c r="B65" s="110">
        <f t="shared" si="2"/>
        <v>17562</v>
      </c>
      <c r="C65" s="110">
        <v>25</v>
      </c>
      <c r="D65" s="110">
        <f t="shared" si="3"/>
        <v>0</v>
      </c>
      <c r="E65" s="110">
        <f t="shared" si="4"/>
        <v>9</v>
      </c>
      <c r="F65" s="111"/>
    </row>
    <row r="66" spans="1:6" x14ac:dyDescent="0.25">
      <c r="A66" s="109"/>
      <c r="B66" s="110">
        <f t="shared" si="2"/>
        <v>17562</v>
      </c>
      <c r="C66" s="110">
        <v>26</v>
      </c>
      <c r="D66" s="110">
        <f t="shared" si="3"/>
        <v>0</v>
      </c>
      <c r="E66" s="110">
        <f t="shared" si="4"/>
        <v>9</v>
      </c>
      <c r="F66" s="111"/>
    </row>
    <row r="67" spans="1:6" x14ac:dyDescent="0.25">
      <c r="A67" s="109"/>
      <c r="B67" s="110">
        <f t="shared" si="2"/>
        <v>17562</v>
      </c>
      <c r="C67" s="110">
        <v>27</v>
      </c>
      <c r="D67" s="110">
        <f t="shared" si="3"/>
        <v>0</v>
      </c>
      <c r="E67" s="110">
        <f t="shared" si="4"/>
        <v>9</v>
      </c>
      <c r="F67" s="111"/>
    </row>
    <row r="68" spans="1:6" x14ac:dyDescent="0.25">
      <c r="A68" s="109"/>
      <c r="B68" s="110">
        <f t="shared" si="2"/>
        <v>17562</v>
      </c>
      <c r="C68" s="110">
        <v>28</v>
      </c>
      <c r="D68" s="110">
        <f t="shared" si="3"/>
        <v>0</v>
      </c>
      <c r="E68" s="110">
        <f t="shared" si="4"/>
        <v>9</v>
      </c>
      <c r="F68" s="111"/>
    </row>
    <row r="69" spans="1:6" x14ac:dyDescent="0.25">
      <c r="A69" s="109"/>
      <c r="B69" s="110">
        <f t="shared" si="2"/>
        <v>17562</v>
      </c>
      <c r="C69" s="110">
        <v>29</v>
      </c>
      <c r="D69" s="110">
        <f t="shared" si="3"/>
        <v>0</v>
      </c>
      <c r="E69" s="110">
        <f t="shared" si="4"/>
        <v>9</v>
      </c>
      <c r="F69" s="111"/>
    </row>
    <row r="70" spans="1:6" x14ac:dyDescent="0.25">
      <c r="A70" s="109"/>
      <c r="B70" s="110">
        <f t="shared" si="2"/>
        <v>17562</v>
      </c>
      <c r="C70" s="110">
        <v>30</v>
      </c>
      <c r="D70" s="110">
        <f t="shared" si="3"/>
        <v>0</v>
      </c>
      <c r="E70" s="110">
        <f t="shared" si="4"/>
        <v>9</v>
      </c>
      <c r="F70" s="111"/>
    </row>
    <row r="71" spans="1:6" x14ac:dyDescent="0.25">
      <c r="A71" s="109"/>
      <c r="B71" s="110">
        <f t="shared" si="2"/>
        <v>17562</v>
      </c>
      <c r="C71" s="110">
        <v>31</v>
      </c>
      <c r="D71" s="110">
        <f t="shared" si="3"/>
        <v>0</v>
      </c>
      <c r="E71" s="110">
        <f t="shared" si="4"/>
        <v>9</v>
      </c>
      <c r="F71" s="111"/>
    </row>
  </sheetData>
  <pageMargins left="0.7" right="0.7" top="0.75" bottom="0.75" header="0.3" footer="0.3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99"/>
  <dimension ref="A1:CG71"/>
  <sheetViews>
    <sheetView rightToLeft="1" workbookViewId="0">
      <pane xSplit="3" ySplit="5" topLeftCell="E6" activePane="bottomRight" state="frozen"/>
      <selection pane="topRight" activeCell="D1" sqref="D1"/>
      <selection pane="bottomLeft" activeCell="A6" sqref="A6"/>
      <selection pane="bottomRight" activeCell="I14" sqref="I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4.28515625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45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0</v>
      </c>
      <c r="C6" s="60">
        <f>COUNTA(D6,F6,H6,J6,N6,P6,R6,T6,V6,X6,AB6,AD6,AH6,AL6,AN6,AP6,AR6,AJ6,AF6,AV6,AX6,AZ6,BB6,BD6,BF6,BH6,BJ6,BN6,BR6,BP6,BL6,BT6,BV6,BX6,BZ6,CB6,CD6,CF6,L6,Z6,AT6)</f>
        <v>0</v>
      </c>
      <c r="D6" s="164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4978</v>
      </c>
      <c r="C7" s="60">
        <f t="shared" ref="C7:C36" si="1">COUNTA(D7,F7,H7,J7,N7,P7,R7,T7,V7,X7,AB7,AD7,AH7,AL7,AN7,AP7,AR7,AJ7,AF7,AV7,AX7,AZ7,BB7,BD7,BF7,BH7,BJ7,BN7,BR7,BP7,BL7,BT7,BV7,BX7,BZ7,CB7,CD7,CF7,L7,Z7,AT7)</f>
        <v>2</v>
      </c>
      <c r="D7" s="163" t="s">
        <v>337</v>
      </c>
      <c r="E7" s="22">
        <v>2469</v>
      </c>
      <c r="F7" s="164" t="s">
        <v>375</v>
      </c>
      <c r="G7" s="22">
        <v>2509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2523</v>
      </c>
      <c r="C8" s="60">
        <f t="shared" si="1"/>
        <v>1</v>
      </c>
      <c r="D8" s="164" t="s">
        <v>437</v>
      </c>
      <c r="E8" s="22">
        <v>2523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5017</v>
      </c>
      <c r="C9" s="60">
        <f t="shared" si="1"/>
        <v>2</v>
      </c>
      <c r="D9" s="163" t="s">
        <v>531</v>
      </c>
      <c r="E9" s="22">
        <v>2511</v>
      </c>
      <c r="F9" s="164" t="s">
        <v>569</v>
      </c>
      <c r="G9" s="22">
        <v>2506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5258</v>
      </c>
      <c r="C10" s="60">
        <f t="shared" si="1"/>
        <v>2</v>
      </c>
      <c r="D10" s="22" t="s">
        <v>607</v>
      </c>
      <c r="E10" s="22">
        <v>2738</v>
      </c>
      <c r="F10" s="22" t="s">
        <v>639</v>
      </c>
      <c r="G10" s="22">
        <v>2520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5021</v>
      </c>
      <c r="C11" s="60">
        <f t="shared" si="1"/>
        <v>2</v>
      </c>
      <c r="D11" s="164" t="s">
        <v>668</v>
      </c>
      <c r="E11" s="22">
        <v>2510</v>
      </c>
      <c r="F11" s="164" t="s">
        <v>678</v>
      </c>
      <c r="G11" s="22">
        <v>2511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8048</v>
      </c>
      <c r="C12" s="60">
        <f t="shared" si="1"/>
        <v>4</v>
      </c>
      <c r="D12" s="163" t="s">
        <v>754</v>
      </c>
      <c r="E12" s="22">
        <v>2986</v>
      </c>
      <c r="F12" s="164" t="s">
        <v>777</v>
      </c>
      <c r="G12" s="22">
        <v>3008</v>
      </c>
      <c r="H12" s="164" t="s">
        <v>795</v>
      </c>
      <c r="I12" s="22">
        <v>1017</v>
      </c>
      <c r="J12" s="164" t="s">
        <v>821</v>
      </c>
      <c r="K12" s="22">
        <v>1037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4161</v>
      </c>
      <c r="C13" s="60">
        <f t="shared" si="1"/>
        <v>3</v>
      </c>
      <c r="D13" s="22" t="s">
        <v>916</v>
      </c>
      <c r="E13" s="22">
        <v>1050</v>
      </c>
      <c r="F13" s="22" t="s">
        <v>917</v>
      </c>
      <c r="G13" s="22">
        <v>1522</v>
      </c>
      <c r="H13" s="22" t="s">
        <v>918</v>
      </c>
      <c r="I13" s="22">
        <v>1589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35006</v>
      </c>
      <c r="C37" s="23">
        <f>SUM(C6:C36)</f>
        <v>16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0</v>
      </c>
      <c r="C41" s="110">
        <v>1</v>
      </c>
      <c r="D41" s="110">
        <f>C6</f>
        <v>0</v>
      </c>
      <c r="E41" s="110">
        <f>D41</f>
        <v>0</v>
      </c>
      <c r="F41" s="110"/>
    </row>
    <row r="42" spans="1:85" ht="15" x14ac:dyDescent="0.25">
      <c r="A42" s="109"/>
      <c r="B42" s="110">
        <f t="shared" ref="B42:B71" si="2">B41+B7</f>
        <v>4978</v>
      </c>
      <c r="C42" s="110">
        <v>2</v>
      </c>
      <c r="D42" s="110">
        <f>C7</f>
        <v>2</v>
      </c>
      <c r="E42" s="110">
        <f>E41+D42</f>
        <v>2</v>
      </c>
      <c r="F42" s="110"/>
    </row>
    <row r="43" spans="1:85" ht="15" x14ac:dyDescent="0.25">
      <c r="A43" s="109"/>
      <c r="B43" s="110">
        <f t="shared" si="2"/>
        <v>7501</v>
      </c>
      <c r="C43" s="110">
        <v>3</v>
      </c>
      <c r="D43" s="110">
        <f t="shared" ref="D43:D71" si="3">C8</f>
        <v>1</v>
      </c>
      <c r="E43" s="110">
        <f>E42+D43</f>
        <v>3</v>
      </c>
      <c r="F43" s="110"/>
    </row>
    <row r="44" spans="1:85" ht="15" x14ac:dyDescent="0.25">
      <c r="A44" s="109"/>
      <c r="B44" s="110">
        <f t="shared" si="2"/>
        <v>12518</v>
      </c>
      <c r="C44" s="110">
        <v>4</v>
      </c>
      <c r="D44" s="110">
        <f t="shared" si="3"/>
        <v>2</v>
      </c>
      <c r="E44" s="110">
        <f t="shared" ref="E44:E71" si="4">E43+D44</f>
        <v>5</v>
      </c>
      <c r="F44" s="110"/>
    </row>
    <row r="45" spans="1:85" ht="15" x14ac:dyDescent="0.25">
      <c r="A45" s="109"/>
      <c r="B45" s="110">
        <f t="shared" si="2"/>
        <v>17776</v>
      </c>
      <c r="C45" s="110">
        <v>5</v>
      </c>
      <c r="D45" s="110">
        <f t="shared" si="3"/>
        <v>2</v>
      </c>
      <c r="E45" s="110">
        <f t="shared" si="4"/>
        <v>7</v>
      </c>
      <c r="F45" s="110"/>
    </row>
    <row r="46" spans="1:85" ht="15" x14ac:dyDescent="0.25">
      <c r="A46" s="109"/>
      <c r="B46" s="110">
        <f t="shared" si="2"/>
        <v>22797</v>
      </c>
      <c r="C46" s="110">
        <v>6</v>
      </c>
      <c r="D46" s="110">
        <f t="shared" si="3"/>
        <v>2</v>
      </c>
      <c r="E46" s="110">
        <f t="shared" si="4"/>
        <v>9</v>
      </c>
      <c r="F46" s="110"/>
    </row>
    <row r="47" spans="1:85" ht="15" x14ac:dyDescent="0.25">
      <c r="A47" s="109"/>
      <c r="B47" s="110">
        <f t="shared" si="2"/>
        <v>30845</v>
      </c>
      <c r="C47" s="110">
        <v>7</v>
      </c>
      <c r="D47" s="110">
        <f t="shared" si="3"/>
        <v>4</v>
      </c>
      <c r="E47" s="110">
        <f t="shared" si="4"/>
        <v>13</v>
      </c>
      <c r="F47" s="110"/>
    </row>
    <row r="48" spans="1:85" ht="15" x14ac:dyDescent="0.25">
      <c r="A48" s="109"/>
      <c r="B48" s="110">
        <f t="shared" si="2"/>
        <v>35006</v>
      </c>
      <c r="C48" s="110">
        <v>8</v>
      </c>
      <c r="D48" s="110">
        <f t="shared" si="3"/>
        <v>3</v>
      </c>
      <c r="E48" s="110">
        <f t="shared" si="4"/>
        <v>16</v>
      </c>
      <c r="F48" s="110"/>
    </row>
    <row r="49" spans="1:6" ht="15" x14ac:dyDescent="0.25">
      <c r="A49" s="109"/>
      <c r="B49" s="110">
        <f t="shared" si="2"/>
        <v>35006</v>
      </c>
      <c r="C49" s="110">
        <v>9</v>
      </c>
      <c r="D49" s="110">
        <f t="shared" si="3"/>
        <v>0</v>
      </c>
      <c r="E49" s="110">
        <f t="shared" si="4"/>
        <v>16</v>
      </c>
      <c r="F49" s="110"/>
    </row>
    <row r="50" spans="1:6" ht="15" x14ac:dyDescent="0.25">
      <c r="A50" s="109"/>
      <c r="B50" s="110">
        <f t="shared" si="2"/>
        <v>35006</v>
      </c>
      <c r="C50" s="110">
        <v>10</v>
      </c>
      <c r="D50" s="110">
        <f t="shared" si="3"/>
        <v>0</v>
      </c>
      <c r="E50" s="110">
        <f t="shared" si="4"/>
        <v>16</v>
      </c>
      <c r="F50" s="110"/>
    </row>
    <row r="51" spans="1:6" ht="15" x14ac:dyDescent="0.25">
      <c r="A51" s="109"/>
      <c r="B51" s="110">
        <f t="shared" si="2"/>
        <v>35006</v>
      </c>
      <c r="C51" s="110">
        <v>11</v>
      </c>
      <c r="D51" s="110">
        <f t="shared" si="3"/>
        <v>0</v>
      </c>
      <c r="E51" s="110">
        <f t="shared" si="4"/>
        <v>16</v>
      </c>
      <c r="F51" s="110"/>
    </row>
    <row r="52" spans="1:6" ht="15" x14ac:dyDescent="0.25">
      <c r="A52" s="109"/>
      <c r="B52" s="110">
        <f t="shared" si="2"/>
        <v>35006</v>
      </c>
      <c r="C52" s="110">
        <v>12</v>
      </c>
      <c r="D52" s="110">
        <f t="shared" si="3"/>
        <v>0</v>
      </c>
      <c r="E52" s="110">
        <f t="shared" si="4"/>
        <v>16</v>
      </c>
      <c r="F52" s="110"/>
    </row>
    <row r="53" spans="1:6" ht="15" x14ac:dyDescent="0.25">
      <c r="A53" s="109"/>
      <c r="B53" s="110">
        <f t="shared" si="2"/>
        <v>35006</v>
      </c>
      <c r="C53" s="110">
        <v>13</v>
      </c>
      <c r="D53" s="110">
        <f t="shared" si="3"/>
        <v>0</v>
      </c>
      <c r="E53" s="110">
        <f t="shared" si="4"/>
        <v>16</v>
      </c>
      <c r="F53" s="110"/>
    </row>
    <row r="54" spans="1:6" ht="15" x14ac:dyDescent="0.25">
      <c r="A54" s="109"/>
      <c r="B54" s="110">
        <f t="shared" si="2"/>
        <v>35006</v>
      </c>
      <c r="C54" s="110">
        <v>14</v>
      </c>
      <c r="D54" s="110">
        <f t="shared" si="3"/>
        <v>0</v>
      </c>
      <c r="E54" s="110">
        <f t="shared" si="4"/>
        <v>16</v>
      </c>
      <c r="F54" s="110"/>
    </row>
    <row r="55" spans="1:6" ht="15" x14ac:dyDescent="0.25">
      <c r="A55" s="109"/>
      <c r="B55" s="110">
        <f t="shared" si="2"/>
        <v>35006</v>
      </c>
      <c r="C55" s="110">
        <v>15</v>
      </c>
      <c r="D55" s="110">
        <f t="shared" si="3"/>
        <v>0</v>
      </c>
      <c r="E55" s="110">
        <f t="shared" si="4"/>
        <v>16</v>
      </c>
      <c r="F55" s="110"/>
    </row>
    <row r="56" spans="1:6" ht="15" x14ac:dyDescent="0.25">
      <c r="A56" s="109"/>
      <c r="B56" s="110">
        <f t="shared" si="2"/>
        <v>35006</v>
      </c>
      <c r="C56" s="110">
        <v>16</v>
      </c>
      <c r="D56" s="110">
        <f t="shared" si="3"/>
        <v>0</v>
      </c>
      <c r="E56" s="110">
        <f t="shared" si="4"/>
        <v>16</v>
      </c>
      <c r="F56" s="110"/>
    </row>
    <row r="57" spans="1:6" ht="15" x14ac:dyDescent="0.25">
      <c r="A57" s="109"/>
      <c r="B57" s="110">
        <f t="shared" si="2"/>
        <v>35006</v>
      </c>
      <c r="C57" s="110">
        <v>17</v>
      </c>
      <c r="D57" s="110">
        <f t="shared" si="3"/>
        <v>0</v>
      </c>
      <c r="E57" s="110">
        <f t="shared" si="4"/>
        <v>16</v>
      </c>
      <c r="F57" s="110"/>
    </row>
    <row r="58" spans="1:6" x14ac:dyDescent="0.25">
      <c r="A58" s="109"/>
      <c r="B58" s="110">
        <f t="shared" si="2"/>
        <v>35006</v>
      </c>
      <c r="C58" s="110">
        <v>18</v>
      </c>
      <c r="D58" s="110">
        <f t="shared" si="3"/>
        <v>0</v>
      </c>
      <c r="E58" s="110">
        <f t="shared" si="4"/>
        <v>16</v>
      </c>
      <c r="F58" s="111"/>
    </row>
    <row r="59" spans="1:6" x14ac:dyDescent="0.25">
      <c r="A59" s="109"/>
      <c r="B59" s="110">
        <f t="shared" si="2"/>
        <v>35006</v>
      </c>
      <c r="C59" s="110">
        <v>19</v>
      </c>
      <c r="D59" s="110">
        <f t="shared" si="3"/>
        <v>0</v>
      </c>
      <c r="E59" s="110">
        <f t="shared" si="4"/>
        <v>16</v>
      </c>
      <c r="F59" s="111"/>
    </row>
    <row r="60" spans="1:6" x14ac:dyDescent="0.25">
      <c r="A60" s="109"/>
      <c r="B60" s="110">
        <f t="shared" si="2"/>
        <v>35006</v>
      </c>
      <c r="C60" s="110">
        <v>20</v>
      </c>
      <c r="D60" s="110">
        <f t="shared" si="3"/>
        <v>0</v>
      </c>
      <c r="E60" s="110">
        <f t="shared" si="4"/>
        <v>16</v>
      </c>
      <c r="F60" s="111"/>
    </row>
    <row r="61" spans="1:6" x14ac:dyDescent="0.25">
      <c r="A61" s="109"/>
      <c r="B61" s="110">
        <f t="shared" si="2"/>
        <v>35006</v>
      </c>
      <c r="C61" s="110">
        <v>21</v>
      </c>
      <c r="D61" s="110">
        <f t="shared" si="3"/>
        <v>0</v>
      </c>
      <c r="E61" s="110">
        <f t="shared" si="4"/>
        <v>16</v>
      </c>
      <c r="F61" s="111"/>
    </row>
    <row r="62" spans="1:6" x14ac:dyDescent="0.25">
      <c r="A62" s="109"/>
      <c r="B62" s="110">
        <f t="shared" si="2"/>
        <v>35006</v>
      </c>
      <c r="C62" s="110">
        <v>22</v>
      </c>
      <c r="D62" s="110">
        <f t="shared" si="3"/>
        <v>0</v>
      </c>
      <c r="E62" s="110">
        <f t="shared" si="4"/>
        <v>16</v>
      </c>
      <c r="F62" s="111"/>
    </row>
    <row r="63" spans="1:6" x14ac:dyDescent="0.25">
      <c r="A63" s="109"/>
      <c r="B63" s="110">
        <f t="shared" si="2"/>
        <v>35006</v>
      </c>
      <c r="C63" s="110">
        <v>23</v>
      </c>
      <c r="D63" s="110">
        <f t="shared" si="3"/>
        <v>0</v>
      </c>
      <c r="E63" s="110">
        <f t="shared" si="4"/>
        <v>16</v>
      </c>
      <c r="F63" s="111"/>
    </row>
    <row r="64" spans="1:6" x14ac:dyDescent="0.25">
      <c r="A64" s="109"/>
      <c r="B64" s="110">
        <f t="shared" si="2"/>
        <v>35006</v>
      </c>
      <c r="C64" s="110">
        <v>24</v>
      </c>
      <c r="D64" s="110">
        <f t="shared" si="3"/>
        <v>0</v>
      </c>
      <c r="E64" s="110">
        <f t="shared" si="4"/>
        <v>16</v>
      </c>
      <c r="F64" s="111"/>
    </row>
    <row r="65" spans="1:6" x14ac:dyDescent="0.25">
      <c r="A65" s="109"/>
      <c r="B65" s="110">
        <f t="shared" si="2"/>
        <v>35006</v>
      </c>
      <c r="C65" s="110">
        <v>25</v>
      </c>
      <c r="D65" s="110">
        <f t="shared" si="3"/>
        <v>0</v>
      </c>
      <c r="E65" s="110">
        <f t="shared" si="4"/>
        <v>16</v>
      </c>
      <c r="F65" s="111"/>
    </row>
    <row r="66" spans="1:6" x14ac:dyDescent="0.25">
      <c r="A66" s="109"/>
      <c r="B66" s="110">
        <f t="shared" si="2"/>
        <v>35006</v>
      </c>
      <c r="C66" s="110">
        <v>26</v>
      </c>
      <c r="D66" s="110">
        <f t="shared" si="3"/>
        <v>0</v>
      </c>
      <c r="E66" s="110">
        <f t="shared" si="4"/>
        <v>16</v>
      </c>
      <c r="F66" s="111"/>
    </row>
    <row r="67" spans="1:6" x14ac:dyDescent="0.25">
      <c r="A67" s="109"/>
      <c r="B67" s="110">
        <f t="shared" si="2"/>
        <v>35006</v>
      </c>
      <c r="C67" s="110">
        <v>27</v>
      </c>
      <c r="D67" s="110">
        <f t="shared" si="3"/>
        <v>0</v>
      </c>
      <c r="E67" s="110">
        <f t="shared" si="4"/>
        <v>16</v>
      </c>
      <c r="F67" s="111"/>
    </row>
    <row r="68" spans="1:6" x14ac:dyDescent="0.25">
      <c r="A68" s="109"/>
      <c r="B68" s="110">
        <f t="shared" si="2"/>
        <v>35006</v>
      </c>
      <c r="C68" s="110">
        <v>28</v>
      </c>
      <c r="D68" s="110">
        <f t="shared" si="3"/>
        <v>0</v>
      </c>
      <c r="E68" s="110">
        <f t="shared" si="4"/>
        <v>16</v>
      </c>
      <c r="F68" s="111"/>
    </row>
    <row r="69" spans="1:6" x14ac:dyDescent="0.25">
      <c r="A69" s="109"/>
      <c r="B69" s="110">
        <f t="shared" si="2"/>
        <v>35006</v>
      </c>
      <c r="C69" s="110">
        <v>29</v>
      </c>
      <c r="D69" s="110">
        <f t="shared" si="3"/>
        <v>0</v>
      </c>
      <c r="E69" s="110">
        <f t="shared" si="4"/>
        <v>16</v>
      </c>
      <c r="F69" s="111"/>
    </row>
    <row r="70" spans="1:6" x14ac:dyDescent="0.25">
      <c r="A70" s="109"/>
      <c r="B70" s="110">
        <f t="shared" si="2"/>
        <v>35006</v>
      </c>
      <c r="C70" s="110">
        <v>30</v>
      </c>
      <c r="D70" s="110">
        <f t="shared" si="3"/>
        <v>0</v>
      </c>
      <c r="E70" s="110">
        <f t="shared" si="4"/>
        <v>16</v>
      </c>
      <c r="F70" s="111"/>
    </row>
    <row r="71" spans="1:6" x14ac:dyDescent="0.25">
      <c r="A71" s="109"/>
      <c r="B71" s="110">
        <f t="shared" si="2"/>
        <v>35006</v>
      </c>
      <c r="C71" s="110">
        <v>31</v>
      </c>
      <c r="D71" s="110">
        <f t="shared" si="3"/>
        <v>0</v>
      </c>
      <c r="E71" s="110">
        <f t="shared" si="4"/>
        <v>16</v>
      </c>
      <c r="F71" s="111"/>
    </row>
  </sheetData>
  <pageMargins left="0.7" right="0.7" top="0.75" bottom="0.75" header="0.3" footer="0.3"/>
  <pageSetup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0"/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1" sqref="D11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121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0</v>
      </c>
      <c r="C6" s="60">
        <f>COUNTA(D6,F6,H6,J6,N6,P6,R6,T6,V6,X6,AB6,AD6,AH6,AL6,AN6,AP6,AR6,AJ6,AF6,AV6,AX6,AZ6,BB6,BD6,BF6,BH6,BJ6,BN6,BR6,BP6,BL6,BT6,BV6,BX6,BZ6,CB6,CD6,CF6,L6,Z6,AT6)</f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0</v>
      </c>
      <c r="C9" s="60">
        <f t="shared" si="1"/>
        <v>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0</v>
      </c>
      <c r="C37" s="23">
        <f>SUM(C6:C36)</f>
        <v>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0</v>
      </c>
      <c r="C41" s="110">
        <v>1</v>
      </c>
      <c r="D41" s="110">
        <f>C6</f>
        <v>0</v>
      </c>
      <c r="E41" s="110">
        <f>D41</f>
        <v>0</v>
      </c>
      <c r="F41" s="110"/>
    </row>
    <row r="42" spans="1:85" ht="15" x14ac:dyDescent="0.25">
      <c r="A42" s="109"/>
      <c r="B42" s="110">
        <f t="shared" ref="B42:B71" si="2">B41+B7</f>
        <v>0</v>
      </c>
      <c r="C42" s="110">
        <v>2</v>
      </c>
      <c r="D42" s="110">
        <f>C7</f>
        <v>0</v>
      </c>
      <c r="E42" s="110">
        <f>E41+D42</f>
        <v>0</v>
      </c>
      <c r="F42" s="110"/>
    </row>
    <row r="43" spans="1:85" ht="15" x14ac:dyDescent="0.25">
      <c r="A43" s="109"/>
      <c r="B43" s="110">
        <f t="shared" si="2"/>
        <v>0</v>
      </c>
      <c r="C43" s="110">
        <v>3</v>
      </c>
      <c r="D43" s="110">
        <f t="shared" ref="D43:D71" si="3">C8</f>
        <v>0</v>
      </c>
      <c r="E43" s="110">
        <f>E42+D43</f>
        <v>0</v>
      </c>
      <c r="F43" s="110"/>
    </row>
    <row r="44" spans="1:85" ht="15" x14ac:dyDescent="0.25">
      <c r="A44" s="109"/>
      <c r="B44" s="110">
        <f t="shared" si="2"/>
        <v>0</v>
      </c>
      <c r="C44" s="110">
        <v>4</v>
      </c>
      <c r="D44" s="110">
        <f t="shared" si="3"/>
        <v>0</v>
      </c>
      <c r="E44" s="110">
        <f t="shared" ref="E44:E71" si="4">E43+D44</f>
        <v>0</v>
      </c>
      <c r="F44" s="110"/>
    </row>
    <row r="45" spans="1:85" ht="15" x14ac:dyDescent="0.25">
      <c r="A45" s="109"/>
      <c r="B45" s="110">
        <f t="shared" si="2"/>
        <v>0</v>
      </c>
      <c r="C45" s="110">
        <v>5</v>
      </c>
      <c r="D45" s="110">
        <f t="shared" si="3"/>
        <v>0</v>
      </c>
      <c r="E45" s="110">
        <f t="shared" si="4"/>
        <v>0</v>
      </c>
      <c r="F45" s="110"/>
    </row>
    <row r="46" spans="1:85" ht="15" x14ac:dyDescent="0.25">
      <c r="A46" s="109"/>
      <c r="B46" s="110">
        <f t="shared" si="2"/>
        <v>0</v>
      </c>
      <c r="C46" s="110">
        <v>6</v>
      </c>
      <c r="D46" s="110">
        <f t="shared" si="3"/>
        <v>0</v>
      </c>
      <c r="E46" s="110">
        <f t="shared" si="4"/>
        <v>0</v>
      </c>
      <c r="F46" s="110"/>
    </row>
    <row r="47" spans="1:85" ht="15" x14ac:dyDescent="0.25">
      <c r="A47" s="109"/>
      <c r="B47" s="110">
        <f t="shared" si="2"/>
        <v>0</v>
      </c>
      <c r="C47" s="110">
        <v>7</v>
      </c>
      <c r="D47" s="110">
        <f t="shared" si="3"/>
        <v>0</v>
      </c>
      <c r="E47" s="110">
        <f t="shared" si="4"/>
        <v>0</v>
      </c>
      <c r="F47" s="110"/>
    </row>
    <row r="48" spans="1:85" ht="15" x14ac:dyDescent="0.25">
      <c r="A48" s="109"/>
      <c r="B48" s="110">
        <f t="shared" si="2"/>
        <v>0</v>
      </c>
      <c r="C48" s="110">
        <v>8</v>
      </c>
      <c r="D48" s="110">
        <f t="shared" si="3"/>
        <v>0</v>
      </c>
      <c r="E48" s="110">
        <f t="shared" si="4"/>
        <v>0</v>
      </c>
      <c r="F48" s="110"/>
    </row>
    <row r="49" spans="1:6" ht="15" x14ac:dyDescent="0.25">
      <c r="A49" s="109"/>
      <c r="B49" s="110">
        <f t="shared" si="2"/>
        <v>0</v>
      </c>
      <c r="C49" s="110">
        <v>9</v>
      </c>
      <c r="D49" s="110">
        <f t="shared" si="3"/>
        <v>0</v>
      </c>
      <c r="E49" s="110">
        <f t="shared" si="4"/>
        <v>0</v>
      </c>
      <c r="F49" s="110"/>
    </row>
    <row r="50" spans="1:6" ht="15" x14ac:dyDescent="0.25">
      <c r="A50" s="109"/>
      <c r="B50" s="110">
        <f t="shared" si="2"/>
        <v>0</v>
      </c>
      <c r="C50" s="110">
        <v>10</v>
      </c>
      <c r="D50" s="110">
        <f t="shared" si="3"/>
        <v>0</v>
      </c>
      <c r="E50" s="110">
        <f t="shared" si="4"/>
        <v>0</v>
      </c>
      <c r="F50" s="110"/>
    </row>
    <row r="51" spans="1:6" ht="15" x14ac:dyDescent="0.25">
      <c r="A51" s="109"/>
      <c r="B51" s="110">
        <f t="shared" si="2"/>
        <v>0</v>
      </c>
      <c r="C51" s="110">
        <v>11</v>
      </c>
      <c r="D51" s="110">
        <f t="shared" si="3"/>
        <v>0</v>
      </c>
      <c r="E51" s="110">
        <f t="shared" si="4"/>
        <v>0</v>
      </c>
      <c r="F51" s="110"/>
    </row>
    <row r="52" spans="1:6" ht="15" x14ac:dyDescent="0.25">
      <c r="A52" s="109"/>
      <c r="B52" s="110">
        <f t="shared" si="2"/>
        <v>0</v>
      </c>
      <c r="C52" s="110">
        <v>12</v>
      </c>
      <c r="D52" s="110">
        <f t="shared" si="3"/>
        <v>0</v>
      </c>
      <c r="E52" s="110">
        <f t="shared" si="4"/>
        <v>0</v>
      </c>
      <c r="F52" s="110"/>
    </row>
    <row r="53" spans="1:6" ht="15" x14ac:dyDescent="0.25">
      <c r="A53" s="109"/>
      <c r="B53" s="110">
        <f t="shared" si="2"/>
        <v>0</v>
      </c>
      <c r="C53" s="110">
        <v>13</v>
      </c>
      <c r="D53" s="110">
        <f t="shared" si="3"/>
        <v>0</v>
      </c>
      <c r="E53" s="110">
        <f t="shared" si="4"/>
        <v>0</v>
      </c>
      <c r="F53" s="110"/>
    </row>
    <row r="54" spans="1:6" ht="15" x14ac:dyDescent="0.25">
      <c r="A54" s="109"/>
      <c r="B54" s="110">
        <f t="shared" si="2"/>
        <v>0</v>
      </c>
      <c r="C54" s="110">
        <v>14</v>
      </c>
      <c r="D54" s="110">
        <f t="shared" si="3"/>
        <v>0</v>
      </c>
      <c r="E54" s="110">
        <f t="shared" si="4"/>
        <v>0</v>
      </c>
      <c r="F54" s="110"/>
    </row>
    <row r="55" spans="1:6" ht="15" x14ac:dyDescent="0.25">
      <c r="A55" s="109"/>
      <c r="B55" s="110">
        <f t="shared" si="2"/>
        <v>0</v>
      </c>
      <c r="C55" s="110">
        <v>15</v>
      </c>
      <c r="D55" s="110">
        <f t="shared" si="3"/>
        <v>0</v>
      </c>
      <c r="E55" s="110">
        <f t="shared" si="4"/>
        <v>0</v>
      </c>
      <c r="F55" s="110"/>
    </row>
    <row r="56" spans="1:6" ht="15" x14ac:dyDescent="0.25">
      <c r="A56" s="109"/>
      <c r="B56" s="110">
        <f t="shared" si="2"/>
        <v>0</v>
      </c>
      <c r="C56" s="110">
        <v>16</v>
      </c>
      <c r="D56" s="110">
        <f t="shared" si="3"/>
        <v>0</v>
      </c>
      <c r="E56" s="110">
        <f t="shared" si="4"/>
        <v>0</v>
      </c>
      <c r="F56" s="110"/>
    </row>
    <row r="57" spans="1:6" ht="15" x14ac:dyDescent="0.25">
      <c r="A57" s="109"/>
      <c r="B57" s="110">
        <f t="shared" si="2"/>
        <v>0</v>
      </c>
      <c r="C57" s="110">
        <v>17</v>
      </c>
      <c r="D57" s="110">
        <f t="shared" si="3"/>
        <v>0</v>
      </c>
      <c r="E57" s="110">
        <f t="shared" si="4"/>
        <v>0</v>
      </c>
      <c r="F57" s="110"/>
    </row>
    <row r="58" spans="1:6" x14ac:dyDescent="0.25">
      <c r="A58" s="109"/>
      <c r="B58" s="110">
        <f t="shared" si="2"/>
        <v>0</v>
      </c>
      <c r="C58" s="110">
        <v>18</v>
      </c>
      <c r="D58" s="110">
        <f t="shared" si="3"/>
        <v>0</v>
      </c>
      <c r="E58" s="110">
        <f t="shared" si="4"/>
        <v>0</v>
      </c>
      <c r="F58" s="111"/>
    </row>
    <row r="59" spans="1:6" x14ac:dyDescent="0.25">
      <c r="A59" s="109"/>
      <c r="B59" s="110">
        <f t="shared" si="2"/>
        <v>0</v>
      </c>
      <c r="C59" s="110">
        <v>19</v>
      </c>
      <c r="D59" s="110">
        <f t="shared" si="3"/>
        <v>0</v>
      </c>
      <c r="E59" s="110">
        <f t="shared" si="4"/>
        <v>0</v>
      </c>
      <c r="F59" s="111"/>
    </row>
    <row r="60" spans="1:6" x14ac:dyDescent="0.25">
      <c r="A60" s="109"/>
      <c r="B60" s="110">
        <f t="shared" si="2"/>
        <v>0</v>
      </c>
      <c r="C60" s="110">
        <v>20</v>
      </c>
      <c r="D60" s="110">
        <f t="shared" si="3"/>
        <v>0</v>
      </c>
      <c r="E60" s="110">
        <f t="shared" si="4"/>
        <v>0</v>
      </c>
      <c r="F60" s="111"/>
    </row>
    <row r="61" spans="1:6" x14ac:dyDescent="0.25">
      <c r="A61" s="109"/>
      <c r="B61" s="110">
        <f t="shared" si="2"/>
        <v>0</v>
      </c>
      <c r="C61" s="110">
        <v>21</v>
      </c>
      <c r="D61" s="110">
        <f t="shared" si="3"/>
        <v>0</v>
      </c>
      <c r="E61" s="110">
        <f t="shared" si="4"/>
        <v>0</v>
      </c>
      <c r="F61" s="111"/>
    </row>
    <row r="62" spans="1:6" x14ac:dyDescent="0.25">
      <c r="A62" s="109"/>
      <c r="B62" s="110">
        <f t="shared" si="2"/>
        <v>0</v>
      </c>
      <c r="C62" s="110">
        <v>22</v>
      </c>
      <c r="D62" s="110">
        <f t="shared" si="3"/>
        <v>0</v>
      </c>
      <c r="E62" s="110">
        <f t="shared" si="4"/>
        <v>0</v>
      </c>
      <c r="F62" s="111"/>
    </row>
    <row r="63" spans="1:6" x14ac:dyDescent="0.25">
      <c r="A63" s="109"/>
      <c r="B63" s="110">
        <f t="shared" si="2"/>
        <v>0</v>
      </c>
      <c r="C63" s="110">
        <v>23</v>
      </c>
      <c r="D63" s="110">
        <f t="shared" si="3"/>
        <v>0</v>
      </c>
      <c r="E63" s="110">
        <f t="shared" si="4"/>
        <v>0</v>
      </c>
      <c r="F63" s="111"/>
    </row>
    <row r="64" spans="1:6" x14ac:dyDescent="0.25">
      <c r="A64" s="109"/>
      <c r="B64" s="110">
        <f t="shared" si="2"/>
        <v>0</v>
      </c>
      <c r="C64" s="110">
        <v>24</v>
      </c>
      <c r="D64" s="110">
        <f t="shared" si="3"/>
        <v>0</v>
      </c>
      <c r="E64" s="110">
        <f t="shared" si="4"/>
        <v>0</v>
      </c>
      <c r="F64" s="111"/>
    </row>
    <row r="65" spans="1:6" x14ac:dyDescent="0.25">
      <c r="A65" s="109"/>
      <c r="B65" s="110">
        <f t="shared" si="2"/>
        <v>0</v>
      </c>
      <c r="C65" s="110">
        <v>25</v>
      </c>
      <c r="D65" s="110">
        <f t="shared" si="3"/>
        <v>0</v>
      </c>
      <c r="E65" s="110">
        <f t="shared" si="4"/>
        <v>0</v>
      </c>
      <c r="F65" s="111"/>
    </row>
    <row r="66" spans="1:6" x14ac:dyDescent="0.25">
      <c r="A66" s="109"/>
      <c r="B66" s="110">
        <f t="shared" si="2"/>
        <v>0</v>
      </c>
      <c r="C66" s="110">
        <v>26</v>
      </c>
      <c r="D66" s="110">
        <f t="shared" si="3"/>
        <v>0</v>
      </c>
      <c r="E66" s="110">
        <f t="shared" si="4"/>
        <v>0</v>
      </c>
      <c r="F66" s="111"/>
    </row>
    <row r="67" spans="1:6" x14ac:dyDescent="0.25">
      <c r="A67" s="109"/>
      <c r="B67" s="110">
        <f t="shared" si="2"/>
        <v>0</v>
      </c>
      <c r="C67" s="110">
        <v>27</v>
      </c>
      <c r="D67" s="110">
        <f t="shared" si="3"/>
        <v>0</v>
      </c>
      <c r="E67" s="110">
        <f t="shared" si="4"/>
        <v>0</v>
      </c>
      <c r="F67" s="111"/>
    </row>
    <row r="68" spans="1:6" x14ac:dyDescent="0.25">
      <c r="A68" s="109"/>
      <c r="B68" s="110">
        <f t="shared" si="2"/>
        <v>0</v>
      </c>
      <c r="C68" s="110">
        <v>28</v>
      </c>
      <c r="D68" s="110">
        <f t="shared" si="3"/>
        <v>0</v>
      </c>
      <c r="E68" s="110">
        <f t="shared" si="4"/>
        <v>0</v>
      </c>
      <c r="F68" s="111"/>
    </row>
    <row r="69" spans="1:6" x14ac:dyDescent="0.25">
      <c r="A69" s="109"/>
      <c r="B69" s="110">
        <f t="shared" si="2"/>
        <v>0</v>
      </c>
      <c r="C69" s="110">
        <v>29</v>
      </c>
      <c r="D69" s="110">
        <f t="shared" si="3"/>
        <v>0</v>
      </c>
      <c r="E69" s="110">
        <f t="shared" si="4"/>
        <v>0</v>
      </c>
      <c r="F69" s="111"/>
    </row>
    <row r="70" spans="1:6" x14ac:dyDescent="0.25">
      <c r="A70" s="109"/>
      <c r="B70" s="110">
        <f t="shared" si="2"/>
        <v>0</v>
      </c>
      <c r="C70" s="110">
        <v>30</v>
      </c>
      <c r="D70" s="110">
        <f t="shared" si="3"/>
        <v>0</v>
      </c>
      <c r="E70" s="110">
        <f t="shared" si="4"/>
        <v>0</v>
      </c>
      <c r="F70" s="111"/>
    </row>
    <row r="71" spans="1:6" x14ac:dyDescent="0.25">
      <c r="A71" s="109"/>
      <c r="B71" s="110">
        <f t="shared" si="2"/>
        <v>0</v>
      </c>
      <c r="C71" s="110">
        <v>31</v>
      </c>
      <c r="D71" s="110">
        <f t="shared" si="3"/>
        <v>0</v>
      </c>
      <c r="E71" s="110">
        <f t="shared" si="4"/>
        <v>0</v>
      </c>
      <c r="F71" s="111"/>
    </row>
  </sheetData>
  <pageMargins left="0.7" right="0.7" top="0.75" bottom="0.75" header="0.3" footer="0.3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1"/>
  <dimension ref="A1:CG72"/>
  <sheetViews>
    <sheetView rightToLeft="1" topLeftCell="A2" workbookViewId="0">
      <pane xSplit="3" ySplit="5" topLeftCell="D7" activePane="bottomRight" state="frozen"/>
      <selection activeCell="A2" sqref="A2"/>
      <selection pane="topRight" activeCell="D2" sqref="D2"/>
      <selection pane="bottomLeft" activeCell="A6" sqref="A6"/>
      <selection pane="bottomRight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8.140625" style="1" bestFit="1" customWidth="1"/>
    <col min="5" max="5" width="20.7109375" style="1"/>
    <col min="6" max="6" width="26.140625" style="5" bestFit="1" customWidth="1"/>
    <col min="7" max="7" width="20.7109375" style="1"/>
    <col min="8" max="8" width="36.7109375" style="1" bestFit="1" customWidth="1"/>
    <col min="9" max="16384" width="20.7109375" style="1"/>
  </cols>
  <sheetData>
    <row r="1" spans="1:85" ht="30" customHeight="1" x14ac:dyDescent="0.25">
      <c r="A1" s="63" t="s">
        <v>47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30" customHeight="1" x14ac:dyDescent="0.25">
      <c r="A2" s="63" t="s">
        <v>47</v>
      </c>
      <c r="B2" s="62" t="s">
        <v>22</v>
      </c>
      <c r="C2" s="62"/>
      <c r="D2" s="64"/>
      <c r="E2" s="64"/>
      <c r="F2" s="64"/>
      <c r="G2" s="64"/>
      <c r="H2" s="57"/>
      <c r="I2" s="57"/>
      <c r="J2" s="54"/>
      <c r="K2" s="54"/>
      <c r="L2" s="54"/>
    </row>
    <row r="3" spans="1:85" ht="24" customHeight="1" x14ac:dyDescent="0.25">
      <c r="B3" s="58"/>
      <c r="C3" s="58"/>
      <c r="D3" s="64"/>
      <c r="E3" s="64"/>
      <c r="F3" s="64"/>
      <c r="G3" s="64"/>
      <c r="H3" s="57"/>
      <c r="I3" s="57"/>
      <c r="J3" s="52"/>
      <c r="K3" s="52"/>
      <c r="L3" s="52"/>
    </row>
    <row r="4" spans="1:85" ht="15" customHeight="1" x14ac:dyDescent="0.25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85" ht="15" customHeight="1" x14ac:dyDescent="0.25">
      <c r="B5" s="41"/>
      <c r="C5" s="41"/>
      <c r="D5" s="51"/>
      <c r="E5" s="51"/>
      <c r="F5" s="51"/>
      <c r="G5" s="51"/>
      <c r="H5" s="55"/>
      <c r="I5" s="55"/>
      <c r="J5" s="55"/>
      <c r="K5" s="55"/>
      <c r="L5" s="55"/>
    </row>
    <row r="6" spans="1:85" ht="14.25" customHeight="1" x14ac:dyDescent="0.25">
      <c r="A6" s="59" t="s">
        <v>109</v>
      </c>
      <c r="B6" s="50" t="s">
        <v>115</v>
      </c>
      <c r="C6" s="50" t="s">
        <v>116</v>
      </c>
      <c r="D6" s="60" t="s">
        <v>20</v>
      </c>
      <c r="E6" s="61" t="s">
        <v>19</v>
      </c>
      <c r="F6" s="60" t="s">
        <v>20</v>
      </c>
      <c r="G6" s="61" t="s">
        <v>19</v>
      </c>
      <c r="H6" s="60" t="s">
        <v>20</v>
      </c>
      <c r="I6" s="61" t="s">
        <v>19</v>
      </c>
      <c r="J6" s="60" t="s">
        <v>20</v>
      </c>
      <c r="K6" s="61" t="s">
        <v>19</v>
      </c>
      <c r="L6" s="60" t="s">
        <v>20</v>
      </c>
      <c r="M6" s="61" t="s">
        <v>19</v>
      </c>
      <c r="N6" s="60" t="s">
        <v>20</v>
      </c>
      <c r="O6" s="61" t="s">
        <v>19</v>
      </c>
      <c r="P6" s="60" t="s">
        <v>20</v>
      </c>
      <c r="Q6" s="61" t="s">
        <v>19</v>
      </c>
      <c r="R6" s="60" t="s">
        <v>20</v>
      </c>
      <c r="S6" s="61" t="s">
        <v>19</v>
      </c>
      <c r="T6" s="60" t="s">
        <v>20</v>
      </c>
      <c r="U6" s="61" t="s">
        <v>19</v>
      </c>
      <c r="V6" s="60" t="s">
        <v>20</v>
      </c>
      <c r="W6" s="61" t="s">
        <v>19</v>
      </c>
      <c r="X6" s="60" t="s">
        <v>20</v>
      </c>
      <c r="Y6" s="61" t="s">
        <v>19</v>
      </c>
      <c r="Z6" s="60" t="s">
        <v>20</v>
      </c>
      <c r="AA6" s="61" t="s">
        <v>19</v>
      </c>
      <c r="AB6" s="60" t="s">
        <v>20</v>
      </c>
      <c r="AC6" s="61" t="s">
        <v>19</v>
      </c>
      <c r="AD6" s="60" t="s">
        <v>20</v>
      </c>
      <c r="AE6" s="61" t="s">
        <v>19</v>
      </c>
      <c r="AF6" s="60" t="s">
        <v>20</v>
      </c>
      <c r="AG6" s="61" t="s">
        <v>19</v>
      </c>
      <c r="AH6" s="60" t="s">
        <v>20</v>
      </c>
      <c r="AI6" s="61" t="s">
        <v>19</v>
      </c>
      <c r="AJ6" s="60" t="s">
        <v>20</v>
      </c>
      <c r="AK6" s="61" t="s">
        <v>19</v>
      </c>
      <c r="AL6" s="60" t="s">
        <v>20</v>
      </c>
      <c r="AM6" s="61" t="s">
        <v>19</v>
      </c>
      <c r="AN6" s="60" t="s">
        <v>20</v>
      </c>
      <c r="AO6" s="61" t="s">
        <v>19</v>
      </c>
      <c r="AP6" s="60" t="s">
        <v>20</v>
      </c>
      <c r="AQ6" s="61" t="s">
        <v>19</v>
      </c>
      <c r="AR6" s="60" t="s">
        <v>20</v>
      </c>
      <c r="AS6" s="61" t="s">
        <v>19</v>
      </c>
      <c r="AT6" s="60" t="s">
        <v>20</v>
      </c>
      <c r="AU6" s="61" t="s">
        <v>19</v>
      </c>
      <c r="AV6" s="60" t="s">
        <v>20</v>
      </c>
      <c r="AW6" s="61" t="s">
        <v>19</v>
      </c>
      <c r="AX6" s="60" t="s">
        <v>20</v>
      </c>
      <c r="AY6" s="61" t="s">
        <v>19</v>
      </c>
      <c r="AZ6" s="60" t="s">
        <v>20</v>
      </c>
      <c r="BA6" s="61" t="s">
        <v>19</v>
      </c>
      <c r="BB6" s="60" t="s">
        <v>20</v>
      </c>
      <c r="BC6" s="61" t="s">
        <v>19</v>
      </c>
      <c r="BD6" s="60" t="s">
        <v>20</v>
      </c>
      <c r="BE6" s="61" t="s">
        <v>19</v>
      </c>
      <c r="BF6" s="60" t="s">
        <v>20</v>
      </c>
      <c r="BG6" s="61" t="s">
        <v>19</v>
      </c>
      <c r="BH6" s="60" t="s">
        <v>20</v>
      </c>
      <c r="BI6" s="61" t="s">
        <v>19</v>
      </c>
      <c r="BJ6" s="60" t="s">
        <v>20</v>
      </c>
      <c r="BK6" s="61" t="s">
        <v>19</v>
      </c>
      <c r="BL6" s="60" t="s">
        <v>20</v>
      </c>
      <c r="BM6" s="61" t="s">
        <v>19</v>
      </c>
      <c r="BN6" s="60" t="s">
        <v>20</v>
      </c>
      <c r="BO6" s="61" t="s">
        <v>19</v>
      </c>
      <c r="BP6" s="60" t="s">
        <v>20</v>
      </c>
      <c r="BQ6" s="61" t="s">
        <v>19</v>
      </c>
      <c r="BR6" s="60" t="s">
        <v>20</v>
      </c>
      <c r="BS6" s="61" t="s">
        <v>19</v>
      </c>
      <c r="BT6" s="60" t="s">
        <v>20</v>
      </c>
      <c r="BU6" s="61" t="s">
        <v>19</v>
      </c>
      <c r="BV6" s="60" t="s">
        <v>20</v>
      </c>
      <c r="BW6" s="61" t="s">
        <v>19</v>
      </c>
      <c r="BX6" s="60" t="s">
        <v>20</v>
      </c>
      <c r="BY6" s="61" t="s">
        <v>19</v>
      </c>
      <c r="BZ6" s="60" t="s">
        <v>20</v>
      </c>
      <c r="CA6" s="61" t="s">
        <v>19</v>
      </c>
      <c r="CB6" s="60" t="s">
        <v>20</v>
      </c>
      <c r="CC6" s="61" t="s">
        <v>19</v>
      </c>
      <c r="CD6" s="60" t="s">
        <v>20</v>
      </c>
      <c r="CE6" s="61" t="s">
        <v>19</v>
      </c>
      <c r="CF6" s="60" t="s">
        <v>20</v>
      </c>
      <c r="CG6" s="61" t="s">
        <v>19</v>
      </c>
    </row>
    <row r="7" spans="1:85" ht="14.25" customHeight="1" x14ac:dyDescent="0.25">
      <c r="A7" s="65">
        <v>44409</v>
      </c>
      <c r="B7" s="60">
        <f>E7+G7+I7+K7+M7+O7+Q7+S7+U7+W7+Y7+AA7+AC7+AE7+AG7+AI7+AK7+AM7+AO7+AQ7+AS7+AW7+AU7+AY7+BA7+BC7+BE7+BI7+BK7+BM7+BO7+BS7+BU7+BW7+CA7+CC7+CE7+CG7+BY7+BQ7+BG7</f>
        <v>4387</v>
      </c>
      <c r="C7" s="60">
        <f>COUNTA(D7,F7,H7,J7,N7,P7,R7,T7,V7,X7,AB7,AD7,AH7,AL7,AN7,AP7,AR7,AJ7,AF7,AV7,AX7,AZ7,BB7,BD7,BF7,BH7,BJ7,BN7,BR7,BP7,BL7,BT7,BV7,BX7,BZ7,CB7,CD7,CF7,L7,Z7,AT7)</f>
        <v>2</v>
      </c>
      <c r="D7" s="164" t="s">
        <v>296</v>
      </c>
      <c r="E7" s="22">
        <v>2272</v>
      </c>
      <c r="F7" s="164" t="s">
        <v>297</v>
      </c>
      <c r="G7" s="22">
        <v>2115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44410</v>
      </c>
      <c r="B8" s="60">
        <f t="shared" ref="B8:B37" si="0">E8+G8+I8+K8+M8+O8+Q8+S8+U8+W8+Y8+AA8+AC8+AE8+AG8+AI8+AK8+AM8+AO8+AQ8+AS8+AW8+AU8+AY8+BA8+BC8+BE8+BI8+BK8+BM8+BO8+BS8+BU8+BW8+CA8+CC8+CE8+CG8+BY8+BQ8+BG8</f>
        <v>4036</v>
      </c>
      <c r="C8" s="60">
        <f t="shared" ref="C8:C37" si="1">COUNTA(D8,F8,H8,J8,N8,P8,R8,T8,V8,X8,AB8,AD8,AH8,AL8,AN8,AP8,AR8,AJ8,AF8,AV8,AX8,AZ8,BB8,BD8,BF8,BH8,BJ8,BN8,BR8,BP8,BL8,BT8,BV8,BX8,BZ8,CB8,CD8,CF8,L8,Z8,AT8)</f>
        <v>2</v>
      </c>
      <c r="D8" s="164" t="s">
        <v>335</v>
      </c>
      <c r="E8" s="95">
        <v>1550</v>
      </c>
      <c r="F8" s="164" t="s">
        <v>401</v>
      </c>
      <c r="G8" s="22">
        <v>2486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44411</v>
      </c>
      <c r="B9" s="60">
        <f t="shared" si="0"/>
        <v>4517</v>
      </c>
      <c r="C9" s="60">
        <f t="shared" si="1"/>
        <v>3</v>
      </c>
      <c r="D9" s="163" t="s">
        <v>499</v>
      </c>
      <c r="E9" s="22">
        <v>2188</v>
      </c>
      <c r="F9" s="164" t="s">
        <v>502</v>
      </c>
      <c r="G9" s="180">
        <v>1042</v>
      </c>
      <c r="H9" s="163" t="s">
        <v>505</v>
      </c>
      <c r="I9" s="22">
        <v>1287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4.25" customHeight="1" x14ac:dyDescent="0.25">
      <c r="A10" s="65">
        <v>44412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44413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44414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44415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44416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44417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44418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44419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44420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44421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44422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44423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44424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44425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44426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44427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44428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44429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44430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5" x14ac:dyDescent="0.25">
      <c r="A29" s="65">
        <v>44431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4.25" customHeight="1" x14ac:dyDescent="0.25">
      <c r="A30" s="65">
        <v>44432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44433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customHeight="1" x14ac:dyDescent="0.25">
      <c r="A32" s="65">
        <v>44434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44435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5" x14ac:dyDescent="0.25">
      <c r="A34" s="65">
        <v>44436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44437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4.25" customHeight="1" x14ac:dyDescent="0.25">
      <c r="A36" s="65">
        <v>44438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3.5" customHeight="1" x14ac:dyDescent="0.25">
      <c r="A37" s="65">
        <v>44439</v>
      </c>
      <c r="B37" s="60">
        <f t="shared" si="0"/>
        <v>0</v>
      </c>
      <c r="C37" s="60">
        <f t="shared" si="1"/>
        <v>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97" t="s">
        <v>126</v>
      </c>
      <c r="B38" s="23">
        <f>SUM(B7:B37)</f>
        <v>12940</v>
      </c>
      <c r="C38" s="23">
        <f>SUM(C7:C37)</f>
        <v>7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/>
      <c r="C40" s="110"/>
      <c r="D40" s="110"/>
      <c r="E40" s="110"/>
      <c r="F40" s="110"/>
    </row>
    <row r="41" spans="1:85" ht="15" x14ac:dyDescent="0.25">
      <c r="A41" s="109"/>
      <c r="B41" s="110" t="s">
        <v>131</v>
      </c>
      <c r="C41" s="110" t="s">
        <v>69</v>
      </c>
      <c r="D41" s="110" t="s">
        <v>132</v>
      </c>
      <c r="E41" s="110" t="s">
        <v>133</v>
      </c>
      <c r="F41" s="110"/>
    </row>
    <row r="42" spans="1:85" ht="15" x14ac:dyDescent="0.25">
      <c r="A42" s="109" t="s">
        <v>130</v>
      </c>
      <c r="B42" s="110">
        <f>B7</f>
        <v>4387</v>
      </c>
      <c r="C42" s="110">
        <v>1</v>
      </c>
      <c r="D42" s="110">
        <f>C7</f>
        <v>2</v>
      </c>
      <c r="E42" s="110">
        <f>D42</f>
        <v>2</v>
      </c>
      <c r="F42" s="110"/>
    </row>
    <row r="43" spans="1:85" ht="15" x14ac:dyDescent="0.25">
      <c r="A43" s="109"/>
      <c r="B43" s="110">
        <f t="shared" ref="B43:B72" si="2">B42+B8</f>
        <v>8423</v>
      </c>
      <c r="C43" s="110">
        <v>2</v>
      </c>
      <c r="D43" s="110">
        <f>C8</f>
        <v>2</v>
      </c>
      <c r="E43" s="110">
        <f>E42+D43</f>
        <v>4</v>
      </c>
      <c r="F43" s="110"/>
    </row>
    <row r="44" spans="1:85" ht="15" x14ac:dyDescent="0.25">
      <c r="A44" s="109"/>
      <c r="B44" s="110">
        <f t="shared" si="2"/>
        <v>12940</v>
      </c>
      <c r="C44" s="110">
        <v>3</v>
      </c>
      <c r="D44" s="110">
        <f t="shared" ref="D44:D72" si="3">C9</f>
        <v>3</v>
      </c>
      <c r="E44" s="110">
        <f>E43+D44</f>
        <v>7</v>
      </c>
      <c r="F44" s="110"/>
    </row>
    <row r="45" spans="1:85" ht="15" x14ac:dyDescent="0.25">
      <c r="A45" s="109"/>
      <c r="B45" s="110">
        <f t="shared" si="2"/>
        <v>12940</v>
      </c>
      <c r="C45" s="110">
        <v>4</v>
      </c>
      <c r="D45" s="110">
        <f t="shared" si="3"/>
        <v>0</v>
      </c>
      <c r="E45" s="110">
        <f t="shared" ref="E45:E72" si="4">E44+D45</f>
        <v>7</v>
      </c>
      <c r="F45" s="110"/>
    </row>
    <row r="46" spans="1:85" ht="15" x14ac:dyDescent="0.25">
      <c r="A46" s="109"/>
      <c r="B46" s="110">
        <f t="shared" si="2"/>
        <v>12940</v>
      </c>
      <c r="C46" s="110">
        <v>5</v>
      </c>
      <c r="D46" s="110">
        <f t="shared" si="3"/>
        <v>0</v>
      </c>
      <c r="E46" s="110">
        <f t="shared" si="4"/>
        <v>7</v>
      </c>
      <c r="F46" s="110"/>
    </row>
    <row r="47" spans="1:85" ht="15" x14ac:dyDescent="0.25">
      <c r="A47" s="109"/>
      <c r="B47" s="110">
        <f t="shared" si="2"/>
        <v>12940</v>
      </c>
      <c r="C47" s="110">
        <v>6</v>
      </c>
      <c r="D47" s="110">
        <f t="shared" si="3"/>
        <v>0</v>
      </c>
      <c r="E47" s="110">
        <f t="shared" si="4"/>
        <v>7</v>
      </c>
      <c r="F47" s="110"/>
    </row>
    <row r="48" spans="1:85" ht="15" x14ac:dyDescent="0.25">
      <c r="A48" s="109"/>
      <c r="B48" s="110">
        <f t="shared" si="2"/>
        <v>12940</v>
      </c>
      <c r="C48" s="110">
        <v>7</v>
      </c>
      <c r="D48" s="110">
        <f t="shared" si="3"/>
        <v>0</v>
      </c>
      <c r="E48" s="110">
        <f t="shared" si="4"/>
        <v>7</v>
      </c>
      <c r="F48" s="110"/>
    </row>
    <row r="49" spans="1:6" ht="15" x14ac:dyDescent="0.25">
      <c r="A49" s="109"/>
      <c r="B49" s="110">
        <f t="shared" si="2"/>
        <v>12940</v>
      </c>
      <c r="C49" s="110">
        <v>8</v>
      </c>
      <c r="D49" s="110">
        <f t="shared" si="3"/>
        <v>0</v>
      </c>
      <c r="E49" s="110">
        <f t="shared" si="4"/>
        <v>7</v>
      </c>
      <c r="F49" s="110"/>
    </row>
    <row r="50" spans="1:6" ht="15" x14ac:dyDescent="0.25">
      <c r="A50" s="109"/>
      <c r="B50" s="110">
        <f t="shared" si="2"/>
        <v>12940</v>
      </c>
      <c r="C50" s="110">
        <v>9</v>
      </c>
      <c r="D50" s="110">
        <f t="shared" si="3"/>
        <v>0</v>
      </c>
      <c r="E50" s="110">
        <f t="shared" si="4"/>
        <v>7</v>
      </c>
      <c r="F50" s="110"/>
    </row>
    <row r="51" spans="1:6" ht="15" x14ac:dyDescent="0.25">
      <c r="A51" s="109"/>
      <c r="B51" s="110">
        <f t="shared" si="2"/>
        <v>12940</v>
      </c>
      <c r="C51" s="110">
        <v>10</v>
      </c>
      <c r="D51" s="110">
        <f t="shared" si="3"/>
        <v>0</v>
      </c>
      <c r="E51" s="110">
        <f t="shared" si="4"/>
        <v>7</v>
      </c>
      <c r="F51" s="110"/>
    </row>
    <row r="52" spans="1:6" ht="15" x14ac:dyDescent="0.25">
      <c r="A52" s="109"/>
      <c r="B52" s="110">
        <f t="shared" si="2"/>
        <v>12940</v>
      </c>
      <c r="C52" s="110">
        <v>11</v>
      </c>
      <c r="D52" s="110">
        <f t="shared" si="3"/>
        <v>0</v>
      </c>
      <c r="E52" s="110">
        <f t="shared" si="4"/>
        <v>7</v>
      </c>
      <c r="F52" s="110"/>
    </row>
    <row r="53" spans="1:6" ht="15" x14ac:dyDescent="0.25">
      <c r="A53" s="109"/>
      <c r="B53" s="110">
        <f t="shared" si="2"/>
        <v>12940</v>
      </c>
      <c r="C53" s="110">
        <v>12</v>
      </c>
      <c r="D53" s="110">
        <f t="shared" si="3"/>
        <v>0</v>
      </c>
      <c r="E53" s="110">
        <f t="shared" si="4"/>
        <v>7</v>
      </c>
      <c r="F53" s="110"/>
    </row>
    <row r="54" spans="1:6" ht="15" x14ac:dyDescent="0.25">
      <c r="A54" s="109"/>
      <c r="B54" s="110">
        <f t="shared" si="2"/>
        <v>12940</v>
      </c>
      <c r="C54" s="110">
        <v>13</v>
      </c>
      <c r="D54" s="110">
        <f t="shared" si="3"/>
        <v>0</v>
      </c>
      <c r="E54" s="110">
        <f t="shared" si="4"/>
        <v>7</v>
      </c>
      <c r="F54" s="110"/>
    </row>
    <row r="55" spans="1:6" ht="15" x14ac:dyDescent="0.25">
      <c r="A55" s="109"/>
      <c r="B55" s="110">
        <f t="shared" si="2"/>
        <v>12940</v>
      </c>
      <c r="C55" s="110">
        <v>14</v>
      </c>
      <c r="D55" s="110">
        <f t="shared" si="3"/>
        <v>0</v>
      </c>
      <c r="E55" s="110">
        <f t="shared" si="4"/>
        <v>7</v>
      </c>
      <c r="F55" s="110"/>
    </row>
    <row r="56" spans="1:6" ht="15" x14ac:dyDescent="0.25">
      <c r="A56" s="109"/>
      <c r="B56" s="110">
        <f t="shared" si="2"/>
        <v>12940</v>
      </c>
      <c r="C56" s="110">
        <v>15</v>
      </c>
      <c r="D56" s="110">
        <f t="shared" si="3"/>
        <v>0</v>
      </c>
      <c r="E56" s="110">
        <f t="shared" si="4"/>
        <v>7</v>
      </c>
      <c r="F56" s="110"/>
    </row>
    <row r="57" spans="1:6" ht="15" x14ac:dyDescent="0.25">
      <c r="A57" s="109"/>
      <c r="B57" s="110">
        <f t="shared" si="2"/>
        <v>12940</v>
      </c>
      <c r="C57" s="110">
        <v>16</v>
      </c>
      <c r="D57" s="110">
        <f t="shared" si="3"/>
        <v>0</v>
      </c>
      <c r="E57" s="110">
        <f t="shared" si="4"/>
        <v>7</v>
      </c>
      <c r="F57" s="110"/>
    </row>
    <row r="58" spans="1:6" ht="15" x14ac:dyDescent="0.25">
      <c r="A58" s="109"/>
      <c r="B58" s="110">
        <f t="shared" si="2"/>
        <v>12940</v>
      </c>
      <c r="C58" s="110">
        <v>17</v>
      </c>
      <c r="D58" s="110">
        <f t="shared" si="3"/>
        <v>0</v>
      </c>
      <c r="E58" s="110">
        <f t="shared" si="4"/>
        <v>7</v>
      </c>
      <c r="F58" s="110"/>
    </row>
    <row r="59" spans="1:6" x14ac:dyDescent="0.25">
      <c r="A59" s="109"/>
      <c r="B59" s="110">
        <f t="shared" si="2"/>
        <v>12940</v>
      </c>
      <c r="C59" s="110">
        <v>18</v>
      </c>
      <c r="D59" s="110">
        <f t="shared" si="3"/>
        <v>0</v>
      </c>
      <c r="E59" s="110">
        <f t="shared" si="4"/>
        <v>7</v>
      </c>
      <c r="F59" s="111"/>
    </row>
    <row r="60" spans="1:6" x14ac:dyDescent="0.25">
      <c r="A60" s="109"/>
      <c r="B60" s="110">
        <f t="shared" si="2"/>
        <v>12940</v>
      </c>
      <c r="C60" s="110">
        <v>19</v>
      </c>
      <c r="D60" s="110">
        <f t="shared" si="3"/>
        <v>0</v>
      </c>
      <c r="E60" s="110">
        <f t="shared" si="4"/>
        <v>7</v>
      </c>
      <c r="F60" s="111"/>
    </row>
    <row r="61" spans="1:6" x14ac:dyDescent="0.25">
      <c r="A61" s="109"/>
      <c r="B61" s="110">
        <f t="shared" si="2"/>
        <v>12940</v>
      </c>
      <c r="C61" s="110">
        <v>20</v>
      </c>
      <c r="D61" s="110">
        <f t="shared" si="3"/>
        <v>0</v>
      </c>
      <c r="E61" s="110">
        <f t="shared" si="4"/>
        <v>7</v>
      </c>
      <c r="F61" s="111"/>
    </row>
    <row r="62" spans="1:6" x14ac:dyDescent="0.25">
      <c r="A62" s="109"/>
      <c r="B62" s="110">
        <f t="shared" si="2"/>
        <v>12940</v>
      </c>
      <c r="C62" s="110">
        <v>21</v>
      </c>
      <c r="D62" s="110">
        <f t="shared" si="3"/>
        <v>0</v>
      </c>
      <c r="E62" s="110">
        <f t="shared" si="4"/>
        <v>7</v>
      </c>
      <c r="F62" s="111"/>
    </row>
    <row r="63" spans="1:6" x14ac:dyDescent="0.25">
      <c r="A63" s="109"/>
      <c r="B63" s="110">
        <f t="shared" si="2"/>
        <v>12940</v>
      </c>
      <c r="C63" s="110">
        <v>22</v>
      </c>
      <c r="D63" s="110">
        <f t="shared" si="3"/>
        <v>0</v>
      </c>
      <c r="E63" s="110">
        <f t="shared" si="4"/>
        <v>7</v>
      </c>
      <c r="F63" s="111"/>
    </row>
    <row r="64" spans="1:6" x14ac:dyDescent="0.25">
      <c r="A64" s="109"/>
      <c r="B64" s="110">
        <f t="shared" si="2"/>
        <v>12940</v>
      </c>
      <c r="C64" s="110">
        <v>23</v>
      </c>
      <c r="D64" s="110">
        <f t="shared" si="3"/>
        <v>0</v>
      </c>
      <c r="E64" s="110">
        <f t="shared" si="4"/>
        <v>7</v>
      </c>
      <c r="F64" s="111"/>
    </row>
    <row r="65" spans="1:6" x14ac:dyDescent="0.25">
      <c r="A65" s="109"/>
      <c r="B65" s="110">
        <f t="shared" si="2"/>
        <v>12940</v>
      </c>
      <c r="C65" s="110">
        <v>24</v>
      </c>
      <c r="D65" s="110">
        <f t="shared" si="3"/>
        <v>0</v>
      </c>
      <c r="E65" s="110">
        <f t="shared" si="4"/>
        <v>7</v>
      </c>
      <c r="F65" s="111"/>
    </row>
    <row r="66" spans="1:6" x14ac:dyDescent="0.25">
      <c r="A66" s="109"/>
      <c r="B66" s="110">
        <f t="shared" si="2"/>
        <v>12940</v>
      </c>
      <c r="C66" s="110">
        <v>25</v>
      </c>
      <c r="D66" s="110">
        <f t="shared" si="3"/>
        <v>0</v>
      </c>
      <c r="E66" s="110">
        <f t="shared" si="4"/>
        <v>7</v>
      </c>
      <c r="F66" s="111"/>
    </row>
    <row r="67" spans="1:6" x14ac:dyDescent="0.25">
      <c r="A67" s="109"/>
      <c r="B67" s="110">
        <f t="shared" si="2"/>
        <v>12940</v>
      </c>
      <c r="C67" s="110">
        <v>26</v>
      </c>
      <c r="D67" s="110">
        <f t="shared" si="3"/>
        <v>0</v>
      </c>
      <c r="E67" s="110">
        <f t="shared" si="4"/>
        <v>7</v>
      </c>
      <c r="F67" s="111"/>
    </row>
    <row r="68" spans="1:6" x14ac:dyDescent="0.25">
      <c r="A68" s="109"/>
      <c r="B68" s="110">
        <f t="shared" si="2"/>
        <v>12940</v>
      </c>
      <c r="C68" s="110">
        <v>27</v>
      </c>
      <c r="D68" s="110">
        <f t="shared" si="3"/>
        <v>0</v>
      </c>
      <c r="E68" s="110">
        <f t="shared" si="4"/>
        <v>7</v>
      </c>
      <c r="F68" s="111"/>
    </row>
    <row r="69" spans="1:6" x14ac:dyDescent="0.25">
      <c r="A69" s="109"/>
      <c r="B69" s="110">
        <f t="shared" si="2"/>
        <v>12940</v>
      </c>
      <c r="C69" s="110">
        <v>28</v>
      </c>
      <c r="D69" s="110">
        <f t="shared" si="3"/>
        <v>0</v>
      </c>
      <c r="E69" s="110">
        <f t="shared" si="4"/>
        <v>7</v>
      </c>
      <c r="F69" s="111"/>
    </row>
    <row r="70" spans="1:6" x14ac:dyDescent="0.25">
      <c r="A70" s="109"/>
      <c r="B70" s="110">
        <f t="shared" si="2"/>
        <v>12940</v>
      </c>
      <c r="C70" s="110">
        <v>29</v>
      </c>
      <c r="D70" s="110">
        <f t="shared" si="3"/>
        <v>0</v>
      </c>
      <c r="E70" s="110">
        <f t="shared" si="4"/>
        <v>7</v>
      </c>
      <c r="F70" s="111"/>
    </row>
    <row r="71" spans="1:6" x14ac:dyDescent="0.25">
      <c r="A71" s="109"/>
      <c r="B71" s="110">
        <f t="shared" si="2"/>
        <v>12940</v>
      </c>
      <c r="C71" s="110">
        <v>30</v>
      </c>
      <c r="D71" s="110">
        <f t="shared" si="3"/>
        <v>0</v>
      </c>
      <c r="E71" s="110">
        <f t="shared" si="4"/>
        <v>7</v>
      </c>
      <c r="F71" s="111"/>
    </row>
    <row r="72" spans="1:6" x14ac:dyDescent="0.25">
      <c r="A72" s="109"/>
      <c r="B72" s="110">
        <f t="shared" si="2"/>
        <v>12940</v>
      </c>
      <c r="C72" s="110">
        <v>31</v>
      </c>
      <c r="D72" s="110">
        <f t="shared" si="3"/>
        <v>0</v>
      </c>
      <c r="E72" s="110">
        <f t="shared" si="4"/>
        <v>7</v>
      </c>
      <c r="F72" s="111"/>
    </row>
  </sheetData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2"/>
  <dimension ref="A1:CG71"/>
  <sheetViews>
    <sheetView rightToLeft="1" workbookViewId="0">
      <pane xSplit="3" ySplit="5" topLeftCell="K6" activePane="bottomRight" state="frozen"/>
      <selection pane="topRight" activeCell="D1" sqref="D1"/>
      <selection pane="bottomLeft" activeCell="A6" sqref="A6"/>
      <selection pane="bottomRight" activeCell="M14" sqref="M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7.5703125" style="1" bestFit="1" customWidth="1"/>
    <col min="5" max="5" width="20.7109375" style="1"/>
    <col min="6" max="6" width="22.85546875" style="5" bestFit="1" customWidth="1"/>
    <col min="7" max="7" width="20.7109375" style="1"/>
    <col min="8" max="8" width="45.28515625" style="1" bestFit="1" customWidth="1"/>
    <col min="9" max="9" width="20.7109375" style="1"/>
    <col min="10" max="10" width="34.28515625" style="1" bestFit="1" customWidth="1"/>
    <col min="11" max="16384" width="20.7109375" style="1"/>
  </cols>
  <sheetData>
    <row r="1" spans="1:85" ht="30" customHeight="1" x14ac:dyDescent="0.25">
      <c r="A1" s="63" t="s">
        <v>48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5281</v>
      </c>
      <c r="C6" s="60">
        <f>COUNTA(D6,F6,H6,J6,N6,P6,R6,T6,V6,X6,AB6,AD6,AH6,AL6,AN6,AP6,AR6,AJ6,AF6,AV6,AX6,AZ6,BB6,BD6,BF6,BH6,BJ6,BN6,BR6,BP6,BL6,BT6,BV6,BX6,BZ6,CB6,CD6,CF6,L6,Z6,AT6)</f>
        <v>4</v>
      </c>
      <c r="D6" s="164" t="s">
        <v>234</v>
      </c>
      <c r="E6" s="22">
        <v>1569</v>
      </c>
      <c r="F6" s="164" t="s">
        <v>249</v>
      </c>
      <c r="G6" s="22">
        <v>1122</v>
      </c>
      <c r="H6" s="22" t="s">
        <v>273</v>
      </c>
      <c r="I6" s="22">
        <v>1578</v>
      </c>
      <c r="J6" s="164" t="s">
        <v>286</v>
      </c>
      <c r="K6" s="22">
        <v>1012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5485</v>
      </c>
      <c r="C8" s="60">
        <f t="shared" si="1"/>
        <v>2</v>
      </c>
      <c r="D8" s="163" t="s">
        <v>440</v>
      </c>
      <c r="E8" s="22">
        <v>2985</v>
      </c>
      <c r="F8" s="163" t="s">
        <v>458</v>
      </c>
      <c r="G8" s="22">
        <v>2500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5202</v>
      </c>
      <c r="C9" s="60">
        <f t="shared" si="1"/>
        <v>2</v>
      </c>
      <c r="D9" s="163" t="s">
        <v>534</v>
      </c>
      <c r="E9" s="22">
        <v>2670</v>
      </c>
      <c r="F9" s="22" t="s">
        <v>567</v>
      </c>
      <c r="G9" s="22">
        <v>2532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5240</v>
      </c>
      <c r="C10" s="60">
        <f t="shared" si="1"/>
        <v>2</v>
      </c>
      <c r="D10" s="22" t="s">
        <v>603</v>
      </c>
      <c r="E10" s="22">
        <v>2667</v>
      </c>
      <c r="F10" s="22" t="s">
        <v>640</v>
      </c>
      <c r="G10" s="22">
        <v>2573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5246</v>
      </c>
      <c r="C11" s="60">
        <f t="shared" si="1"/>
        <v>2</v>
      </c>
      <c r="D11" s="164" t="s">
        <v>670</v>
      </c>
      <c r="E11" s="22">
        <v>2708</v>
      </c>
      <c r="F11" s="163" t="s">
        <v>685</v>
      </c>
      <c r="G11" s="22">
        <v>2538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6599</v>
      </c>
      <c r="C12" s="60">
        <f t="shared" si="1"/>
        <v>3</v>
      </c>
      <c r="D12" s="22" t="s">
        <v>760</v>
      </c>
      <c r="E12" s="22">
        <v>2662</v>
      </c>
      <c r="F12" s="163" t="s">
        <v>806</v>
      </c>
      <c r="G12" s="22">
        <v>2858</v>
      </c>
      <c r="H12" s="22" t="s">
        <v>825</v>
      </c>
      <c r="I12" s="22">
        <v>1079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5930</v>
      </c>
      <c r="C13" s="60">
        <f t="shared" si="1"/>
        <v>5</v>
      </c>
      <c r="D13" s="22" t="s">
        <v>850</v>
      </c>
      <c r="E13" s="22">
        <v>1162</v>
      </c>
      <c r="F13" s="22" t="s">
        <v>854</v>
      </c>
      <c r="G13" s="22">
        <v>1180</v>
      </c>
      <c r="H13" s="22" t="s">
        <v>865</v>
      </c>
      <c r="I13" s="22">
        <v>1488</v>
      </c>
      <c r="J13" s="22" t="s">
        <v>886</v>
      </c>
      <c r="K13" s="22">
        <v>1090</v>
      </c>
      <c r="L13" s="22" t="s">
        <v>892</v>
      </c>
      <c r="M13" s="22">
        <v>1010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38983</v>
      </c>
      <c r="C37" s="23">
        <f>SUM(C6:C36)</f>
        <v>20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5281</v>
      </c>
      <c r="C41" s="110">
        <v>1</v>
      </c>
      <c r="D41" s="110">
        <f>C6</f>
        <v>4</v>
      </c>
      <c r="E41" s="110">
        <f>D41</f>
        <v>4</v>
      </c>
      <c r="F41" s="110"/>
    </row>
    <row r="42" spans="1:85" ht="15" x14ac:dyDescent="0.25">
      <c r="A42" s="109"/>
      <c r="B42" s="110">
        <f t="shared" ref="B42:B71" si="2">B41+B7</f>
        <v>5281</v>
      </c>
      <c r="C42" s="110">
        <v>2</v>
      </c>
      <c r="D42" s="110">
        <f>C7</f>
        <v>0</v>
      </c>
      <c r="E42" s="110">
        <f>E41+D42</f>
        <v>4</v>
      </c>
      <c r="F42" s="110"/>
    </row>
    <row r="43" spans="1:85" ht="15" x14ac:dyDescent="0.25">
      <c r="A43" s="109"/>
      <c r="B43" s="110">
        <f t="shared" si="2"/>
        <v>10766</v>
      </c>
      <c r="C43" s="110">
        <v>3</v>
      </c>
      <c r="D43" s="110">
        <f t="shared" ref="D43:D71" si="3">C8</f>
        <v>2</v>
      </c>
      <c r="E43" s="110">
        <f>E42+D43</f>
        <v>6</v>
      </c>
      <c r="F43" s="110"/>
    </row>
    <row r="44" spans="1:85" ht="15" x14ac:dyDescent="0.25">
      <c r="A44" s="109"/>
      <c r="B44" s="110">
        <f t="shared" si="2"/>
        <v>15968</v>
      </c>
      <c r="C44" s="110">
        <v>4</v>
      </c>
      <c r="D44" s="110">
        <f t="shared" si="3"/>
        <v>2</v>
      </c>
      <c r="E44" s="110">
        <f t="shared" ref="E44:E71" si="4">E43+D44</f>
        <v>8</v>
      </c>
      <c r="F44" s="110"/>
    </row>
    <row r="45" spans="1:85" ht="15" x14ac:dyDescent="0.25">
      <c r="A45" s="109"/>
      <c r="B45" s="110">
        <f t="shared" si="2"/>
        <v>21208</v>
      </c>
      <c r="C45" s="110">
        <v>5</v>
      </c>
      <c r="D45" s="110">
        <f t="shared" si="3"/>
        <v>2</v>
      </c>
      <c r="E45" s="110">
        <f t="shared" si="4"/>
        <v>10</v>
      </c>
      <c r="F45" s="110"/>
    </row>
    <row r="46" spans="1:85" ht="15" x14ac:dyDescent="0.25">
      <c r="A46" s="109"/>
      <c r="B46" s="110">
        <f t="shared" si="2"/>
        <v>26454</v>
      </c>
      <c r="C46" s="110">
        <v>6</v>
      </c>
      <c r="D46" s="110">
        <f t="shared" si="3"/>
        <v>2</v>
      </c>
      <c r="E46" s="110">
        <f t="shared" si="4"/>
        <v>12</v>
      </c>
      <c r="F46" s="110"/>
    </row>
    <row r="47" spans="1:85" ht="15" x14ac:dyDescent="0.25">
      <c r="A47" s="109"/>
      <c r="B47" s="110">
        <f t="shared" si="2"/>
        <v>33053</v>
      </c>
      <c r="C47" s="110">
        <v>7</v>
      </c>
      <c r="D47" s="110">
        <f t="shared" si="3"/>
        <v>3</v>
      </c>
      <c r="E47" s="110">
        <f t="shared" si="4"/>
        <v>15</v>
      </c>
      <c r="F47" s="110"/>
    </row>
    <row r="48" spans="1:85" ht="15" x14ac:dyDescent="0.25">
      <c r="A48" s="109"/>
      <c r="B48" s="110">
        <f t="shared" si="2"/>
        <v>38983</v>
      </c>
      <c r="C48" s="110">
        <v>8</v>
      </c>
      <c r="D48" s="110">
        <f t="shared" si="3"/>
        <v>5</v>
      </c>
      <c r="E48" s="110">
        <f t="shared" si="4"/>
        <v>20</v>
      </c>
      <c r="F48" s="110"/>
    </row>
    <row r="49" spans="1:6" ht="15" x14ac:dyDescent="0.25">
      <c r="A49" s="109"/>
      <c r="B49" s="110">
        <f t="shared" si="2"/>
        <v>38983</v>
      </c>
      <c r="C49" s="110">
        <v>9</v>
      </c>
      <c r="D49" s="110">
        <f t="shared" si="3"/>
        <v>0</v>
      </c>
      <c r="E49" s="110">
        <f t="shared" si="4"/>
        <v>20</v>
      </c>
      <c r="F49" s="110"/>
    </row>
    <row r="50" spans="1:6" ht="15" x14ac:dyDescent="0.25">
      <c r="A50" s="109"/>
      <c r="B50" s="110">
        <f t="shared" si="2"/>
        <v>38983</v>
      </c>
      <c r="C50" s="110">
        <v>10</v>
      </c>
      <c r="D50" s="110">
        <f t="shared" si="3"/>
        <v>0</v>
      </c>
      <c r="E50" s="110">
        <f t="shared" si="4"/>
        <v>20</v>
      </c>
      <c r="F50" s="110"/>
    </row>
    <row r="51" spans="1:6" ht="15" x14ac:dyDescent="0.25">
      <c r="A51" s="109"/>
      <c r="B51" s="110">
        <f t="shared" si="2"/>
        <v>38983</v>
      </c>
      <c r="C51" s="110">
        <v>11</v>
      </c>
      <c r="D51" s="110">
        <f t="shared" si="3"/>
        <v>0</v>
      </c>
      <c r="E51" s="110">
        <f t="shared" si="4"/>
        <v>20</v>
      </c>
      <c r="F51" s="110"/>
    </row>
    <row r="52" spans="1:6" ht="15" x14ac:dyDescent="0.25">
      <c r="A52" s="109"/>
      <c r="B52" s="110">
        <f t="shared" si="2"/>
        <v>38983</v>
      </c>
      <c r="C52" s="110">
        <v>12</v>
      </c>
      <c r="D52" s="110">
        <f t="shared" si="3"/>
        <v>0</v>
      </c>
      <c r="E52" s="110">
        <f t="shared" si="4"/>
        <v>20</v>
      </c>
      <c r="F52" s="110"/>
    </row>
    <row r="53" spans="1:6" ht="15" x14ac:dyDescent="0.25">
      <c r="A53" s="109"/>
      <c r="B53" s="110">
        <f t="shared" si="2"/>
        <v>38983</v>
      </c>
      <c r="C53" s="110">
        <v>13</v>
      </c>
      <c r="D53" s="110">
        <f t="shared" si="3"/>
        <v>0</v>
      </c>
      <c r="E53" s="110">
        <f t="shared" si="4"/>
        <v>20</v>
      </c>
      <c r="F53" s="110"/>
    </row>
    <row r="54" spans="1:6" ht="15" x14ac:dyDescent="0.25">
      <c r="A54" s="109"/>
      <c r="B54" s="110">
        <f t="shared" si="2"/>
        <v>38983</v>
      </c>
      <c r="C54" s="110">
        <v>14</v>
      </c>
      <c r="D54" s="110">
        <f t="shared" si="3"/>
        <v>0</v>
      </c>
      <c r="E54" s="110">
        <f t="shared" si="4"/>
        <v>20</v>
      </c>
      <c r="F54" s="110"/>
    </row>
    <row r="55" spans="1:6" ht="15" x14ac:dyDescent="0.25">
      <c r="A55" s="109"/>
      <c r="B55" s="110">
        <f t="shared" si="2"/>
        <v>38983</v>
      </c>
      <c r="C55" s="110">
        <v>15</v>
      </c>
      <c r="D55" s="110">
        <f t="shared" si="3"/>
        <v>0</v>
      </c>
      <c r="E55" s="110">
        <f t="shared" si="4"/>
        <v>20</v>
      </c>
      <c r="F55" s="110"/>
    </row>
    <row r="56" spans="1:6" ht="15" x14ac:dyDescent="0.25">
      <c r="A56" s="109"/>
      <c r="B56" s="110">
        <f t="shared" si="2"/>
        <v>38983</v>
      </c>
      <c r="C56" s="110">
        <v>16</v>
      </c>
      <c r="D56" s="110">
        <f t="shared" si="3"/>
        <v>0</v>
      </c>
      <c r="E56" s="110">
        <f t="shared" si="4"/>
        <v>20</v>
      </c>
      <c r="F56" s="110"/>
    </row>
    <row r="57" spans="1:6" ht="15" x14ac:dyDescent="0.25">
      <c r="A57" s="109"/>
      <c r="B57" s="110">
        <f t="shared" si="2"/>
        <v>38983</v>
      </c>
      <c r="C57" s="110">
        <v>17</v>
      </c>
      <c r="D57" s="110">
        <f t="shared" si="3"/>
        <v>0</v>
      </c>
      <c r="E57" s="110">
        <f t="shared" si="4"/>
        <v>20</v>
      </c>
      <c r="F57" s="110"/>
    </row>
    <row r="58" spans="1:6" x14ac:dyDescent="0.25">
      <c r="A58" s="109"/>
      <c r="B58" s="110">
        <f t="shared" si="2"/>
        <v>38983</v>
      </c>
      <c r="C58" s="110">
        <v>18</v>
      </c>
      <c r="D58" s="110">
        <f t="shared" si="3"/>
        <v>0</v>
      </c>
      <c r="E58" s="110">
        <f t="shared" si="4"/>
        <v>20</v>
      </c>
      <c r="F58" s="111"/>
    </row>
    <row r="59" spans="1:6" x14ac:dyDescent="0.25">
      <c r="A59" s="109"/>
      <c r="B59" s="110">
        <f t="shared" si="2"/>
        <v>38983</v>
      </c>
      <c r="C59" s="110">
        <v>19</v>
      </c>
      <c r="D59" s="110">
        <f t="shared" si="3"/>
        <v>0</v>
      </c>
      <c r="E59" s="110">
        <f t="shared" si="4"/>
        <v>20</v>
      </c>
      <c r="F59" s="111"/>
    </row>
    <row r="60" spans="1:6" x14ac:dyDescent="0.25">
      <c r="A60" s="109"/>
      <c r="B60" s="110">
        <f t="shared" si="2"/>
        <v>38983</v>
      </c>
      <c r="C60" s="110">
        <v>20</v>
      </c>
      <c r="D60" s="110">
        <f t="shared" si="3"/>
        <v>0</v>
      </c>
      <c r="E60" s="110">
        <f t="shared" si="4"/>
        <v>20</v>
      </c>
      <c r="F60" s="111"/>
    </row>
    <row r="61" spans="1:6" x14ac:dyDescent="0.25">
      <c r="A61" s="109"/>
      <c r="B61" s="110">
        <f t="shared" si="2"/>
        <v>38983</v>
      </c>
      <c r="C61" s="110">
        <v>21</v>
      </c>
      <c r="D61" s="110">
        <f t="shared" si="3"/>
        <v>0</v>
      </c>
      <c r="E61" s="110">
        <f t="shared" si="4"/>
        <v>20</v>
      </c>
      <c r="F61" s="111"/>
    </row>
    <row r="62" spans="1:6" x14ac:dyDescent="0.25">
      <c r="A62" s="109"/>
      <c r="B62" s="110">
        <f t="shared" si="2"/>
        <v>38983</v>
      </c>
      <c r="C62" s="110">
        <v>22</v>
      </c>
      <c r="D62" s="110">
        <f t="shared" si="3"/>
        <v>0</v>
      </c>
      <c r="E62" s="110">
        <f t="shared" si="4"/>
        <v>20</v>
      </c>
      <c r="F62" s="111"/>
    </row>
    <row r="63" spans="1:6" x14ac:dyDescent="0.25">
      <c r="A63" s="109"/>
      <c r="B63" s="110">
        <f t="shared" si="2"/>
        <v>38983</v>
      </c>
      <c r="C63" s="110">
        <v>23</v>
      </c>
      <c r="D63" s="110">
        <f t="shared" si="3"/>
        <v>0</v>
      </c>
      <c r="E63" s="110">
        <f t="shared" si="4"/>
        <v>20</v>
      </c>
      <c r="F63" s="111"/>
    </row>
    <row r="64" spans="1:6" x14ac:dyDescent="0.25">
      <c r="A64" s="109"/>
      <c r="B64" s="110">
        <f t="shared" si="2"/>
        <v>38983</v>
      </c>
      <c r="C64" s="110">
        <v>24</v>
      </c>
      <c r="D64" s="110">
        <f t="shared" si="3"/>
        <v>0</v>
      </c>
      <c r="E64" s="110">
        <f t="shared" si="4"/>
        <v>20</v>
      </c>
      <c r="F64" s="111"/>
    </row>
    <row r="65" spans="1:6" x14ac:dyDescent="0.25">
      <c r="A65" s="109"/>
      <c r="B65" s="110">
        <f t="shared" si="2"/>
        <v>38983</v>
      </c>
      <c r="C65" s="110">
        <v>25</v>
      </c>
      <c r="D65" s="110">
        <f t="shared" si="3"/>
        <v>0</v>
      </c>
      <c r="E65" s="110">
        <f t="shared" si="4"/>
        <v>20</v>
      </c>
      <c r="F65" s="111"/>
    </row>
    <row r="66" spans="1:6" x14ac:dyDescent="0.25">
      <c r="A66" s="109"/>
      <c r="B66" s="110">
        <f t="shared" si="2"/>
        <v>38983</v>
      </c>
      <c r="C66" s="110">
        <v>26</v>
      </c>
      <c r="D66" s="110">
        <f t="shared" si="3"/>
        <v>0</v>
      </c>
      <c r="E66" s="110">
        <f t="shared" si="4"/>
        <v>20</v>
      </c>
      <c r="F66" s="111"/>
    </row>
    <row r="67" spans="1:6" x14ac:dyDescent="0.25">
      <c r="A67" s="109"/>
      <c r="B67" s="110">
        <f t="shared" si="2"/>
        <v>38983</v>
      </c>
      <c r="C67" s="110">
        <v>27</v>
      </c>
      <c r="D67" s="110">
        <f t="shared" si="3"/>
        <v>0</v>
      </c>
      <c r="E67" s="110">
        <f t="shared" si="4"/>
        <v>20</v>
      </c>
      <c r="F67" s="111"/>
    </row>
    <row r="68" spans="1:6" x14ac:dyDescent="0.25">
      <c r="A68" s="109"/>
      <c r="B68" s="110">
        <f t="shared" si="2"/>
        <v>38983</v>
      </c>
      <c r="C68" s="110">
        <v>28</v>
      </c>
      <c r="D68" s="110">
        <f t="shared" si="3"/>
        <v>0</v>
      </c>
      <c r="E68" s="110">
        <f t="shared" si="4"/>
        <v>20</v>
      </c>
      <c r="F68" s="111"/>
    </row>
    <row r="69" spans="1:6" x14ac:dyDescent="0.25">
      <c r="A69" s="109"/>
      <c r="B69" s="110">
        <f t="shared" si="2"/>
        <v>38983</v>
      </c>
      <c r="C69" s="110">
        <v>29</v>
      </c>
      <c r="D69" s="110">
        <f t="shared" si="3"/>
        <v>0</v>
      </c>
      <c r="E69" s="110">
        <f t="shared" si="4"/>
        <v>20</v>
      </c>
      <c r="F69" s="111"/>
    </row>
    <row r="70" spans="1:6" x14ac:dyDescent="0.25">
      <c r="A70" s="109"/>
      <c r="B70" s="110">
        <f t="shared" si="2"/>
        <v>38983</v>
      </c>
      <c r="C70" s="110">
        <v>30</v>
      </c>
      <c r="D70" s="110">
        <f t="shared" si="3"/>
        <v>0</v>
      </c>
      <c r="E70" s="110">
        <f t="shared" si="4"/>
        <v>20</v>
      </c>
      <c r="F70" s="111"/>
    </row>
    <row r="71" spans="1:6" x14ac:dyDescent="0.25">
      <c r="A71" s="109"/>
      <c r="B71" s="110">
        <f t="shared" si="2"/>
        <v>38983</v>
      </c>
      <c r="C71" s="110">
        <v>31</v>
      </c>
      <c r="D71" s="110">
        <f t="shared" si="3"/>
        <v>0</v>
      </c>
      <c r="E71" s="110">
        <f t="shared" si="4"/>
        <v>20</v>
      </c>
      <c r="F71" s="111"/>
    </row>
  </sheetData>
  <pageMargins left="0.7" right="0.7" top="0.75" bottom="0.75" header="0.3" footer="0.3"/>
  <pageSetup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3"/>
  <dimension ref="A1:CG71"/>
  <sheetViews>
    <sheetView rightToLeft="1" workbookViewId="0">
      <pane xSplit="3" ySplit="5" topLeftCell="E6" activePane="bottomRight" state="frozen"/>
      <selection pane="topRight" activeCell="D1" sqref="D1"/>
      <selection pane="bottomLeft" activeCell="A6" sqref="A6"/>
      <selection pane="bottomRight" activeCell="I14" sqref="I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2.140625" style="1" bestFit="1" customWidth="1"/>
    <col min="5" max="5" width="20.7109375" style="1"/>
    <col min="6" max="6" width="28.28515625" style="5" bestFit="1" customWidth="1"/>
    <col min="7" max="16384" width="20.7109375" style="1"/>
  </cols>
  <sheetData>
    <row r="1" spans="1:85" ht="30" customHeight="1" x14ac:dyDescent="0.25">
      <c r="A1" s="63" t="s">
        <v>49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2670</v>
      </c>
      <c r="C6" s="60">
        <f>COUNTA(D6,F6,H6,J6,N6,P6,R6,T6,V6,X6,AB6,AD6,AH6,AL6,AN6,AP6,AR6,AJ6,AF6,AV6,AX6,AZ6,BB6,BD6,BF6,BH6,BJ6,BN6,BR6,BP6,BL6,BT6,BV6,BX6,BZ6,CB6,CD6,CF6,L6,Z6,AT6)</f>
        <v>2</v>
      </c>
      <c r="D6" s="164" t="s">
        <v>268</v>
      </c>
      <c r="E6" s="22">
        <v>1517</v>
      </c>
      <c r="F6" s="164" t="s">
        <v>292</v>
      </c>
      <c r="G6" s="22">
        <v>1153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2569</v>
      </c>
      <c r="C7" s="60">
        <f t="shared" ref="C7:C36" si="1">COUNTA(D7,F7,H7,J7,N7,P7,R7,T7,V7,X7,AB7,AD7,AH7,AL7,AN7,AP7,AR7,AJ7,AF7,AV7,AX7,AZ7,BB7,BD7,BF7,BH7,BJ7,BN7,BR7,BP7,BL7,BT7,BV7,BX7,BZ7,CB7,CD7,CF7,L7,Z7,AT7)</f>
        <v>1</v>
      </c>
      <c r="D7" s="164" t="s">
        <v>389</v>
      </c>
      <c r="E7" s="22">
        <v>2569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3395</v>
      </c>
      <c r="C8" s="60">
        <f t="shared" si="1"/>
        <v>2</v>
      </c>
      <c r="D8" s="163" t="s">
        <v>426</v>
      </c>
      <c r="E8" s="22">
        <v>1050</v>
      </c>
      <c r="F8" s="164" t="s">
        <v>453</v>
      </c>
      <c r="G8" s="22">
        <v>2345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3164</v>
      </c>
      <c r="C9" s="60">
        <f t="shared" si="1"/>
        <v>3</v>
      </c>
      <c r="D9" s="22" t="s">
        <v>528</v>
      </c>
      <c r="E9" s="22">
        <v>1064</v>
      </c>
      <c r="F9" s="22" t="s">
        <v>554</v>
      </c>
      <c r="G9" s="22">
        <v>1077</v>
      </c>
      <c r="H9" s="22" t="s">
        <v>578</v>
      </c>
      <c r="I9" s="22">
        <v>1023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3644</v>
      </c>
      <c r="C10" s="60">
        <f t="shared" si="1"/>
        <v>2</v>
      </c>
      <c r="D10" s="22" t="s">
        <v>620</v>
      </c>
      <c r="E10" s="22">
        <v>1255</v>
      </c>
      <c r="F10" s="22" t="s">
        <v>665</v>
      </c>
      <c r="G10" s="22">
        <v>2389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3545</v>
      </c>
      <c r="C11" s="60">
        <f t="shared" si="1"/>
        <v>2</v>
      </c>
      <c r="D11" s="163" t="s">
        <v>680</v>
      </c>
      <c r="E11" s="22">
        <v>998</v>
      </c>
      <c r="F11" s="22" t="s">
        <v>688</v>
      </c>
      <c r="G11" s="22">
        <v>2547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4168</v>
      </c>
      <c r="C12" s="60">
        <f t="shared" si="1"/>
        <v>4</v>
      </c>
      <c r="D12" s="163" t="s">
        <v>755</v>
      </c>
      <c r="E12" s="22">
        <v>1068</v>
      </c>
      <c r="F12" s="164" t="s">
        <v>774</v>
      </c>
      <c r="G12" s="22">
        <v>1115</v>
      </c>
      <c r="H12" s="163" t="s">
        <v>785</v>
      </c>
      <c r="I12" s="22">
        <v>911</v>
      </c>
      <c r="J12" s="22" t="s">
        <v>812</v>
      </c>
      <c r="K12" s="22">
        <v>1074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4122</v>
      </c>
      <c r="C13" s="60">
        <f t="shared" si="1"/>
        <v>3</v>
      </c>
      <c r="D13" s="22" t="s">
        <v>846</v>
      </c>
      <c r="E13" s="22">
        <v>1086</v>
      </c>
      <c r="F13" s="22" t="s">
        <v>866</v>
      </c>
      <c r="G13" s="22">
        <v>1368</v>
      </c>
      <c r="H13" s="22" t="s">
        <v>910</v>
      </c>
      <c r="I13" s="22">
        <v>1668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27277</v>
      </c>
      <c r="C37" s="23">
        <f>SUM(C6:C36)</f>
        <v>19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2670</v>
      </c>
      <c r="C41" s="110">
        <v>1</v>
      </c>
      <c r="D41" s="110">
        <f>C6</f>
        <v>2</v>
      </c>
      <c r="E41" s="110">
        <f>D41</f>
        <v>2</v>
      </c>
      <c r="F41" s="110"/>
    </row>
    <row r="42" spans="1:85" ht="15" x14ac:dyDescent="0.25">
      <c r="A42" s="109"/>
      <c r="B42" s="110">
        <f t="shared" ref="B42:B71" si="2">B41+B7</f>
        <v>5239</v>
      </c>
      <c r="C42" s="110">
        <v>2</v>
      </c>
      <c r="D42" s="110">
        <f>C7</f>
        <v>1</v>
      </c>
      <c r="E42" s="110">
        <f>E41+D42</f>
        <v>3</v>
      </c>
      <c r="F42" s="110"/>
    </row>
    <row r="43" spans="1:85" ht="15" x14ac:dyDescent="0.25">
      <c r="A43" s="109"/>
      <c r="B43" s="110">
        <f t="shared" si="2"/>
        <v>8634</v>
      </c>
      <c r="C43" s="110">
        <v>3</v>
      </c>
      <c r="D43" s="110">
        <f t="shared" ref="D43:D71" si="3">C8</f>
        <v>2</v>
      </c>
      <c r="E43" s="110">
        <f>E42+D43</f>
        <v>5</v>
      </c>
      <c r="F43" s="110"/>
    </row>
    <row r="44" spans="1:85" ht="15" x14ac:dyDescent="0.25">
      <c r="A44" s="109"/>
      <c r="B44" s="110">
        <f t="shared" si="2"/>
        <v>11798</v>
      </c>
      <c r="C44" s="110">
        <v>4</v>
      </c>
      <c r="D44" s="110">
        <f t="shared" si="3"/>
        <v>3</v>
      </c>
      <c r="E44" s="110">
        <f t="shared" ref="E44:E71" si="4">E43+D44</f>
        <v>8</v>
      </c>
      <c r="F44" s="110"/>
    </row>
    <row r="45" spans="1:85" ht="15" x14ac:dyDescent="0.25">
      <c r="A45" s="109"/>
      <c r="B45" s="110">
        <f t="shared" si="2"/>
        <v>15442</v>
      </c>
      <c r="C45" s="110">
        <v>5</v>
      </c>
      <c r="D45" s="110">
        <f t="shared" si="3"/>
        <v>2</v>
      </c>
      <c r="E45" s="110">
        <f t="shared" si="4"/>
        <v>10</v>
      </c>
      <c r="F45" s="110"/>
    </row>
    <row r="46" spans="1:85" ht="15" x14ac:dyDescent="0.25">
      <c r="A46" s="109"/>
      <c r="B46" s="110">
        <f t="shared" si="2"/>
        <v>18987</v>
      </c>
      <c r="C46" s="110">
        <v>6</v>
      </c>
      <c r="D46" s="110">
        <f t="shared" si="3"/>
        <v>2</v>
      </c>
      <c r="E46" s="110">
        <f t="shared" si="4"/>
        <v>12</v>
      </c>
      <c r="F46" s="110"/>
    </row>
    <row r="47" spans="1:85" ht="15" x14ac:dyDescent="0.25">
      <c r="A47" s="109"/>
      <c r="B47" s="110">
        <f t="shared" si="2"/>
        <v>23155</v>
      </c>
      <c r="C47" s="110">
        <v>7</v>
      </c>
      <c r="D47" s="110">
        <f t="shared" si="3"/>
        <v>4</v>
      </c>
      <c r="E47" s="110">
        <f t="shared" si="4"/>
        <v>16</v>
      </c>
      <c r="F47" s="110"/>
    </row>
    <row r="48" spans="1:85" ht="15" x14ac:dyDescent="0.25">
      <c r="A48" s="109"/>
      <c r="B48" s="110">
        <f t="shared" si="2"/>
        <v>27277</v>
      </c>
      <c r="C48" s="110">
        <v>8</v>
      </c>
      <c r="D48" s="110">
        <f t="shared" si="3"/>
        <v>3</v>
      </c>
      <c r="E48" s="110">
        <f t="shared" si="4"/>
        <v>19</v>
      </c>
      <c r="F48" s="110"/>
    </row>
    <row r="49" spans="1:6" ht="15" x14ac:dyDescent="0.25">
      <c r="A49" s="109"/>
      <c r="B49" s="110">
        <f t="shared" si="2"/>
        <v>27277</v>
      </c>
      <c r="C49" s="110">
        <v>9</v>
      </c>
      <c r="D49" s="110">
        <f t="shared" si="3"/>
        <v>0</v>
      </c>
      <c r="E49" s="110">
        <f t="shared" si="4"/>
        <v>19</v>
      </c>
      <c r="F49" s="110"/>
    </row>
    <row r="50" spans="1:6" ht="15" x14ac:dyDescent="0.25">
      <c r="A50" s="109"/>
      <c r="B50" s="110">
        <f t="shared" si="2"/>
        <v>27277</v>
      </c>
      <c r="C50" s="110">
        <v>10</v>
      </c>
      <c r="D50" s="110">
        <f t="shared" si="3"/>
        <v>0</v>
      </c>
      <c r="E50" s="110">
        <f t="shared" si="4"/>
        <v>19</v>
      </c>
      <c r="F50" s="110"/>
    </row>
    <row r="51" spans="1:6" ht="15" x14ac:dyDescent="0.25">
      <c r="A51" s="109"/>
      <c r="B51" s="110">
        <f t="shared" si="2"/>
        <v>27277</v>
      </c>
      <c r="C51" s="110">
        <v>11</v>
      </c>
      <c r="D51" s="110">
        <f t="shared" si="3"/>
        <v>0</v>
      </c>
      <c r="E51" s="110">
        <f t="shared" si="4"/>
        <v>19</v>
      </c>
      <c r="F51" s="110"/>
    </row>
    <row r="52" spans="1:6" ht="15" x14ac:dyDescent="0.25">
      <c r="A52" s="109"/>
      <c r="B52" s="110">
        <f t="shared" si="2"/>
        <v>27277</v>
      </c>
      <c r="C52" s="110">
        <v>12</v>
      </c>
      <c r="D52" s="110">
        <f t="shared" si="3"/>
        <v>0</v>
      </c>
      <c r="E52" s="110">
        <f t="shared" si="4"/>
        <v>19</v>
      </c>
      <c r="F52" s="110"/>
    </row>
    <row r="53" spans="1:6" ht="15" x14ac:dyDescent="0.25">
      <c r="A53" s="109"/>
      <c r="B53" s="110">
        <f t="shared" si="2"/>
        <v>27277</v>
      </c>
      <c r="C53" s="110">
        <v>13</v>
      </c>
      <c r="D53" s="110">
        <f t="shared" si="3"/>
        <v>0</v>
      </c>
      <c r="E53" s="110">
        <f t="shared" si="4"/>
        <v>19</v>
      </c>
      <c r="F53" s="110"/>
    </row>
    <row r="54" spans="1:6" ht="15" x14ac:dyDescent="0.25">
      <c r="A54" s="109"/>
      <c r="B54" s="110">
        <f t="shared" si="2"/>
        <v>27277</v>
      </c>
      <c r="C54" s="110">
        <v>14</v>
      </c>
      <c r="D54" s="110">
        <f t="shared" si="3"/>
        <v>0</v>
      </c>
      <c r="E54" s="110">
        <f t="shared" si="4"/>
        <v>19</v>
      </c>
      <c r="F54" s="110"/>
    </row>
    <row r="55" spans="1:6" ht="15" x14ac:dyDescent="0.25">
      <c r="A55" s="109"/>
      <c r="B55" s="110">
        <f t="shared" si="2"/>
        <v>27277</v>
      </c>
      <c r="C55" s="110">
        <v>15</v>
      </c>
      <c r="D55" s="110">
        <f t="shared" si="3"/>
        <v>0</v>
      </c>
      <c r="E55" s="110">
        <f t="shared" si="4"/>
        <v>19</v>
      </c>
      <c r="F55" s="110"/>
    </row>
    <row r="56" spans="1:6" ht="15" x14ac:dyDescent="0.25">
      <c r="A56" s="109"/>
      <c r="B56" s="110">
        <f t="shared" si="2"/>
        <v>27277</v>
      </c>
      <c r="C56" s="110">
        <v>16</v>
      </c>
      <c r="D56" s="110">
        <f t="shared" si="3"/>
        <v>0</v>
      </c>
      <c r="E56" s="110">
        <f t="shared" si="4"/>
        <v>19</v>
      </c>
      <c r="F56" s="110"/>
    </row>
    <row r="57" spans="1:6" ht="15" x14ac:dyDescent="0.25">
      <c r="A57" s="109"/>
      <c r="B57" s="110">
        <f t="shared" si="2"/>
        <v>27277</v>
      </c>
      <c r="C57" s="110">
        <v>17</v>
      </c>
      <c r="D57" s="110">
        <f t="shared" si="3"/>
        <v>0</v>
      </c>
      <c r="E57" s="110">
        <f t="shared" si="4"/>
        <v>19</v>
      </c>
      <c r="F57" s="110"/>
    </row>
    <row r="58" spans="1:6" x14ac:dyDescent="0.25">
      <c r="A58" s="109"/>
      <c r="B58" s="110">
        <f t="shared" si="2"/>
        <v>27277</v>
      </c>
      <c r="C58" s="110">
        <v>18</v>
      </c>
      <c r="D58" s="110">
        <f t="shared" si="3"/>
        <v>0</v>
      </c>
      <c r="E58" s="110">
        <f t="shared" si="4"/>
        <v>19</v>
      </c>
      <c r="F58" s="111"/>
    </row>
    <row r="59" spans="1:6" x14ac:dyDescent="0.25">
      <c r="A59" s="109"/>
      <c r="B59" s="110">
        <f t="shared" si="2"/>
        <v>27277</v>
      </c>
      <c r="C59" s="110">
        <v>19</v>
      </c>
      <c r="D59" s="110">
        <f t="shared" si="3"/>
        <v>0</v>
      </c>
      <c r="E59" s="110">
        <f t="shared" si="4"/>
        <v>19</v>
      </c>
      <c r="F59" s="111"/>
    </row>
    <row r="60" spans="1:6" x14ac:dyDescent="0.25">
      <c r="A60" s="109"/>
      <c r="B60" s="110">
        <f t="shared" si="2"/>
        <v>27277</v>
      </c>
      <c r="C60" s="110">
        <v>20</v>
      </c>
      <c r="D60" s="110">
        <f t="shared" si="3"/>
        <v>0</v>
      </c>
      <c r="E60" s="110">
        <f t="shared" si="4"/>
        <v>19</v>
      </c>
      <c r="F60" s="111"/>
    </row>
    <row r="61" spans="1:6" x14ac:dyDescent="0.25">
      <c r="A61" s="109"/>
      <c r="B61" s="110">
        <f t="shared" si="2"/>
        <v>27277</v>
      </c>
      <c r="C61" s="110">
        <v>21</v>
      </c>
      <c r="D61" s="110">
        <f t="shared" si="3"/>
        <v>0</v>
      </c>
      <c r="E61" s="110">
        <f t="shared" si="4"/>
        <v>19</v>
      </c>
      <c r="F61" s="111"/>
    </row>
    <row r="62" spans="1:6" x14ac:dyDescent="0.25">
      <c r="A62" s="109"/>
      <c r="B62" s="110">
        <f t="shared" si="2"/>
        <v>27277</v>
      </c>
      <c r="C62" s="110">
        <v>22</v>
      </c>
      <c r="D62" s="110">
        <f t="shared" si="3"/>
        <v>0</v>
      </c>
      <c r="E62" s="110">
        <f t="shared" si="4"/>
        <v>19</v>
      </c>
      <c r="F62" s="111"/>
    </row>
    <row r="63" spans="1:6" x14ac:dyDescent="0.25">
      <c r="A63" s="109"/>
      <c r="B63" s="110">
        <f t="shared" si="2"/>
        <v>27277</v>
      </c>
      <c r="C63" s="110">
        <v>23</v>
      </c>
      <c r="D63" s="110">
        <f t="shared" si="3"/>
        <v>0</v>
      </c>
      <c r="E63" s="110">
        <f t="shared" si="4"/>
        <v>19</v>
      </c>
      <c r="F63" s="111"/>
    </row>
    <row r="64" spans="1:6" x14ac:dyDescent="0.25">
      <c r="A64" s="109"/>
      <c r="B64" s="110">
        <f t="shared" si="2"/>
        <v>27277</v>
      </c>
      <c r="C64" s="110">
        <v>24</v>
      </c>
      <c r="D64" s="110">
        <f t="shared" si="3"/>
        <v>0</v>
      </c>
      <c r="E64" s="110">
        <f t="shared" si="4"/>
        <v>19</v>
      </c>
      <c r="F64" s="111"/>
    </row>
    <row r="65" spans="1:6" x14ac:dyDescent="0.25">
      <c r="A65" s="109"/>
      <c r="B65" s="110">
        <f t="shared" si="2"/>
        <v>27277</v>
      </c>
      <c r="C65" s="110">
        <v>25</v>
      </c>
      <c r="D65" s="110">
        <f t="shared" si="3"/>
        <v>0</v>
      </c>
      <c r="E65" s="110">
        <f t="shared" si="4"/>
        <v>19</v>
      </c>
      <c r="F65" s="111"/>
    </row>
    <row r="66" spans="1:6" x14ac:dyDescent="0.25">
      <c r="A66" s="109"/>
      <c r="B66" s="110">
        <f t="shared" si="2"/>
        <v>27277</v>
      </c>
      <c r="C66" s="110">
        <v>26</v>
      </c>
      <c r="D66" s="110">
        <f t="shared" si="3"/>
        <v>0</v>
      </c>
      <c r="E66" s="110">
        <f t="shared" si="4"/>
        <v>19</v>
      </c>
      <c r="F66" s="111"/>
    </row>
    <row r="67" spans="1:6" x14ac:dyDescent="0.25">
      <c r="A67" s="109"/>
      <c r="B67" s="110">
        <f t="shared" si="2"/>
        <v>27277</v>
      </c>
      <c r="C67" s="110">
        <v>27</v>
      </c>
      <c r="D67" s="110">
        <f t="shared" si="3"/>
        <v>0</v>
      </c>
      <c r="E67" s="110">
        <f t="shared" si="4"/>
        <v>19</v>
      </c>
      <c r="F67" s="111"/>
    </row>
    <row r="68" spans="1:6" x14ac:dyDescent="0.25">
      <c r="A68" s="109"/>
      <c r="B68" s="110">
        <f t="shared" si="2"/>
        <v>27277</v>
      </c>
      <c r="C68" s="110">
        <v>28</v>
      </c>
      <c r="D68" s="110">
        <f t="shared" si="3"/>
        <v>0</v>
      </c>
      <c r="E68" s="110">
        <f t="shared" si="4"/>
        <v>19</v>
      </c>
      <c r="F68" s="111"/>
    </row>
    <row r="69" spans="1:6" x14ac:dyDescent="0.25">
      <c r="A69" s="109"/>
      <c r="B69" s="110">
        <f t="shared" si="2"/>
        <v>27277</v>
      </c>
      <c r="C69" s="110">
        <v>29</v>
      </c>
      <c r="D69" s="110">
        <f t="shared" si="3"/>
        <v>0</v>
      </c>
      <c r="E69" s="110">
        <f t="shared" si="4"/>
        <v>19</v>
      </c>
      <c r="F69" s="111"/>
    </row>
    <row r="70" spans="1:6" x14ac:dyDescent="0.25">
      <c r="A70" s="109"/>
      <c r="B70" s="110">
        <f t="shared" si="2"/>
        <v>27277</v>
      </c>
      <c r="C70" s="110">
        <v>30</v>
      </c>
      <c r="D70" s="110">
        <f t="shared" si="3"/>
        <v>0</v>
      </c>
      <c r="E70" s="110">
        <f t="shared" si="4"/>
        <v>19</v>
      </c>
      <c r="F70" s="111"/>
    </row>
    <row r="71" spans="1:6" x14ac:dyDescent="0.25">
      <c r="A71" s="109"/>
      <c r="B71" s="110">
        <f t="shared" si="2"/>
        <v>27277</v>
      </c>
      <c r="C71" s="110">
        <v>31</v>
      </c>
      <c r="D71" s="110">
        <f t="shared" si="3"/>
        <v>0</v>
      </c>
      <c r="E71" s="110">
        <f t="shared" si="4"/>
        <v>19</v>
      </c>
      <c r="F71" s="11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28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196</v>
      </c>
      <c r="D4" s="28"/>
      <c r="E4" s="21" t="s">
        <v>128</v>
      </c>
      <c r="F4" s="22">
        <v>1</v>
      </c>
      <c r="G4" s="27">
        <f>الموظفين!E8/30</f>
        <v>66.666666666666671</v>
      </c>
      <c r="H4" s="22">
        <f>F4*G4</f>
        <v>66.666666666666671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306</v>
      </c>
      <c r="D5" s="28"/>
      <c r="E5" s="21" t="s">
        <v>128</v>
      </c>
      <c r="F5" s="22">
        <v>1</v>
      </c>
      <c r="G5" s="108">
        <f>G4</f>
        <v>66.666666666666671</v>
      </c>
      <c r="H5" s="22">
        <f>F5*G5</f>
        <v>66.666666666666671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/>
      <c r="D6" s="28"/>
      <c r="E6" s="176" t="s">
        <v>137</v>
      </c>
      <c r="F6" s="22">
        <v>1</v>
      </c>
      <c r="G6" s="108">
        <f t="shared" ref="G6:G34" si="0">G5</f>
        <v>66.666666666666671</v>
      </c>
      <c r="H6" s="22">
        <f t="shared" ref="H6:H34" si="1">F6*G6</f>
        <v>66.666666666666671</v>
      </c>
      <c r="K6" s="9"/>
      <c r="L6" s="9"/>
      <c r="M6" s="9"/>
      <c r="N6" s="9"/>
      <c r="Q6" s="103">
        <v>3</v>
      </c>
      <c r="R6" s="103">
        <f>COUNTIF(E6,R2)</f>
        <v>0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195</v>
      </c>
      <c r="D7" s="28"/>
      <c r="E7" s="21" t="s">
        <v>128</v>
      </c>
      <c r="F7" s="22">
        <v>1</v>
      </c>
      <c r="G7" s="108">
        <f t="shared" si="0"/>
        <v>66.666666666666671</v>
      </c>
      <c r="H7" s="22">
        <f t="shared" si="1"/>
        <v>66.666666666666671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/>
      <c r="D8" s="28" t="s">
        <v>202</v>
      </c>
      <c r="E8" s="21" t="s">
        <v>128</v>
      </c>
      <c r="F8" s="22">
        <v>1</v>
      </c>
      <c r="G8" s="108">
        <f t="shared" si="0"/>
        <v>66.666666666666671</v>
      </c>
      <c r="H8" s="22">
        <f t="shared" si="1"/>
        <v>66.666666666666671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66.666666666666671</v>
      </c>
      <c r="H9" s="22">
        <f t="shared" si="1"/>
        <v>66.666666666666671</v>
      </c>
      <c r="Q9" s="103">
        <v>6</v>
      </c>
      <c r="R9" s="103">
        <f>COUNTIF(E9,R2)</f>
        <v>0</v>
      </c>
      <c r="S9" s="103">
        <f t="shared" si="2"/>
        <v>4</v>
      </c>
    </row>
    <row r="10" spans="1:19" x14ac:dyDescent="0.25">
      <c r="A10" s="236" t="s">
        <v>183</v>
      </c>
      <c r="B10" s="237"/>
      <c r="C10" s="28" t="s">
        <v>592</v>
      </c>
      <c r="D10" s="28"/>
      <c r="E10" s="21" t="s">
        <v>128</v>
      </c>
      <c r="F10" s="22">
        <v>1</v>
      </c>
      <c r="G10" s="108">
        <f t="shared" si="0"/>
        <v>66.666666666666671</v>
      </c>
      <c r="H10" s="22">
        <f t="shared" si="1"/>
        <v>66.666666666666671</v>
      </c>
      <c r="Q10" s="103">
        <v>7</v>
      </c>
      <c r="R10" s="103">
        <f>COUNTIF(E10,R2)</f>
        <v>1</v>
      </c>
      <c r="S10" s="103">
        <f t="shared" si="2"/>
        <v>5</v>
      </c>
    </row>
    <row r="11" spans="1:19" x14ac:dyDescent="0.25">
      <c r="A11" s="236" t="s">
        <v>184</v>
      </c>
      <c r="B11" s="237"/>
      <c r="C11" s="28" t="s">
        <v>195</v>
      </c>
      <c r="D11" s="28"/>
      <c r="E11" s="21" t="s">
        <v>128</v>
      </c>
      <c r="F11" s="22">
        <v>1</v>
      </c>
      <c r="G11" s="108">
        <f t="shared" si="0"/>
        <v>66.666666666666671</v>
      </c>
      <c r="H11" s="22">
        <f t="shared" si="1"/>
        <v>66.666666666666671</v>
      </c>
      <c r="Q11" s="103">
        <v>8</v>
      </c>
      <c r="R11" s="103">
        <f>COUNTIF(E11,R2)</f>
        <v>1</v>
      </c>
      <c r="S11" s="103">
        <f t="shared" si="2"/>
        <v>6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66.666666666666671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6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66.666666666666671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6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66.666666666666671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6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66.666666666666671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6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66.666666666666671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6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66.666666666666671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6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66.666666666666671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6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66.666666666666671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6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66.666666666666671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6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66.666666666666671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6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66.666666666666671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6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66.666666666666671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6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66.666666666666671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6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66.666666666666671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6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66.666666666666671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6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66.666666666666671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6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66.666666666666671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6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66.666666666666671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6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66.666666666666671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6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66.666666666666671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6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66.666666666666671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6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66.666666666666671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6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66.666666666666671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6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6</v>
      </c>
      <c r="F35" s="23">
        <f>SUM(F4:F34)</f>
        <v>8</v>
      </c>
      <c r="G35" s="24" t="s">
        <v>96</v>
      </c>
      <c r="H35" s="25">
        <f>SUM(H4:H34)</f>
        <v>533.33333333333337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4"/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9" sqref="E9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122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2318</v>
      </c>
      <c r="C6" s="60">
        <f>COUNTA(D6,F6,H6,J6,N6,P6,R6,T6,V6,X6,AB6,AD6,AH6,AL6,AN6,AP6,AR6,AJ6,AF6,AV6,AX6,AZ6,BB6,BD6,BF6,BH6,BJ6,BN6,BR6,BP6,BL6,BT6,BV6,BX6,BZ6,CB6,CD6,CF6,L6,Z6,AT6)</f>
        <v>2</v>
      </c>
      <c r="D6" s="163" t="s">
        <v>265</v>
      </c>
      <c r="E6" s="22">
        <v>1309</v>
      </c>
      <c r="F6" s="163" t="s">
        <v>291</v>
      </c>
      <c r="G6" s="22">
        <v>1009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3004</v>
      </c>
      <c r="C8" s="60">
        <f t="shared" si="1"/>
        <v>1</v>
      </c>
      <c r="D8" s="163" t="s">
        <v>452</v>
      </c>
      <c r="E8" s="22">
        <v>3004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0</v>
      </c>
      <c r="C9" s="60">
        <f t="shared" si="1"/>
        <v>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5322</v>
      </c>
      <c r="C37" s="23">
        <f>SUM(C6:C36)</f>
        <v>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2318</v>
      </c>
      <c r="C41" s="110">
        <v>1</v>
      </c>
      <c r="D41" s="110">
        <f>C6</f>
        <v>2</v>
      </c>
      <c r="E41" s="110">
        <f>D41</f>
        <v>2</v>
      </c>
      <c r="F41" s="110"/>
    </row>
    <row r="42" spans="1:85" ht="15" x14ac:dyDescent="0.25">
      <c r="A42" s="109"/>
      <c r="B42" s="110">
        <f t="shared" ref="B42:B71" si="2">B41+B7</f>
        <v>2318</v>
      </c>
      <c r="C42" s="110">
        <v>2</v>
      </c>
      <c r="D42" s="110">
        <f>C7</f>
        <v>0</v>
      </c>
      <c r="E42" s="110">
        <f>E41+D42</f>
        <v>2</v>
      </c>
      <c r="F42" s="110"/>
    </row>
    <row r="43" spans="1:85" ht="15" x14ac:dyDescent="0.25">
      <c r="A43" s="109"/>
      <c r="B43" s="110">
        <f t="shared" si="2"/>
        <v>5322</v>
      </c>
      <c r="C43" s="110">
        <v>3</v>
      </c>
      <c r="D43" s="110">
        <f t="shared" ref="D43:D71" si="3">C8</f>
        <v>1</v>
      </c>
      <c r="E43" s="110">
        <f>E42+D43</f>
        <v>3</v>
      </c>
      <c r="F43" s="110"/>
    </row>
    <row r="44" spans="1:85" ht="15" x14ac:dyDescent="0.25">
      <c r="A44" s="109"/>
      <c r="B44" s="110">
        <f t="shared" si="2"/>
        <v>5322</v>
      </c>
      <c r="C44" s="110">
        <v>4</v>
      </c>
      <c r="D44" s="110">
        <f t="shared" si="3"/>
        <v>0</v>
      </c>
      <c r="E44" s="110">
        <f t="shared" ref="E44:E71" si="4">E43+D44</f>
        <v>3</v>
      </c>
      <c r="F44" s="110"/>
    </row>
    <row r="45" spans="1:85" ht="15" x14ac:dyDescent="0.25">
      <c r="A45" s="109"/>
      <c r="B45" s="110">
        <f t="shared" si="2"/>
        <v>5322</v>
      </c>
      <c r="C45" s="110">
        <v>5</v>
      </c>
      <c r="D45" s="110">
        <f t="shared" si="3"/>
        <v>0</v>
      </c>
      <c r="E45" s="110">
        <f t="shared" si="4"/>
        <v>3</v>
      </c>
      <c r="F45" s="110"/>
    </row>
    <row r="46" spans="1:85" ht="15" x14ac:dyDescent="0.25">
      <c r="A46" s="109"/>
      <c r="B46" s="110">
        <f t="shared" si="2"/>
        <v>5322</v>
      </c>
      <c r="C46" s="110">
        <v>6</v>
      </c>
      <c r="D46" s="110">
        <f t="shared" si="3"/>
        <v>0</v>
      </c>
      <c r="E46" s="110">
        <f t="shared" si="4"/>
        <v>3</v>
      </c>
      <c r="F46" s="110"/>
    </row>
    <row r="47" spans="1:85" ht="15" x14ac:dyDescent="0.25">
      <c r="A47" s="109"/>
      <c r="B47" s="110">
        <f t="shared" si="2"/>
        <v>5322</v>
      </c>
      <c r="C47" s="110">
        <v>7</v>
      </c>
      <c r="D47" s="110">
        <f t="shared" si="3"/>
        <v>0</v>
      </c>
      <c r="E47" s="110">
        <f t="shared" si="4"/>
        <v>3</v>
      </c>
      <c r="F47" s="110"/>
    </row>
    <row r="48" spans="1:85" ht="15" x14ac:dyDescent="0.25">
      <c r="A48" s="109"/>
      <c r="B48" s="110">
        <f t="shared" si="2"/>
        <v>5322</v>
      </c>
      <c r="C48" s="110">
        <v>8</v>
      </c>
      <c r="D48" s="110">
        <f t="shared" si="3"/>
        <v>0</v>
      </c>
      <c r="E48" s="110">
        <f t="shared" si="4"/>
        <v>3</v>
      </c>
      <c r="F48" s="110"/>
    </row>
    <row r="49" spans="1:6" ht="15" x14ac:dyDescent="0.25">
      <c r="A49" s="109"/>
      <c r="B49" s="110">
        <f t="shared" si="2"/>
        <v>5322</v>
      </c>
      <c r="C49" s="110">
        <v>9</v>
      </c>
      <c r="D49" s="110">
        <f t="shared" si="3"/>
        <v>0</v>
      </c>
      <c r="E49" s="110">
        <f t="shared" si="4"/>
        <v>3</v>
      </c>
      <c r="F49" s="110"/>
    </row>
    <row r="50" spans="1:6" ht="15" x14ac:dyDescent="0.25">
      <c r="A50" s="109"/>
      <c r="B50" s="110">
        <f t="shared" si="2"/>
        <v>5322</v>
      </c>
      <c r="C50" s="110">
        <v>10</v>
      </c>
      <c r="D50" s="110">
        <f t="shared" si="3"/>
        <v>0</v>
      </c>
      <c r="E50" s="110">
        <f t="shared" si="4"/>
        <v>3</v>
      </c>
      <c r="F50" s="110"/>
    </row>
    <row r="51" spans="1:6" ht="15" x14ac:dyDescent="0.25">
      <c r="A51" s="109"/>
      <c r="B51" s="110">
        <f t="shared" si="2"/>
        <v>5322</v>
      </c>
      <c r="C51" s="110">
        <v>11</v>
      </c>
      <c r="D51" s="110">
        <f t="shared" si="3"/>
        <v>0</v>
      </c>
      <c r="E51" s="110">
        <f t="shared" si="4"/>
        <v>3</v>
      </c>
      <c r="F51" s="110"/>
    </row>
    <row r="52" spans="1:6" ht="15" x14ac:dyDescent="0.25">
      <c r="A52" s="109"/>
      <c r="B52" s="110">
        <f t="shared" si="2"/>
        <v>5322</v>
      </c>
      <c r="C52" s="110">
        <v>12</v>
      </c>
      <c r="D52" s="110">
        <f t="shared" si="3"/>
        <v>0</v>
      </c>
      <c r="E52" s="110">
        <f t="shared" si="4"/>
        <v>3</v>
      </c>
      <c r="F52" s="110"/>
    </row>
    <row r="53" spans="1:6" ht="15" x14ac:dyDescent="0.25">
      <c r="A53" s="109"/>
      <c r="B53" s="110">
        <f t="shared" si="2"/>
        <v>5322</v>
      </c>
      <c r="C53" s="110">
        <v>13</v>
      </c>
      <c r="D53" s="110">
        <f t="shared" si="3"/>
        <v>0</v>
      </c>
      <c r="E53" s="110">
        <f t="shared" si="4"/>
        <v>3</v>
      </c>
      <c r="F53" s="110"/>
    </row>
    <row r="54" spans="1:6" ht="15" x14ac:dyDescent="0.25">
      <c r="A54" s="109"/>
      <c r="B54" s="110">
        <f t="shared" si="2"/>
        <v>5322</v>
      </c>
      <c r="C54" s="110">
        <v>14</v>
      </c>
      <c r="D54" s="110">
        <f t="shared" si="3"/>
        <v>0</v>
      </c>
      <c r="E54" s="110">
        <f t="shared" si="4"/>
        <v>3</v>
      </c>
      <c r="F54" s="110"/>
    </row>
    <row r="55" spans="1:6" ht="15" x14ac:dyDescent="0.25">
      <c r="A55" s="109"/>
      <c r="B55" s="110">
        <f t="shared" si="2"/>
        <v>5322</v>
      </c>
      <c r="C55" s="110">
        <v>15</v>
      </c>
      <c r="D55" s="110">
        <f t="shared" si="3"/>
        <v>0</v>
      </c>
      <c r="E55" s="110">
        <f t="shared" si="4"/>
        <v>3</v>
      </c>
      <c r="F55" s="110"/>
    </row>
    <row r="56" spans="1:6" ht="15" x14ac:dyDescent="0.25">
      <c r="A56" s="109"/>
      <c r="B56" s="110">
        <f t="shared" si="2"/>
        <v>5322</v>
      </c>
      <c r="C56" s="110">
        <v>16</v>
      </c>
      <c r="D56" s="110">
        <f t="shared" si="3"/>
        <v>0</v>
      </c>
      <c r="E56" s="110">
        <f t="shared" si="4"/>
        <v>3</v>
      </c>
      <c r="F56" s="110"/>
    </row>
    <row r="57" spans="1:6" ht="15" x14ac:dyDescent="0.25">
      <c r="A57" s="109"/>
      <c r="B57" s="110">
        <f t="shared" si="2"/>
        <v>5322</v>
      </c>
      <c r="C57" s="110">
        <v>17</v>
      </c>
      <c r="D57" s="110">
        <f t="shared" si="3"/>
        <v>0</v>
      </c>
      <c r="E57" s="110">
        <f t="shared" si="4"/>
        <v>3</v>
      </c>
      <c r="F57" s="110"/>
    </row>
    <row r="58" spans="1:6" x14ac:dyDescent="0.25">
      <c r="A58" s="109"/>
      <c r="B58" s="110">
        <f t="shared" si="2"/>
        <v>5322</v>
      </c>
      <c r="C58" s="110">
        <v>18</v>
      </c>
      <c r="D58" s="110">
        <f t="shared" si="3"/>
        <v>0</v>
      </c>
      <c r="E58" s="110">
        <f t="shared" si="4"/>
        <v>3</v>
      </c>
      <c r="F58" s="111"/>
    </row>
    <row r="59" spans="1:6" x14ac:dyDescent="0.25">
      <c r="A59" s="109"/>
      <c r="B59" s="110">
        <f t="shared" si="2"/>
        <v>5322</v>
      </c>
      <c r="C59" s="110">
        <v>19</v>
      </c>
      <c r="D59" s="110">
        <f t="shared" si="3"/>
        <v>0</v>
      </c>
      <c r="E59" s="110">
        <f t="shared" si="4"/>
        <v>3</v>
      </c>
      <c r="F59" s="111"/>
    </row>
    <row r="60" spans="1:6" x14ac:dyDescent="0.25">
      <c r="A60" s="109"/>
      <c r="B60" s="110">
        <f t="shared" si="2"/>
        <v>5322</v>
      </c>
      <c r="C60" s="110">
        <v>20</v>
      </c>
      <c r="D60" s="110">
        <f t="shared" si="3"/>
        <v>0</v>
      </c>
      <c r="E60" s="110">
        <f t="shared" si="4"/>
        <v>3</v>
      </c>
      <c r="F60" s="111"/>
    </row>
    <row r="61" spans="1:6" x14ac:dyDescent="0.25">
      <c r="A61" s="109"/>
      <c r="B61" s="110">
        <f t="shared" si="2"/>
        <v>5322</v>
      </c>
      <c r="C61" s="110">
        <v>21</v>
      </c>
      <c r="D61" s="110">
        <f t="shared" si="3"/>
        <v>0</v>
      </c>
      <c r="E61" s="110">
        <f t="shared" si="4"/>
        <v>3</v>
      </c>
      <c r="F61" s="111"/>
    </row>
    <row r="62" spans="1:6" x14ac:dyDescent="0.25">
      <c r="A62" s="109"/>
      <c r="B62" s="110">
        <f t="shared" si="2"/>
        <v>5322</v>
      </c>
      <c r="C62" s="110">
        <v>22</v>
      </c>
      <c r="D62" s="110">
        <f t="shared" si="3"/>
        <v>0</v>
      </c>
      <c r="E62" s="110">
        <f t="shared" si="4"/>
        <v>3</v>
      </c>
      <c r="F62" s="111"/>
    </row>
    <row r="63" spans="1:6" x14ac:dyDescent="0.25">
      <c r="A63" s="109"/>
      <c r="B63" s="110">
        <f t="shared" si="2"/>
        <v>5322</v>
      </c>
      <c r="C63" s="110">
        <v>23</v>
      </c>
      <c r="D63" s="110">
        <f t="shared" si="3"/>
        <v>0</v>
      </c>
      <c r="E63" s="110">
        <f t="shared" si="4"/>
        <v>3</v>
      </c>
      <c r="F63" s="111"/>
    </row>
    <row r="64" spans="1:6" x14ac:dyDescent="0.25">
      <c r="A64" s="109"/>
      <c r="B64" s="110">
        <f t="shared" si="2"/>
        <v>5322</v>
      </c>
      <c r="C64" s="110">
        <v>24</v>
      </c>
      <c r="D64" s="110">
        <f t="shared" si="3"/>
        <v>0</v>
      </c>
      <c r="E64" s="110">
        <f t="shared" si="4"/>
        <v>3</v>
      </c>
      <c r="F64" s="111"/>
    </row>
    <row r="65" spans="1:6" x14ac:dyDescent="0.25">
      <c r="A65" s="109"/>
      <c r="B65" s="110">
        <f t="shared" si="2"/>
        <v>5322</v>
      </c>
      <c r="C65" s="110">
        <v>25</v>
      </c>
      <c r="D65" s="110">
        <f t="shared" si="3"/>
        <v>0</v>
      </c>
      <c r="E65" s="110">
        <f t="shared" si="4"/>
        <v>3</v>
      </c>
      <c r="F65" s="111"/>
    </row>
    <row r="66" spans="1:6" x14ac:dyDescent="0.25">
      <c r="A66" s="109"/>
      <c r="B66" s="110">
        <f t="shared" si="2"/>
        <v>5322</v>
      </c>
      <c r="C66" s="110">
        <v>26</v>
      </c>
      <c r="D66" s="110">
        <f t="shared" si="3"/>
        <v>0</v>
      </c>
      <c r="E66" s="110">
        <f t="shared" si="4"/>
        <v>3</v>
      </c>
      <c r="F66" s="111"/>
    </row>
    <row r="67" spans="1:6" x14ac:dyDescent="0.25">
      <c r="A67" s="109"/>
      <c r="B67" s="110">
        <f t="shared" si="2"/>
        <v>5322</v>
      </c>
      <c r="C67" s="110">
        <v>27</v>
      </c>
      <c r="D67" s="110">
        <f t="shared" si="3"/>
        <v>0</v>
      </c>
      <c r="E67" s="110">
        <f t="shared" si="4"/>
        <v>3</v>
      </c>
      <c r="F67" s="111"/>
    </row>
    <row r="68" spans="1:6" x14ac:dyDescent="0.25">
      <c r="A68" s="109"/>
      <c r="B68" s="110">
        <f t="shared" si="2"/>
        <v>5322</v>
      </c>
      <c r="C68" s="110">
        <v>28</v>
      </c>
      <c r="D68" s="110">
        <f t="shared" si="3"/>
        <v>0</v>
      </c>
      <c r="E68" s="110">
        <f t="shared" si="4"/>
        <v>3</v>
      </c>
      <c r="F68" s="111"/>
    </row>
    <row r="69" spans="1:6" x14ac:dyDescent="0.25">
      <c r="A69" s="109"/>
      <c r="B69" s="110">
        <f t="shared" si="2"/>
        <v>5322</v>
      </c>
      <c r="C69" s="110">
        <v>29</v>
      </c>
      <c r="D69" s="110">
        <f t="shared" si="3"/>
        <v>0</v>
      </c>
      <c r="E69" s="110">
        <f t="shared" si="4"/>
        <v>3</v>
      </c>
      <c r="F69" s="111"/>
    </row>
    <row r="70" spans="1:6" x14ac:dyDescent="0.25">
      <c r="A70" s="109"/>
      <c r="B70" s="110">
        <f t="shared" si="2"/>
        <v>5322</v>
      </c>
      <c r="C70" s="110">
        <v>30</v>
      </c>
      <c r="D70" s="110">
        <f t="shared" si="3"/>
        <v>0</v>
      </c>
      <c r="E70" s="110">
        <f t="shared" si="4"/>
        <v>3</v>
      </c>
      <c r="F70" s="111"/>
    </row>
    <row r="71" spans="1:6" x14ac:dyDescent="0.25">
      <c r="A71" s="109"/>
      <c r="B71" s="110">
        <f t="shared" si="2"/>
        <v>5322</v>
      </c>
      <c r="C71" s="110">
        <v>31</v>
      </c>
      <c r="D71" s="110">
        <f t="shared" si="3"/>
        <v>0</v>
      </c>
      <c r="E71" s="110">
        <f t="shared" si="4"/>
        <v>3</v>
      </c>
      <c r="F71" s="111"/>
    </row>
  </sheetData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5"/>
  <dimension ref="A1:CG72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123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0</v>
      </c>
      <c r="C6" s="60">
        <f>COUNTA(D6,F6,H6,J6,N6,P6,R6,T6,V6,X6,AB6,AD6,AH6,AL6,AN6,AP6,AR6,AJ6,AF6,AV6,AX6,AZ6,BB6,BD6,BF6,BH6,BJ6,BN6,BR6,BP6,BL6,BT6,BV6,BX6,BZ6,CB6,CD6,CF6,L6,Z6,AT6)</f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0</v>
      </c>
      <c r="C9" s="60">
        <f t="shared" si="1"/>
        <v>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0</v>
      </c>
      <c r="C37" s="23">
        <f>SUM(C6:C36)</f>
        <v>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F38" s="1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0</v>
      </c>
      <c r="C41" s="110">
        <v>1</v>
      </c>
      <c r="D41" s="110">
        <f>C6</f>
        <v>0</v>
      </c>
      <c r="E41" s="110">
        <f>D41</f>
        <v>0</v>
      </c>
      <c r="F41" s="110"/>
    </row>
    <row r="42" spans="1:85" ht="15" x14ac:dyDescent="0.25">
      <c r="A42" s="109"/>
      <c r="B42" s="110">
        <f t="shared" ref="B42:B71" si="2">B41+B7</f>
        <v>0</v>
      </c>
      <c r="C42" s="110">
        <v>2</v>
      </c>
      <c r="D42" s="110">
        <f>C7</f>
        <v>0</v>
      </c>
      <c r="E42" s="110">
        <f>E41+D42</f>
        <v>0</v>
      </c>
      <c r="F42" s="110"/>
    </row>
    <row r="43" spans="1:85" ht="15" x14ac:dyDescent="0.25">
      <c r="A43" s="109"/>
      <c r="B43" s="110">
        <f t="shared" si="2"/>
        <v>0</v>
      </c>
      <c r="C43" s="110">
        <v>3</v>
      </c>
      <c r="D43" s="110">
        <f t="shared" ref="D43:D71" si="3">C8</f>
        <v>0</v>
      </c>
      <c r="E43" s="110">
        <f>E42+D43</f>
        <v>0</v>
      </c>
      <c r="F43" s="110"/>
    </row>
    <row r="44" spans="1:85" ht="15" x14ac:dyDescent="0.25">
      <c r="A44" s="109"/>
      <c r="B44" s="110">
        <f t="shared" si="2"/>
        <v>0</v>
      </c>
      <c r="C44" s="110">
        <v>4</v>
      </c>
      <c r="D44" s="110">
        <f t="shared" si="3"/>
        <v>0</v>
      </c>
      <c r="E44" s="110">
        <f t="shared" ref="E44:E71" si="4">E43+D44</f>
        <v>0</v>
      </c>
      <c r="F44" s="110"/>
    </row>
    <row r="45" spans="1:85" ht="15" x14ac:dyDescent="0.25">
      <c r="A45" s="109"/>
      <c r="B45" s="110">
        <f t="shared" si="2"/>
        <v>0</v>
      </c>
      <c r="C45" s="110">
        <v>5</v>
      </c>
      <c r="D45" s="110">
        <f t="shared" si="3"/>
        <v>0</v>
      </c>
      <c r="E45" s="110">
        <f t="shared" si="4"/>
        <v>0</v>
      </c>
      <c r="F45" s="110"/>
    </row>
    <row r="46" spans="1:85" ht="15" x14ac:dyDescent="0.25">
      <c r="A46" s="109"/>
      <c r="B46" s="110">
        <f t="shared" si="2"/>
        <v>0</v>
      </c>
      <c r="C46" s="110">
        <v>6</v>
      </c>
      <c r="D46" s="110">
        <f t="shared" si="3"/>
        <v>0</v>
      </c>
      <c r="E46" s="110">
        <f t="shared" si="4"/>
        <v>0</v>
      </c>
      <c r="F46" s="110"/>
    </row>
    <row r="47" spans="1:85" ht="15" x14ac:dyDescent="0.25">
      <c r="A47" s="109"/>
      <c r="B47" s="110">
        <f t="shared" si="2"/>
        <v>0</v>
      </c>
      <c r="C47" s="110">
        <v>7</v>
      </c>
      <c r="D47" s="110">
        <f t="shared" si="3"/>
        <v>0</v>
      </c>
      <c r="E47" s="110">
        <f t="shared" si="4"/>
        <v>0</v>
      </c>
      <c r="F47" s="110"/>
    </row>
    <row r="48" spans="1:85" ht="15" x14ac:dyDescent="0.25">
      <c r="A48" s="109"/>
      <c r="B48" s="110">
        <f t="shared" si="2"/>
        <v>0</v>
      </c>
      <c r="C48" s="110">
        <v>8</v>
      </c>
      <c r="D48" s="110">
        <f t="shared" si="3"/>
        <v>0</v>
      </c>
      <c r="E48" s="110">
        <f t="shared" si="4"/>
        <v>0</v>
      </c>
      <c r="F48" s="110"/>
    </row>
    <row r="49" spans="1:6" ht="15" x14ac:dyDescent="0.25">
      <c r="A49" s="109"/>
      <c r="B49" s="110">
        <f t="shared" si="2"/>
        <v>0</v>
      </c>
      <c r="C49" s="110">
        <v>9</v>
      </c>
      <c r="D49" s="110">
        <f t="shared" si="3"/>
        <v>0</v>
      </c>
      <c r="E49" s="110">
        <f t="shared" si="4"/>
        <v>0</v>
      </c>
      <c r="F49" s="110"/>
    </row>
    <row r="50" spans="1:6" ht="15" x14ac:dyDescent="0.25">
      <c r="A50" s="109"/>
      <c r="B50" s="110">
        <f t="shared" si="2"/>
        <v>0</v>
      </c>
      <c r="C50" s="110">
        <v>10</v>
      </c>
      <c r="D50" s="110">
        <f t="shared" si="3"/>
        <v>0</v>
      </c>
      <c r="E50" s="110">
        <f t="shared" si="4"/>
        <v>0</v>
      </c>
      <c r="F50" s="110"/>
    </row>
    <row r="51" spans="1:6" ht="15" x14ac:dyDescent="0.25">
      <c r="A51" s="109"/>
      <c r="B51" s="110">
        <f t="shared" si="2"/>
        <v>0</v>
      </c>
      <c r="C51" s="110">
        <v>11</v>
      </c>
      <c r="D51" s="110">
        <f t="shared" si="3"/>
        <v>0</v>
      </c>
      <c r="E51" s="110">
        <f t="shared" si="4"/>
        <v>0</v>
      </c>
      <c r="F51" s="110"/>
    </row>
    <row r="52" spans="1:6" ht="15" x14ac:dyDescent="0.25">
      <c r="A52" s="109"/>
      <c r="B52" s="110">
        <f t="shared" si="2"/>
        <v>0</v>
      </c>
      <c r="C52" s="110">
        <v>12</v>
      </c>
      <c r="D52" s="110">
        <f t="shared" si="3"/>
        <v>0</v>
      </c>
      <c r="E52" s="110">
        <f t="shared" si="4"/>
        <v>0</v>
      </c>
      <c r="F52" s="110"/>
    </row>
    <row r="53" spans="1:6" ht="15" x14ac:dyDescent="0.25">
      <c r="A53" s="109"/>
      <c r="B53" s="110">
        <f t="shared" si="2"/>
        <v>0</v>
      </c>
      <c r="C53" s="110">
        <v>13</v>
      </c>
      <c r="D53" s="110">
        <f t="shared" si="3"/>
        <v>0</v>
      </c>
      <c r="E53" s="110">
        <f t="shared" si="4"/>
        <v>0</v>
      </c>
      <c r="F53" s="110"/>
    </row>
    <row r="54" spans="1:6" ht="15" x14ac:dyDescent="0.25">
      <c r="A54" s="109"/>
      <c r="B54" s="110">
        <f t="shared" si="2"/>
        <v>0</v>
      </c>
      <c r="C54" s="110">
        <v>14</v>
      </c>
      <c r="D54" s="110">
        <f t="shared" si="3"/>
        <v>0</v>
      </c>
      <c r="E54" s="110">
        <f t="shared" si="4"/>
        <v>0</v>
      </c>
      <c r="F54" s="110"/>
    </row>
    <row r="55" spans="1:6" ht="15" x14ac:dyDescent="0.25">
      <c r="A55" s="109"/>
      <c r="B55" s="110">
        <f t="shared" si="2"/>
        <v>0</v>
      </c>
      <c r="C55" s="110">
        <v>15</v>
      </c>
      <c r="D55" s="110">
        <f t="shared" si="3"/>
        <v>0</v>
      </c>
      <c r="E55" s="110">
        <f t="shared" si="4"/>
        <v>0</v>
      </c>
      <c r="F55" s="110"/>
    </row>
    <row r="56" spans="1:6" ht="15" x14ac:dyDescent="0.25">
      <c r="A56" s="109"/>
      <c r="B56" s="110">
        <f t="shared" si="2"/>
        <v>0</v>
      </c>
      <c r="C56" s="110">
        <v>16</v>
      </c>
      <c r="D56" s="110">
        <f t="shared" si="3"/>
        <v>0</v>
      </c>
      <c r="E56" s="110">
        <f t="shared" si="4"/>
        <v>0</v>
      </c>
      <c r="F56" s="110"/>
    </row>
    <row r="57" spans="1:6" ht="15" x14ac:dyDescent="0.25">
      <c r="A57" s="109"/>
      <c r="B57" s="110">
        <f t="shared" si="2"/>
        <v>0</v>
      </c>
      <c r="C57" s="110">
        <v>17</v>
      </c>
      <c r="D57" s="110">
        <f t="shared" si="3"/>
        <v>0</v>
      </c>
      <c r="E57" s="110">
        <f t="shared" si="4"/>
        <v>0</v>
      </c>
      <c r="F57" s="110"/>
    </row>
    <row r="58" spans="1:6" x14ac:dyDescent="0.25">
      <c r="A58" s="109"/>
      <c r="B58" s="110">
        <f t="shared" si="2"/>
        <v>0</v>
      </c>
      <c r="C58" s="110">
        <v>18</v>
      </c>
      <c r="D58" s="110">
        <f t="shared" si="3"/>
        <v>0</v>
      </c>
      <c r="E58" s="110">
        <f t="shared" si="4"/>
        <v>0</v>
      </c>
      <c r="F58" s="111"/>
    </row>
    <row r="59" spans="1:6" x14ac:dyDescent="0.25">
      <c r="A59" s="109"/>
      <c r="B59" s="110">
        <f t="shared" si="2"/>
        <v>0</v>
      </c>
      <c r="C59" s="110">
        <v>19</v>
      </c>
      <c r="D59" s="110">
        <f t="shared" si="3"/>
        <v>0</v>
      </c>
      <c r="E59" s="110">
        <f t="shared" si="4"/>
        <v>0</v>
      </c>
      <c r="F59" s="111"/>
    </row>
    <row r="60" spans="1:6" x14ac:dyDescent="0.25">
      <c r="A60" s="109"/>
      <c r="B60" s="110">
        <f t="shared" si="2"/>
        <v>0</v>
      </c>
      <c r="C60" s="110">
        <v>20</v>
      </c>
      <c r="D60" s="110">
        <f t="shared" si="3"/>
        <v>0</v>
      </c>
      <c r="E60" s="110">
        <f t="shared" si="4"/>
        <v>0</v>
      </c>
      <c r="F60" s="111"/>
    </row>
    <row r="61" spans="1:6" x14ac:dyDescent="0.25">
      <c r="A61" s="109"/>
      <c r="B61" s="110">
        <f t="shared" si="2"/>
        <v>0</v>
      </c>
      <c r="C61" s="110">
        <v>21</v>
      </c>
      <c r="D61" s="110">
        <f t="shared" si="3"/>
        <v>0</v>
      </c>
      <c r="E61" s="110">
        <f t="shared" si="4"/>
        <v>0</v>
      </c>
      <c r="F61" s="111"/>
    </row>
    <row r="62" spans="1:6" x14ac:dyDescent="0.25">
      <c r="A62" s="109"/>
      <c r="B62" s="110">
        <f t="shared" si="2"/>
        <v>0</v>
      </c>
      <c r="C62" s="110">
        <v>22</v>
      </c>
      <c r="D62" s="110">
        <f t="shared" si="3"/>
        <v>0</v>
      </c>
      <c r="E62" s="110">
        <f t="shared" si="4"/>
        <v>0</v>
      </c>
      <c r="F62" s="111"/>
    </row>
    <row r="63" spans="1:6" x14ac:dyDescent="0.25">
      <c r="A63" s="109"/>
      <c r="B63" s="110">
        <f t="shared" si="2"/>
        <v>0</v>
      </c>
      <c r="C63" s="110">
        <v>23</v>
      </c>
      <c r="D63" s="110">
        <f t="shared" si="3"/>
        <v>0</v>
      </c>
      <c r="E63" s="110">
        <f t="shared" si="4"/>
        <v>0</v>
      </c>
      <c r="F63" s="111"/>
    </row>
    <row r="64" spans="1:6" x14ac:dyDescent="0.25">
      <c r="A64" s="109"/>
      <c r="B64" s="110">
        <f t="shared" si="2"/>
        <v>0</v>
      </c>
      <c r="C64" s="110">
        <v>24</v>
      </c>
      <c r="D64" s="110">
        <f t="shared" si="3"/>
        <v>0</v>
      </c>
      <c r="E64" s="110">
        <f t="shared" si="4"/>
        <v>0</v>
      </c>
      <c r="F64" s="111"/>
    </row>
    <row r="65" spans="1:6" x14ac:dyDescent="0.25">
      <c r="A65" s="109"/>
      <c r="B65" s="110">
        <f t="shared" si="2"/>
        <v>0</v>
      </c>
      <c r="C65" s="110">
        <v>25</v>
      </c>
      <c r="D65" s="110">
        <f t="shared" si="3"/>
        <v>0</v>
      </c>
      <c r="E65" s="110">
        <f t="shared" si="4"/>
        <v>0</v>
      </c>
      <c r="F65" s="111"/>
    </row>
    <row r="66" spans="1:6" x14ac:dyDescent="0.25">
      <c r="A66" s="109"/>
      <c r="B66" s="110">
        <f t="shared" si="2"/>
        <v>0</v>
      </c>
      <c r="C66" s="110">
        <v>26</v>
      </c>
      <c r="D66" s="110">
        <f t="shared" si="3"/>
        <v>0</v>
      </c>
      <c r="E66" s="110">
        <f t="shared" si="4"/>
        <v>0</v>
      </c>
      <c r="F66" s="111"/>
    </row>
    <row r="67" spans="1:6" x14ac:dyDescent="0.25">
      <c r="A67" s="109"/>
      <c r="B67" s="110">
        <f t="shared" si="2"/>
        <v>0</v>
      </c>
      <c r="C67" s="110">
        <v>27</v>
      </c>
      <c r="D67" s="110">
        <f t="shared" si="3"/>
        <v>0</v>
      </c>
      <c r="E67" s="110">
        <f t="shared" si="4"/>
        <v>0</v>
      </c>
      <c r="F67" s="111"/>
    </row>
    <row r="68" spans="1:6" x14ac:dyDescent="0.25">
      <c r="A68" s="109"/>
      <c r="B68" s="110">
        <f t="shared" si="2"/>
        <v>0</v>
      </c>
      <c r="C68" s="110">
        <v>28</v>
      </c>
      <c r="D68" s="110">
        <f t="shared" si="3"/>
        <v>0</v>
      </c>
      <c r="E68" s="110">
        <f t="shared" si="4"/>
        <v>0</v>
      </c>
      <c r="F68" s="111"/>
    </row>
    <row r="69" spans="1:6" x14ac:dyDescent="0.25">
      <c r="A69" s="109"/>
      <c r="B69" s="110">
        <f t="shared" si="2"/>
        <v>0</v>
      </c>
      <c r="C69" s="110">
        <v>29</v>
      </c>
      <c r="D69" s="110">
        <f t="shared" si="3"/>
        <v>0</v>
      </c>
      <c r="E69" s="110">
        <f t="shared" si="4"/>
        <v>0</v>
      </c>
      <c r="F69" s="111"/>
    </row>
    <row r="70" spans="1:6" x14ac:dyDescent="0.25">
      <c r="A70" s="109"/>
      <c r="B70" s="110">
        <f t="shared" si="2"/>
        <v>0</v>
      </c>
      <c r="C70" s="110">
        <v>30</v>
      </c>
      <c r="D70" s="110">
        <f t="shared" si="3"/>
        <v>0</v>
      </c>
      <c r="E70" s="110">
        <f t="shared" si="4"/>
        <v>0</v>
      </c>
      <c r="F70" s="111"/>
    </row>
    <row r="71" spans="1:6" x14ac:dyDescent="0.25">
      <c r="A71" s="109"/>
      <c r="B71" s="110">
        <f t="shared" si="2"/>
        <v>0</v>
      </c>
      <c r="C71" s="110">
        <v>31</v>
      </c>
      <c r="D71" s="110">
        <f t="shared" si="3"/>
        <v>0</v>
      </c>
      <c r="E71" s="110">
        <f t="shared" si="4"/>
        <v>0</v>
      </c>
      <c r="F71" s="111"/>
    </row>
    <row r="72" spans="1:6" x14ac:dyDescent="0.25">
      <c r="A72" s="109"/>
      <c r="B72" s="110"/>
      <c r="C72" s="110"/>
      <c r="D72" s="110"/>
      <c r="E72" s="110"/>
      <c r="F72" s="111"/>
    </row>
  </sheetData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6"/>
  <dimension ref="A1:CG71"/>
  <sheetViews>
    <sheetView rightToLeft="1" workbookViewId="0">
      <pane xSplit="3" ySplit="5" topLeftCell="F6" activePane="bottomRight" state="frozen"/>
      <selection pane="topRight" activeCell="D1" sqref="D1"/>
      <selection pane="bottomLeft" activeCell="A6" sqref="A6"/>
      <selection pane="bottomRight" activeCell="I14" sqref="I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1.85546875" style="1" bestFit="1" customWidth="1"/>
    <col min="5" max="5" width="20.7109375" style="1"/>
    <col min="6" max="6" width="20.7109375" style="5"/>
    <col min="7" max="7" width="20.7109375" style="1"/>
    <col min="8" max="8" width="26.140625" style="1" bestFit="1" customWidth="1"/>
    <col min="9" max="16384" width="20.7109375" style="1"/>
  </cols>
  <sheetData>
    <row r="1" spans="1:85" ht="30" customHeight="1" x14ac:dyDescent="0.25">
      <c r="A1" s="63" t="s">
        <v>51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>
        <f>E6+G6+I6</f>
        <v>4378</v>
      </c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4378</v>
      </c>
      <c r="C6" s="60">
        <f>COUNTA(D6,F6,H6,J6,N6,P6,R6,T6,V6,X6,AB6,AD6,AH6,AL6,AN6,AP6,AR6,AJ6,AF6,AV6,AX6,AZ6,BB6,BD6,BF6,BH6,BJ6,BN6,BR6,BP6,BL6,BT6,BV6,BX6,BZ6,CB6,CD6,CF6,L6,Z6,AT6)</f>
        <v>3</v>
      </c>
      <c r="D6" s="163" t="s">
        <v>235</v>
      </c>
      <c r="E6" s="22">
        <v>1814</v>
      </c>
      <c r="F6" s="163" t="s">
        <v>267</v>
      </c>
      <c r="G6" s="22">
        <v>1559</v>
      </c>
      <c r="H6" s="164" t="s">
        <v>302</v>
      </c>
      <c r="I6" s="22">
        <v>1005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2930</v>
      </c>
      <c r="C8" s="60">
        <f t="shared" si="1"/>
        <v>1</v>
      </c>
      <c r="D8" s="163" t="s">
        <v>441</v>
      </c>
      <c r="E8" s="22">
        <v>2930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5128</v>
      </c>
      <c r="C9" s="60">
        <f t="shared" si="1"/>
        <v>2</v>
      </c>
      <c r="D9" s="163" t="s">
        <v>524</v>
      </c>
      <c r="E9" s="22">
        <v>2618</v>
      </c>
      <c r="F9" s="22" t="s">
        <v>566</v>
      </c>
      <c r="G9" s="22">
        <v>2510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5577</v>
      </c>
      <c r="C10" s="60">
        <f t="shared" si="1"/>
        <v>2</v>
      </c>
      <c r="D10" s="163" t="s">
        <v>614</v>
      </c>
      <c r="E10" s="22">
        <v>3073</v>
      </c>
      <c r="F10" s="22" t="s">
        <v>654</v>
      </c>
      <c r="G10" s="22">
        <v>2504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4038</v>
      </c>
      <c r="C11" s="60">
        <f t="shared" si="1"/>
        <v>2</v>
      </c>
      <c r="D11" s="163" t="s">
        <v>672</v>
      </c>
      <c r="E11" s="22">
        <v>3034</v>
      </c>
      <c r="F11" s="163" t="s">
        <v>682</v>
      </c>
      <c r="G11" s="22">
        <v>1004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5896</v>
      </c>
      <c r="C12" s="60">
        <f t="shared" si="1"/>
        <v>2</v>
      </c>
      <c r="D12" s="163" t="s">
        <v>764</v>
      </c>
      <c r="E12" s="22">
        <v>3026</v>
      </c>
      <c r="F12" s="163" t="s">
        <v>807</v>
      </c>
      <c r="G12" s="22">
        <v>2870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5036</v>
      </c>
      <c r="C13" s="60">
        <f t="shared" si="1"/>
        <v>3</v>
      </c>
      <c r="D13" s="22" t="s">
        <v>848</v>
      </c>
      <c r="E13" s="22">
        <v>1159</v>
      </c>
      <c r="F13" s="22" t="s">
        <v>876</v>
      </c>
      <c r="G13" s="22">
        <v>2877</v>
      </c>
      <c r="H13" s="22" t="s">
        <v>893</v>
      </c>
      <c r="I13" s="22">
        <v>1000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32983</v>
      </c>
      <c r="C37" s="23">
        <f>SUM(C6:C36)</f>
        <v>15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4378</v>
      </c>
      <c r="C41" s="110">
        <v>1</v>
      </c>
      <c r="D41" s="110">
        <f>C6</f>
        <v>3</v>
      </c>
      <c r="E41" s="110">
        <f>D41</f>
        <v>3</v>
      </c>
      <c r="F41" s="110"/>
    </row>
    <row r="42" spans="1:85" ht="15" x14ac:dyDescent="0.25">
      <c r="A42" s="109"/>
      <c r="B42" s="110">
        <f t="shared" ref="B42:B71" si="2">B41+B7</f>
        <v>4378</v>
      </c>
      <c r="C42" s="110">
        <v>2</v>
      </c>
      <c r="D42" s="110">
        <f>C7</f>
        <v>0</v>
      </c>
      <c r="E42" s="110">
        <f>E41+D42</f>
        <v>3</v>
      </c>
      <c r="F42" s="110"/>
    </row>
    <row r="43" spans="1:85" ht="15" x14ac:dyDescent="0.25">
      <c r="A43" s="109"/>
      <c r="B43" s="110">
        <f t="shared" si="2"/>
        <v>7308</v>
      </c>
      <c r="C43" s="110">
        <v>3</v>
      </c>
      <c r="D43" s="110">
        <f t="shared" ref="D43:D71" si="3">C8</f>
        <v>1</v>
      </c>
      <c r="E43" s="110">
        <f>E42+D43</f>
        <v>4</v>
      </c>
      <c r="F43" s="110"/>
    </row>
    <row r="44" spans="1:85" ht="15" x14ac:dyDescent="0.25">
      <c r="A44" s="109"/>
      <c r="B44" s="110">
        <f t="shared" si="2"/>
        <v>12436</v>
      </c>
      <c r="C44" s="110">
        <v>4</v>
      </c>
      <c r="D44" s="110">
        <f t="shared" si="3"/>
        <v>2</v>
      </c>
      <c r="E44" s="110">
        <f t="shared" ref="E44:E71" si="4">E43+D44</f>
        <v>6</v>
      </c>
      <c r="F44" s="110"/>
    </row>
    <row r="45" spans="1:85" ht="15" x14ac:dyDescent="0.25">
      <c r="A45" s="109"/>
      <c r="B45" s="110">
        <f t="shared" si="2"/>
        <v>18013</v>
      </c>
      <c r="C45" s="110">
        <v>5</v>
      </c>
      <c r="D45" s="110">
        <f t="shared" si="3"/>
        <v>2</v>
      </c>
      <c r="E45" s="110">
        <f t="shared" si="4"/>
        <v>8</v>
      </c>
      <c r="F45" s="110"/>
    </row>
    <row r="46" spans="1:85" ht="15" x14ac:dyDescent="0.25">
      <c r="A46" s="109"/>
      <c r="B46" s="110">
        <f t="shared" si="2"/>
        <v>22051</v>
      </c>
      <c r="C46" s="110">
        <v>6</v>
      </c>
      <c r="D46" s="110">
        <f t="shared" si="3"/>
        <v>2</v>
      </c>
      <c r="E46" s="110">
        <f t="shared" si="4"/>
        <v>10</v>
      </c>
      <c r="F46" s="110"/>
    </row>
    <row r="47" spans="1:85" ht="15" x14ac:dyDescent="0.25">
      <c r="A47" s="109"/>
      <c r="B47" s="110">
        <f t="shared" si="2"/>
        <v>27947</v>
      </c>
      <c r="C47" s="110">
        <v>7</v>
      </c>
      <c r="D47" s="110">
        <f t="shared" si="3"/>
        <v>2</v>
      </c>
      <c r="E47" s="110">
        <f t="shared" si="4"/>
        <v>12</v>
      </c>
      <c r="F47" s="110"/>
    </row>
    <row r="48" spans="1:85" ht="15" x14ac:dyDescent="0.25">
      <c r="A48" s="109"/>
      <c r="B48" s="110">
        <f t="shared" si="2"/>
        <v>32983</v>
      </c>
      <c r="C48" s="110">
        <v>8</v>
      </c>
      <c r="D48" s="110">
        <f t="shared" si="3"/>
        <v>3</v>
      </c>
      <c r="E48" s="110">
        <f t="shared" si="4"/>
        <v>15</v>
      </c>
      <c r="F48" s="110"/>
    </row>
    <row r="49" spans="1:6" ht="15" x14ac:dyDescent="0.25">
      <c r="A49" s="109"/>
      <c r="B49" s="110">
        <f t="shared" si="2"/>
        <v>32983</v>
      </c>
      <c r="C49" s="110">
        <v>9</v>
      </c>
      <c r="D49" s="110">
        <f t="shared" si="3"/>
        <v>0</v>
      </c>
      <c r="E49" s="110">
        <f t="shared" si="4"/>
        <v>15</v>
      </c>
      <c r="F49" s="110"/>
    </row>
    <row r="50" spans="1:6" ht="15" x14ac:dyDescent="0.25">
      <c r="A50" s="109"/>
      <c r="B50" s="110">
        <f t="shared" si="2"/>
        <v>32983</v>
      </c>
      <c r="C50" s="110">
        <v>10</v>
      </c>
      <c r="D50" s="110">
        <f t="shared" si="3"/>
        <v>0</v>
      </c>
      <c r="E50" s="110">
        <f t="shared" si="4"/>
        <v>15</v>
      </c>
      <c r="F50" s="110"/>
    </row>
    <row r="51" spans="1:6" ht="15" x14ac:dyDescent="0.25">
      <c r="A51" s="109"/>
      <c r="B51" s="110">
        <f t="shared" si="2"/>
        <v>32983</v>
      </c>
      <c r="C51" s="110">
        <v>11</v>
      </c>
      <c r="D51" s="110">
        <f t="shared" si="3"/>
        <v>0</v>
      </c>
      <c r="E51" s="110">
        <f t="shared" si="4"/>
        <v>15</v>
      </c>
      <c r="F51" s="110"/>
    </row>
    <row r="52" spans="1:6" ht="15" x14ac:dyDescent="0.25">
      <c r="A52" s="109"/>
      <c r="B52" s="110">
        <f t="shared" si="2"/>
        <v>32983</v>
      </c>
      <c r="C52" s="110">
        <v>12</v>
      </c>
      <c r="D52" s="110">
        <f t="shared" si="3"/>
        <v>0</v>
      </c>
      <c r="E52" s="110">
        <f t="shared" si="4"/>
        <v>15</v>
      </c>
      <c r="F52" s="110"/>
    </row>
    <row r="53" spans="1:6" ht="15" x14ac:dyDescent="0.25">
      <c r="A53" s="109"/>
      <c r="B53" s="110">
        <f t="shared" si="2"/>
        <v>32983</v>
      </c>
      <c r="C53" s="110">
        <v>13</v>
      </c>
      <c r="D53" s="110">
        <f t="shared" si="3"/>
        <v>0</v>
      </c>
      <c r="E53" s="110">
        <f t="shared" si="4"/>
        <v>15</v>
      </c>
      <c r="F53" s="110"/>
    </row>
    <row r="54" spans="1:6" ht="15" x14ac:dyDescent="0.25">
      <c r="A54" s="109"/>
      <c r="B54" s="110">
        <f t="shared" si="2"/>
        <v>32983</v>
      </c>
      <c r="C54" s="110">
        <v>14</v>
      </c>
      <c r="D54" s="110">
        <f t="shared" si="3"/>
        <v>0</v>
      </c>
      <c r="E54" s="110">
        <f t="shared" si="4"/>
        <v>15</v>
      </c>
      <c r="F54" s="110"/>
    </row>
    <row r="55" spans="1:6" ht="15" x14ac:dyDescent="0.25">
      <c r="A55" s="109"/>
      <c r="B55" s="110">
        <f t="shared" si="2"/>
        <v>32983</v>
      </c>
      <c r="C55" s="110">
        <v>15</v>
      </c>
      <c r="D55" s="110">
        <f t="shared" si="3"/>
        <v>0</v>
      </c>
      <c r="E55" s="110">
        <f t="shared" si="4"/>
        <v>15</v>
      </c>
      <c r="F55" s="110"/>
    </row>
    <row r="56" spans="1:6" ht="15" x14ac:dyDescent="0.25">
      <c r="A56" s="109"/>
      <c r="B56" s="110">
        <f t="shared" si="2"/>
        <v>32983</v>
      </c>
      <c r="C56" s="110">
        <v>16</v>
      </c>
      <c r="D56" s="110">
        <f t="shared" si="3"/>
        <v>0</v>
      </c>
      <c r="E56" s="110">
        <f t="shared" si="4"/>
        <v>15</v>
      </c>
      <c r="F56" s="110"/>
    </row>
    <row r="57" spans="1:6" ht="15" x14ac:dyDescent="0.25">
      <c r="A57" s="109"/>
      <c r="B57" s="110">
        <f t="shared" si="2"/>
        <v>32983</v>
      </c>
      <c r="C57" s="110">
        <v>17</v>
      </c>
      <c r="D57" s="110">
        <f t="shared" si="3"/>
        <v>0</v>
      </c>
      <c r="E57" s="110">
        <f t="shared" si="4"/>
        <v>15</v>
      </c>
      <c r="F57" s="110"/>
    </row>
    <row r="58" spans="1:6" x14ac:dyDescent="0.25">
      <c r="A58" s="109"/>
      <c r="B58" s="110">
        <f t="shared" si="2"/>
        <v>32983</v>
      </c>
      <c r="C58" s="110">
        <v>18</v>
      </c>
      <c r="D58" s="110">
        <f t="shared" si="3"/>
        <v>0</v>
      </c>
      <c r="E58" s="110">
        <f t="shared" si="4"/>
        <v>15</v>
      </c>
      <c r="F58" s="111"/>
    </row>
    <row r="59" spans="1:6" x14ac:dyDescent="0.25">
      <c r="A59" s="109"/>
      <c r="B59" s="110">
        <f t="shared" si="2"/>
        <v>32983</v>
      </c>
      <c r="C59" s="110">
        <v>19</v>
      </c>
      <c r="D59" s="110">
        <f t="shared" si="3"/>
        <v>0</v>
      </c>
      <c r="E59" s="110">
        <f t="shared" si="4"/>
        <v>15</v>
      </c>
      <c r="F59" s="111"/>
    </row>
    <row r="60" spans="1:6" x14ac:dyDescent="0.25">
      <c r="A60" s="109"/>
      <c r="B60" s="110">
        <f t="shared" si="2"/>
        <v>32983</v>
      </c>
      <c r="C60" s="110">
        <v>20</v>
      </c>
      <c r="D60" s="110">
        <f t="shared" si="3"/>
        <v>0</v>
      </c>
      <c r="E60" s="110">
        <f t="shared" si="4"/>
        <v>15</v>
      </c>
      <c r="F60" s="111"/>
    </row>
    <row r="61" spans="1:6" x14ac:dyDescent="0.25">
      <c r="A61" s="109"/>
      <c r="B61" s="110">
        <f t="shared" si="2"/>
        <v>32983</v>
      </c>
      <c r="C61" s="110">
        <v>21</v>
      </c>
      <c r="D61" s="110">
        <f t="shared" si="3"/>
        <v>0</v>
      </c>
      <c r="E61" s="110">
        <f t="shared" si="4"/>
        <v>15</v>
      </c>
      <c r="F61" s="111"/>
    </row>
    <row r="62" spans="1:6" x14ac:dyDescent="0.25">
      <c r="A62" s="109"/>
      <c r="B62" s="110">
        <f t="shared" si="2"/>
        <v>32983</v>
      </c>
      <c r="C62" s="110">
        <v>22</v>
      </c>
      <c r="D62" s="110">
        <f t="shared" si="3"/>
        <v>0</v>
      </c>
      <c r="E62" s="110">
        <f t="shared" si="4"/>
        <v>15</v>
      </c>
      <c r="F62" s="111"/>
    </row>
    <row r="63" spans="1:6" x14ac:dyDescent="0.25">
      <c r="A63" s="109"/>
      <c r="B63" s="110">
        <f t="shared" si="2"/>
        <v>32983</v>
      </c>
      <c r="C63" s="110">
        <v>23</v>
      </c>
      <c r="D63" s="110">
        <f t="shared" si="3"/>
        <v>0</v>
      </c>
      <c r="E63" s="110">
        <f t="shared" si="4"/>
        <v>15</v>
      </c>
      <c r="F63" s="111"/>
    </row>
    <row r="64" spans="1:6" x14ac:dyDescent="0.25">
      <c r="A64" s="109"/>
      <c r="B64" s="110">
        <f t="shared" si="2"/>
        <v>32983</v>
      </c>
      <c r="C64" s="110">
        <v>24</v>
      </c>
      <c r="D64" s="110">
        <f t="shared" si="3"/>
        <v>0</v>
      </c>
      <c r="E64" s="110">
        <f t="shared" si="4"/>
        <v>15</v>
      </c>
      <c r="F64" s="111"/>
    </row>
    <row r="65" spans="1:6" x14ac:dyDescent="0.25">
      <c r="A65" s="109"/>
      <c r="B65" s="110">
        <f t="shared" si="2"/>
        <v>32983</v>
      </c>
      <c r="C65" s="110">
        <v>25</v>
      </c>
      <c r="D65" s="110">
        <f t="shared" si="3"/>
        <v>0</v>
      </c>
      <c r="E65" s="110">
        <f t="shared" si="4"/>
        <v>15</v>
      </c>
      <c r="F65" s="111"/>
    </row>
    <row r="66" spans="1:6" x14ac:dyDescent="0.25">
      <c r="A66" s="109"/>
      <c r="B66" s="110">
        <f t="shared" si="2"/>
        <v>32983</v>
      </c>
      <c r="C66" s="110">
        <v>26</v>
      </c>
      <c r="D66" s="110">
        <f t="shared" si="3"/>
        <v>0</v>
      </c>
      <c r="E66" s="110">
        <f t="shared" si="4"/>
        <v>15</v>
      </c>
      <c r="F66" s="111"/>
    </row>
    <row r="67" spans="1:6" x14ac:dyDescent="0.25">
      <c r="A67" s="109"/>
      <c r="B67" s="110">
        <f t="shared" si="2"/>
        <v>32983</v>
      </c>
      <c r="C67" s="110">
        <v>27</v>
      </c>
      <c r="D67" s="110">
        <f t="shared" si="3"/>
        <v>0</v>
      </c>
      <c r="E67" s="110">
        <f t="shared" si="4"/>
        <v>15</v>
      </c>
      <c r="F67" s="111"/>
    </row>
    <row r="68" spans="1:6" x14ac:dyDescent="0.25">
      <c r="A68" s="109"/>
      <c r="B68" s="110">
        <f t="shared" si="2"/>
        <v>32983</v>
      </c>
      <c r="C68" s="110">
        <v>28</v>
      </c>
      <c r="D68" s="110">
        <f t="shared" si="3"/>
        <v>0</v>
      </c>
      <c r="E68" s="110">
        <f t="shared" si="4"/>
        <v>15</v>
      </c>
      <c r="F68" s="111"/>
    </row>
    <row r="69" spans="1:6" x14ac:dyDescent="0.25">
      <c r="A69" s="109"/>
      <c r="B69" s="110">
        <f t="shared" si="2"/>
        <v>32983</v>
      </c>
      <c r="C69" s="110">
        <v>29</v>
      </c>
      <c r="D69" s="110">
        <f t="shared" si="3"/>
        <v>0</v>
      </c>
      <c r="E69" s="110">
        <f t="shared" si="4"/>
        <v>15</v>
      </c>
      <c r="F69" s="111"/>
    </row>
    <row r="70" spans="1:6" x14ac:dyDescent="0.25">
      <c r="A70" s="109"/>
      <c r="B70" s="110">
        <f t="shared" si="2"/>
        <v>32983</v>
      </c>
      <c r="C70" s="110">
        <v>30</v>
      </c>
      <c r="D70" s="110">
        <f t="shared" si="3"/>
        <v>0</v>
      </c>
      <c r="E70" s="110">
        <f t="shared" si="4"/>
        <v>15</v>
      </c>
      <c r="F70" s="111"/>
    </row>
    <row r="71" spans="1:6" x14ac:dyDescent="0.25">
      <c r="A71" s="109"/>
      <c r="B71" s="110">
        <f t="shared" si="2"/>
        <v>32983</v>
      </c>
      <c r="C71" s="110">
        <v>31</v>
      </c>
      <c r="D71" s="110">
        <f t="shared" si="3"/>
        <v>0</v>
      </c>
      <c r="E71" s="110">
        <f t="shared" si="4"/>
        <v>15</v>
      </c>
      <c r="F71" s="111"/>
    </row>
  </sheetData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7"/>
  <dimension ref="A1:CG75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0" sqref="F10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1.5703125" style="1" bestFit="1" customWidth="1"/>
    <col min="5" max="5" width="20.7109375" style="1"/>
    <col min="6" max="6" width="28.85546875" style="5" bestFit="1" customWidth="1"/>
    <col min="7" max="16384" width="20.7109375" style="1"/>
  </cols>
  <sheetData>
    <row r="1" spans="1:85" ht="30" customHeight="1" x14ac:dyDescent="0.25">
      <c r="A1" s="63" t="s">
        <v>124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4066</v>
      </c>
      <c r="C6" s="60">
        <f>COUNTA(D6,F6,H6,J6,N6,P6,R6,T6,V6,X6,AB6,AD6,AH6,AL6,AN6,AP6,AR6,AJ6,AF6,AV6,AX6,AZ6,BB6,BD6,BF6,BH6,BJ6,BN6,BR6,BP6,BL6,BT6,BV6,BX6,BZ6,CB6,CD6,CF6,L6,Z6,AT6)</f>
        <v>3</v>
      </c>
      <c r="D6" s="22" t="s">
        <v>215</v>
      </c>
      <c r="E6" s="22">
        <v>1081</v>
      </c>
      <c r="F6" s="163" t="s">
        <v>258</v>
      </c>
      <c r="G6" s="22">
        <v>1284</v>
      </c>
      <c r="H6" s="164" t="s">
        <v>595</v>
      </c>
      <c r="I6" s="22">
        <v>1701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4030</v>
      </c>
      <c r="C7" s="60">
        <f t="shared" ref="C7:C36" si="1">COUNTA(D7,F7,H7,J7,N7,P7,R7,T7,V7,X7,AB7,AD7,AH7,AL7,AN7,AP7,AR7,AJ7,AF7,AV7,AX7,AZ7,BB7,BD7,BF7,BH7,BJ7,BN7,BR7,BP7,BL7,BT7,BV7,BX7,BZ7,CB7,CD7,CF7,L7,Z7,AT7)</f>
        <v>2</v>
      </c>
      <c r="D7" s="22" t="s">
        <v>379</v>
      </c>
      <c r="E7" s="22">
        <v>3000</v>
      </c>
      <c r="F7" s="164" t="s">
        <v>402</v>
      </c>
      <c r="G7" s="22">
        <v>1030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4320</v>
      </c>
      <c r="C9" s="60">
        <f t="shared" si="1"/>
        <v>2</v>
      </c>
      <c r="D9" s="22" t="s">
        <v>536</v>
      </c>
      <c r="E9" s="22">
        <v>2115</v>
      </c>
      <c r="F9" s="164" t="s">
        <v>570</v>
      </c>
      <c r="G9" s="22">
        <v>2205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4016</v>
      </c>
      <c r="C10" s="60">
        <f t="shared" si="1"/>
        <v>2</v>
      </c>
      <c r="D10" s="22" t="s">
        <v>604</v>
      </c>
      <c r="E10" s="22">
        <v>2016</v>
      </c>
      <c r="F10" s="164" t="s">
        <v>650</v>
      </c>
      <c r="G10" s="22">
        <v>2000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4017</v>
      </c>
      <c r="C11" s="60">
        <f t="shared" si="1"/>
        <v>2</v>
      </c>
      <c r="D11" s="163" t="s">
        <v>671</v>
      </c>
      <c r="E11" s="22">
        <v>1999</v>
      </c>
      <c r="F11" s="163" t="s">
        <v>681</v>
      </c>
      <c r="G11" s="22">
        <v>2018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3502</v>
      </c>
      <c r="C12" s="60">
        <f t="shared" si="1"/>
        <v>1</v>
      </c>
      <c r="D12" s="164" t="s">
        <v>796</v>
      </c>
      <c r="E12" s="22">
        <v>3502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5109</v>
      </c>
      <c r="C13" s="60">
        <f t="shared" si="1"/>
        <v>2</v>
      </c>
      <c r="D13" s="22" t="s">
        <v>873</v>
      </c>
      <c r="E13" s="22">
        <v>3104</v>
      </c>
      <c r="F13" s="22" t="s">
        <v>898</v>
      </c>
      <c r="G13" s="22">
        <v>2005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29060</v>
      </c>
      <c r="C37" s="23">
        <f>SUM(C6:C36)</f>
        <v>14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F38" s="1"/>
    </row>
    <row r="39" spans="1:85" ht="15" x14ac:dyDescent="0.25">
      <c r="F39" s="1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4066</v>
      </c>
      <c r="C41" s="110">
        <v>1</v>
      </c>
      <c r="D41" s="110">
        <f>C6</f>
        <v>3</v>
      </c>
      <c r="E41" s="110">
        <f>D41</f>
        <v>3</v>
      </c>
      <c r="F41" s="110"/>
    </row>
    <row r="42" spans="1:85" ht="15" x14ac:dyDescent="0.25">
      <c r="A42" s="109"/>
      <c r="B42" s="110">
        <f t="shared" ref="B42:B71" si="2">B41+B7</f>
        <v>8096</v>
      </c>
      <c r="C42" s="110">
        <v>2</v>
      </c>
      <c r="D42" s="110">
        <f>C7</f>
        <v>2</v>
      </c>
      <c r="E42" s="110">
        <f>E41+D42</f>
        <v>5</v>
      </c>
      <c r="F42" s="110"/>
    </row>
    <row r="43" spans="1:85" ht="15" x14ac:dyDescent="0.25">
      <c r="A43" s="109"/>
      <c r="B43" s="110">
        <f t="shared" si="2"/>
        <v>8096</v>
      </c>
      <c r="C43" s="110">
        <v>3</v>
      </c>
      <c r="D43" s="110">
        <f t="shared" ref="D43:D71" si="3">C8</f>
        <v>0</v>
      </c>
      <c r="E43" s="110">
        <f>E42+D43</f>
        <v>5</v>
      </c>
      <c r="F43" s="110"/>
    </row>
    <row r="44" spans="1:85" ht="15" x14ac:dyDescent="0.25">
      <c r="A44" s="109"/>
      <c r="B44" s="110">
        <f t="shared" si="2"/>
        <v>12416</v>
      </c>
      <c r="C44" s="110">
        <v>4</v>
      </c>
      <c r="D44" s="110">
        <f t="shared" si="3"/>
        <v>2</v>
      </c>
      <c r="E44" s="110">
        <f t="shared" ref="E44:E71" si="4">E43+D44</f>
        <v>7</v>
      </c>
      <c r="F44" s="110"/>
    </row>
    <row r="45" spans="1:85" ht="15" x14ac:dyDescent="0.25">
      <c r="A45" s="109"/>
      <c r="B45" s="110">
        <f t="shared" si="2"/>
        <v>16432</v>
      </c>
      <c r="C45" s="110">
        <v>5</v>
      </c>
      <c r="D45" s="110">
        <f t="shared" si="3"/>
        <v>2</v>
      </c>
      <c r="E45" s="110">
        <f t="shared" si="4"/>
        <v>9</v>
      </c>
      <c r="F45" s="110"/>
    </row>
    <row r="46" spans="1:85" ht="15" x14ac:dyDescent="0.25">
      <c r="A46" s="109"/>
      <c r="B46" s="110">
        <f t="shared" si="2"/>
        <v>20449</v>
      </c>
      <c r="C46" s="110">
        <v>6</v>
      </c>
      <c r="D46" s="110">
        <f t="shared" si="3"/>
        <v>2</v>
      </c>
      <c r="E46" s="110">
        <f t="shared" si="4"/>
        <v>11</v>
      </c>
      <c r="F46" s="110"/>
    </row>
    <row r="47" spans="1:85" ht="15" x14ac:dyDescent="0.25">
      <c r="A47" s="109"/>
      <c r="B47" s="110">
        <f t="shared" si="2"/>
        <v>23951</v>
      </c>
      <c r="C47" s="110">
        <v>7</v>
      </c>
      <c r="D47" s="110">
        <f t="shared" si="3"/>
        <v>1</v>
      </c>
      <c r="E47" s="110">
        <f t="shared" si="4"/>
        <v>12</v>
      </c>
      <c r="F47" s="110"/>
    </row>
    <row r="48" spans="1:85" ht="15" x14ac:dyDescent="0.25">
      <c r="A48" s="109"/>
      <c r="B48" s="110">
        <f t="shared" si="2"/>
        <v>29060</v>
      </c>
      <c r="C48" s="110">
        <v>8</v>
      </c>
      <c r="D48" s="110">
        <f t="shared" si="3"/>
        <v>2</v>
      </c>
      <c r="E48" s="110">
        <f t="shared" si="4"/>
        <v>14</v>
      </c>
      <c r="F48" s="110"/>
    </row>
    <row r="49" spans="1:7" ht="15" x14ac:dyDescent="0.25">
      <c r="A49" s="109"/>
      <c r="B49" s="110">
        <f t="shared" si="2"/>
        <v>29060</v>
      </c>
      <c r="C49" s="110">
        <v>9</v>
      </c>
      <c r="D49" s="110">
        <f t="shared" si="3"/>
        <v>0</v>
      </c>
      <c r="E49" s="110">
        <f t="shared" si="4"/>
        <v>14</v>
      </c>
      <c r="F49" s="110"/>
    </row>
    <row r="50" spans="1:7" ht="15" x14ac:dyDescent="0.25">
      <c r="A50" s="109"/>
      <c r="B50" s="110">
        <f t="shared" si="2"/>
        <v>29060</v>
      </c>
      <c r="C50" s="110">
        <v>10</v>
      </c>
      <c r="D50" s="110">
        <f t="shared" si="3"/>
        <v>0</v>
      </c>
      <c r="E50" s="110">
        <f t="shared" si="4"/>
        <v>14</v>
      </c>
      <c r="F50" s="110"/>
    </row>
    <row r="51" spans="1:7" ht="15" x14ac:dyDescent="0.25">
      <c r="A51" s="109"/>
      <c r="B51" s="110">
        <f t="shared" si="2"/>
        <v>29060</v>
      </c>
      <c r="C51" s="110">
        <v>11</v>
      </c>
      <c r="D51" s="110">
        <f t="shared" si="3"/>
        <v>0</v>
      </c>
      <c r="E51" s="110">
        <f t="shared" si="4"/>
        <v>14</v>
      </c>
      <c r="F51" s="110"/>
    </row>
    <row r="52" spans="1:7" ht="15" x14ac:dyDescent="0.25">
      <c r="A52" s="109"/>
      <c r="B52" s="110">
        <f t="shared" si="2"/>
        <v>29060</v>
      </c>
      <c r="C52" s="110">
        <v>12</v>
      </c>
      <c r="D52" s="110">
        <f t="shared" si="3"/>
        <v>0</v>
      </c>
      <c r="E52" s="110">
        <f t="shared" si="4"/>
        <v>14</v>
      </c>
      <c r="F52" s="110"/>
    </row>
    <row r="53" spans="1:7" ht="15" x14ac:dyDescent="0.25">
      <c r="A53" s="109"/>
      <c r="B53" s="110">
        <f t="shared" si="2"/>
        <v>29060</v>
      </c>
      <c r="C53" s="110">
        <v>13</v>
      </c>
      <c r="D53" s="110">
        <f t="shared" si="3"/>
        <v>0</v>
      </c>
      <c r="E53" s="110">
        <f t="shared" si="4"/>
        <v>14</v>
      </c>
      <c r="F53" s="110"/>
    </row>
    <row r="54" spans="1:7" ht="15" x14ac:dyDescent="0.25">
      <c r="A54" s="109"/>
      <c r="B54" s="110">
        <f t="shared" si="2"/>
        <v>29060</v>
      </c>
      <c r="C54" s="110">
        <v>14</v>
      </c>
      <c r="D54" s="110">
        <f t="shared" si="3"/>
        <v>0</v>
      </c>
      <c r="E54" s="110">
        <f t="shared" si="4"/>
        <v>14</v>
      </c>
      <c r="F54" s="110"/>
    </row>
    <row r="55" spans="1:7" ht="15" x14ac:dyDescent="0.25">
      <c r="A55" s="109"/>
      <c r="B55" s="110">
        <f t="shared" si="2"/>
        <v>29060</v>
      </c>
      <c r="C55" s="110">
        <v>15</v>
      </c>
      <c r="D55" s="110">
        <f t="shared" si="3"/>
        <v>0</v>
      </c>
      <c r="E55" s="110">
        <f t="shared" si="4"/>
        <v>14</v>
      </c>
      <c r="F55" s="110"/>
    </row>
    <row r="56" spans="1:7" ht="15" x14ac:dyDescent="0.25">
      <c r="A56" s="109"/>
      <c r="B56" s="110">
        <f t="shared" si="2"/>
        <v>29060</v>
      </c>
      <c r="C56" s="110">
        <v>16</v>
      </c>
      <c r="D56" s="110">
        <f t="shared" si="3"/>
        <v>0</v>
      </c>
      <c r="E56" s="110">
        <f t="shared" si="4"/>
        <v>14</v>
      </c>
      <c r="F56" s="110"/>
    </row>
    <row r="57" spans="1:7" ht="15" x14ac:dyDescent="0.25">
      <c r="A57" s="109"/>
      <c r="B57" s="110">
        <f t="shared" si="2"/>
        <v>29060</v>
      </c>
      <c r="C57" s="110">
        <v>17</v>
      </c>
      <c r="D57" s="110">
        <f t="shared" si="3"/>
        <v>0</v>
      </c>
      <c r="E57" s="110">
        <f t="shared" si="4"/>
        <v>14</v>
      </c>
      <c r="F57" s="110"/>
    </row>
    <row r="58" spans="1:7" x14ac:dyDescent="0.25">
      <c r="A58" s="109"/>
      <c r="B58" s="110">
        <f t="shared" si="2"/>
        <v>29060</v>
      </c>
      <c r="C58" s="110">
        <v>18</v>
      </c>
      <c r="D58" s="110">
        <f t="shared" si="3"/>
        <v>0</v>
      </c>
      <c r="E58" s="110">
        <f t="shared" si="4"/>
        <v>14</v>
      </c>
      <c r="F58" s="111"/>
    </row>
    <row r="59" spans="1:7" x14ac:dyDescent="0.25">
      <c r="A59" s="109"/>
      <c r="B59" s="110">
        <f t="shared" si="2"/>
        <v>29060</v>
      </c>
      <c r="C59" s="110">
        <v>19</v>
      </c>
      <c r="D59" s="110">
        <f t="shared" si="3"/>
        <v>0</v>
      </c>
      <c r="E59" s="110">
        <f t="shared" si="4"/>
        <v>14</v>
      </c>
      <c r="F59" s="111"/>
    </row>
    <row r="60" spans="1:7" x14ac:dyDescent="0.25">
      <c r="A60" s="109"/>
      <c r="B60" s="110">
        <f t="shared" si="2"/>
        <v>29060</v>
      </c>
      <c r="C60" s="110">
        <v>20</v>
      </c>
      <c r="D60" s="110">
        <f t="shared" si="3"/>
        <v>0</v>
      </c>
      <c r="E60" s="110">
        <f t="shared" si="4"/>
        <v>14</v>
      </c>
      <c r="F60" s="111"/>
    </row>
    <row r="61" spans="1:7" x14ac:dyDescent="0.25">
      <c r="A61" s="109"/>
      <c r="B61" s="110">
        <f t="shared" si="2"/>
        <v>29060</v>
      </c>
      <c r="C61" s="110">
        <v>21</v>
      </c>
      <c r="D61" s="110">
        <f t="shared" si="3"/>
        <v>0</v>
      </c>
      <c r="E61" s="110">
        <f t="shared" si="4"/>
        <v>14</v>
      </c>
      <c r="F61" s="111"/>
      <c r="G61" s="5"/>
    </row>
    <row r="62" spans="1:7" x14ac:dyDescent="0.25">
      <c r="A62" s="109"/>
      <c r="B62" s="110">
        <f t="shared" si="2"/>
        <v>29060</v>
      </c>
      <c r="C62" s="110">
        <v>22</v>
      </c>
      <c r="D62" s="110">
        <f t="shared" si="3"/>
        <v>0</v>
      </c>
      <c r="E62" s="110">
        <f t="shared" si="4"/>
        <v>14</v>
      </c>
      <c r="F62" s="111"/>
      <c r="G62" s="5"/>
    </row>
    <row r="63" spans="1:7" x14ac:dyDescent="0.25">
      <c r="A63" s="109"/>
      <c r="B63" s="110">
        <f t="shared" si="2"/>
        <v>29060</v>
      </c>
      <c r="C63" s="110">
        <v>23</v>
      </c>
      <c r="D63" s="110">
        <f t="shared" si="3"/>
        <v>0</v>
      </c>
      <c r="E63" s="110">
        <f t="shared" si="4"/>
        <v>14</v>
      </c>
      <c r="F63" s="111"/>
      <c r="G63" s="5"/>
    </row>
    <row r="64" spans="1:7" x14ac:dyDescent="0.25">
      <c r="A64" s="109"/>
      <c r="B64" s="110">
        <f t="shared" si="2"/>
        <v>29060</v>
      </c>
      <c r="C64" s="110">
        <v>24</v>
      </c>
      <c r="D64" s="110">
        <f t="shared" si="3"/>
        <v>0</v>
      </c>
      <c r="E64" s="110">
        <f t="shared" si="4"/>
        <v>14</v>
      </c>
      <c r="F64" s="111"/>
      <c r="G64" s="5"/>
    </row>
    <row r="65" spans="1:7" x14ac:dyDescent="0.25">
      <c r="A65" s="109"/>
      <c r="B65" s="110">
        <f t="shared" si="2"/>
        <v>29060</v>
      </c>
      <c r="C65" s="110">
        <v>25</v>
      </c>
      <c r="D65" s="110">
        <f t="shared" si="3"/>
        <v>0</v>
      </c>
      <c r="E65" s="110">
        <f t="shared" si="4"/>
        <v>14</v>
      </c>
      <c r="F65" s="111"/>
      <c r="G65" s="5"/>
    </row>
    <row r="66" spans="1:7" x14ac:dyDescent="0.25">
      <c r="A66" s="109"/>
      <c r="B66" s="110">
        <f t="shared" si="2"/>
        <v>29060</v>
      </c>
      <c r="C66" s="110">
        <v>26</v>
      </c>
      <c r="D66" s="110">
        <f t="shared" si="3"/>
        <v>0</v>
      </c>
      <c r="E66" s="110">
        <f t="shared" si="4"/>
        <v>14</v>
      </c>
      <c r="F66" s="111"/>
      <c r="G66" s="5"/>
    </row>
    <row r="67" spans="1:7" x14ac:dyDescent="0.25">
      <c r="A67" s="109"/>
      <c r="B67" s="110">
        <f t="shared" si="2"/>
        <v>29060</v>
      </c>
      <c r="C67" s="110">
        <v>27</v>
      </c>
      <c r="D67" s="110">
        <f t="shared" si="3"/>
        <v>0</v>
      </c>
      <c r="E67" s="110">
        <f t="shared" si="4"/>
        <v>14</v>
      </c>
      <c r="F67" s="111"/>
      <c r="G67" s="5"/>
    </row>
    <row r="68" spans="1:7" x14ac:dyDescent="0.25">
      <c r="A68" s="109"/>
      <c r="B68" s="110">
        <f t="shared" si="2"/>
        <v>29060</v>
      </c>
      <c r="C68" s="110">
        <v>28</v>
      </c>
      <c r="D68" s="110">
        <f t="shared" si="3"/>
        <v>0</v>
      </c>
      <c r="E68" s="110">
        <f t="shared" si="4"/>
        <v>14</v>
      </c>
      <c r="F68" s="111"/>
      <c r="G68" s="5"/>
    </row>
    <row r="69" spans="1:7" x14ac:dyDescent="0.25">
      <c r="A69" s="109"/>
      <c r="B69" s="110">
        <f t="shared" si="2"/>
        <v>29060</v>
      </c>
      <c r="C69" s="110">
        <v>29</v>
      </c>
      <c r="D69" s="110">
        <f t="shared" si="3"/>
        <v>0</v>
      </c>
      <c r="E69" s="110">
        <f t="shared" si="4"/>
        <v>14</v>
      </c>
      <c r="F69" s="111"/>
      <c r="G69" s="5"/>
    </row>
    <row r="70" spans="1:7" x14ac:dyDescent="0.25">
      <c r="A70" s="109"/>
      <c r="B70" s="110">
        <f t="shared" si="2"/>
        <v>29060</v>
      </c>
      <c r="C70" s="110">
        <v>30</v>
      </c>
      <c r="D70" s="110">
        <f t="shared" si="3"/>
        <v>0</v>
      </c>
      <c r="E70" s="110">
        <f t="shared" si="4"/>
        <v>14</v>
      </c>
      <c r="F70" s="111"/>
      <c r="G70" s="5"/>
    </row>
    <row r="71" spans="1:7" x14ac:dyDescent="0.25">
      <c r="A71" s="109"/>
      <c r="B71" s="110">
        <f t="shared" si="2"/>
        <v>29060</v>
      </c>
      <c r="C71" s="110">
        <v>31</v>
      </c>
      <c r="D71" s="110">
        <f t="shared" si="3"/>
        <v>0</v>
      </c>
      <c r="E71" s="110">
        <f t="shared" si="4"/>
        <v>14</v>
      </c>
      <c r="F71" s="111"/>
      <c r="G71" s="5"/>
    </row>
    <row r="72" spans="1:7" x14ac:dyDescent="0.25">
      <c r="A72" s="109"/>
      <c r="B72" s="109"/>
      <c r="C72" s="110">
        <f>C71+C37</f>
        <v>45</v>
      </c>
      <c r="D72" s="110">
        <v>29</v>
      </c>
      <c r="E72" s="110">
        <f>D37</f>
        <v>0</v>
      </c>
      <c r="F72" s="110">
        <f>F71+E72</f>
        <v>0</v>
      </c>
      <c r="G72" s="5"/>
    </row>
    <row r="73" spans="1:7" x14ac:dyDescent="0.25">
      <c r="A73" s="109"/>
      <c r="B73" s="109"/>
      <c r="C73" s="110">
        <f>C72+C38</f>
        <v>45</v>
      </c>
      <c r="D73" s="110">
        <v>30</v>
      </c>
      <c r="E73" s="110">
        <f>D38</f>
        <v>0</v>
      </c>
      <c r="F73" s="110">
        <f>F72+E73</f>
        <v>0</v>
      </c>
      <c r="G73" s="5"/>
    </row>
    <row r="74" spans="1:7" x14ac:dyDescent="0.25">
      <c r="A74" s="109"/>
      <c r="B74" s="109"/>
      <c r="C74" s="110">
        <f>C73+C39</f>
        <v>45</v>
      </c>
      <c r="D74" s="110">
        <v>31</v>
      </c>
      <c r="E74" s="110">
        <f>D39</f>
        <v>0</v>
      </c>
      <c r="F74" s="110">
        <f>F73+E74</f>
        <v>0</v>
      </c>
      <c r="G74" s="5"/>
    </row>
    <row r="75" spans="1:7" x14ac:dyDescent="0.25">
      <c r="A75" s="109"/>
      <c r="B75" s="110"/>
      <c r="C75" s="110"/>
      <c r="D75" s="110"/>
      <c r="E75" s="110"/>
      <c r="F75" s="111"/>
    </row>
  </sheetData>
  <pageMargins left="0.7" right="0.7" top="0.75" bottom="0.75" header="0.3" footer="0.3"/>
  <pageSetup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29B1-98D8-45DE-8090-05A721A7E393}">
  <sheetPr codeName="Sheet111"/>
  <dimension ref="A1:CG75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4" sqref="G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1.5703125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206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145"/>
      <c r="E4" s="145"/>
      <c r="F4" s="145"/>
      <c r="G4" s="145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144" t="s">
        <v>115</v>
      </c>
      <c r="C5" s="144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3561</v>
      </c>
      <c r="C6" s="60">
        <f>COUNTA(D6,F6,H6,J6,N6,P6,R6,T6,V6,X6,AB6,AD6,AH6,AL6,AN6,AP6,AR6,AJ6,AF6,AV6,AX6,AZ6,BB6,BD6,BF6,BH6,BJ6,BN6,BR6,BP6,BL6,BT6,BV6,BX6,BZ6,CB6,CD6,CF6,L6,Z6,AT6)</f>
        <v>2</v>
      </c>
      <c r="D6" s="164" t="s">
        <v>287</v>
      </c>
      <c r="E6" s="22">
        <v>1722</v>
      </c>
      <c r="F6" s="163" t="s">
        <v>288</v>
      </c>
      <c r="G6" s="22">
        <v>1839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3686</v>
      </c>
      <c r="C7" s="60">
        <f t="shared" ref="C7:C36" si="1">COUNTA(D7,F7,H7,J7,N7,P7,R7,T7,V7,X7,AB7,AD7,AH7,AL7,AN7,AP7,AR7,AJ7,AF7,AV7,AX7,AZ7,BB7,BD7,BF7,BH7,BJ7,BN7,BR7,BP7,BL7,BT7,BV7,BX7,BZ7,CB7,CD7,CF7,L7,Z7,AT7)</f>
        <v>2</v>
      </c>
      <c r="D7" s="164" t="s">
        <v>423</v>
      </c>
      <c r="E7" s="22">
        <v>2095</v>
      </c>
      <c r="F7" s="163" t="s">
        <v>424</v>
      </c>
      <c r="G7" s="22">
        <v>1591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3891</v>
      </c>
      <c r="C9" s="60">
        <f t="shared" si="1"/>
        <v>2</v>
      </c>
      <c r="D9" s="22" t="s">
        <v>576</v>
      </c>
      <c r="E9" s="22">
        <v>2576</v>
      </c>
      <c r="F9" s="164" t="s">
        <v>577</v>
      </c>
      <c r="G9" s="22">
        <v>1315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4033</v>
      </c>
      <c r="C10" s="60">
        <f t="shared" si="1"/>
        <v>2</v>
      </c>
      <c r="D10" s="22" t="s">
        <v>653</v>
      </c>
      <c r="E10" s="22">
        <v>1094</v>
      </c>
      <c r="F10" s="22" t="s">
        <v>657</v>
      </c>
      <c r="G10" s="22">
        <v>2939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4034</v>
      </c>
      <c r="C12" s="60">
        <f t="shared" si="1"/>
        <v>2</v>
      </c>
      <c r="D12" s="22" t="s">
        <v>823</v>
      </c>
      <c r="E12" s="22">
        <v>1104</v>
      </c>
      <c r="F12" s="22" t="s">
        <v>832</v>
      </c>
      <c r="G12" s="22">
        <v>2930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3169</v>
      </c>
      <c r="C13" s="60">
        <f t="shared" si="1"/>
        <v>2</v>
      </c>
      <c r="D13" s="22" t="s">
        <v>906</v>
      </c>
      <c r="E13" s="22">
        <v>1748</v>
      </c>
      <c r="F13" s="22" t="s">
        <v>907</v>
      </c>
      <c r="G13" s="22">
        <v>1421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22374</v>
      </c>
      <c r="C37" s="23">
        <f>SUM(C6:C36)</f>
        <v>12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F38" s="1"/>
    </row>
    <row r="39" spans="1:85" ht="15" x14ac:dyDescent="0.25">
      <c r="F39" s="1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3561</v>
      </c>
      <c r="C41" s="110">
        <v>1</v>
      </c>
      <c r="D41" s="110">
        <f>C6</f>
        <v>2</v>
      </c>
      <c r="E41" s="110">
        <f>D41</f>
        <v>2</v>
      </c>
      <c r="F41" s="110"/>
    </row>
    <row r="42" spans="1:85" ht="15" x14ac:dyDescent="0.25">
      <c r="A42" s="109"/>
      <c r="B42" s="110">
        <f t="shared" ref="B42:B71" si="2">B41+B7</f>
        <v>7247</v>
      </c>
      <c r="C42" s="110">
        <v>2</v>
      </c>
      <c r="D42" s="110">
        <f>C7</f>
        <v>2</v>
      </c>
      <c r="E42" s="110">
        <f>E41+D42</f>
        <v>4</v>
      </c>
      <c r="F42" s="110"/>
    </row>
    <row r="43" spans="1:85" ht="15" x14ac:dyDescent="0.25">
      <c r="A43" s="109"/>
      <c r="B43" s="110">
        <f t="shared" si="2"/>
        <v>7247</v>
      </c>
      <c r="C43" s="110">
        <v>3</v>
      </c>
      <c r="D43" s="110">
        <f t="shared" ref="D43:D71" si="3">C8</f>
        <v>0</v>
      </c>
      <c r="E43" s="110">
        <f>E42+D43</f>
        <v>4</v>
      </c>
      <c r="F43" s="110"/>
    </row>
    <row r="44" spans="1:85" ht="15" x14ac:dyDescent="0.25">
      <c r="A44" s="109"/>
      <c r="B44" s="110">
        <f t="shared" si="2"/>
        <v>11138</v>
      </c>
      <c r="C44" s="110">
        <v>4</v>
      </c>
      <c r="D44" s="110">
        <f t="shared" si="3"/>
        <v>2</v>
      </c>
      <c r="E44" s="110">
        <f t="shared" ref="E44:E71" si="4">E43+D44</f>
        <v>6</v>
      </c>
      <c r="F44" s="110"/>
    </row>
    <row r="45" spans="1:85" ht="15" x14ac:dyDescent="0.25">
      <c r="A45" s="109"/>
      <c r="B45" s="110">
        <f t="shared" si="2"/>
        <v>15171</v>
      </c>
      <c r="C45" s="110">
        <v>5</v>
      </c>
      <c r="D45" s="110">
        <f t="shared" si="3"/>
        <v>2</v>
      </c>
      <c r="E45" s="110">
        <f t="shared" si="4"/>
        <v>8</v>
      </c>
      <c r="F45" s="110"/>
    </row>
    <row r="46" spans="1:85" ht="15" x14ac:dyDescent="0.25">
      <c r="A46" s="109"/>
      <c r="B46" s="110">
        <f t="shared" si="2"/>
        <v>15171</v>
      </c>
      <c r="C46" s="110">
        <v>6</v>
      </c>
      <c r="D46" s="110">
        <f t="shared" si="3"/>
        <v>0</v>
      </c>
      <c r="E46" s="110">
        <f t="shared" si="4"/>
        <v>8</v>
      </c>
      <c r="F46" s="110"/>
    </row>
    <row r="47" spans="1:85" ht="15" x14ac:dyDescent="0.25">
      <c r="A47" s="109"/>
      <c r="B47" s="110">
        <f t="shared" si="2"/>
        <v>19205</v>
      </c>
      <c r="C47" s="110">
        <v>7</v>
      </c>
      <c r="D47" s="110">
        <f t="shared" si="3"/>
        <v>2</v>
      </c>
      <c r="E47" s="110">
        <f t="shared" si="4"/>
        <v>10</v>
      </c>
      <c r="F47" s="110"/>
    </row>
    <row r="48" spans="1:85" ht="15" x14ac:dyDescent="0.25">
      <c r="A48" s="109"/>
      <c r="B48" s="110">
        <f t="shared" si="2"/>
        <v>22374</v>
      </c>
      <c r="C48" s="110">
        <v>8</v>
      </c>
      <c r="D48" s="110">
        <f t="shared" si="3"/>
        <v>2</v>
      </c>
      <c r="E48" s="110">
        <f t="shared" si="4"/>
        <v>12</v>
      </c>
      <c r="F48" s="110"/>
    </row>
    <row r="49" spans="1:7" ht="15" x14ac:dyDescent="0.25">
      <c r="A49" s="109"/>
      <c r="B49" s="110">
        <f t="shared" si="2"/>
        <v>22374</v>
      </c>
      <c r="C49" s="110">
        <v>9</v>
      </c>
      <c r="D49" s="110">
        <f t="shared" si="3"/>
        <v>0</v>
      </c>
      <c r="E49" s="110">
        <f t="shared" si="4"/>
        <v>12</v>
      </c>
      <c r="F49" s="110"/>
    </row>
    <row r="50" spans="1:7" ht="15" x14ac:dyDescent="0.25">
      <c r="A50" s="109"/>
      <c r="B50" s="110">
        <f t="shared" si="2"/>
        <v>22374</v>
      </c>
      <c r="C50" s="110">
        <v>10</v>
      </c>
      <c r="D50" s="110">
        <f t="shared" si="3"/>
        <v>0</v>
      </c>
      <c r="E50" s="110">
        <f t="shared" si="4"/>
        <v>12</v>
      </c>
      <c r="F50" s="110"/>
    </row>
    <row r="51" spans="1:7" ht="15" x14ac:dyDescent="0.25">
      <c r="A51" s="109"/>
      <c r="B51" s="110">
        <f t="shared" si="2"/>
        <v>22374</v>
      </c>
      <c r="C51" s="110">
        <v>11</v>
      </c>
      <c r="D51" s="110">
        <f t="shared" si="3"/>
        <v>0</v>
      </c>
      <c r="E51" s="110">
        <f t="shared" si="4"/>
        <v>12</v>
      </c>
      <c r="F51" s="110"/>
    </row>
    <row r="52" spans="1:7" ht="15" x14ac:dyDescent="0.25">
      <c r="A52" s="109"/>
      <c r="B52" s="110">
        <f t="shared" si="2"/>
        <v>22374</v>
      </c>
      <c r="C52" s="110">
        <v>12</v>
      </c>
      <c r="D52" s="110">
        <f t="shared" si="3"/>
        <v>0</v>
      </c>
      <c r="E52" s="110">
        <f t="shared" si="4"/>
        <v>12</v>
      </c>
      <c r="F52" s="110"/>
    </row>
    <row r="53" spans="1:7" ht="15" x14ac:dyDescent="0.25">
      <c r="A53" s="109"/>
      <c r="B53" s="110">
        <f t="shared" si="2"/>
        <v>22374</v>
      </c>
      <c r="C53" s="110">
        <v>13</v>
      </c>
      <c r="D53" s="110">
        <f t="shared" si="3"/>
        <v>0</v>
      </c>
      <c r="E53" s="110">
        <f t="shared" si="4"/>
        <v>12</v>
      </c>
      <c r="F53" s="110"/>
    </row>
    <row r="54" spans="1:7" ht="15" x14ac:dyDescent="0.25">
      <c r="A54" s="109"/>
      <c r="B54" s="110">
        <f t="shared" si="2"/>
        <v>22374</v>
      </c>
      <c r="C54" s="110">
        <v>14</v>
      </c>
      <c r="D54" s="110">
        <f t="shared" si="3"/>
        <v>0</v>
      </c>
      <c r="E54" s="110">
        <f t="shared" si="4"/>
        <v>12</v>
      </c>
      <c r="F54" s="110"/>
    </row>
    <row r="55" spans="1:7" ht="15" x14ac:dyDescent="0.25">
      <c r="A55" s="109"/>
      <c r="B55" s="110">
        <f t="shared" si="2"/>
        <v>22374</v>
      </c>
      <c r="C55" s="110">
        <v>15</v>
      </c>
      <c r="D55" s="110">
        <f t="shared" si="3"/>
        <v>0</v>
      </c>
      <c r="E55" s="110">
        <f t="shared" si="4"/>
        <v>12</v>
      </c>
      <c r="F55" s="110"/>
    </row>
    <row r="56" spans="1:7" ht="15" x14ac:dyDescent="0.25">
      <c r="A56" s="109"/>
      <c r="B56" s="110">
        <f t="shared" si="2"/>
        <v>22374</v>
      </c>
      <c r="C56" s="110">
        <v>16</v>
      </c>
      <c r="D56" s="110">
        <f t="shared" si="3"/>
        <v>0</v>
      </c>
      <c r="E56" s="110">
        <f t="shared" si="4"/>
        <v>12</v>
      </c>
      <c r="F56" s="110"/>
    </row>
    <row r="57" spans="1:7" ht="15" x14ac:dyDescent="0.25">
      <c r="A57" s="109"/>
      <c r="B57" s="110">
        <f t="shared" si="2"/>
        <v>22374</v>
      </c>
      <c r="C57" s="110">
        <v>17</v>
      </c>
      <c r="D57" s="110">
        <f t="shared" si="3"/>
        <v>0</v>
      </c>
      <c r="E57" s="110">
        <f t="shared" si="4"/>
        <v>12</v>
      </c>
      <c r="F57" s="110"/>
    </row>
    <row r="58" spans="1:7" x14ac:dyDescent="0.25">
      <c r="A58" s="109"/>
      <c r="B58" s="110">
        <f t="shared" si="2"/>
        <v>22374</v>
      </c>
      <c r="C58" s="110">
        <v>18</v>
      </c>
      <c r="D58" s="110">
        <f t="shared" si="3"/>
        <v>0</v>
      </c>
      <c r="E58" s="110">
        <f t="shared" si="4"/>
        <v>12</v>
      </c>
      <c r="F58" s="111"/>
    </row>
    <row r="59" spans="1:7" x14ac:dyDescent="0.25">
      <c r="A59" s="109"/>
      <c r="B59" s="110">
        <f t="shared" si="2"/>
        <v>22374</v>
      </c>
      <c r="C59" s="110">
        <v>19</v>
      </c>
      <c r="D59" s="110">
        <f t="shared" si="3"/>
        <v>0</v>
      </c>
      <c r="E59" s="110">
        <f t="shared" si="4"/>
        <v>12</v>
      </c>
      <c r="F59" s="111"/>
    </row>
    <row r="60" spans="1:7" x14ac:dyDescent="0.25">
      <c r="A60" s="109"/>
      <c r="B60" s="110">
        <f t="shared" si="2"/>
        <v>22374</v>
      </c>
      <c r="C60" s="110">
        <v>20</v>
      </c>
      <c r="D60" s="110">
        <f t="shared" si="3"/>
        <v>0</v>
      </c>
      <c r="E60" s="110">
        <f t="shared" si="4"/>
        <v>12</v>
      </c>
      <c r="F60" s="111"/>
    </row>
    <row r="61" spans="1:7" x14ac:dyDescent="0.25">
      <c r="A61" s="109"/>
      <c r="B61" s="110">
        <f t="shared" si="2"/>
        <v>22374</v>
      </c>
      <c r="C61" s="110">
        <v>21</v>
      </c>
      <c r="D61" s="110">
        <f t="shared" si="3"/>
        <v>0</v>
      </c>
      <c r="E61" s="110">
        <f t="shared" si="4"/>
        <v>12</v>
      </c>
      <c r="F61" s="111"/>
      <c r="G61" s="5"/>
    </row>
    <row r="62" spans="1:7" x14ac:dyDescent="0.25">
      <c r="A62" s="109"/>
      <c r="B62" s="110">
        <f t="shared" si="2"/>
        <v>22374</v>
      </c>
      <c r="C62" s="110">
        <v>22</v>
      </c>
      <c r="D62" s="110">
        <f t="shared" si="3"/>
        <v>0</v>
      </c>
      <c r="E62" s="110">
        <f t="shared" si="4"/>
        <v>12</v>
      </c>
      <c r="F62" s="111"/>
      <c r="G62" s="5"/>
    </row>
    <row r="63" spans="1:7" x14ac:dyDescent="0.25">
      <c r="A63" s="109"/>
      <c r="B63" s="110">
        <f t="shared" si="2"/>
        <v>22374</v>
      </c>
      <c r="C63" s="110">
        <v>23</v>
      </c>
      <c r="D63" s="110">
        <f t="shared" si="3"/>
        <v>0</v>
      </c>
      <c r="E63" s="110">
        <f t="shared" si="4"/>
        <v>12</v>
      </c>
      <c r="F63" s="111"/>
      <c r="G63" s="5"/>
    </row>
    <row r="64" spans="1:7" x14ac:dyDescent="0.25">
      <c r="A64" s="109"/>
      <c r="B64" s="110">
        <f t="shared" si="2"/>
        <v>22374</v>
      </c>
      <c r="C64" s="110">
        <v>24</v>
      </c>
      <c r="D64" s="110">
        <f t="shared" si="3"/>
        <v>0</v>
      </c>
      <c r="E64" s="110">
        <f t="shared" si="4"/>
        <v>12</v>
      </c>
      <c r="F64" s="111"/>
      <c r="G64" s="5"/>
    </row>
    <row r="65" spans="1:7" x14ac:dyDescent="0.25">
      <c r="A65" s="109"/>
      <c r="B65" s="110">
        <f t="shared" si="2"/>
        <v>22374</v>
      </c>
      <c r="C65" s="110">
        <v>25</v>
      </c>
      <c r="D65" s="110">
        <f t="shared" si="3"/>
        <v>0</v>
      </c>
      <c r="E65" s="110">
        <f t="shared" si="4"/>
        <v>12</v>
      </c>
      <c r="F65" s="111"/>
      <c r="G65" s="5"/>
    </row>
    <row r="66" spans="1:7" x14ac:dyDescent="0.25">
      <c r="A66" s="109"/>
      <c r="B66" s="110">
        <f t="shared" si="2"/>
        <v>22374</v>
      </c>
      <c r="C66" s="110">
        <v>26</v>
      </c>
      <c r="D66" s="110">
        <f t="shared" si="3"/>
        <v>0</v>
      </c>
      <c r="E66" s="110">
        <f t="shared" si="4"/>
        <v>12</v>
      </c>
      <c r="F66" s="111"/>
      <c r="G66" s="5"/>
    </row>
    <row r="67" spans="1:7" x14ac:dyDescent="0.25">
      <c r="A67" s="109"/>
      <c r="B67" s="110">
        <f t="shared" si="2"/>
        <v>22374</v>
      </c>
      <c r="C67" s="110">
        <v>27</v>
      </c>
      <c r="D67" s="110">
        <f t="shared" si="3"/>
        <v>0</v>
      </c>
      <c r="E67" s="110">
        <f t="shared" si="4"/>
        <v>12</v>
      </c>
      <c r="F67" s="111"/>
      <c r="G67" s="5"/>
    </row>
    <row r="68" spans="1:7" x14ac:dyDescent="0.25">
      <c r="A68" s="109"/>
      <c r="B68" s="110">
        <f t="shared" si="2"/>
        <v>22374</v>
      </c>
      <c r="C68" s="110">
        <v>28</v>
      </c>
      <c r="D68" s="110">
        <f t="shared" si="3"/>
        <v>0</v>
      </c>
      <c r="E68" s="110">
        <f t="shared" si="4"/>
        <v>12</v>
      </c>
      <c r="F68" s="111"/>
      <c r="G68" s="5"/>
    </row>
    <row r="69" spans="1:7" x14ac:dyDescent="0.25">
      <c r="A69" s="109"/>
      <c r="B69" s="110">
        <f t="shared" si="2"/>
        <v>22374</v>
      </c>
      <c r="C69" s="110">
        <v>29</v>
      </c>
      <c r="D69" s="110">
        <f t="shared" si="3"/>
        <v>0</v>
      </c>
      <c r="E69" s="110">
        <f t="shared" si="4"/>
        <v>12</v>
      </c>
      <c r="F69" s="111"/>
      <c r="G69" s="5"/>
    </row>
    <row r="70" spans="1:7" x14ac:dyDescent="0.25">
      <c r="A70" s="109"/>
      <c r="B70" s="110">
        <f t="shared" si="2"/>
        <v>22374</v>
      </c>
      <c r="C70" s="110">
        <v>30</v>
      </c>
      <c r="D70" s="110">
        <f t="shared" si="3"/>
        <v>0</v>
      </c>
      <c r="E70" s="110">
        <f t="shared" si="4"/>
        <v>12</v>
      </c>
      <c r="F70" s="111"/>
      <c r="G70" s="5"/>
    </row>
    <row r="71" spans="1:7" x14ac:dyDescent="0.25">
      <c r="A71" s="109"/>
      <c r="B71" s="110">
        <f t="shared" si="2"/>
        <v>22374</v>
      </c>
      <c r="C71" s="110">
        <v>31</v>
      </c>
      <c r="D71" s="110">
        <f t="shared" si="3"/>
        <v>0</v>
      </c>
      <c r="E71" s="110">
        <f t="shared" si="4"/>
        <v>12</v>
      </c>
      <c r="F71" s="111"/>
      <c r="G71" s="5"/>
    </row>
    <row r="72" spans="1:7" x14ac:dyDescent="0.25">
      <c r="A72" s="109"/>
      <c r="B72" s="109"/>
      <c r="C72" s="110">
        <f>C71+C37</f>
        <v>43</v>
      </c>
      <c r="D72" s="110">
        <v>29</v>
      </c>
      <c r="E72" s="110">
        <f>D37</f>
        <v>0</v>
      </c>
      <c r="F72" s="110">
        <f>F71+E72</f>
        <v>0</v>
      </c>
      <c r="G72" s="5"/>
    </row>
    <row r="73" spans="1:7" x14ac:dyDescent="0.25">
      <c r="A73" s="109"/>
      <c r="B73" s="109"/>
      <c r="C73" s="110">
        <f>C72+C38</f>
        <v>43</v>
      </c>
      <c r="D73" s="110">
        <v>30</v>
      </c>
      <c r="E73" s="110">
        <f>D38</f>
        <v>0</v>
      </c>
      <c r="F73" s="110">
        <f>F72+E73</f>
        <v>0</v>
      </c>
      <c r="G73" s="5"/>
    </row>
    <row r="74" spans="1:7" x14ac:dyDescent="0.25">
      <c r="A74" s="109"/>
      <c r="B74" s="109"/>
      <c r="C74" s="110">
        <f>C73+C39</f>
        <v>43</v>
      </c>
      <c r="D74" s="110">
        <v>31</v>
      </c>
      <c r="E74" s="110">
        <f>D39</f>
        <v>0</v>
      </c>
      <c r="F74" s="110">
        <f>F73+E74</f>
        <v>0</v>
      </c>
      <c r="G74" s="5"/>
    </row>
    <row r="75" spans="1:7" x14ac:dyDescent="0.25">
      <c r="A75" s="109"/>
      <c r="B75" s="110"/>
      <c r="C75" s="110"/>
      <c r="D75" s="110"/>
      <c r="E75" s="110"/>
      <c r="F75" s="111"/>
    </row>
  </sheetData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8D8A-718F-4ADC-AF66-9DE2D68A9BBC}">
  <sheetPr codeName="Sheet112"/>
  <dimension ref="B1:J55"/>
  <sheetViews>
    <sheetView rightToLeft="1" topLeftCell="G1" workbookViewId="0"/>
  </sheetViews>
  <sheetFormatPr defaultColWidth="9" defaultRowHeight="15" x14ac:dyDescent="0.25"/>
  <cols>
    <col min="1" max="1" width="9" style="131"/>
    <col min="2" max="2" width="32.7109375" style="131" bestFit="1" customWidth="1"/>
    <col min="3" max="3" width="11.7109375" style="131" customWidth="1"/>
    <col min="4" max="4" width="36.42578125" style="131" bestFit="1" customWidth="1"/>
    <col min="5" max="5" width="15.42578125" style="131" bestFit="1" customWidth="1"/>
    <col min="6" max="7" width="15.42578125" style="131" customWidth="1"/>
    <col min="8" max="8" width="15.42578125" style="131" bestFit="1" customWidth="1"/>
    <col min="9" max="9" width="9" style="131"/>
    <col min="10" max="10" width="29" style="131" customWidth="1"/>
    <col min="11" max="16384" width="9" style="131"/>
  </cols>
  <sheetData>
    <row r="1" spans="2:10" ht="14.25" customHeight="1" x14ac:dyDescent="0.25">
      <c r="C1" s="94" t="s">
        <v>147</v>
      </c>
      <c r="D1" s="94" t="s">
        <v>148</v>
      </c>
      <c r="H1" s="94" t="s">
        <v>147</v>
      </c>
      <c r="I1" s="291" t="s">
        <v>149</v>
      </c>
      <c r="J1" s="292"/>
    </row>
    <row r="2" spans="2:10" ht="14.25" customHeight="1" x14ac:dyDescent="0.25">
      <c r="B2" s="139" t="s">
        <v>17</v>
      </c>
      <c r="C2" s="139" t="s">
        <v>27</v>
      </c>
      <c r="D2" s="137"/>
      <c r="G2" s="139" t="s">
        <v>31</v>
      </c>
      <c r="H2" s="138"/>
      <c r="I2" s="289"/>
      <c r="J2" s="290"/>
    </row>
    <row r="3" spans="2:10" x14ac:dyDescent="0.25">
      <c r="B3" s="139" t="s">
        <v>27</v>
      </c>
      <c r="C3" s="137"/>
      <c r="D3" s="137"/>
      <c r="G3" s="139" t="s">
        <v>30</v>
      </c>
      <c r="H3" s="138"/>
      <c r="I3" s="289"/>
      <c r="J3" s="290"/>
    </row>
    <row r="4" spans="2:10" x14ac:dyDescent="0.25">
      <c r="B4" s="96"/>
      <c r="C4" s="137"/>
      <c r="D4" s="137"/>
      <c r="G4" s="139" t="s">
        <v>34</v>
      </c>
      <c r="H4" s="138"/>
      <c r="I4" s="289"/>
      <c r="J4" s="290"/>
    </row>
    <row r="5" spans="2:10" x14ac:dyDescent="0.25">
      <c r="B5" s="139" t="s">
        <v>26</v>
      </c>
      <c r="C5" s="137"/>
      <c r="D5" s="137"/>
      <c r="G5" s="139" t="s">
        <v>35</v>
      </c>
      <c r="H5" s="138"/>
      <c r="I5" s="289"/>
      <c r="J5" s="290"/>
    </row>
    <row r="6" spans="2:10" x14ac:dyDescent="0.25">
      <c r="C6" s="137"/>
      <c r="D6" s="137"/>
      <c r="G6" s="139" t="s">
        <v>36</v>
      </c>
      <c r="H6" s="138"/>
      <c r="I6" s="289"/>
      <c r="J6" s="290"/>
    </row>
    <row r="7" spans="2:10" x14ac:dyDescent="0.25">
      <c r="B7" s="139" t="s">
        <v>29</v>
      </c>
      <c r="C7" s="139" t="s">
        <v>26</v>
      </c>
      <c r="D7" s="137"/>
      <c r="G7" s="139" t="s">
        <v>37</v>
      </c>
      <c r="H7" s="138"/>
      <c r="I7" s="289"/>
      <c r="J7" s="290"/>
    </row>
    <row r="8" spans="2:10" x14ac:dyDescent="0.25">
      <c r="B8" s="139" t="s">
        <v>33</v>
      </c>
      <c r="C8" s="137"/>
      <c r="D8" s="137"/>
      <c r="G8" s="139" t="s">
        <v>38</v>
      </c>
      <c r="H8" s="138"/>
      <c r="I8" s="289"/>
      <c r="J8" s="290"/>
    </row>
    <row r="9" spans="2:10" x14ac:dyDescent="0.25">
      <c r="B9" s="139" t="s">
        <v>55</v>
      </c>
      <c r="C9" s="137"/>
      <c r="D9" s="137"/>
      <c r="G9" s="139" t="s">
        <v>39</v>
      </c>
      <c r="H9" s="138"/>
      <c r="I9" s="289"/>
      <c r="J9" s="290"/>
    </row>
    <row r="10" spans="2:10" x14ac:dyDescent="0.25">
      <c r="B10" s="139" t="s">
        <v>44</v>
      </c>
      <c r="C10" s="137"/>
      <c r="D10" s="137"/>
      <c r="G10" s="139" t="s">
        <v>40</v>
      </c>
      <c r="H10" s="138"/>
      <c r="I10" s="289"/>
      <c r="J10" s="290"/>
    </row>
    <row r="11" spans="2:10" x14ac:dyDescent="0.25">
      <c r="C11" s="139" t="s">
        <v>28</v>
      </c>
      <c r="D11" s="137"/>
      <c r="G11" s="139" t="s">
        <v>41</v>
      </c>
      <c r="H11" s="138"/>
      <c r="I11" s="289"/>
      <c r="J11" s="290"/>
    </row>
    <row r="12" spans="2:10" x14ac:dyDescent="0.25">
      <c r="C12" s="137"/>
      <c r="D12" s="137"/>
      <c r="G12" s="139" t="s">
        <v>42</v>
      </c>
      <c r="H12" s="138"/>
      <c r="I12" s="289"/>
      <c r="J12" s="290"/>
    </row>
    <row r="13" spans="2:10" x14ac:dyDescent="0.25">
      <c r="C13" s="137"/>
      <c r="D13" s="137"/>
      <c r="G13" s="139" t="s">
        <v>43</v>
      </c>
      <c r="H13" s="138"/>
      <c r="I13" s="289"/>
      <c r="J13" s="290"/>
    </row>
    <row r="14" spans="2:10" x14ac:dyDescent="0.25">
      <c r="C14" s="139" t="s">
        <v>29</v>
      </c>
      <c r="D14" s="137"/>
      <c r="G14" s="139" t="s">
        <v>56</v>
      </c>
      <c r="H14" s="138"/>
      <c r="I14" s="289"/>
      <c r="J14" s="290"/>
    </row>
    <row r="15" spans="2:10" x14ac:dyDescent="0.25">
      <c r="C15" s="137"/>
      <c r="D15" s="137"/>
      <c r="G15" s="139" t="s">
        <v>45</v>
      </c>
      <c r="H15" s="138"/>
      <c r="I15" s="289"/>
      <c r="J15" s="290"/>
    </row>
    <row r="16" spans="2:10" x14ac:dyDescent="0.25">
      <c r="C16" s="137"/>
      <c r="D16" s="137"/>
      <c r="G16" s="139" t="s">
        <v>100</v>
      </c>
      <c r="H16" s="138"/>
      <c r="I16" s="289"/>
      <c r="J16" s="290"/>
    </row>
    <row r="17" spans="3:10" x14ac:dyDescent="0.25">
      <c r="C17" s="137"/>
      <c r="D17" s="137"/>
      <c r="G17" s="139" t="s">
        <v>47</v>
      </c>
      <c r="H17" s="138"/>
      <c r="I17" s="289"/>
      <c r="J17" s="290"/>
    </row>
    <row r="18" spans="3:10" x14ac:dyDescent="0.25">
      <c r="C18" s="137"/>
      <c r="D18" s="137"/>
      <c r="G18" s="139" t="s">
        <v>54</v>
      </c>
      <c r="H18" s="138"/>
      <c r="I18" s="289"/>
      <c r="J18" s="290"/>
    </row>
    <row r="19" spans="3:10" x14ac:dyDescent="0.25">
      <c r="C19" s="139" t="s">
        <v>55</v>
      </c>
      <c r="D19" s="137"/>
      <c r="G19" s="139" t="s">
        <v>49</v>
      </c>
      <c r="H19" s="138"/>
      <c r="I19" s="289"/>
      <c r="J19" s="290"/>
    </row>
    <row r="20" spans="3:10" x14ac:dyDescent="0.25">
      <c r="C20" s="137"/>
      <c r="D20" s="137"/>
      <c r="G20" s="139" t="s">
        <v>50</v>
      </c>
      <c r="H20" s="138"/>
      <c r="I20" s="289"/>
      <c r="J20" s="290"/>
    </row>
    <row r="21" spans="3:10" x14ac:dyDescent="0.25">
      <c r="C21" s="137"/>
      <c r="D21" s="137"/>
      <c r="G21" s="139" t="s">
        <v>53</v>
      </c>
      <c r="H21" s="138"/>
      <c r="I21" s="289"/>
      <c r="J21" s="290"/>
    </row>
    <row r="22" spans="3:10" ht="14.25" customHeight="1" x14ac:dyDescent="0.25">
      <c r="C22" s="137"/>
      <c r="D22" s="137"/>
      <c r="G22" s="139" t="s">
        <v>51</v>
      </c>
      <c r="H22" s="138"/>
      <c r="I22" s="289"/>
      <c r="J22" s="290"/>
    </row>
    <row r="23" spans="3:10" ht="15" customHeight="1" x14ac:dyDescent="0.25">
      <c r="C23" s="137"/>
      <c r="D23" s="137"/>
      <c r="G23" s="139" t="s">
        <v>52</v>
      </c>
      <c r="H23" s="138"/>
      <c r="I23" s="289"/>
      <c r="J23" s="290"/>
    </row>
    <row r="24" spans="3:10" ht="15" customHeight="1" x14ac:dyDescent="0.25">
      <c r="C24" s="137" t="s">
        <v>373</v>
      </c>
      <c r="D24" s="137" t="s">
        <v>374</v>
      </c>
      <c r="E24" s="131">
        <v>2202</v>
      </c>
      <c r="G24" s="139" t="s">
        <v>28</v>
      </c>
      <c r="H24" s="138"/>
      <c r="I24" s="289"/>
      <c r="J24" s="290"/>
    </row>
    <row r="25" spans="3:10" x14ac:dyDescent="0.25">
      <c r="C25" s="137"/>
      <c r="D25" s="137" t="s">
        <v>396</v>
      </c>
      <c r="E25" s="131">
        <v>1304</v>
      </c>
      <c r="H25" s="138"/>
      <c r="I25" s="289"/>
      <c r="J25" s="290"/>
    </row>
    <row r="26" spans="3:10" x14ac:dyDescent="0.25">
      <c r="C26" s="137"/>
      <c r="D26" s="137"/>
      <c r="H26" s="138"/>
      <c r="I26" s="289"/>
      <c r="J26" s="290"/>
    </row>
    <row r="27" spans="3:10" ht="14.25" customHeight="1" x14ac:dyDescent="0.25">
      <c r="C27" s="137"/>
      <c r="D27" s="137"/>
      <c r="H27" s="138"/>
      <c r="I27" s="289"/>
      <c r="J27" s="290"/>
    </row>
    <row r="28" spans="3:10" ht="14.25" customHeight="1" x14ac:dyDescent="0.25">
      <c r="C28" s="137"/>
      <c r="D28" s="137"/>
      <c r="H28" s="138"/>
      <c r="I28" s="289"/>
      <c r="J28" s="290"/>
    </row>
    <row r="29" spans="3:10" ht="13.5" customHeight="1" x14ac:dyDescent="0.25">
      <c r="C29" s="137"/>
      <c r="D29" s="137"/>
      <c r="H29" s="138"/>
      <c r="I29" s="289"/>
      <c r="J29" s="290"/>
    </row>
    <row r="30" spans="3:10" x14ac:dyDescent="0.25">
      <c r="C30" s="139" t="s">
        <v>44</v>
      </c>
      <c r="D30" s="137"/>
      <c r="H30" s="138"/>
      <c r="I30" s="289"/>
      <c r="J30" s="290"/>
    </row>
    <row r="31" spans="3:10" x14ac:dyDescent="0.25">
      <c r="C31" s="137"/>
      <c r="D31" s="137"/>
      <c r="H31" s="138"/>
      <c r="I31" s="289"/>
      <c r="J31" s="290"/>
    </row>
    <row r="32" spans="3:10" x14ac:dyDescent="0.25">
      <c r="C32" s="137"/>
      <c r="D32" s="137"/>
      <c r="H32" s="138"/>
      <c r="I32" s="289"/>
      <c r="J32" s="290"/>
    </row>
    <row r="33" spans="2:10" x14ac:dyDescent="0.25">
      <c r="C33" s="137"/>
      <c r="D33" s="137"/>
      <c r="H33" s="138"/>
      <c r="I33" s="289"/>
      <c r="J33" s="290"/>
    </row>
    <row r="34" spans="2:10" x14ac:dyDescent="0.25">
      <c r="C34" s="137"/>
      <c r="D34" s="137"/>
      <c r="H34" s="138"/>
      <c r="I34" s="289"/>
      <c r="J34" s="290"/>
    </row>
    <row r="35" spans="2:10" x14ac:dyDescent="0.25">
      <c r="C35" s="137"/>
      <c r="D35" s="137"/>
      <c r="H35" s="138"/>
      <c r="I35" s="289"/>
      <c r="J35" s="290"/>
    </row>
    <row r="36" spans="2:10" x14ac:dyDescent="0.25">
      <c r="C36" s="137"/>
      <c r="D36" s="137"/>
      <c r="H36" s="138"/>
      <c r="I36" s="289"/>
      <c r="J36" s="290"/>
    </row>
    <row r="37" spans="2:10" x14ac:dyDescent="0.25">
      <c r="C37" s="137"/>
      <c r="D37" s="137"/>
      <c r="H37" s="138"/>
      <c r="I37" s="289"/>
      <c r="J37" s="290"/>
    </row>
    <row r="41" spans="2:10" x14ac:dyDescent="0.25">
      <c r="D41" s="195" t="s">
        <v>546</v>
      </c>
      <c r="E41" s="195" t="s">
        <v>547</v>
      </c>
      <c r="F41" s="195"/>
    </row>
    <row r="42" spans="2:10" x14ac:dyDescent="0.25">
      <c r="G42" s="188"/>
      <c r="H42" s="188" t="s">
        <v>548</v>
      </c>
      <c r="I42" s="188"/>
    </row>
    <row r="43" spans="2:10" x14ac:dyDescent="0.25">
      <c r="B43" s="131" t="s">
        <v>155</v>
      </c>
      <c r="D43" s="188" t="s">
        <v>150</v>
      </c>
      <c r="E43" s="188" t="s">
        <v>153</v>
      </c>
      <c r="H43" s="131" t="s">
        <v>549</v>
      </c>
    </row>
    <row r="44" spans="2:10" x14ac:dyDescent="0.25">
      <c r="D44" s="131" t="s">
        <v>151</v>
      </c>
      <c r="E44" s="132" t="s">
        <v>151</v>
      </c>
      <c r="H44" s="131" t="s">
        <v>550</v>
      </c>
    </row>
    <row r="45" spans="2:10" x14ac:dyDescent="0.25">
      <c r="D45" s="131" t="s">
        <v>152</v>
      </c>
      <c r="E45" s="132" t="s">
        <v>152</v>
      </c>
    </row>
    <row r="46" spans="2:10" x14ac:dyDescent="0.25">
      <c r="E46" s="131" t="s">
        <v>154</v>
      </c>
    </row>
    <row r="47" spans="2:10" x14ac:dyDescent="0.25">
      <c r="F47" s="284"/>
      <c r="G47" s="284"/>
    </row>
    <row r="48" spans="2:10" ht="18.75" x14ac:dyDescent="0.25">
      <c r="D48" s="194"/>
      <c r="E48" s="194"/>
      <c r="F48" s="194" t="s">
        <v>625</v>
      </c>
      <c r="G48" s="194"/>
      <c r="H48" s="194"/>
      <c r="I48" s="193"/>
    </row>
    <row r="52" spans="4:7" x14ac:dyDescent="0.25">
      <c r="E52" s="188"/>
      <c r="F52" s="188" t="s">
        <v>596</v>
      </c>
      <c r="G52" s="188"/>
    </row>
    <row r="55" spans="4:7" x14ac:dyDescent="0.25">
      <c r="D55" s="131" t="s">
        <v>741</v>
      </c>
      <c r="E55" s="131" t="s">
        <v>742</v>
      </c>
    </row>
  </sheetData>
  <autoFilter ref="D1:D44" xr:uid="{7945056D-B713-45DE-B69C-82290D8EB061}"/>
  <mergeCells count="38">
    <mergeCell ref="I37:J37"/>
    <mergeCell ref="I33:J33"/>
    <mergeCell ref="I34:J34"/>
    <mergeCell ref="I35:J35"/>
    <mergeCell ref="I32:J32"/>
    <mergeCell ref="I27:J27"/>
    <mergeCell ref="I28:J28"/>
    <mergeCell ref="I29:J29"/>
    <mergeCell ref="I36:J36"/>
    <mergeCell ref="I21:J21"/>
    <mergeCell ref="I22:J22"/>
    <mergeCell ref="I23:J23"/>
    <mergeCell ref="I30:J30"/>
    <mergeCell ref="I31:J31"/>
    <mergeCell ref="I1:J1"/>
    <mergeCell ref="I2:J2"/>
    <mergeCell ref="I3:J3"/>
    <mergeCell ref="I4:J4"/>
    <mergeCell ref="I12:J12"/>
    <mergeCell ref="I9:J9"/>
    <mergeCell ref="I10:J10"/>
    <mergeCell ref="I11:J11"/>
    <mergeCell ref="F47:G47"/>
    <mergeCell ref="I5:J5"/>
    <mergeCell ref="I6:J6"/>
    <mergeCell ref="I7:J7"/>
    <mergeCell ref="I8:J8"/>
    <mergeCell ref="I13:J13"/>
    <mergeCell ref="I14:J14"/>
    <mergeCell ref="I18:J18"/>
    <mergeCell ref="I19:J19"/>
    <mergeCell ref="I20:J20"/>
    <mergeCell ref="I15:J15"/>
    <mergeCell ref="I16:J16"/>
    <mergeCell ref="I17:J17"/>
    <mergeCell ref="I24:J24"/>
    <mergeCell ref="I25:J25"/>
    <mergeCell ref="I26:J26"/>
  </mergeCells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EC78-F0F7-4B8D-85DC-8E6A5272122F}">
  <sheetPr>
    <tabColor rgb="FFFF66FF"/>
  </sheetPr>
  <dimension ref="A1:AI45"/>
  <sheetViews>
    <sheetView rightToLeft="1" tabSelected="1" workbookViewId="0">
      <pane xSplit="2" ySplit="4" topLeftCell="C5" activePane="bottomRight" state="frozen"/>
      <selection pane="topRight" activeCell="D1" sqref="D1"/>
      <selection pane="bottomLeft" activeCell="A3" sqref="A3"/>
      <selection pane="bottomRight" activeCell="I36" activeCellId="1" sqref="J29 I36"/>
    </sheetView>
  </sheetViews>
  <sheetFormatPr defaultColWidth="5.7109375" defaultRowHeight="15" x14ac:dyDescent="0.25"/>
  <cols>
    <col min="1" max="1" width="18.28515625" style="187" customWidth="1"/>
    <col min="2" max="2" width="13.42578125" style="187" customWidth="1"/>
    <col min="3" max="16384" width="5.7109375" style="187"/>
  </cols>
  <sheetData>
    <row r="1" spans="1:35" x14ac:dyDescent="0.25">
      <c r="A1" s="293" t="s">
        <v>597</v>
      </c>
      <c r="B1" s="293"/>
    </row>
    <row r="2" spans="1:35" x14ac:dyDescent="0.25">
      <c r="A2" s="293"/>
      <c r="B2" s="293"/>
    </row>
    <row r="3" spans="1:35" ht="14.25" customHeight="1" x14ac:dyDescent="0.25">
      <c r="A3" s="294"/>
      <c r="B3" s="294"/>
    </row>
    <row r="4" spans="1:35" ht="14.25" customHeight="1" x14ac:dyDescent="0.25">
      <c r="A4" s="94" t="s">
        <v>12</v>
      </c>
      <c r="B4" s="94" t="s">
        <v>598</v>
      </c>
      <c r="C4" s="94">
        <v>1</v>
      </c>
      <c r="D4" s="94">
        <v>2</v>
      </c>
      <c r="E4" s="94">
        <v>3</v>
      </c>
      <c r="F4" s="94">
        <v>4</v>
      </c>
      <c r="G4" s="94">
        <v>5</v>
      </c>
      <c r="H4" s="94">
        <v>6</v>
      </c>
      <c r="I4" s="94">
        <v>7</v>
      </c>
      <c r="J4" s="94">
        <v>8</v>
      </c>
      <c r="K4" s="94">
        <v>9</v>
      </c>
      <c r="L4" s="94">
        <v>10</v>
      </c>
      <c r="M4" s="94">
        <v>11</v>
      </c>
      <c r="N4" s="94">
        <v>12</v>
      </c>
      <c r="O4" s="94">
        <v>13</v>
      </c>
      <c r="P4" s="94">
        <v>14</v>
      </c>
      <c r="Q4" s="94">
        <v>15</v>
      </c>
      <c r="R4" s="94">
        <v>16</v>
      </c>
      <c r="S4" s="94">
        <v>17</v>
      </c>
      <c r="T4" s="94">
        <v>18</v>
      </c>
      <c r="U4" s="94">
        <v>19</v>
      </c>
      <c r="V4" s="94">
        <v>20</v>
      </c>
      <c r="W4" s="94">
        <v>21</v>
      </c>
      <c r="X4" s="94">
        <v>22</v>
      </c>
      <c r="Y4" s="94">
        <v>23</v>
      </c>
      <c r="Z4" s="94">
        <v>24</v>
      </c>
      <c r="AA4" s="94">
        <v>25</v>
      </c>
      <c r="AB4" s="94">
        <v>26</v>
      </c>
      <c r="AC4" s="94">
        <v>27</v>
      </c>
      <c r="AD4" s="94">
        <v>28</v>
      </c>
      <c r="AE4" s="94">
        <v>29</v>
      </c>
      <c r="AF4" s="94">
        <v>30</v>
      </c>
      <c r="AG4" s="94">
        <v>31</v>
      </c>
    </row>
    <row r="5" spans="1:35" x14ac:dyDescent="0.25">
      <c r="A5" s="189" t="s">
        <v>31</v>
      </c>
      <c r="B5" s="189">
        <f>SUM(C5:AG5)</f>
        <v>12</v>
      </c>
      <c r="C5" s="138"/>
      <c r="D5" s="96"/>
      <c r="E5" s="138">
        <v>6</v>
      </c>
      <c r="F5" s="96"/>
      <c r="G5" s="170"/>
      <c r="H5" s="96"/>
      <c r="I5" s="138">
        <v>6</v>
      </c>
      <c r="J5" s="96"/>
      <c r="K5" s="138"/>
      <c r="L5" s="96"/>
      <c r="M5" s="138"/>
      <c r="N5" s="96"/>
      <c r="O5" s="138"/>
      <c r="P5" s="96"/>
      <c r="Q5" s="138"/>
      <c r="R5" s="96"/>
      <c r="S5" s="138"/>
      <c r="T5" s="96"/>
      <c r="U5" s="138"/>
      <c r="V5" s="96"/>
      <c r="W5" s="138"/>
      <c r="X5" s="96"/>
      <c r="Y5" s="138"/>
      <c r="Z5" s="96"/>
      <c r="AA5" s="138"/>
      <c r="AB5" s="96"/>
      <c r="AC5" s="138"/>
      <c r="AD5" s="96"/>
      <c r="AE5" s="138"/>
      <c r="AF5" s="96"/>
      <c r="AG5" s="138"/>
    </row>
    <row r="6" spans="1:35" x14ac:dyDescent="0.25">
      <c r="A6" s="189" t="s">
        <v>30</v>
      </c>
      <c r="B6" s="189">
        <f t="shared" ref="B6:B29" si="0">SUM(C6:AG6)</f>
        <v>14</v>
      </c>
      <c r="C6" s="138"/>
      <c r="D6" s="96">
        <v>5</v>
      </c>
      <c r="E6" s="138">
        <v>1</v>
      </c>
      <c r="F6" s="96">
        <v>3</v>
      </c>
      <c r="G6" s="170"/>
      <c r="H6" s="96"/>
      <c r="I6" s="138">
        <v>3</v>
      </c>
      <c r="J6" s="96">
        <v>2</v>
      </c>
      <c r="K6" s="138"/>
      <c r="L6" s="96"/>
      <c r="M6" s="138"/>
      <c r="N6" s="96"/>
      <c r="O6" s="138"/>
      <c r="P6" s="96"/>
      <c r="Q6" s="138"/>
      <c r="R6" s="96"/>
      <c r="S6" s="138"/>
      <c r="T6" s="96"/>
      <c r="U6" s="138"/>
      <c r="V6" s="96"/>
      <c r="W6" s="138"/>
      <c r="X6" s="96"/>
      <c r="Y6" s="138"/>
      <c r="Z6" s="96"/>
      <c r="AA6" s="138"/>
      <c r="AB6" s="96"/>
      <c r="AC6" s="138"/>
      <c r="AD6" s="96"/>
      <c r="AE6" s="138"/>
      <c r="AF6" s="96"/>
      <c r="AG6" s="138"/>
    </row>
    <row r="7" spans="1:35" x14ac:dyDescent="0.25">
      <c r="A7" s="189" t="s">
        <v>34</v>
      </c>
      <c r="B7" s="189">
        <f t="shared" si="0"/>
        <v>9</v>
      </c>
      <c r="C7" s="138"/>
      <c r="D7" s="96">
        <v>5</v>
      </c>
      <c r="E7" s="138"/>
      <c r="F7" s="96">
        <v>2</v>
      </c>
      <c r="G7" s="170"/>
      <c r="H7" s="96"/>
      <c r="I7" s="138">
        <v>2</v>
      </c>
      <c r="J7" s="96"/>
      <c r="K7" s="138"/>
      <c r="L7" s="96"/>
      <c r="M7" s="138"/>
      <c r="N7" s="96"/>
      <c r="O7" s="138"/>
      <c r="P7" s="96"/>
      <c r="Q7" s="138"/>
      <c r="R7" s="96"/>
      <c r="S7" s="138"/>
      <c r="T7" s="96"/>
      <c r="U7" s="138"/>
      <c r="V7" s="96"/>
      <c r="W7" s="138"/>
      <c r="X7" s="96"/>
      <c r="Y7" s="138"/>
      <c r="Z7" s="96"/>
      <c r="AA7" s="138"/>
      <c r="AB7" s="96"/>
      <c r="AC7" s="138"/>
      <c r="AD7" s="96"/>
      <c r="AE7" s="138"/>
      <c r="AF7" s="96"/>
      <c r="AG7" s="138"/>
    </row>
    <row r="8" spans="1:35" x14ac:dyDescent="0.25">
      <c r="A8" s="189" t="s">
        <v>35</v>
      </c>
      <c r="B8" s="189">
        <f t="shared" si="0"/>
        <v>10</v>
      </c>
      <c r="C8" s="138"/>
      <c r="D8" s="96">
        <v>1</v>
      </c>
      <c r="E8" s="138"/>
      <c r="F8" s="96">
        <v>1</v>
      </c>
      <c r="G8" s="170"/>
      <c r="H8" s="96"/>
      <c r="I8" s="138">
        <v>3</v>
      </c>
      <c r="J8" s="96">
        <v>5</v>
      </c>
      <c r="K8" s="138"/>
      <c r="L8" s="96"/>
      <c r="M8" s="138"/>
      <c r="N8" s="96"/>
      <c r="O8" s="138"/>
      <c r="P8" s="96"/>
      <c r="Q8" s="138"/>
      <c r="R8" s="96"/>
      <c r="S8" s="138"/>
      <c r="T8" s="96"/>
      <c r="U8" s="138"/>
      <c r="V8" s="96"/>
      <c r="W8" s="138"/>
      <c r="X8" s="96"/>
      <c r="Y8" s="138"/>
      <c r="Z8" s="96"/>
      <c r="AA8" s="138"/>
      <c r="AB8" s="96"/>
      <c r="AC8" s="138"/>
      <c r="AD8" s="96"/>
      <c r="AE8" s="138"/>
      <c r="AF8" s="96"/>
      <c r="AG8" s="138"/>
    </row>
    <row r="9" spans="1:35" x14ac:dyDescent="0.25">
      <c r="A9" s="189" t="s">
        <v>36</v>
      </c>
      <c r="B9" s="189">
        <f t="shared" si="0"/>
        <v>21</v>
      </c>
      <c r="C9" s="138">
        <v>5</v>
      </c>
      <c r="D9" s="96"/>
      <c r="E9" s="138">
        <v>8</v>
      </c>
      <c r="F9" s="96"/>
      <c r="G9" s="170"/>
      <c r="H9" s="96">
        <v>2</v>
      </c>
      <c r="I9" s="138">
        <v>5</v>
      </c>
      <c r="J9" s="96">
        <v>1</v>
      </c>
      <c r="K9" s="138"/>
      <c r="L9" s="96"/>
      <c r="M9" s="138"/>
      <c r="N9" s="96"/>
      <c r="O9" s="138"/>
      <c r="P9" s="96"/>
      <c r="Q9" s="138"/>
      <c r="R9" s="96"/>
      <c r="S9" s="138"/>
      <c r="T9" s="96"/>
      <c r="U9" s="138"/>
      <c r="V9" s="96"/>
      <c r="W9" s="138"/>
      <c r="X9" s="96"/>
      <c r="Y9" s="138"/>
      <c r="Z9" s="96"/>
      <c r="AA9" s="138"/>
      <c r="AB9" s="96"/>
      <c r="AC9" s="138"/>
      <c r="AD9" s="96"/>
      <c r="AE9" s="138"/>
      <c r="AF9" s="96"/>
      <c r="AG9" s="138"/>
    </row>
    <row r="10" spans="1:35" x14ac:dyDescent="0.25">
      <c r="A10" s="189" t="s">
        <v>37</v>
      </c>
      <c r="B10" s="189">
        <f t="shared" si="0"/>
        <v>7</v>
      </c>
      <c r="C10" s="138"/>
      <c r="D10" s="96">
        <v>3</v>
      </c>
      <c r="E10" s="138"/>
      <c r="F10" s="96"/>
      <c r="G10" s="170">
        <v>2</v>
      </c>
      <c r="H10" s="96"/>
      <c r="I10" s="138"/>
      <c r="J10" s="96">
        <v>2</v>
      </c>
      <c r="K10" s="138"/>
      <c r="L10" s="96"/>
      <c r="M10" s="138"/>
      <c r="N10" s="96"/>
      <c r="O10" s="138"/>
      <c r="P10" s="96"/>
      <c r="Q10" s="138"/>
      <c r="R10" s="96"/>
      <c r="S10" s="138"/>
      <c r="T10" s="96"/>
      <c r="U10" s="138"/>
      <c r="V10" s="96"/>
      <c r="W10" s="138"/>
      <c r="X10" s="96"/>
      <c r="Y10" s="138"/>
      <c r="Z10" s="96"/>
      <c r="AA10" s="138"/>
      <c r="AB10" s="96"/>
      <c r="AC10" s="138"/>
      <c r="AD10" s="96"/>
      <c r="AE10" s="138"/>
      <c r="AF10" s="96"/>
      <c r="AG10" s="138"/>
      <c r="AI10" s="103">
        <v>1</v>
      </c>
    </row>
    <row r="11" spans="1:35" x14ac:dyDescent="0.25">
      <c r="A11" s="189" t="s">
        <v>38</v>
      </c>
      <c r="B11" s="189">
        <f t="shared" si="0"/>
        <v>7</v>
      </c>
      <c r="C11" s="138">
        <v>1</v>
      </c>
      <c r="D11" s="96">
        <v>1</v>
      </c>
      <c r="E11" s="138">
        <v>1</v>
      </c>
      <c r="F11" s="96"/>
      <c r="G11" s="170">
        <v>3</v>
      </c>
      <c r="H11" s="96"/>
      <c r="I11" s="138">
        <v>1</v>
      </c>
      <c r="J11" s="96"/>
      <c r="K11" s="138"/>
      <c r="L11" s="96"/>
      <c r="M11" s="138"/>
      <c r="N11" s="96"/>
      <c r="O11" s="138"/>
      <c r="P11" s="96"/>
      <c r="Q11" s="138"/>
      <c r="R11" s="96"/>
      <c r="S11" s="138"/>
      <c r="T11" s="96"/>
      <c r="U11" s="138"/>
      <c r="V11" s="96"/>
      <c r="W11" s="138"/>
      <c r="X11" s="96"/>
      <c r="Y11" s="138"/>
      <c r="Z11" s="96"/>
      <c r="AA11" s="138"/>
      <c r="AB11" s="96"/>
      <c r="AC11" s="138"/>
      <c r="AD11" s="96"/>
      <c r="AE11" s="138"/>
      <c r="AF11" s="96"/>
      <c r="AG11" s="138"/>
      <c r="AI11" s="103">
        <v>1</v>
      </c>
    </row>
    <row r="12" spans="1:35" x14ac:dyDescent="0.25">
      <c r="A12" s="189" t="s">
        <v>39</v>
      </c>
      <c r="B12" s="189">
        <f t="shared" si="0"/>
        <v>3</v>
      </c>
      <c r="C12" s="138">
        <v>1</v>
      </c>
      <c r="D12" s="96"/>
      <c r="E12" s="138">
        <v>1</v>
      </c>
      <c r="F12" s="96"/>
      <c r="G12" s="170"/>
      <c r="H12" s="96">
        <v>1</v>
      </c>
      <c r="I12" s="138"/>
      <c r="J12" s="96"/>
      <c r="K12" s="138"/>
      <c r="L12" s="96"/>
      <c r="M12" s="138"/>
      <c r="N12" s="96"/>
      <c r="O12" s="138"/>
      <c r="P12" s="96"/>
      <c r="Q12" s="138"/>
      <c r="R12" s="96"/>
      <c r="S12" s="138"/>
      <c r="T12" s="96"/>
      <c r="U12" s="138"/>
      <c r="V12" s="96"/>
      <c r="W12" s="138"/>
      <c r="X12" s="96"/>
      <c r="Y12" s="138"/>
      <c r="Z12" s="96"/>
      <c r="AA12" s="138"/>
      <c r="AB12" s="96"/>
      <c r="AC12" s="138"/>
      <c r="AD12" s="96"/>
      <c r="AE12" s="138"/>
      <c r="AF12" s="96"/>
      <c r="AG12" s="138"/>
      <c r="AI12" s="103">
        <v>1</v>
      </c>
    </row>
    <row r="13" spans="1:35" x14ac:dyDescent="0.25">
      <c r="A13" s="189" t="s">
        <v>40</v>
      </c>
      <c r="B13" s="189">
        <f t="shared" si="0"/>
        <v>13</v>
      </c>
      <c r="C13" s="138"/>
      <c r="D13" s="96">
        <v>2</v>
      </c>
      <c r="E13" s="138">
        <v>8</v>
      </c>
      <c r="F13" s="96">
        <v>3</v>
      </c>
      <c r="G13" s="170"/>
      <c r="H13" s="96"/>
      <c r="I13" s="138"/>
      <c r="J13" s="96"/>
      <c r="K13" s="138"/>
      <c r="L13" s="96"/>
      <c r="M13" s="138"/>
      <c r="N13" s="96"/>
      <c r="O13" s="138"/>
      <c r="P13" s="96"/>
      <c r="Q13" s="138"/>
      <c r="R13" s="96"/>
      <c r="S13" s="138"/>
      <c r="T13" s="96"/>
      <c r="U13" s="138"/>
      <c r="V13" s="96"/>
      <c r="W13" s="138"/>
      <c r="X13" s="96"/>
      <c r="Y13" s="138"/>
      <c r="Z13" s="96"/>
      <c r="AA13" s="138"/>
      <c r="AB13" s="96"/>
      <c r="AC13" s="138"/>
      <c r="AD13" s="96"/>
      <c r="AE13" s="138"/>
      <c r="AF13" s="96"/>
      <c r="AG13" s="138"/>
      <c r="AI13" s="103">
        <v>1</v>
      </c>
    </row>
    <row r="14" spans="1:35" x14ac:dyDescent="0.25">
      <c r="A14" s="189" t="s">
        <v>41</v>
      </c>
      <c r="B14" s="189">
        <f t="shared" si="0"/>
        <v>7</v>
      </c>
      <c r="C14" s="138"/>
      <c r="D14" s="96"/>
      <c r="E14" s="138">
        <v>1</v>
      </c>
      <c r="F14" s="96"/>
      <c r="G14" s="170">
        <v>1</v>
      </c>
      <c r="H14" s="96">
        <v>1</v>
      </c>
      <c r="I14" s="138">
        <v>3</v>
      </c>
      <c r="J14" s="96">
        <v>1</v>
      </c>
      <c r="K14" s="138"/>
      <c r="L14" s="96"/>
      <c r="M14" s="138"/>
      <c r="N14" s="96"/>
      <c r="O14" s="138"/>
      <c r="P14" s="96"/>
      <c r="Q14" s="138"/>
      <c r="R14" s="96"/>
      <c r="S14" s="138"/>
      <c r="T14" s="96"/>
      <c r="U14" s="138"/>
      <c r="V14" s="96"/>
      <c r="W14" s="138"/>
      <c r="X14" s="96"/>
      <c r="Y14" s="138"/>
      <c r="Z14" s="96"/>
      <c r="AA14" s="138"/>
      <c r="AB14" s="96"/>
      <c r="AC14" s="138"/>
      <c r="AD14" s="96"/>
      <c r="AE14" s="138"/>
      <c r="AF14" s="96"/>
      <c r="AG14" s="138"/>
      <c r="AI14" s="103">
        <v>1</v>
      </c>
    </row>
    <row r="15" spans="1:35" x14ac:dyDescent="0.25">
      <c r="A15" s="189" t="s">
        <v>42</v>
      </c>
      <c r="B15" s="189">
        <f t="shared" si="0"/>
        <v>27</v>
      </c>
      <c r="C15" s="138">
        <v>7</v>
      </c>
      <c r="D15" s="96">
        <v>4</v>
      </c>
      <c r="E15" s="138">
        <v>2</v>
      </c>
      <c r="F15" s="96">
        <v>2</v>
      </c>
      <c r="G15" s="170"/>
      <c r="H15" s="96">
        <v>1</v>
      </c>
      <c r="I15" s="138">
        <v>9</v>
      </c>
      <c r="J15" s="96">
        <v>2</v>
      </c>
      <c r="K15" s="138"/>
      <c r="L15" s="96"/>
      <c r="M15" s="138"/>
      <c r="N15" s="96"/>
      <c r="O15" s="138"/>
      <c r="P15" s="96"/>
      <c r="Q15" s="138"/>
      <c r="R15" s="96"/>
      <c r="S15" s="138"/>
      <c r="T15" s="96"/>
      <c r="U15" s="138"/>
      <c r="V15" s="96"/>
      <c r="W15" s="138"/>
      <c r="X15" s="96"/>
      <c r="Y15" s="138"/>
      <c r="Z15" s="96"/>
      <c r="AA15" s="138"/>
      <c r="AB15" s="96"/>
      <c r="AC15" s="138"/>
      <c r="AD15" s="96"/>
      <c r="AE15" s="138"/>
      <c r="AF15" s="96"/>
      <c r="AG15" s="138"/>
      <c r="AI15" s="103">
        <v>1</v>
      </c>
    </row>
    <row r="16" spans="1:35" x14ac:dyDescent="0.25">
      <c r="A16" s="189" t="s">
        <v>43</v>
      </c>
      <c r="B16" s="189">
        <f t="shared" si="0"/>
        <v>19</v>
      </c>
      <c r="C16" s="138"/>
      <c r="D16" s="96">
        <v>4</v>
      </c>
      <c r="E16" s="138">
        <v>8</v>
      </c>
      <c r="F16" s="96"/>
      <c r="G16" s="170">
        <v>1</v>
      </c>
      <c r="H16" s="96"/>
      <c r="I16" s="138">
        <v>4</v>
      </c>
      <c r="J16" s="96">
        <v>2</v>
      </c>
      <c r="K16" s="138"/>
      <c r="L16" s="96"/>
      <c r="M16" s="138"/>
      <c r="N16" s="96"/>
      <c r="O16" s="138"/>
      <c r="P16" s="96"/>
      <c r="Q16" s="138"/>
      <c r="R16" s="96"/>
      <c r="S16" s="138"/>
      <c r="T16" s="96"/>
      <c r="U16" s="138"/>
      <c r="V16" s="96"/>
      <c r="W16" s="138"/>
      <c r="X16" s="96"/>
      <c r="Y16" s="138"/>
      <c r="Z16" s="96"/>
      <c r="AA16" s="138"/>
      <c r="AB16" s="96"/>
      <c r="AC16" s="138"/>
      <c r="AD16" s="96"/>
      <c r="AE16" s="138"/>
      <c r="AF16" s="96"/>
      <c r="AG16" s="138"/>
      <c r="AI16" s="103">
        <v>1</v>
      </c>
    </row>
    <row r="17" spans="1:35" x14ac:dyDescent="0.25">
      <c r="A17" s="189" t="s">
        <v>56</v>
      </c>
      <c r="B17" s="189">
        <f t="shared" si="0"/>
        <v>18</v>
      </c>
      <c r="C17" s="138"/>
      <c r="D17" s="96"/>
      <c r="E17" s="138"/>
      <c r="F17" s="96"/>
      <c r="G17" s="170">
        <v>2</v>
      </c>
      <c r="H17" s="96"/>
      <c r="I17" s="138">
        <v>12</v>
      </c>
      <c r="J17" s="96">
        <v>4</v>
      </c>
      <c r="K17" s="138"/>
      <c r="L17" s="96"/>
      <c r="M17" s="138"/>
      <c r="N17" s="96"/>
      <c r="O17" s="138"/>
      <c r="P17" s="96"/>
      <c r="Q17" s="138"/>
      <c r="R17" s="96"/>
      <c r="S17" s="138"/>
      <c r="T17" s="96"/>
      <c r="U17" s="138"/>
      <c r="V17" s="96"/>
      <c r="W17" s="138"/>
      <c r="X17" s="96"/>
      <c r="Y17" s="138"/>
      <c r="Z17" s="96"/>
      <c r="AA17" s="138"/>
      <c r="AB17" s="96"/>
      <c r="AC17" s="138"/>
      <c r="AD17" s="96"/>
      <c r="AE17" s="138"/>
      <c r="AF17" s="96"/>
      <c r="AG17" s="138"/>
      <c r="AI17" s="103">
        <v>1</v>
      </c>
    </row>
    <row r="18" spans="1:35" x14ac:dyDescent="0.25">
      <c r="A18" s="189" t="s">
        <v>434</v>
      </c>
      <c r="B18" s="189">
        <f t="shared" si="0"/>
        <v>26</v>
      </c>
      <c r="C18" s="138">
        <v>5</v>
      </c>
      <c r="D18" s="96">
        <v>4</v>
      </c>
      <c r="E18" s="138">
        <v>3</v>
      </c>
      <c r="F18" s="96">
        <v>12</v>
      </c>
      <c r="G18" s="170"/>
      <c r="H18" s="96"/>
      <c r="I18" s="138">
        <v>2</v>
      </c>
      <c r="J18" s="96"/>
      <c r="K18" s="138"/>
      <c r="L18" s="96"/>
      <c r="M18" s="138"/>
      <c r="N18" s="96"/>
      <c r="O18" s="138"/>
      <c r="P18" s="96"/>
      <c r="Q18" s="138"/>
      <c r="R18" s="96"/>
      <c r="S18" s="138"/>
      <c r="T18" s="96"/>
      <c r="U18" s="138"/>
      <c r="V18" s="96"/>
      <c r="W18" s="138"/>
      <c r="X18" s="96"/>
      <c r="Y18" s="138"/>
      <c r="Z18" s="96"/>
      <c r="AA18" s="138"/>
      <c r="AB18" s="96"/>
      <c r="AC18" s="138"/>
      <c r="AD18" s="96"/>
      <c r="AE18" s="138"/>
      <c r="AF18" s="96"/>
      <c r="AG18" s="138"/>
      <c r="AI18" s="103">
        <v>1</v>
      </c>
    </row>
    <row r="19" spans="1:35" x14ac:dyDescent="0.25">
      <c r="A19" s="189" t="s">
        <v>45</v>
      </c>
      <c r="B19" s="189">
        <f t="shared" si="0"/>
        <v>9</v>
      </c>
      <c r="C19" s="138"/>
      <c r="D19" s="96"/>
      <c r="E19" s="138">
        <v>1</v>
      </c>
      <c r="F19" s="96">
        <v>2</v>
      </c>
      <c r="G19" s="170">
        <v>1</v>
      </c>
      <c r="H19" s="96"/>
      <c r="I19" s="138">
        <v>5</v>
      </c>
      <c r="J19" s="96"/>
      <c r="K19" s="138"/>
      <c r="L19" s="96"/>
      <c r="M19" s="138"/>
      <c r="N19" s="96"/>
      <c r="O19" s="138"/>
      <c r="P19" s="96"/>
      <c r="Q19" s="138"/>
      <c r="R19" s="96"/>
      <c r="S19" s="138"/>
      <c r="T19" s="96"/>
      <c r="U19" s="138"/>
      <c r="V19" s="96"/>
      <c r="W19" s="138"/>
      <c r="X19" s="96"/>
      <c r="Y19" s="138"/>
      <c r="Z19" s="96"/>
      <c r="AA19" s="138"/>
      <c r="AB19" s="96"/>
      <c r="AC19" s="138"/>
      <c r="AD19" s="96"/>
      <c r="AE19" s="138"/>
      <c r="AF19" s="96"/>
      <c r="AG19" s="138"/>
      <c r="AI19" s="103">
        <v>2.5</v>
      </c>
    </row>
    <row r="20" spans="1:35" x14ac:dyDescent="0.25">
      <c r="A20" s="189" t="s">
        <v>100</v>
      </c>
      <c r="B20" s="189">
        <f t="shared" si="0"/>
        <v>0</v>
      </c>
      <c r="C20" s="138"/>
      <c r="D20" s="96"/>
      <c r="E20" s="138"/>
      <c r="F20" s="96"/>
      <c r="G20" s="170"/>
      <c r="H20" s="96"/>
      <c r="I20" s="138"/>
      <c r="J20" s="96"/>
      <c r="K20" s="138"/>
      <c r="L20" s="96"/>
      <c r="M20" s="138"/>
      <c r="N20" s="96"/>
      <c r="O20" s="138"/>
      <c r="P20" s="96"/>
      <c r="Q20" s="138"/>
      <c r="R20" s="96"/>
      <c r="S20" s="138"/>
      <c r="T20" s="96"/>
      <c r="U20" s="138"/>
      <c r="V20" s="96"/>
      <c r="W20" s="138"/>
      <c r="X20" s="96"/>
      <c r="Y20" s="138"/>
      <c r="Z20" s="96"/>
      <c r="AA20" s="138"/>
      <c r="AB20" s="96"/>
      <c r="AC20" s="138"/>
      <c r="AD20" s="96"/>
      <c r="AE20" s="138"/>
      <c r="AF20" s="96"/>
      <c r="AG20" s="138"/>
      <c r="AI20" s="103">
        <v>1</v>
      </c>
    </row>
    <row r="21" spans="1:35" x14ac:dyDescent="0.25">
      <c r="A21" s="189" t="s">
        <v>47</v>
      </c>
      <c r="B21" s="189">
        <f t="shared" si="0"/>
        <v>1</v>
      </c>
      <c r="C21" s="138"/>
      <c r="D21" s="96"/>
      <c r="E21" s="138">
        <v>1</v>
      </c>
      <c r="F21" s="96"/>
      <c r="G21" s="170"/>
      <c r="H21" s="96"/>
      <c r="I21" s="138"/>
      <c r="J21" s="96"/>
      <c r="K21" s="138"/>
      <c r="L21" s="96"/>
      <c r="M21" s="138"/>
      <c r="N21" s="96"/>
      <c r="O21" s="138"/>
      <c r="P21" s="96"/>
      <c r="Q21" s="138"/>
      <c r="R21" s="96"/>
      <c r="S21" s="138"/>
      <c r="T21" s="96"/>
      <c r="U21" s="138"/>
      <c r="V21" s="96"/>
      <c r="W21" s="138"/>
      <c r="X21" s="96"/>
      <c r="Y21" s="138"/>
      <c r="Z21" s="96"/>
      <c r="AA21" s="138"/>
      <c r="AB21" s="96"/>
      <c r="AC21" s="138"/>
      <c r="AD21" s="96"/>
      <c r="AE21" s="138"/>
      <c r="AF21" s="96"/>
      <c r="AG21" s="138"/>
      <c r="AI21" s="103">
        <v>2.5</v>
      </c>
    </row>
    <row r="22" spans="1:35" x14ac:dyDescent="0.25">
      <c r="A22" s="189" t="s">
        <v>54</v>
      </c>
      <c r="B22" s="189">
        <f t="shared" si="0"/>
        <v>19</v>
      </c>
      <c r="C22" s="138">
        <v>1</v>
      </c>
      <c r="D22" s="96">
        <v>3</v>
      </c>
      <c r="E22" s="138">
        <v>2</v>
      </c>
      <c r="F22" s="96">
        <v>4</v>
      </c>
      <c r="G22" s="170">
        <v>1</v>
      </c>
      <c r="H22" s="96">
        <v>3</v>
      </c>
      <c r="I22" s="138">
        <v>5</v>
      </c>
      <c r="J22" s="96"/>
      <c r="K22" s="138"/>
      <c r="L22" s="96"/>
      <c r="M22" s="138"/>
      <c r="N22" s="96"/>
      <c r="O22" s="138"/>
      <c r="P22" s="96"/>
      <c r="Q22" s="138"/>
      <c r="R22" s="96"/>
      <c r="S22" s="138"/>
      <c r="T22" s="96"/>
      <c r="U22" s="138"/>
      <c r="V22" s="96"/>
      <c r="W22" s="138"/>
      <c r="X22" s="96"/>
      <c r="Y22" s="138"/>
      <c r="Z22" s="96"/>
      <c r="AA22" s="138"/>
      <c r="AB22" s="96"/>
      <c r="AC22" s="138"/>
      <c r="AD22" s="96"/>
      <c r="AE22" s="138"/>
      <c r="AF22" s="96"/>
      <c r="AG22" s="138"/>
      <c r="AI22" s="103">
        <v>1</v>
      </c>
    </row>
    <row r="23" spans="1:35" x14ac:dyDescent="0.25">
      <c r="A23" s="189" t="s">
        <v>49</v>
      </c>
      <c r="B23" s="189">
        <f t="shared" si="0"/>
        <v>27</v>
      </c>
      <c r="C23" s="138">
        <v>3</v>
      </c>
      <c r="D23" s="96">
        <v>5</v>
      </c>
      <c r="E23" s="138">
        <v>6</v>
      </c>
      <c r="F23" s="96">
        <v>7</v>
      </c>
      <c r="G23" s="170"/>
      <c r="H23" s="96">
        <v>1</v>
      </c>
      <c r="I23" s="138">
        <v>5</v>
      </c>
      <c r="J23" s="96"/>
      <c r="K23" s="138"/>
      <c r="L23" s="96"/>
      <c r="M23" s="138"/>
      <c r="N23" s="96"/>
      <c r="O23" s="138"/>
      <c r="P23" s="96"/>
      <c r="Q23" s="138"/>
      <c r="R23" s="96"/>
      <c r="S23" s="138"/>
      <c r="T23" s="96"/>
      <c r="U23" s="138"/>
      <c r="V23" s="96"/>
      <c r="W23" s="138"/>
      <c r="X23" s="96"/>
      <c r="Y23" s="138"/>
      <c r="Z23" s="96"/>
      <c r="AA23" s="138"/>
      <c r="AB23" s="96"/>
      <c r="AC23" s="138"/>
      <c r="AD23" s="96"/>
      <c r="AE23" s="138"/>
      <c r="AF23" s="96"/>
      <c r="AG23" s="138"/>
      <c r="AI23" s="103"/>
    </row>
    <row r="24" spans="1:35" ht="14.25" customHeight="1" x14ac:dyDescent="0.25">
      <c r="A24" s="189" t="s">
        <v>50</v>
      </c>
      <c r="B24" s="189">
        <f t="shared" si="0"/>
        <v>5</v>
      </c>
      <c r="C24" s="138"/>
      <c r="D24" s="96">
        <v>3</v>
      </c>
      <c r="E24" s="138"/>
      <c r="F24" s="96">
        <v>2</v>
      </c>
      <c r="G24" s="170"/>
      <c r="H24" s="96"/>
      <c r="I24" s="138"/>
      <c r="J24" s="96"/>
      <c r="K24" s="138"/>
      <c r="L24" s="96"/>
      <c r="M24" s="138"/>
      <c r="N24" s="96"/>
      <c r="O24" s="138"/>
      <c r="P24" s="96"/>
      <c r="Q24" s="138"/>
      <c r="R24" s="96"/>
      <c r="S24" s="138"/>
      <c r="T24" s="96"/>
      <c r="U24" s="138"/>
      <c r="V24" s="96"/>
      <c r="W24" s="138"/>
      <c r="X24" s="96"/>
      <c r="Y24" s="138"/>
      <c r="Z24" s="96"/>
      <c r="AA24" s="138"/>
      <c r="AB24" s="96"/>
      <c r="AC24" s="138"/>
      <c r="AD24" s="96"/>
      <c r="AE24" s="138"/>
      <c r="AF24" s="96"/>
      <c r="AG24" s="138"/>
      <c r="AI24" s="103">
        <v>1</v>
      </c>
    </row>
    <row r="25" spans="1:35" ht="15" customHeight="1" x14ac:dyDescent="0.25">
      <c r="A25" s="189" t="s">
        <v>53</v>
      </c>
      <c r="B25" s="189">
        <f t="shared" si="0"/>
        <v>0</v>
      </c>
      <c r="C25" s="138"/>
      <c r="D25" s="96"/>
      <c r="E25" s="138"/>
      <c r="F25" s="96"/>
      <c r="G25" s="170"/>
      <c r="H25" s="96"/>
      <c r="I25" s="138"/>
      <c r="J25" s="96"/>
      <c r="K25" s="138"/>
      <c r="L25" s="96"/>
      <c r="M25" s="138"/>
      <c r="N25" s="96"/>
      <c r="O25" s="138"/>
      <c r="P25" s="96"/>
      <c r="Q25" s="138"/>
      <c r="R25" s="96"/>
      <c r="S25" s="138"/>
      <c r="T25" s="96"/>
      <c r="U25" s="138"/>
      <c r="V25" s="96"/>
      <c r="W25" s="138"/>
      <c r="X25" s="96"/>
      <c r="Y25" s="138"/>
      <c r="Z25" s="96"/>
      <c r="AA25" s="138"/>
      <c r="AB25" s="96"/>
      <c r="AC25" s="138"/>
      <c r="AD25" s="96"/>
      <c r="AE25" s="138"/>
      <c r="AF25" s="96"/>
      <c r="AG25" s="138"/>
      <c r="AI25" s="103">
        <v>1</v>
      </c>
    </row>
    <row r="26" spans="1:35" ht="15" customHeight="1" x14ac:dyDescent="0.25">
      <c r="A26" s="189" t="s">
        <v>204</v>
      </c>
      <c r="B26" s="189">
        <f t="shared" si="0"/>
        <v>19</v>
      </c>
      <c r="C26" s="138"/>
      <c r="D26" s="96">
        <v>10</v>
      </c>
      <c r="E26" s="138">
        <v>4</v>
      </c>
      <c r="F26" s="96"/>
      <c r="G26" s="170">
        <v>3</v>
      </c>
      <c r="H26" s="96"/>
      <c r="I26" s="138"/>
      <c r="J26" s="96">
        <v>2</v>
      </c>
      <c r="K26" s="138"/>
      <c r="L26" s="96"/>
      <c r="M26" s="138"/>
      <c r="N26" s="96"/>
      <c r="O26" s="138"/>
      <c r="P26" s="96"/>
      <c r="Q26" s="138"/>
      <c r="R26" s="96"/>
      <c r="S26" s="138"/>
      <c r="T26" s="96"/>
      <c r="U26" s="138"/>
      <c r="V26" s="96"/>
      <c r="W26" s="138"/>
      <c r="X26" s="96"/>
      <c r="Y26" s="138"/>
      <c r="Z26" s="96"/>
      <c r="AA26" s="138"/>
      <c r="AB26" s="96"/>
      <c r="AC26" s="138"/>
      <c r="AD26" s="96"/>
      <c r="AE26" s="138"/>
      <c r="AF26" s="96"/>
      <c r="AG26" s="138"/>
      <c r="AI26" s="103">
        <v>1</v>
      </c>
    </row>
    <row r="27" spans="1:35" x14ac:dyDescent="0.25">
      <c r="A27" s="189" t="s">
        <v>51</v>
      </c>
      <c r="B27" s="189">
        <f t="shared" si="0"/>
        <v>20</v>
      </c>
      <c r="C27" s="138">
        <v>7</v>
      </c>
      <c r="D27" s="96">
        <v>4</v>
      </c>
      <c r="E27" s="138">
        <v>1</v>
      </c>
      <c r="F27" s="96">
        <v>1</v>
      </c>
      <c r="G27" s="170"/>
      <c r="H27" s="96">
        <v>2</v>
      </c>
      <c r="I27" s="138">
        <v>5</v>
      </c>
      <c r="J27" s="96"/>
      <c r="K27" s="138"/>
      <c r="L27" s="96"/>
      <c r="M27" s="138"/>
      <c r="N27" s="96"/>
      <c r="O27" s="138"/>
      <c r="P27" s="96"/>
      <c r="Q27" s="138"/>
      <c r="R27" s="96"/>
      <c r="S27" s="138"/>
      <c r="T27" s="96"/>
      <c r="U27" s="138"/>
      <c r="V27" s="96"/>
      <c r="W27" s="138"/>
      <c r="X27" s="96"/>
      <c r="Y27" s="138"/>
      <c r="Z27" s="96"/>
      <c r="AA27" s="138"/>
      <c r="AB27" s="96"/>
      <c r="AC27" s="138"/>
      <c r="AD27" s="96"/>
      <c r="AE27" s="138"/>
      <c r="AF27" s="96"/>
      <c r="AG27" s="138"/>
      <c r="AI27" s="103">
        <v>1</v>
      </c>
    </row>
    <row r="28" spans="1:35" x14ac:dyDescent="0.25">
      <c r="A28" s="189" t="s">
        <v>52</v>
      </c>
      <c r="B28" s="189">
        <f t="shared" si="0"/>
        <v>11</v>
      </c>
      <c r="C28" s="138"/>
      <c r="D28" s="96"/>
      <c r="E28" s="138"/>
      <c r="F28" s="96">
        <v>3</v>
      </c>
      <c r="G28" s="170"/>
      <c r="H28" s="96">
        <v>2</v>
      </c>
      <c r="I28" s="138">
        <v>3</v>
      </c>
      <c r="J28" s="96">
        <v>3</v>
      </c>
      <c r="K28" s="138"/>
      <c r="L28" s="96"/>
      <c r="M28" s="138"/>
      <c r="N28" s="96"/>
      <c r="O28" s="138"/>
      <c r="P28" s="96"/>
      <c r="Q28" s="138"/>
      <c r="R28" s="96"/>
      <c r="S28" s="138"/>
      <c r="T28" s="96"/>
      <c r="U28" s="138"/>
      <c r="V28" s="96"/>
      <c r="W28" s="138"/>
      <c r="X28" s="96"/>
      <c r="Y28" s="138"/>
      <c r="Z28" s="96"/>
      <c r="AA28" s="138"/>
      <c r="AB28" s="96"/>
      <c r="AC28" s="138"/>
      <c r="AD28" s="96"/>
      <c r="AE28" s="138"/>
      <c r="AF28" s="96"/>
      <c r="AG28" s="138"/>
      <c r="AI28" s="103">
        <v>1</v>
      </c>
    </row>
    <row r="29" spans="1:35" ht="14.25" customHeight="1" x14ac:dyDescent="0.25">
      <c r="A29" s="189" t="s">
        <v>44</v>
      </c>
      <c r="B29" s="189">
        <f t="shared" si="0"/>
        <v>7</v>
      </c>
      <c r="C29" s="138"/>
      <c r="D29" s="96"/>
      <c r="E29" s="138"/>
      <c r="F29" s="96">
        <v>2</v>
      </c>
      <c r="G29" s="170">
        <v>5</v>
      </c>
      <c r="H29" s="96"/>
      <c r="I29" s="138"/>
      <c r="J29" s="96"/>
      <c r="K29" s="138"/>
      <c r="L29" s="96"/>
      <c r="M29" s="138"/>
      <c r="N29" s="96"/>
      <c r="O29" s="138"/>
      <c r="P29" s="96"/>
      <c r="Q29" s="138"/>
      <c r="R29" s="96"/>
      <c r="S29" s="138"/>
      <c r="T29" s="96"/>
      <c r="U29" s="138"/>
      <c r="V29" s="96"/>
      <c r="W29" s="138"/>
      <c r="X29" s="96"/>
      <c r="Y29" s="138"/>
      <c r="Z29" s="96"/>
      <c r="AA29" s="138"/>
      <c r="AB29" s="96"/>
      <c r="AC29" s="138"/>
      <c r="AD29" s="96"/>
      <c r="AE29" s="138"/>
      <c r="AF29" s="96"/>
      <c r="AG29" s="138"/>
      <c r="AI29" s="103">
        <v>1</v>
      </c>
    </row>
    <row r="30" spans="1:35" ht="14.25" customHeight="1" x14ac:dyDescent="0.25">
      <c r="A30" s="189"/>
      <c r="B30" s="189"/>
      <c r="C30" s="138"/>
      <c r="D30" s="96"/>
      <c r="E30" s="138"/>
      <c r="F30" s="96"/>
      <c r="G30" s="170"/>
      <c r="H30" s="96"/>
      <c r="I30" s="138"/>
      <c r="J30" s="96"/>
      <c r="K30" s="138"/>
      <c r="L30" s="96"/>
      <c r="M30" s="138"/>
      <c r="N30" s="96"/>
      <c r="O30" s="138"/>
      <c r="P30" s="96"/>
      <c r="Q30" s="138"/>
      <c r="R30" s="96"/>
      <c r="S30" s="138"/>
      <c r="T30" s="96"/>
      <c r="U30" s="138"/>
      <c r="V30" s="96"/>
      <c r="W30" s="138"/>
      <c r="X30" s="96"/>
      <c r="Y30" s="138"/>
      <c r="Z30" s="96"/>
      <c r="AA30" s="138"/>
      <c r="AB30" s="96"/>
      <c r="AC30" s="138"/>
      <c r="AD30" s="96"/>
      <c r="AE30" s="138"/>
      <c r="AF30" s="96"/>
      <c r="AG30" s="138"/>
      <c r="AI30" s="103">
        <v>1</v>
      </c>
    </row>
    <row r="31" spans="1:35" ht="13.5" customHeight="1" x14ac:dyDescent="0.25">
      <c r="A31" s="189"/>
      <c r="B31" s="189"/>
      <c r="C31" s="138"/>
      <c r="D31" s="96"/>
      <c r="E31" s="138"/>
      <c r="F31" s="96"/>
      <c r="G31" s="138"/>
      <c r="H31" s="96"/>
      <c r="I31" s="138"/>
      <c r="J31" s="96"/>
      <c r="K31" s="138"/>
      <c r="L31" s="96"/>
      <c r="M31" s="138"/>
      <c r="N31" s="96"/>
      <c r="O31" s="138"/>
      <c r="P31" s="96"/>
      <c r="Q31" s="138"/>
      <c r="R31" s="96"/>
      <c r="S31" s="138"/>
      <c r="T31" s="96"/>
      <c r="U31" s="138"/>
      <c r="V31" s="96"/>
      <c r="W31" s="138"/>
      <c r="X31" s="96"/>
      <c r="Y31" s="138"/>
      <c r="Z31" s="96"/>
      <c r="AA31" s="138"/>
      <c r="AB31" s="96"/>
      <c r="AC31" s="138"/>
      <c r="AD31" s="96"/>
      <c r="AE31" s="138"/>
      <c r="AF31" s="96"/>
      <c r="AG31" s="138"/>
      <c r="AI31" s="103">
        <v>1</v>
      </c>
    </row>
    <row r="32" spans="1:35" x14ac:dyDescent="0.25">
      <c r="A32" s="189"/>
      <c r="B32" s="189"/>
      <c r="C32" s="138"/>
      <c r="D32" s="96"/>
      <c r="E32" s="138"/>
      <c r="F32" s="96"/>
      <c r="G32" s="138"/>
      <c r="H32" s="96"/>
      <c r="I32" s="138"/>
      <c r="J32" s="96"/>
      <c r="K32" s="138"/>
      <c r="L32" s="96"/>
      <c r="M32" s="138"/>
      <c r="N32" s="96"/>
      <c r="O32" s="138"/>
      <c r="P32" s="96"/>
      <c r="Q32" s="138"/>
      <c r="R32" s="96"/>
      <c r="S32" s="138"/>
      <c r="T32" s="96"/>
      <c r="U32" s="138"/>
      <c r="V32" s="96"/>
      <c r="W32" s="138"/>
      <c r="X32" s="96"/>
      <c r="Y32" s="138"/>
      <c r="Z32" s="96"/>
      <c r="AA32" s="138"/>
      <c r="AB32" s="96"/>
      <c r="AC32" s="138"/>
      <c r="AD32" s="96"/>
      <c r="AE32" s="138"/>
      <c r="AF32" s="96"/>
      <c r="AG32" s="138"/>
      <c r="AI32" s="103">
        <v>1</v>
      </c>
    </row>
    <row r="33" spans="1:35" x14ac:dyDescent="0.25">
      <c r="A33" s="189"/>
      <c r="B33" s="189"/>
      <c r="C33" s="138"/>
      <c r="D33" s="96"/>
      <c r="E33" s="138"/>
      <c r="F33" s="96"/>
      <c r="G33" s="138"/>
      <c r="H33" s="96"/>
      <c r="I33" s="138"/>
      <c r="J33" s="96"/>
      <c r="K33" s="138"/>
      <c r="L33" s="96"/>
      <c r="M33" s="138"/>
      <c r="N33" s="96"/>
      <c r="O33" s="138"/>
      <c r="P33" s="96"/>
      <c r="Q33" s="138"/>
      <c r="R33" s="96"/>
      <c r="S33" s="138"/>
      <c r="T33" s="96"/>
      <c r="U33" s="138"/>
      <c r="V33" s="96"/>
      <c r="W33" s="138"/>
      <c r="X33" s="96"/>
      <c r="Y33" s="138"/>
      <c r="Z33" s="96"/>
      <c r="AA33" s="138"/>
      <c r="AB33" s="96"/>
      <c r="AC33" s="138"/>
      <c r="AD33" s="96"/>
      <c r="AE33" s="138"/>
      <c r="AF33" s="96"/>
      <c r="AG33" s="138"/>
      <c r="AI33" s="103">
        <v>1</v>
      </c>
    </row>
    <row r="34" spans="1:35" x14ac:dyDescent="0.25">
      <c r="A34" s="189"/>
      <c r="B34" s="189"/>
      <c r="C34" s="138"/>
      <c r="D34" s="96"/>
      <c r="E34" s="138"/>
      <c r="F34" s="96"/>
      <c r="G34" s="138"/>
      <c r="H34" s="96"/>
      <c r="I34" s="138"/>
      <c r="J34" s="96"/>
      <c r="K34" s="138"/>
      <c r="L34" s="96"/>
      <c r="M34" s="138"/>
      <c r="N34" s="96"/>
      <c r="O34" s="138"/>
      <c r="P34" s="96"/>
      <c r="Q34" s="138"/>
      <c r="R34" s="96"/>
      <c r="S34" s="138"/>
      <c r="T34" s="96"/>
      <c r="U34" s="138"/>
      <c r="V34" s="96"/>
      <c r="W34" s="138"/>
      <c r="X34" s="96"/>
      <c r="Y34" s="138"/>
      <c r="Z34" s="96"/>
      <c r="AA34" s="138"/>
      <c r="AB34" s="96"/>
      <c r="AC34" s="138"/>
      <c r="AD34" s="96"/>
      <c r="AE34" s="138"/>
      <c r="AF34" s="96"/>
      <c r="AG34" s="138"/>
    </row>
    <row r="35" spans="1:35" x14ac:dyDescent="0.25">
      <c r="A35" s="189"/>
      <c r="B35" s="189"/>
      <c r="C35" s="138"/>
      <c r="D35" s="96"/>
      <c r="E35" s="138"/>
      <c r="F35" s="96"/>
      <c r="G35" s="138"/>
      <c r="H35" s="96"/>
      <c r="I35" s="138"/>
      <c r="J35" s="96"/>
      <c r="K35" s="138"/>
      <c r="L35" s="96"/>
      <c r="M35" s="138"/>
      <c r="N35" s="96"/>
      <c r="O35" s="138"/>
      <c r="P35" s="96"/>
      <c r="Q35" s="138"/>
      <c r="R35" s="96"/>
      <c r="S35" s="138"/>
      <c r="T35" s="96"/>
      <c r="U35" s="138"/>
      <c r="V35" s="96"/>
      <c r="W35" s="138"/>
      <c r="X35" s="96"/>
      <c r="Y35" s="138"/>
      <c r="Z35" s="96"/>
      <c r="AA35" s="138"/>
      <c r="AB35" s="96"/>
      <c r="AC35" s="138"/>
      <c r="AD35" s="96"/>
      <c r="AE35" s="138"/>
      <c r="AF35" s="96"/>
      <c r="AG35" s="138"/>
    </row>
    <row r="36" spans="1:35" x14ac:dyDescent="0.25">
      <c r="A36" s="189"/>
      <c r="B36" s="189"/>
      <c r="C36" s="138"/>
      <c r="D36" s="96"/>
      <c r="E36" s="138"/>
      <c r="F36" s="96"/>
      <c r="G36" s="138"/>
      <c r="H36" s="96"/>
      <c r="I36" s="138"/>
      <c r="J36" s="96"/>
      <c r="K36" s="138"/>
      <c r="L36" s="96"/>
      <c r="M36" s="138"/>
      <c r="N36" s="96"/>
      <c r="O36" s="138"/>
      <c r="P36" s="96"/>
      <c r="Q36" s="138"/>
      <c r="R36" s="96"/>
      <c r="S36" s="138"/>
      <c r="T36" s="96"/>
      <c r="U36" s="138"/>
      <c r="V36" s="96"/>
      <c r="W36" s="138"/>
      <c r="X36" s="96"/>
      <c r="Y36" s="138"/>
      <c r="Z36" s="96"/>
      <c r="AA36" s="138"/>
      <c r="AB36" s="96"/>
      <c r="AC36" s="138"/>
      <c r="AD36" s="96"/>
      <c r="AE36" s="138"/>
      <c r="AF36" s="96"/>
      <c r="AG36" s="138"/>
    </row>
    <row r="37" spans="1:35" x14ac:dyDescent="0.25">
      <c r="A37" s="189"/>
      <c r="B37" s="189"/>
      <c r="C37" s="138"/>
      <c r="D37" s="96"/>
      <c r="E37" s="138"/>
      <c r="F37" s="96"/>
      <c r="G37" s="138"/>
      <c r="H37" s="96"/>
      <c r="I37" s="138"/>
      <c r="J37" s="96"/>
      <c r="K37" s="138"/>
      <c r="L37" s="96"/>
      <c r="M37" s="138"/>
      <c r="N37" s="96"/>
      <c r="O37" s="138"/>
      <c r="P37" s="96"/>
      <c r="Q37" s="138"/>
      <c r="R37" s="96"/>
      <c r="S37" s="138"/>
      <c r="T37" s="96"/>
      <c r="U37" s="138"/>
      <c r="V37" s="96"/>
      <c r="W37" s="138"/>
      <c r="X37" s="96"/>
      <c r="Y37" s="138"/>
      <c r="Z37" s="96"/>
      <c r="AA37" s="138"/>
      <c r="AB37" s="96"/>
      <c r="AC37" s="138"/>
      <c r="AD37" s="96"/>
      <c r="AE37" s="138"/>
      <c r="AF37" s="96"/>
      <c r="AG37" s="138"/>
    </row>
    <row r="38" spans="1:35" x14ac:dyDescent="0.25">
      <c r="A38" s="189"/>
      <c r="B38" s="189"/>
      <c r="C38" s="138"/>
      <c r="D38" s="96"/>
      <c r="E38" s="138"/>
      <c r="F38" s="96"/>
      <c r="G38" s="138"/>
      <c r="H38" s="96"/>
      <c r="I38" s="138"/>
      <c r="J38" s="96"/>
      <c r="K38" s="138"/>
      <c r="L38" s="96"/>
      <c r="M38" s="138"/>
      <c r="N38" s="96"/>
      <c r="O38" s="138"/>
      <c r="P38" s="96"/>
      <c r="Q38" s="138"/>
      <c r="R38" s="96"/>
      <c r="S38" s="138"/>
      <c r="T38" s="96"/>
      <c r="U38" s="138"/>
      <c r="V38" s="96"/>
      <c r="W38" s="138"/>
      <c r="X38" s="96"/>
      <c r="Y38" s="138"/>
      <c r="Z38" s="96"/>
      <c r="AA38" s="138"/>
      <c r="AB38" s="96"/>
      <c r="AC38" s="138"/>
      <c r="AD38" s="96"/>
      <c r="AE38" s="138"/>
      <c r="AF38" s="96"/>
      <c r="AG38" s="138"/>
    </row>
    <row r="39" spans="1:35" x14ac:dyDescent="0.25">
      <c r="A39" s="189"/>
      <c r="B39" s="189"/>
      <c r="C39" s="138"/>
      <c r="D39" s="96"/>
      <c r="E39" s="138"/>
      <c r="F39" s="96"/>
      <c r="G39" s="138"/>
      <c r="H39" s="96"/>
      <c r="I39" s="138"/>
      <c r="J39" s="96"/>
      <c r="K39" s="138"/>
      <c r="L39" s="96"/>
      <c r="M39" s="138"/>
      <c r="N39" s="96"/>
      <c r="O39" s="138"/>
      <c r="P39" s="96"/>
      <c r="Q39" s="138"/>
      <c r="R39" s="96"/>
      <c r="S39" s="138"/>
      <c r="T39" s="96"/>
      <c r="U39" s="138"/>
      <c r="V39" s="96"/>
      <c r="W39" s="138"/>
      <c r="X39" s="96"/>
      <c r="Y39" s="138"/>
      <c r="Z39" s="96"/>
      <c r="AA39" s="138"/>
      <c r="AB39" s="96"/>
      <c r="AC39" s="138"/>
      <c r="AD39" s="96"/>
      <c r="AE39" s="138"/>
      <c r="AF39" s="96"/>
      <c r="AG39" s="138"/>
    </row>
    <row r="40" spans="1:35" x14ac:dyDescent="0.25">
      <c r="A40" s="189"/>
      <c r="B40" s="189"/>
      <c r="C40" s="138"/>
      <c r="D40" s="96"/>
      <c r="E40" s="138"/>
      <c r="F40" s="96"/>
      <c r="G40" s="138"/>
      <c r="H40" s="96"/>
      <c r="I40" s="138"/>
      <c r="J40" s="96"/>
      <c r="K40" s="138"/>
      <c r="L40" s="96"/>
      <c r="M40" s="138"/>
      <c r="N40" s="96"/>
      <c r="O40" s="138"/>
      <c r="P40" s="96"/>
      <c r="Q40" s="138"/>
      <c r="R40" s="96"/>
      <c r="S40" s="138"/>
      <c r="T40" s="96"/>
      <c r="U40" s="138"/>
      <c r="V40" s="96"/>
      <c r="W40" s="138"/>
      <c r="X40" s="96"/>
      <c r="Y40" s="138"/>
      <c r="Z40" s="96"/>
      <c r="AA40" s="138"/>
      <c r="AB40" s="96"/>
      <c r="AC40" s="138"/>
      <c r="AD40" s="96"/>
      <c r="AE40" s="138"/>
      <c r="AF40" s="96"/>
      <c r="AG40" s="138"/>
    </row>
    <row r="41" spans="1:35" x14ac:dyDescent="0.25">
      <c r="A41" s="189"/>
      <c r="B41" s="189"/>
      <c r="C41" s="138"/>
      <c r="D41" s="96"/>
      <c r="E41" s="138"/>
      <c r="F41" s="96"/>
      <c r="G41" s="138"/>
      <c r="H41" s="96"/>
      <c r="I41" s="138"/>
      <c r="J41" s="96"/>
      <c r="K41" s="138"/>
      <c r="L41" s="96"/>
      <c r="M41" s="138"/>
      <c r="N41" s="96"/>
      <c r="O41" s="138"/>
      <c r="P41" s="96"/>
      <c r="Q41" s="138"/>
      <c r="R41" s="96"/>
      <c r="S41" s="138"/>
      <c r="T41" s="96"/>
      <c r="U41" s="138"/>
      <c r="V41" s="96"/>
      <c r="W41" s="138"/>
      <c r="X41" s="96"/>
      <c r="Y41" s="138"/>
      <c r="Z41" s="96"/>
      <c r="AA41" s="138"/>
      <c r="AB41" s="96"/>
      <c r="AC41" s="138"/>
      <c r="AD41" s="96"/>
      <c r="AE41" s="138"/>
      <c r="AF41" s="96"/>
      <c r="AG41" s="138"/>
    </row>
    <row r="42" spans="1:35" x14ac:dyDescent="0.25">
      <c r="A42" s="189"/>
      <c r="B42" s="189"/>
      <c r="C42" s="138"/>
      <c r="D42" s="96"/>
      <c r="E42" s="138"/>
      <c r="F42" s="96"/>
      <c r="G42" s="138"/>
      <c r="H42" s="96"/>
      <c r="I42" s="138"/>
      <c r="J42" s="96"/>
      <c r="K42" s="138"/>
      <c r="L42" s="96"/>
      <c r="M42" s="138"/>
      <c r="N42" s="96"/>
      <c r="O42" s="138"/>
      <c r="P42" s="96"/>
      <c r="Q42" s="138"/>
      <c r="R42" s="96"/>
      <c r="S42" s="138"/>
      <c r="T42" s="96"/>
      <c r="U42" s="138"/>
      <c r="V42" s="96"/>
      <c r="W42" s="138"/>
      <c r="X42" s="96"/>
      <c r="Y42" s="138"/>
      <c r="Z42" s="96"/>
      <c r="AA42" s="138"/>
      <c r="AB42" s="96"/>
      <c r="AC42" s="138"/>
      <c r="AD42" s="96"/>
      <c r="AE42" s="138"/>
      <c r="AF42" s="96"/>
      <c r="AG42" s="138"/>
    </row>
    <row r="43" spans="1:35" x14ac:dyDescent="0.25">
      <c r="A43" s="189"/>
      <c r="B43" s="189"/>
      <c r="C43" s="138"/>
      <c r="D43" s="96"/>
      <c r="E43" s="138"/>
      <c r="F43" s="96"/>
      <c r="G43" s="138"/>
      <c r="H43" s="96"/>
      <c r="I43" s="138"/>
      <c r="J43" s="96"/>
      <c r="K43" s="138"/>
      <c r="L43" s="96"/>
      <c r="M43" s="138"/>
      <c r="N43" s="96"/>
      <c r="O43" s="138"/>
      <c r="P43" s="96"/>
      <c r="Q43" s="138"/>
      <c r="R43" s="96"/>
      <c r="S43" s="138"/>
      <c r="T43" s="96"/>
      <c r="U43" s="138"/>
      <c r="V43" s="96"/>
      <c r="W43" s="138"/>
      <c r="X43" s="96"/>
      <c r="Y43" s="138"/>
      <c r="Z43" s="96"/>
      <c r="AA43" s="138"/>
      <c r="AB43" s="96"/>
      <c r="AC43" s="138"/>
      <c r="AD43" s="96"/>
      <c r="AE43" s="138"/>
      <c r="AF43" s="96"/>
      <c r="AG43" s="138"/>
    </row>
    <row r="44" spans="1:35" x14ac:dyDescent="0.25">
      <c r="A44" s="189"/>
      <c r="B44" s="189"/>
      <c r="C44" s="138"/>
      <c r="D44" s="96"/>
      <c r="E44" s="138"/>
      <c r="F44" s="96"/>
      <c r="G44" s="138"/>
      <c r="H44" s="96"/>
      <c r="I44" s="138"/>
      <c r="J44" s="96"/>
      <c r="K44" s="138"/>
      <c r="L44" s="96"/>
      <c r="M44" s="138"/>
      <c r="N44" s="96"/>
      <c r="O44" s="138"/>
      <c r="P44" s="96"/>
      <c r="Q44" s="138"/>
      <c r="R44" s="96"/>
      <c r="S44" s="138"/>
      <c r="T44" s="96"/>
      <c r="U44" s="138"/>
      <c r="V44" s="96"/>
      <c r="W44" s="138"/>
      <c r="X44" s="96"/>
      <c r="Y44" s="138"/>
      <c r="Z44" s="96"/>
      <c r="AA44" s="138"/>
      <c r="AB44" s="96"/>
      <c r="AC44" s="138"/>
      <c r="AD44" s="96"/>
      <c r="AE44" s="138"/>
      <c r="AF44" s="96"/>
      <c r="AG44" s="138"/>
    </row>
    <row r="45" spans="1:35" x14ac:dyDescent="0.25">
      <c r="A45" s="189"/>
      <c r="B45" s="189"/>
      <c r="C45" s="138"/>
      <c r="D45" s="96"/>
      <c r="E45" s="138"/>
      <c r="F45" s="96"/>
      <c r="G45" s="138"/>
      <c r="H45" s="96"/>
      <c r="I45" s="138"/>
      <c r="J45" s="96"/>
      <c r="K45" s="138"/>
      <c r="L45" s="96"/>
      <c r="M45" s="138"/>
      <c r="N45" s="96"/>
      <c r="O45" s="138"/>
      <c r="P45" s="96"/>
      <c r="Q45" s="138"/>
      <c r="R45" s="96"/>
      <c r="S45" s="138"/>
      <c r="T45" s="96"/>
      <c r="U45" s="138"/>
      <c r="V45" s="96"/>
      <c r="W45" s="138"/>
      <c r="X45" s="96"/>
      <c r="Y45" s="138"/>
      <c r="Z45" s="96"/>
      <c r="AA45" s="138"/>
      <c r="AB45" s="96"/>
      <c r="AC45" s="138"/>
      <c r="AD45" s="96"/>
      <c r="AE45" s="138"/>
      <c r="AF45" s="96"/>
      <c r="AG45" s="138"/>
    </row>
  </sheetData>
  <mergeCells count="1">
    <mergeCell ref="A1:B3"/>
  </mergeCells>
  <pageMargins left="0.7" right="0.7" top="0.75" bottom="0.75" header="0.3" footer="0.3"/>
  <pageSetup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9F8B-671D-40FB-8EA9-C30B28958D4F}">
  <sheetPr>
    <tabColor rgb="FFFF0000"/>
  </sheetPr>
  <dimension ref="A1:AK41"/>
  <sheetViews>
    <sheetView rightToLeft="1" workbookViewId="0">
      <pane ySplit="4" topLeftCell="A5" activePane="bottomLeft" state="frozen"/>
      <selection pane="bottomLeft" activeCell="C12" sqref="C12"/>
    </sheetView>
  </sheetViews>
  <sheetFormatPr defaultColWidth="5.7109375" defaultRowHeight="15" x14ac:dyDescent="0.25"/>
  <cols>
    <col min="1" max="1" width="18" style="187" customWidth="1"/>
    <col min="2" max="2" width="18.28515625" style="187" customWidth="1"/>
    <col min="3" max="4" width="15.140625" style="187" customWidth="1"/>
    <col min="5" max="5" width="23.28515625" style="187" customWidth="1"/>
    <col min="6" max="16384" width="5.7109375" style="187"/>
  </cols>
  <sheetData>
    <row r="1" spans="1:37" x14ac:dyDescent="0.25">
      <c r="B1" s="295" t="s">
        <v>626</v>
      </c>
      <c r="C1" s="295"/>
      <c r="D1" s="295"/>
    </row>
    <row r="2" spans="1:37" x14ac:dyDescent="0.25">
      <c r="B2" s="295"/>
      <c r="C2" s="295"/>
      <c r="D2" s="295"/>
    </row>
    <row r="3" spans="1:37" ht="14.25" customHeight="1" x14ac:dyDescent="0.25">
      <c r="B3" s="296"/>
      <c r="C3" s="296"/>
      <c r="D3" s="296"/>
    </row>
    <row r="4" spans="1:37" ht="20.100000000000001" customHeight="1" x14ac:dyDescent="0.25">
      <c r="B4" s="94" t="s">
        <v>69</v>
      </c>
      <c r="C4" s="94" t="s">
        <v>151</v>
      </c>
      <c r="D4" s="94" t="s">
        <v>628</v>
      </c>
      <c r="E4" s="94" t="s">
        <v>627</v>
      </c>
    </row>
    <row r="5" spans="1:37" ht="20.100000000000001" customHeight="1" x14ac:dyDescent="0.25">
      <c r="B5" s="189">
        <v>0</v>
      </c>
      <c r="C5" s="199">
        <v>0</v>
      </c>
      <c r="D5" s="197">
        <f>C5</f>
        <v>0</v>
      </c>
      <c r="E5" s="196" t="e">
        <f>D5/B5</f>
        <v>#DIV/0!</v>
      </c>
    </row>
    <row r="6" spans="1:37" ht="20.100000000000001" customHeight="1" x14ac:dyDescent="0.25">
      <c r="B6" s="189">
        <v>0</v>
      </c>
      <c r="C6" s="199">
        <v>0</v>
      </c>
      <c r="D6" s="197">
        <f>D5+C6</f>
        <v>0</v>
      </c>
      <c r="E6" s="196" t="e">
        <f>D6/B6</f>
        <v>#DIV/0!</v>
      </c>
    </row>
    <row r="7" spans="1:37" ht="20.100000000000001" customHeight="1" x14ac:dyDescent="0.25">
      <c r="B7" s="189">
        <v>0</v>
      </c>
      <c r="C7" s="199">
        <v>0</v>
      </c>
      <c r="D7" s="197">
        <f>D6+C7</f>
        <v>0</v>
      </c>
      <c r="E7" s="196" t="e">
        <f t="shared" ref="E7:E35" si="0">D7/B7</f>
        <v>#DIV/0!</v>
      </c>
    </row>
    <row r="8" spans="1:37" ht="20.100000000000001" customHeight="1" x14ac:dyDescent="0.25">
      <c r="B8" s="189">
        <v>0</v>
      </c>
      <c r="C8" s="199">
        <v>0</v>
      </c>
      <c r="D8" s="197">
        <f>D7+C8</f>
        <v>0</v>
      </c>
      <c r="E8" s="196" t="e">
        <f t="shared" si="0"/>
        <v>#DIV/0!</v>
      </c>
    </row>
    <row r="9" spans="1:37" ht="20.100000000000001" customHeight="1" x14ac:dyDescent="0.25">
      <c r="B9" s="189">
        <v>0</v>
      </c>
      <c r="C9" s="199">
        <v>0</v>
      </c>
      <c r="D9" s="197">
        <f>D8+C9</f>
        <v>0</v>
      </c>
      <c r="E9" s="196" t="e">
        <f t="shared" si="0"/>
        <v>#DIV/0!</v>
      </c>
    </row>
    <row r="10" spans="1:37" ht="20.100000000000001" customHeight="1" x14ac:dyDescent="0.25">
      <c r="B10" s="189">
        <v>0</v>
      </c>
      <c r="C10" s="199">
        <v>0</v>
      </c>
      <c r="D10" s="197">
        <f t="shared" ref="D10:D35" si="1">D9+C10</f>
        <v>0</v>
      </c>
      <c r="E10" s="196" t="e">
        <f t="shared" si="0"/>
        <v>#DIV/0!</v>
      </c>
      <c r="AK10" s="103">
        <v>1</v>
      </c>
    </row>
    <row r="11" spans="1:37" ht="20.100000000000001" customHeight="1" x14ac:dyDescent="0.25">
      <c r="A11" s="187">
        <v>7</v>
      </c>
      <c r="B11" s="189">
        <v>1</v>
      </c>
      <c r="C11" s="199">
        <f>'يوم 7'!H41</f>
        <v>119083</v>
      </c>
      <c r="D11" s="197">
        <f t="shared" si="1"/>
        <v>119083</v>
      </c>
      <c r="E11" s="196">
        <f t="shared" si="0"/>
        <v>119083</v>
      </c>
      <c r="AK11" s="103">
        <v>1</v>
      </c>
    </row>
    <row r="12" spans="1:37" ht="20.100000000000001" customHeight="1" x14ac:dyDescent="0.25">
      <c r="A12" s="187">
        <v>8</v>
      </c>
      <c r="B12" s="189">
        <v>2</v>
      </c>
      <c r="C12" s="199">
        <f>'يوم 8'!H41</f>
        <v>105173</v>
      </c>
      <c r="D12" s="197">
        <f t="shared" si="1"/>
        <v>224256</v>
      </c>
      <c r="E12" s="196">
        <f t="shared" si="0"/>
        <v>112128</v>
      </c>
      <c r="AK12" s="103">
        <v>1</v>
      </c>
    </row>
    <row r="13" spans="1:37" ht="20.100000000000001" customHeight="1" x14ac:dyDescent="0.25">
      <c r="B13" s="189">
        <v>3</v>
      </c>
      <c r="C13" s="199">
        <f>'يوم 9'!H41</f>
        <v>0</v>
      </c>
      <c r="D13" s="197">
        <f t="shared" si="1"/>
        <v>224256</v>
      </c>
      <c r="E13" s="196">
        <f t="shared" si="0"/>
        <v>74752</v>
      </c>
      <c r="AK13" s="103">
        <v>1</v>
      </c>
    </row>
    <row r="14" spans="1:37" ht="20.100000000000001" customHeight="1" x14ac:dyDescent="0.25">
      <c r="B14" s="189">
        <v>4</v>
      </c>
      <c r="C14" s="199">
        <f>'يوم 10'!H41</f>
        <v>0</v>
      </c>
      <c r="D14" s="197">
        <f t="shared" si="1"/>
        <v>224256</v>
      </c>
      <c r="E14" s="196">
        <f t="shared" si="0"/>
        <v>56064</v>
      </c>
      <c r="AK14" s="103">
        <v>1</v>
      </c>
    </row>
    <row r="15" spans="1:37" ht="20.100000000000001" customHeight="1" x14ac:dyDescent="0.25">
      <c r="B15" s="189">
        <v>5</v>
      </c>
      <c r="C15" s="199">
        <f>'يوم 11'!H41</f>
        <v>0</v>
      </c>
      <c r="D15" s="197">
        <f t="shared" si="1"/>
        <v>224256</v>
      </c>
      <c r="E15" s="196">
        <f t="shared" si="0"/>
        <v>44851.199999999997</v>
      </c>
      <c r="AK15" s="103">
        <v>1</v>
      </c>
    </row>
    <row r="16" spans="1:37" ht="20.100000000000001" customHeight="1" x14ac:dyDescent="0.25">
      <c r="B16" s="189">
        <v>6</v>
      </c>
      <c r="C16" s="199">
        <f>'يوم 12'!H41</f>
        <v>0</v>
      </c>
      <c r="D16" s="197">
        <f t="shared" si="1"/>
        <v>224256</v>
      </c>
      <c r="E16" s="196">
        <f t="shared" si="0"/>
        <v>37376</v>
      </c>
      <c r="AK16" s="103">
        <v>1</v>
      </c>
    </row>
    <row r="17" spans="2:37" ht="20.100000000000001" customHeight="1" x14ac:dyDescent="0.25">
      <c r="B17" s="189">
        <v>7</v>
      </c>
      <c r="C17" s="199">
        <f>'يوم 13'!H41</f>
        <v>0</v>
      </c>
      <c r="D17" s="197">
        <f t="shared" si="1"/>
        <v>224256</v>
      </c>
      <c r="E17" s="196">
        <f t="shared" si="0"/>
        <v>32036.571428571428</v>
      </c>
      <c r="AK17" s="103">
        <v>1</v>
      </c>
    </row>
    <row r="18" spans="2:37" ht="20.100000000000001" customHeight="1" x14ac:dyDescent="0.25">
      <c r="B18" s="189">
        <v>8</v>
      </c>
      <c r="C18" s="199">
        <f>'يوم 14'!H41</f>
        <v>0</v>
      </c>
      <c r="D18" s="197">
        <f t="shared" si="1"/>
        <v>224256</v>
      </c>
      <c r="E18" s="196">
        <f t="shared" si="0"/>
        <v>28032</v>
      </c>
      <c r="AK18" s="103">
        <v>1</v>
      </c>
    </row>
    <row r="19" spans="2:37" ht="20.100000000000001" customHeight="1" x14ac:dyDescent="0.25">
      <c r="B19" s="189">
        <v>9</v>
      </c>
      <c r="C19" s="199">
        <f>'يوم 15'!H41</f>
        <v>0</v>
      </c>
      <c r="D19" s="197">
        <f t="shared" si="1"/>
        <v>224256</v>
      </c>
      <c r="E19" s="196">
        <f t="shared" si="0"/>
        <v>24917.333333333332</v>
      </c>
      <c r="AK19" s="103">
        <v>2.5</v>
      </c>
    </row>
    <row r="20" spans="2:37" ht="20.100000000000001" customHeight="1" x14ac:dyDescent="0.25">
      <c r="B20" s="189">
        <v>10</v>
      </c>
      <c r="C20" s="199">
        <f>'يوم 16'!H41</f>
        <v>0</v>
      </c>
      <c r="D20" s="197">
        <f t="shared" si="1"/>
        <v>224256</v>
      </c>
      <c r="E20" s="196">
        <f t="shared" si="0"/>
        <v>22425.599999999999</v>
      </c>
      <c r="AK20" s="103">
        <v>1</v>
      </c>
    </row>
    <row r="21" spans="2:37" ht="20.100000000000001" customHeight="1" x14ac:dyDescent="0.25">
      <c r="B21" s="189">
        <v>11</v>
      </c>
      <c r="C21" s="199">
        <f>'يوم 17'!H41</f>
        <v>0</v>
      </c>
      <c r="D21" s="197">
        <f t="shared" si="1"/>
        <v>224256</v>
      </c>
      <c r="E21" s="196">
        <f t="shared" si="0"/>
        <v>20386.909090909092</v>
      </c>
      <c r="AK21" s="103">
        <v>2.5</v>
      </c>
    </row>
    <row r="22" spans="2:37" ht="20.100000000000001" customHeight="1" x14ac:dyDescent="0.25">
      <c r="B22" s="189">
        <v>12</v>
      </c>
      <c r="C22" s="199">
        <f>'يوم 18'!H41</f>
        <v>0</v>
      </c>
      <c r="D22" s="197">
        <f t="shared" si="1"/>
        <v>224256</v>
      </c>
      <c r="E22" s="196">
        <f t="shared" si="0"/>
        <v>18688</v>
      </c>
      <c r="AK22" s="103">
        <v>1</v>
      </c>
    </row>
    <row r="23" spans="2:37" ht="20.100000000000001" customHeight="1" x14ac:dyDescent="0.25">
      <c r="B23" s="189">
        <v>13</v>
      </c>
      <c r="C23" s="199">
        <f>'يوم 19'!H41</f>
        <v>0</v>
      </c>
      <c r="D23" s="197">
        <f t="shared" si="1"/>
        <v>224256</v>
      </c>
      <c r="E23" s="196">
        <f t="shared" si="0"/>
        <v>17250.461538461539</v>
      </c>
      <c r="AK23" s="103"/>
    </row>
    <row r="24" spans="2:37" ht="20.100000000000001" customHeight="1" x14ac:dyDescent="0.25">
      <c r="B24" s="189">
        <v>14</v>
      </c>
      <c r="C24" s="199">
        <f>'يوم 20'!H41</f>
        <v>0</v>
      </c>
      <c r="D24" s="197">
        <f t="shared" si="1"/>
        <v>224256</v>
      </c>
      <c r="E24" s="196">
        <f t="shared" si="0"/>
        <v>16018.285714285714</v>
      </c>
      <c r="AK24" s="103">
        <v>1</v>
      </c>
    </row>
    <row r="25" spans="2:37" ht="20.100000000000001" customHeight="1" x14ac:dyDescent="0.25">
      <c r="B25" s="189">
        <v>15</v>
      </c>
      <c r="C25" s="199">
        <f>'يوم 21'!H41</f>
        <v>0</v>
      </c>
      <c r="D25" s="197">
        <f t="shared" si="1"/>
        <v>224256</v>
      </c>
      <c r="E25" s="196">
        <f t="shared" si="0"/>
        <v>14950.4</v>
      </c>
      <c r="AK25" s="103">
        <v>1</v>
      </c>
    </row>
    <row r="26" spans="2:37" ht="20.100000000000001" customHeight="1" x14ac:dyDescent="0.25">
      <c r="B26" s="189">
        <v>16</v>
      </c>
      <c r="C26" s="199">
        <f>'يوم 22'!H41</f>
        <v>0</v>
      </c>
      <c r="D26" s="197">
        <f t="shared" si="1"/>
        <v>224256</v>
      </c>
      <c r="E26" s="196">
        <f t="shared" si="0"/>
        <v>14016</v>
      </c>
      <c r="AK26" s="103">
        <v>1</v>
      </c>
    </row>
    <row r="27" spans="2:37" ht="20.100000000000001" customHeight="1" x14ac:dyDescent="0.25">
      <c r="B27" s="189">
        <v>17</v>
      </c>
      <c r="C27" s="199">
        <f>'يوم 23'!H41</f>
        <v>0</v>
      </c>
      <c r="D27" s="197">
        <f t="shared" si="1"/>
        <v>224256</v>
      </c>
      <c r="E27" s="196">
        <f t="shared" si="0"/>
        <v>13191.529411764706</v>
      </c>
      <c r="AK27" s="103">
        <v>1</v>
      </c>
    </row>
    <row r="28" spans="2:37" ht="20.100000000000001" customHeight="1" x14ac:dyDescent="0.25">
      <c r="B28" s="189">
        <v>18</v>
      </c>
      <c r="C28" s="199">
        <f>'يوم 24'!H41</f>
        <v>0</v>
      </c>
      <c r="D28" s="197">
        <f t="shared" si="1"/>
        <v>224256</v>
      </c>
      <c r="E28" s="196">
        <f t="shared" si="0"/>
        <v>12458.666666666666</v>
      </c>
      <c r="AK28" s="103">
        <v>1</v>
      </c>
    </row>
    <row r="29" spans="2:37" ht="20.100000000000001" customHeight="1" x14ac:dyDescent="0.25">
      <c r="B29" s="189">
        <v>19</v>
      </c>
      <c r="C29" s="199">
        <f>'يوم 25'!H41</f>
        <v>0</v>
      </c>
      <c r="D29" s="197">
        <f t="shared" si="1"/>
        <v>224256</v>
      </c>
      <c r="E29" s="196">
        <f t="shared" si="0"/>
        <v>11802.947368421053</v>
      </c>
      <c r="AK29" s="103">
        <v>1</v>
      </c>
    </row>
    <row r="30" spans="2:37" ht="20.100000000000001" customHeight="1" x14ac:dyDescent="0.25">
      <c r="B30" s="189">
        <v>20</v>
      </c>
      <c r="C30" s="199">
        <f>'يوم 26'!H41</f>
        <v>0</v>
      </c>
      <c r="D30" s="197">
        <f t="shared" si="1"/>
        <v>224256</v>
      </c>
      <c r="E30" s="196">
        <f t="shared" si="0"/>
        <v>11212.8</v>
      </c>
      <c r="AK30" s="103">
        <v>1</v>
      </c>
    </row>
    <row r="31" spans="2:37" ht="20.100000000000001" customHeight="1" x14ac:dyDescent="0.25">
      <c r="B31" s="189">
        <v>21</v>
      </c>
      <c r="C31" s="199">
        <f>'يوم 27'!H41</f>
        <v>0</v>
      </c>
      <c r="D31" s="197">
        <f t="shared" si="1"/>
        <v>224256</v>
      </c>
      <c r="E31" s="196">
        <f t="shared" si="0"/>
        <v>10678.857142857143</v>
      </c>
      <c r="AK31" s="103">
        <v>1</v>
      </c>
    </row>
    <row r="32" spans="2:37" ht="20.100000000000001" customHeight="1" x14ac:dyDescent="0.25">
      <c r="B32" s="189">
        <v>22</v>
      </c>
      <c r="C32" s="199">
        <f>'يوم 28'!H41</f>
        <v>0</v>
      </c>
      <c r="D32" s="197">
        <f t="shared" si="1"/>
        <v>224256</v>
      </c>
      <c r="E32" s="196">
        <f t="shared" si="0"/>
        <v>10193.454545454546</v>
      </c>
      <c r="AK32" s="103">
        <v>1</v>
      </c>
    </row>
    <row r="33" spans="2:37" ht="20.100000000000001" customHeight="1" x14ac:dyDescent="0.25">
      <c r="B33" s="189">
        <v>23</v>
      </c>
      <c r="C33" s="199">
        <f>'يوم 29'!H41</f>
        <v>0</v>
      </c>
      <c r="D33" s="197">
        <f t="shared" si="1"/>
        <v>224256</v>
      </c>
      <c r="E33" s="196">
        <f t="shared" si="0"/>
        <v>9750.2608695652179</v>
      </c>
      <c r="AK33" s="103">
        <v>1</v>
      </c>
    </row>
    <row r="34" spans="2:37" ht="20.100000000000001" customHeight="1" x14ac:dyDescent="0.25">
      <c r="B34" s="189">
        <v>24</v>
      </c>
      <c r="C34" s="199">
        <f>'يوم 30'!H41</f>
        <v>0</v>
      </c>
      <c r="D34" s="197">
        <f t="shared" si="1"/>
        <v>224256</v>
      </c>
      <c r="E34" s="196">
        <f t="shared" si="0"/>
        <v>9344</v>
      </c>
    </row>
    <row r="35" spans="2:37" ht="20.100000000000001" customHeight="1" x14ac:dyDescent="0.25">
      <c r="B35" s="189">
        <v>25</v>
      </c>
      <c r="C35" s="199">
        <f>'يوم 31'!H41</f>
        <v>0</v>
      </c>
      <c r="D35" s="197">
        <f t="shared" si="1"/>
        <v>224256</v>
      </c>
      <c r="E35" s="196">
        <f t="shared" si="0"/>
        <v>8970.24</v>
      </c>
    </row>
    <row r="36" spans="2:37" x14ac:dyDescent="0.25">
      <c r="B36" s="189">
        <v>26</v>
      </c>
      <c r="C36" s="196"/>
      <c r="D36" s="196"/>
      <c r="E36" s="196"/>
    </row>
    <row r="37" spans="2:37" x14ac:dyDescent="0.25">
      <c r="B37" s="189">
        <v>27</v>
      </c>
    </row>
    <row r="38" spans="2:37" x14ac:dyDescent="0.25">
      <c r="B38" s="189">
        <v>28</v>
      </c>
    </row>
    <row r="39" spans="2:37" x14ac:dyDescent="0.25">
      <c r="B39" s="189">
        <v>29</v>
      </c>
    </row>
    <row r="40" spans="2:37" x14ac:dyDescent="0.25">
      <c r="B40" s="189">
        <v>30</v>
      </c>
    </row>
    <row r="41" spans="2:37" x14ac:dyDescent="0.25">
      <c r="B41" s="189">
        <v>31</v>
      </c>
    </row>
  </sheetData>
  <mergeCells count="1">
    <mergeCell ref="B1:D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S35"/>
  <sheetViews>
    <sheetView rightToLeft="1" workbookViewId="0">
      <selection activeCell="E11" sqref="E11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29</v>
      </c>
      <c r="D1" s="240"/>
      <c r="E1" s="240"/>
      <c r="F1" s="240"/>
    </row>
    <row r="2" spans="1:19" x14ac:dyDescent="0.25">
      <c r="C2" s="241"/>
      <c r="D2" s="241"/>
      <c r="E2" s="241"/>
      <c r="F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156</v>
      </c>
      <c r="D4" s="28"/>
      <c r="E4" s="21" t="s">
        <v>128</v>
      </c>
      <c r="F4" s="22">
        <v>1</v>
      </c>
      <c r="G4" s="27">
        <f>الموظفين!E9/30</f>
        <v>66.666666666666671</v>
      </c>
      <c r="H4" s="22">
        <f>F4*G4</f>
        <v>66.666666666666671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 t="s">
        <v>202</v>
      </c>
      <c r="E5" s="21" t="s">
        <v>128</v>
      </c>
      <c r="F5" s="22">
        <v>1</v>
      </c>
      <c r="G5" s="108">
        <f>G4</f>
        <v>66.666666666666671</v>
      </c>
      <c r="H5" s="22">
        <f>F5*G5</f>
        <v>66.666666666666671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417</v>
      </c>
      <c r="D6" s="28"/>
      <c r="E6" s="21" t="s">
        <v>128</v>
      </c>
      <c r="F6" s="22">
        <v>1</v>
      </c>
      <c r="G6" s="108">
        <f t="shared" ref="G6:G34" si="0">G5</f>
        <v>66.666666666666671</v>
      </c>
      <c r="H6" s="22">
        <f t="shared" ref="H6:H34" si="1">F6*G6</f>
        <v>66.666666666666671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513</v>
      </c>
      <c r="D7" s="28"/>
      <c r="E7" s="21" t="s">
        <v>128</v>
      </c>
      <c r="F7" s="22">
        <v>1</v>
      </c>
      <c r="G7" s="108">
        <f t="shared" si="0"/>
        <v>66.666666666666671</v>
      </c>
      <c r="H7" s="22">
        <f t="shared" si="1"/>
        <v>66.666666666666671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588</v>
      </c>
      <c r="D8" s="28"/>
      <c r="E8" s="21" t="s">
        <v>128</v>
      </c>
      <c r="F8" s="22">
        <v>1</v>
      </c>
      <c r="G8" s="108">
        <f t="shared" si="0"/>
        <v>66.666666666666671</v>
      </c>
      <c r="H8" s="22">
        <f t="shared" si="1"/>
        <v>66.666666666666671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66.666666666666671</v>
      </c>
      <c r="H9" s="22">
        <f t="shared" si="1"/>
        <v>66.666666666666671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645</v>
      </c>
      <c r="D10" s="28"/>
      <c r="E10" s="21" t="s">
        <v>128</v>
      </c>
      <c r="F10" s="22">
        <v>1</v>
      </c>
      <c r="G10" s="108">
        <f t="shared" si="0"/>
        <v>66.666666666666671</v>
      </c>
      <c r="H10" s="22">
        <f t="shared" si="1"/>
        <v>66.666666666666671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/>
      <c r="D11" s="28" t="s">
        <v>202</v>
      </c>
      <c r="E11" s="21" t="s">
        <v>128</v>
      </c>
      <c r="F11" s="22">
        <v>1</v>
      </c>
      <c r="G11" s="108">
        <f t="shared" si="0"/>
        <v>66.666666666666671</v>
      </c>
      <c r="H11" s="22">
        <f t="shared" si="1"/>
        <v>66.666666666666671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66.666666666666671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66.666666666666671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66.666666666666671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66.666666666666671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66.666666666666671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66.666666666666671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66.666666666666671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66.666666666666671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66.666666666666671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66.666666666666671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66.666666666666671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66.666666666666671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66.666666666666671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66.666666666666671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66.666666666666671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66.666666666666671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66.666666666666671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66.666666666666671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66.666666666666671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66.666666666666671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66.666666666666671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66.666666666666671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66.666666666666671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8</v>
      </c>
      <c r="G35" s="24" t="s">
        <v>96</v>
      </c>
      <c r="H35" s="25">
        <f>SUM(H4:H34)</f>
        <v>533.33333333333337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F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S35"/>
  <sheetViews>
    <sheetView rightToLeft="1" workbookViewId="0">
      <selection activeCell="E6" sqref="E6"/>
    </sheetView>
  </sheetViews>
  <sheetFormatPr defaultColWidth="9" defaultRowHeight="15" x14ac:dyDescent="0.25"/>
  <cols>
    <col min="1" max="2" width="9" style="11"/>
    <col min="3" max="3" width="11.85546875" style="26" customWidth="1"/>
    <col min="4" max="4" width="35.28515625" style="26" bestFit="1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33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/>
      <c r="D4" s="28" t="s">
        <v>208</v>
      </c>
      <c r="E4" s="21" t="s">
        <v>128</v>
      </c>
      <c r="F4" s="22"/>
      <c r="G4" s="27">
        <f>الموظفين!E10/30</f>
        <v>66.666666666666671</v>
      </c>
      <c r="H4" s="22">
        <f>F4*G4</f>
        <v>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21"/>
      <c r="F5" s="22"/>
      <c r="G5" s="108">
        <f>G4</f>
        <v>66.666666666666671</v>
      </c>
      <c r="H5" s="22">
        <f>F5*G5</f>
        <v>0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/>
      <c r="D6" s="28"/>
      <c r="E6" s="21"/>
      <c r="F6" s="22"/>
      <c r="G6" s="108">
        <f t="shared" ref="G6:G34" si="0">G5</f>
        <v>66.666666666666671</v>
      </c>
      <c r="H6" s="22">
        <f t="shared" ref="H6:H34" si="1">F6*G6</f>
        <v>0</v>
      </c>
      <c r="K6" s="9"/>
      <c r="L6" s="9"/>
      <c r="M6" s="9"/>
      <c r="N6" s="9"/>
      <c r="Q6" s="103">
        <v>3</v>
      </c>
      <c r="R6" s="103">
        <f>COUNTIF(E6,R2)</f>
        <v>0</v>
      </c>
      <c r="S6" s="103">
        <f>S5+R6</f>
        <v>1</v>
      </c>
    </row>
    <row r="7" spans="1:19" ht="14.25" customHeight="1" x14ac:dyDescent="0.25">
      <c r="A7" s="236" t="s">
        <v>180</v>
      </c>
      <c r="B7" s="237"/>
      <c r="C7" s="28"/>
      <c r="D7" s="28"/>
      <c r="E7" s="21"/>
      <c r="F7" s="22"/>
      <c r="G7" s="108">
        <f t="shared" si="0"/>
        <v>66.666666666666671</v>
      </c>
      <c r="H7" s="22">
        <f t="shared" si="1"/>
        <v>0</v>
      </c>
      <c r="K7" s="9"/>
      <c r="L7" s="9"/>
      <c r="M7" s="9"/>
      <c r="N7" s="9"/>
      <c r="Q7" s="103">
        <v>4</v>
      </c>
      <c r="R7" s="103">
        <f>COUNTIF(E7,R2)</f>
        <v>0</v>
      </c>
      <c r="S7" s="103">
        <f t="shared" ref="S7:S34" si="2">S6+R7</f>
        <v>1</v>
      </c>
    </row>
    <row r="8" spans="1:19" ht="14.25" customHeight="1" x14ac:dyDescent="0.25">
      <c r="A8" s="236" t="s">
        <v>181</v>
      </c>
      <c r="B8" s="237"/>
      <c r="C8" s="28"/>
      <c r="D8" s="28"/>
      <c r="E8" s="21"/>
      <c r="F8" s="22"/>
      <c r="G8" s="108">
        <f t="shared" si="0"/>
        <v>66.666666666666671</v>
      </c>
      <c r="H8" s="22">
        <f t="shared" si="1"/>
        <v>0</v>
      </c>
      <c r="K8" s="9"/>
      <c r="L8" s="9"/>
      <c r="M8" s="9"/>
      <c r="N8" s="9"/>
      <c r="Q8" s="103">
        <v>5</v>
      </c>
      <c r="R8" s="103">
        <f>COUNTIF(E8,R2)</f>
        <v>0</v>
      </c>
      <c r="S8" s="103">
        <f t="shared" si="2"/>
        <v>1</v>
      </c>
    </row>
    <row r="9" spans="1:19" x14ac:dyDescent="0.25">
      <c r="A9" s="236" t="s">
        <v>182</v>
      </c>
      <c r="B9" s="237"/>
      <c r="C9" s="28"/>
      <c r="D9" s="28"/>
      <c r="E9" s="21"/>
      <c r="F9" s="22"/>
      <c r="G9" s="108">
        <f t="shared" si="0"/>
        <v>66.666666666666671</v>
      </c>
      <c r="H9" s="22">
        <f t="shared" si="1"/>
        <v>0</v>
      </c>
      <c r="Q9" s="103">
        <v>6</v>
      </c>
      <c r="R9" s="103">
        <f>COUNTIF(E9,R2)</f>
        <v>0</v>
      </c>
      <c r="S9" s="103">
        <f t="shared" si="2"/>
        <v>1</v>
      </c>
    </row>
    <row r="10" spans="1:19" x14ac:dyDescent="0.25">
      <c r="A10" s="236" t="s">
        <v>183</v>
      </c>
      <c r="B10" s="237"/>
      <c r="C10" s="28"/>
      <c r="D10" s="28"/>
      <c r="E10" s="21"/>
      <c r="F10" s="22"/>
      <c r="G10" s="108">
        <f t="shared" si="0"/>
        <v>66.666666666666671</v>
      </c>
      <c r="H10" s="22">
        <f t="shared" si="1"/>
        <v>0</v>
      </c>
      <c r="Q10" s="103">
        <v>7</v>
      </c>
      <c r="R10" s="103">
        <f>COUNTIF(E10,R2)</f>
        <v>0</v>
      </c>
      <c r="S10" s="103">
        <f t="shared" si="2"/>
        <v>1</v>
      </c>
    </row>
    <row r="11" spans="1:19" x14ac:dyDescent="0.25">
      <c r="A11" s="236" t="s">
        <v>184</v>
      </c>
      <c r="B11" s="237"/>
      <c r="C11" s="28"/>
      <c r="D11" s="28"/>
      <c r="E11" s="21"/>
      <c r="F11" s="22"/>
      <c r="G11" s="108">
        <f t="shared" si="0"/>
        <v>66.666666666666671</v>
      </c>
      <c r="H11" s="22">
        <f t="shared" si="1"/>
        <v>0</v>
      </c>
      <c r="Q11" s="103">
        <v>8</v>
      </c>
      <c r="R11" s="103">
        <f>COUNTIF(E11,R2)</f>
        <v>0</v>
      </c>
      <c r="S11" s="103">
        <f t="shared" si="2"/>
        <v>1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66.666666666666671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1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66.666666666666671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1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66.666666666666671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1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66.666666666666671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1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66.666666666666671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1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66.666666666666671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1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66.666666666666671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1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66.666666666666671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1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66.666666666666671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1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66.666666666666671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1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66.666666666666671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1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66.666666666666671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1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66.666666666666671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1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66.666666666666671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1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66.666666666666671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1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66.666666666666671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1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66.666666666666671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1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66.666666666666671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1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66.666666666666671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1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66.666666666666671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1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66.666666666666671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1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66.666666666666671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1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66.666666666666671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1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1</v>
      </c>
      <c r="F35" s="23">
        <f>SUM(F4:F34)</f>
        <v>0</v>
      </c>
      <c r="G35" s="24" t="s">
        <v>96</v>
      </c>
      <c r="H35" s="25">
        <f>SUM(H4:H34)</f>
        <v>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S35"/>
  <sheetViews>
    <sheetView rightToLeft="1" workbookViewId="0">
      <selection activeCell="N23" sqref="N23"/>
    </sheetView>
  </sheetViews>
  <sheetFormatPr defaultColWidth="9" defaultRowHeight="15" x14ac:dyDescent="0.25"/>
  <cols>
    <col min="1" max="2" width="9" style="11"/>
    <col min="3" max="3" width="11.85546875" style="26" customWidth="1"/>
    <col min="4" max="4" width="35.28515625" style="26" bestFit="1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32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/>
      <c r="D4" s="28" t="s">
        <v>313</v>
      </c>
      <c r="E4" s="21" t="s">
        <v>128</v>
      </c>
      <c r="F4" s="22"/>
      <c r="G4" s="27">
        <f>الموظفين!E11/30</f>
        <v>66.666666666666671</v>
      </c>
      <c r="H4" s="22">
        <f>F4*G4</f>
        <v>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307</v>
      </c>
      <c r="D5" s="28"/>
      <c r="E5" s="21" t="s">
        <v>128</v>
      </c>
      <c r="F5" s="22">
        <v>2</v>
      </c>
      <c r="G5" s="108">
        <f>G4</f>
        <v>66.666666666666671</v>
      </c>
      <c r="H5" s="22">
        <f>F5*G5</f>
        <v>133.33333333333334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306</v>
      </c>
      <c r="D6" s="28"/>
      <c r="E6" s="21" t="s">
        <v>128</v>
      </c>
      <c r="F6" s="22">
        <v>2</v>
      </c>
      <c r="G6" s="108">
        <f t="shared" ref="G6:G34" si="0">G5</f>
        <v>66.666666666666671</v>
      </c>
      <c r="H6" s="22">
        <f t="shared" ref="H6:H34" si="1">F6*G6</f>
        <v>133.33333333333334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306</v>
      </c>
      <c r="D7" s="28"/>
      <c r="E7" s="21" t="s">
        <v>128</v>
      </c>
      <c r="F7" s="22">
        <v>2</v>
      </c>
      <c r="G7" s="108">
        <f t="shared" si="0"/>
        <v>66.666666666666671</v>
      </c>
      <c r="H7" s="22">
        <f t="shared" si="1"/>
        <v>133.33333333333334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420</v>
      </c>
      <c r="D8" s="28"/>
      <c r="E8" s="21" t="s">
        <v>128</v>
      </c>
      <c r="F8" s="22">
        <v>2</v>
      </c>
      <c r="G8" s="108">
        <f t="shared" si="0"/>
        <v>66.666666666666671</v>
      </c>
      <c r="H8" s="22">
        <f t="shared" si="1"/>
        <v>133.33333333333334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 t="s">
        <v>649</v>
      </c>
      <c r="D9" s="28"/>
      <c r="E9" s="21" t="s">
        <v>128</v>
      </c>
      <c r="F9" s="22">
        <v>2</v>
      </c>
      <c r="G9" s="108">
        <f t="shared" si="0"/>
        <v>66.666666666666671</v>
      </c>
      <c r="H9" s="22">
        <f t="shared" si="1"/>
        <v>133.33333333333334</v>
      </c>
      <c r="Q9" s="103">
        <v>6</v>
      </c>
      <c r="R9" s="103">
        <f>COUNTIF(E9,R2)</f>
        <v>1</v>
      </c>
      <c r="S9" s="103">
        <f t="shared" si="2"/>
        <v>6</v>
      </c>
    </row>
    <row r="10" spans="1:19" x14ac:dyDescent="0.25">
      <c r="A10" s="236" t="s">
        <v>183</v>
      </c>
      <c r="B10" s="237"/>
      <c r="C10" s="28" t="s">
        <v>646</v>
      </c>
      <c r="D10" s="28"/>
      <c r="E10" s="21" t="s">
        <v>128</v>
      </c>
      <c r="F10" s="22">
        <v>2</v>
      </c>
      <c r="G10" s="108">
        <f t="shared" si="0"/>
        <v>66.666666666666671</v>
      </c>
      <c r="H10" s="22">
        <f t="shared" si="1"/>
        <v>133.33333333333334</v>
      </c>
      <c r="Q10" s="103">
        <v>7</v>
      </c>
      <c r="R10" s="103">
        <f>COUNTIF(E10,R2)</f>
        <v>1</v>
      </c>
      <c r="S10" s="103">
        <f t="shared" si="2"/>
        <v>7</v>
      </c>
    </row>
    <row r="11" spans="1:19" x14ac:dyDescent="0.25">
      <c r="A11" s="236" t="s">
        <v>184</v>
      </c>
      <c r="B11" s="237"/>
      <c r="C11" s="28"/>
      <c r="D11" s="28"/>
      <c r="E11" s="176" t="s">
        <v>137</v>
      </c>
      <c r="F11" s="22">
        <v>1</v>
      </c>
      <c r="G11" s="108">
        <f t="shared" si="0"/>
        <v>66.666666666666671</v>
      </c>
      <c r="H11" s="22">
        <f t="shared" si="1"/>
        <v>66.666666666666671</v>
      </c>
      <c r="Q11" s="103">
        <v>8</v>
      </c>
      <c r="R11" s="103">
        <f>COUNTIF(E11,R2)</f>
        <v>0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66.666666666666671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66.666666666666671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66.666666666666671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66.666666666666671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66.666666666666671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66.666666666666671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66.666666666666671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66.666666666666671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66.666666666666671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66.666666666666671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66.666666666666671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66.666666666666671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66.666666666666671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66.666666666666671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66.666666666666671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66.666666666666671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66.666666666666671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66.666666666666671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66.666666666666671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66.666666666666671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66.666666666666671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66.666666666666671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66.666666666666671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13</v>
      </c>
      <c r="G35" s="24" t="s">
        <v>96</v>
      </c>
      <c r="H35" s="25">
        <f>SUM(H4:H34)</f>
        <v>866.66666666666674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44</v>
      </c>
      <c r="D1" s="240"/>
      <c r="E1" s="240"/>
      <c r="F1" s="240"/>
    </row>
    <row r="2" spans="1:19" x14ac:dyDescent="0.25">
      <c r="C2" s="241"/>
      <c r="D2" s="241"/>
      <c r="E2" s="241"/>
      <c r="F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196</v>
      </c>
      <c r="D4" s="28"/>
      <c r="E4" s="21" t="s">
        <v>128</v>
      </c>
      <c r="F4" s="22">
        <v>1</v>
      </c>
      <c r="G4" s="27">
        <f>الموظفين!E12/30</f>
        <v>66.666666666666671</v>
      </c>
      <c r="H4" s="22">
        <f>F4*G4</f>
        <v>66.666666666666671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176" t="s">
        <v>137</v>
      </c>
      <c r="F5" s="22">
        <v>1</v>
      </c>
      <c r="G5" s="108">
        <f>G4</f>
        <v>66.666666666666671</v>
      </c>
      <c r="H5" s="22">
        <f>F5*G5</f>
        <v>66.666666666666671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 t="s">
        <v>199</v>
      </c>
      <c r="D6" s="28"/>
      <c r="E6" s="21" t="s">
        <v>128</v>
      </c>
      <c r="F6" s="22">
        <v>1</v>
      </c>
      <c r="G6" s="108">
        <f t="shared" ref="G6:G34" si="0">G5</f>
        <v>66.666666666666671</v>
      </c>
      <c r="H6" s="22">
        <f t="shared" ref="H6:H34" si="1">F6*G6</f>
        <v>66.666666666666671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195</v>
      </c>
      <c r="D7" s="28"/>
      <c r="E7" s="21" t="s">
        <v>128</v>
      </c>
      <c r="F7" s="22">
        <v>1</v>
      </c>
      <c r="G7" s="108">
        <f t="shared" si="0"/>
        <v>66.666666666666671</v>
      </c>
      <c r="H7" s="22">
        <f t="shared" si="1"/>
        <v>66.666666666666671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589</v>
      </c>
      <c r="D8" s="28"/>
      <c r="E8" s="21" t="s">
        <v>128</v>
      </c>
      <c r="F8" s="22">
        <v>1</v>
      </c>
      <c r="G8" s="108">
        <f t="shared" si="0"/>
        <v>66.666666666666671</v>
      </c>
      <c r="H8" s="22">
        <f t="shared" si="1"/>
        <v>66.666666666666671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66.666666666666671</v>
      </c>
      <c r="H9" s="22">
        <f t="shared" si="1"/>
        <v>66.666666666666671</v>
      </c>
      <c r="Q9" s="103">
        <v>6</v>
      </c>
      <c r="R9" s="103">
        <f>COUNTIF(E9,R2)</f>
        <v>0</v>
      </c>
      <c r="S9" s="103">
        <f t="shared" si="2"/>
        <v>4</v>
      </c>
    </row>
    <row r="10" spans="1:19" x14ac:dyDescent="0.25">
      <c r="A10" s="236" t="s">
        <v>183</v>
      </c>
      <c r="B10" s="237"/>
      <c r="C10" s="28" t="s">
        <v>647</v>
      </c>
      <c r="D10" s="28"/>
      <c r="E10" s="21" t="s">
        <v>128</v>
      </c>
      <c r="F10" s="22">
        <v>1</v>
      </c>
      <c r="G10" s="108">
        <f t="shared" si="0"/>
        <v>66.666666666666671</v>
      </c>
      <c r="H10" s="22">
        <f t="shared" si="1"/>
        <v>66.666666666666671</v>
      </c>
      <c r="Q10" s="103">
        <v>7</v>
      </c>
      <c r="R10" s="103">
        <f>COUNTIF(E10,R2)</f>
        <v>1</v>
      </c>
      <c r="S10" s="103">
        <f t="shared" si="2"/>
        <v>5</v>
      </c>
    </row>
    <row r="11" spans="1:19" x14ac:dyDescent="0.25">
      <c r="A11" s="236" t="s">
        <v>184</v>
      </c>
      <c r="B11" s="237"/>
      <c r="C11" s="28" t="s">
        <v>843</v>
      </c>
      <c r="D11" s="28"/>
      <c r="E11" s="21" t="s">
        <v>128</v>
      </c>
      <c r="F11" s="22">
        <v>0.5</v>
      </c>
      <c r="G11" s="108">
        <f t="shared" si="0"/>
        <v>66.666666666666671</v>
      </c>
      <c r="H11" s="22">
        <f t="shared" si="1"/>
        <v>33.333333333333336</v>
      </c>
      <c r="Q11" s="103">
        <v>8</v>
      </c>
      <c r="R11" s="103">
        <f>COUNTIF(E11,R2)</f>
        <v>1</v>
      </c>
      <c r="S11" s="103">
        <f t="shared" si="2"/>
        <v>6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66.666666666666671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6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66.666666666666671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6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66.666666666666671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6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66.666666666666671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6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66.666666666666671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6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66.666666666666671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6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66.666666666666671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6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66.666666666666671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6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66.666666666666671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6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66.666666666666671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6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66.666666666666671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6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66.666666666666671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6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66.666666666666671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6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66.666666666666671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6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66.666666666666671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6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66.666666666666671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6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66.666666666666671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6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66.666666666666671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6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66.666666666666671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6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66.666666666666671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6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66.666666666666671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6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66.666666666666671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6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66.666666666666671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6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6</v>
      </c>
      <c r="F35" s="23">
        <f>SUM(F4:F34)</f>
        <v>7.5</v>
      </c>
      <c r="G35" s="24" t="s">
        <v>96</v>
      </c>
      <c r="H35" s="25">
        <f>SUM(H4:H34)</f>
        <v>500.00000000000006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F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31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200</v>
      </c>
      <c r="D4" s="28"/>
      <c r="E4" s="21" t="s">
        <v>128</v>
      </c>
      <c r="F4" s="22">
        <v>0.5</v>
      </c>
      <c r="G4" s="27">
        <f>الموظفين!E14/30</f>
        <v>60</v>
      </c>
      <c r="H4" s="22">
        <f>F4*G4</f>
        <v>30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307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418</v>
      </c>
      <c r="D6" s="28"/>
      <c r="E6" s="21" t="s">
        <v>128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195</v>
      </c>
      <c r="D7" s="28"/>
      <c r="E7" s="21" t="s">
        <v>128</v>
      </c>
      <c r="F7" s="22">
        <v>1</v>
      </c>
      <c r="G7" s="108">
        <f t="shared" si="0"/>
        <v>60</v>
      </c>
      <c r="H7" s="22">
        <f t="shared" si="1"/>
        <v>60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195</v>
      </c>
      <c r="D8" s="28"/>
      <c r="E8" s="21" t="s">
        <v>128</v>
      </c>
      <c r="F8" s="22">
        <v>1</v>
      </c>
      <c r="G8" s="108">
        <f t="shared" si="0"/>
        <v>60</v>
      </c>
      <c r="H8" s="22">
        <f t="shared" si="1"/>
        <v>60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60</v>
      </c>
      <c r="H9" s="22">
        <f t="shared" si="1"/>
        <v>60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588</v>
      </c>
      <c r="D10" s="28"/>
      <c r="E10" s="21" t="s">
        <v>128</v>
      </c>
      <c r="F10" s="22">
        <v>1</v>
      </c>
      <c r="G10" s="108">
        <f t="shared" si="0"/>
        <v>60</v>
      </c>
      <c r="H10" s="22">
        <f t="shared" si="1"/>
        <v>60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306</v>
      </c>
      <c r="D11" s="28"/>
      <c r="E11" s="21" t="s">
        <v>128</v>
      </c>
      <c r="F11" s="22">
        <v>1</v>
      </c>
      <c r="G11" s="108">
        <f t="shared" si="0"/>
        <v>60</v>
      </c>
      <c r="H11" s="22">
        <f t="shared" si="1"/>
        <v>60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7.5</v>
      </c>
      <c r="G35" s="24" t="s">
        <v>96</v>
      </c>
      <c r="H35" s="25">
        <f>SUM(H4:H34)</f>
        <v>450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51" t="s">
        <v>30</v>
      </c>
      <c r="D1" s="251"/>
      <c r="E1" s="251"/>
      <c r="F1" s="251"/>
    </row>
    <row r="2" spans="1:19" x14ac:dyDescent="0.25">
      <c r="C2" s="252"/>
      <c r="D2" s="252"/>
      <c r="E2" s="252"/>
      <c r="F2" s="252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193</v>
      </c>
      <c r="D4" s="28"/>
      <c r="E4" s="21" t="s">
        <v>128</v>
      </c>
      <c r="F4" s="22">
        <v>1</v>
      </c>
      <c r="G4" s="27">
        <f>الموظفين!E15/30</f>
        <v>60</v>
      </c>
      <c r="H4" s="22">
        <f>F4*G4</f>
        <v>60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308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/>
      <c r="D6" s="28"/>
      <c r="E6" s="176" t="s">
        <v>137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0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511</v>
      </c>
      <c r="D7" s="28"/>
      <c r="E7" s="21" t="s">
        <v>128</v>
      </c>
      <c r="F7" s="22">
        <v>1</v>
      </c>
      <c r="G7" s="108">
        <f t="shared" si="0"/>
        <v>60</v>
      </c>
      <c r="H7" s="22">
        <f t="shared" si="1"/>
        <v>60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307</v>
      </c>
      <c r="D8" s="28"/>
      <c r="E8" s="21" t="s">
        <v>128</v>
      </c>
      <c r="F8" s="22">
        <v>1</v>
      </c>
      <c r="G8" s="108">
        <f t="shared" si="0"/>
        <v>60</v>
      </c>
      <c r="H8" s="22">
        <f t="shared" si="1"/>
        <v>60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60</v>
      </c>
      <c r="H9" s="22">
        <f t="shared" si="1"/>
        <v>60</v>
      </c>
      <c r="Q9" s="103">
        <v>6</v>
      </c>
      <c r="R9" s="103">
        <f>COUNTIF(E9,R2)</f>
        <v>0</v>
      </c>
      <c r="S9" s="103">
        <f t="shared" si="2"/>
        <v>4</v>
      </c>
    </row>
    <row r="10" spans="1:19" x14ac:dyDescent="0.25">
      <c r="A10" s="236" t="s">
        <v>183</v>
      </c>
      <c r="B10" s="237"/>
      <c r="C10" s="28" t="s">
        <v>422</v>
      </c>
      <c r="D10" s="28"/>
      <c r="E10" s="21" t="s">
        <v>128</v>
      </c>
      <c r="F10" s="22">
        <v>1</v>
      </c>
      <c r="G10" s="108">
        <f t="shared" si="0"/>
        <v>60</v>
      </c>
      <c r="H10" s="22">
        <f t="shared" si="1"/>
        <v>60</v>
      </c>
      <c r="Q10" s="103">
        <v>7</v>
      </c>
      <c r="R10" s="103">
        <f>COUNTIF(E10,R2)</f>
        <v>1</v>
      </c>
      <c r="S10" s="103">
        <f t="shared" si="2"/>
        <v>5</v>
      </c>
    </row>
    <row r="11" spans="1:19" x14ac:dyDescent="0.25">
      <c r="A11" s="236" t="s">
        <v>184</v>
      </c>
      <c r="B11" s="237"/>
      <c r="C11" s="28" t="s">
        <v>307</v>
      </c>
      <c r="D11" s="28"/>
      <c r="E11" s="21" t="s">
        <v>128</v>
      </c>
      <c r="F11" s="22">
        <v>1</v>
      </c>
      <c r="G11" s="108">
        <f t="shared" si="0"/>
        <v>60</v>
      </c>
      <c r="H11" s="22">
        <f t="shared" si="1"/>
        <v>60</v>
      </c>
      <c r="Q11" s="103">
        <v>8</v>
      </c>
      <c r="R11" s="103">
        <f>COUNTIF(E11,R2)</f>
        <v>1</v>
      </c>
      <c r="S11" s="103">
        <f t="shared" si="2"/>
        <v>6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6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6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6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6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6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6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6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6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6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6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6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6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6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6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6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6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6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6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6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6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6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6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6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6</v>
      </c>
      <c r="F35" s="23">
        <f>SUM(F4:F34)</f>
        <v>8</v>
      </c>
      <c r="G35" s="24" t="s">
        <v>96</v>
      </c>
      <c r="H35" s="25">
        <f>SUM(H4:H34)</f>
        <v>480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F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51" t="s">
        <v>34</v>
      </c>
      <c r="D1" s="251"/>
      <c r="E1" s="251"/>
    </row>
    <row r="2" spans="1:19" x14ac:dyDescent="0.25">
      <c r="C2" s="252"/>
      <c r="D2" s="252"/>
      <c r="E2" s="252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190</v>
      </c>
      <c r="D4" s="28"/>
      <c r="E4" s="21" t="s">
        <v>128</v>
      </c>
      <c r="F4" s="22">
        <v>1</v>
      </c>
      <c r="G4" s="27">
        <f>الموظفين!E16/30</f>
        <v>60</v>
      </c>
      <c r="H4" s="22">
        <f>F4*G4</f>
        <v>60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308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419</v>
      </c>
      <c r="D6" s="28"/>
      <c r="E6" s="21" t="s">
        <v>128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420</v>
      </c>
      <c r="D7" s="28"/>
      <c r="E7" s="21" t="s">
        <v>128</v>
      </c>
      <c r="F7" s="22">
        <v>0.5</v>
      </c>
      <c r="G7" s="108">
        <f t="shared" si="0"/>
        <v>60</v>
      </c>
      <c r="H7" s="22">
        <f t="shared" si="1"/>
        <v>30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/>
      <c r="D8" s="28"/>
      <c r="E8" s="176" t="s">
        <v>137</v>
      </c>
      <c r="F8" s="22">
        <v>1</v>
      </c>
      <c r="G8" s="108">
        <f t="shared" si="0"/>
        <v>60</v>
      </c>
      <c r="H8" s="22">
        <f t="shared" si="1"/>
        <v>60</v>
      </c>
      <c r="K8" s="9"/>
      <c r="L8" s="9"/>
      <c r="M8" s="9"/>
      <c r="N8" s="9"/>
      <c r="Q8" s="103">
        <v>5</v>
      </c>
      <c r="R8" s="103">
        <f>COUNTIF(E8,R2)</f>
        <v>0</v>
      </c>
      <c r="S8" s="103">
        <f t="shared" si="2"/>
        <v>4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60</v>
      </c>
      <c r="H9" s="22">
        <f t="shared" si="1"/>
        <v>60</v>
      </c>
      <c r="Q9" s="103">
        <v>6</v>
      </c>
      <c r="R9" s="103">
        <f>COUNTIF(E9,R2)</f>
        <v>0</v>
      </c>
      <c r="S9" s="103">
        <f t="shared" si="2"/>
        <v>4</v>
      </c>
    </row>
    <row r="10" spans="1:19" x14ac:dyDescent="0.25">
      <c r="A10" s="236" t="s">
        <v>183</v>
      </c>
      <c r="B10" s="237"/>
      <c r="C10" s="28" t="s">
        <v>648</v>
      </c>
      <c r="D10" s="28"/>
      <c r="E10" s="21" t="s">
        <v>128</v>
      </c>
      <c r="F10" s="22">
        <v>1</v>
      </c>
      <c r="G10" s="108">
        <f t="shared" si="0"/>
        <v>60</v>
      </c>
      <c r="H10" s="22">
        <f t="shared" si="1"/>
        <v>60</v>
      </c>
      <c r="Q10" s="103">
        <v>7</v>
      </c>
      <c r="R10" s="103">
        <f>COUNTIF(E10,R2)</f>
        <v>1</v>
      </c>
      <c r="S10" s="103">
        <f t="shared" si="2"/>
        <v>5</v>
      </c>
    </row>
    <row r="11" spans="1:19" x14ac:dyDescent="0.25">
      <c r="A11" s="236" t="s">
        <v>184</v>
      </c>
      <c r="B11" s="237"/>
      <c r="C11" s="28" t="s">
        <v>311</v>
      </c>
      <c r="D11" s="28"/>
      <c r="E11" s="21" t="s">
        <v>128</v>
      </c>
      <c r="F11" s="22">
        <v>1</v>
      </c>
      <c r="G11" s="108">
        <f t="shared" si="0"/>
        <v>60</v>
      </c>
      <c r="H11" s="22">
        <f t="shared" si="1"/>
        <v>60</v>
      </c>
      <c r="Q11" s="103">
        <v>8</v>
      </c>
      <c r="R11" s="103">
        <f>COUNTIF(E11,R2)</f>
        <v>1</v>
      </c>
      <c r="S11" s="103">
        <f t="shared" si="2"/>
        <v>6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6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6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6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6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6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6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6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6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6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6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6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6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6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6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6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6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6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6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6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6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6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6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6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6</v>
      </c>
      <c r="F35" s="23">
        <f>SUM(F4:F34)</f>
        <v>7.5</v>
      </c>
      <c r="G35" s="24" t="s">
        <v>96</v>
      </c>
      <c r="H35" s="25">
        <f>SUM(H4:H34)</f>
        <v>450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S35"/>
  <sheetViews>
    <sheetView rightToLeft="1" workbookViewId="0">
      <selection activeCell="E11" sqref="E11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35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158</v>
      </c>
      <c r="D4" s="28"/>
      <c r="E4" s="21" t="s">
        <v>128</v>
      </c>
      <c r="F4" s="22">
        <v>1</v>
      </c>
      <c r="G4" s="27">
        <f>الموظفين!E17/30</f>
        <v>60</v>
      </c>
      <c r="H4" s="22">
        <f>F4*G4</f>
        <v>60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309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420</v>
      </c>
      <c r="D6" s="28"/>
      <c r="E6" s="21" t="s">
        <v>128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420</v>
      </c>
      <c r="D7" s="28"/>
      <c r="E7" s="21" t="s">
        <v>128</v>
      </c>
      <c r="F7" s="22">
        <v>1</v>
      </c>
      <c r="G7" s="108">
        <f t="shared" si="0"/>
        <v>60</v>
      </c>
      <c r="H7" s="22">
        <f t="shared" si="1"/>
        <v>60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590</v>
      </c>
      <c r="D8" s="28"/>
      <c r="E8" s="21" t="s">
        <v>128</v>
      </c>
      <c r="F8" s="22">
        <v>1</v>
      </c>
      <c r="G8" s="108">
        <f t="shared" si="0"/>
        <v>60</v>
      </c>
      <c r="H8" s="22">
        <f t="shared" si="1"/>
        <v>60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60</v>
      </c>
      <c r="H9" s="22">
        <f t="shared" si="1"/>
        <v>60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648</v>
      </c>
      <c r="D10" s="28"/>
      <c r="E10" s="21" t="s">
        <v>128</v>
      </c>
      <c r="F10" s="22">
        <v>1</v>
      </c>
      <c r="G10" s="108">
        <f t="shared" si="0"/>
        <v>60</v>
      </c>
      <c r="H10" s="22">
        <f t="shared" si="1"/>
        <v>60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/>
      <c r="D11" s="28"/>
      <c r="E11" s="176" t="s">
        <v>137</v>
      </c>
      <c r="F11" s="22">
        <v>1</v>
      </c>
      <c r="G11" s="108">
        <f t="shared" si="0"/>
        <v>60</v>
      </c>
      <c r="H11" s="22">
        <f t="shared" si="1"/>
        <v>60</v>
      </c>
      <c r="Q11" s="103">
        <v>8</v>
      </c>
      <c r="R11" s="103">
        <f>COUNTIF(E11,R2)</f>
        <v>0</v>
      </c>
      <c r="S11" s="103">
        <f t="shared" si="2"/>
        <v>6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6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6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6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6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6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6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6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6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6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6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6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6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6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6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6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6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6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6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6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6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6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6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6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6</v>
      </c>
      <c r="F35" s="23">
        <f>SUM(F4:F34)</f>
        <v>8</v>
      </c>
      <c r="G35" s="24" t="s">
        <v>96</v>
      </c>
      <c r="H35" s="25">
        <f>SUM(H4:H34)</f>
        <v>480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I33"/>
  <sheetViews>
    <sheetView rightToLeft="1" workbookViewId="0">
      <pane xSplit="13" ySplit="31" topLeftCell="N32" activePane="bottomRight" state="frozen"/>
      <selection pane="topRight" activeCell="N1" sqref="N1"/>
      <selection pane="bottomLeft" activeCell="A32" sqref="A32"/>
      <selection pane="bottomRight"/>
    </sheetView>
  </sheetViews>
  <sheetFormatPr defaultColWidth="9" defaultRowHeight="15.75" x14ac:dyDescent="0.25"/>
  <cols>
    <col min="1" max="1" width="5.5703125" style="118" customWidth="1"/>
    <col min="2" max="4" width="20.7109375" style="118" customWidth="1"/>
    <col min="5" max="5" width="20.7109375" style="126" customWidth="1"/>
    <col min="6" max="6" width="20.7109375" style="118" customWidth="1"/>
    <col min="7" max="16384" width="9" style="118"/>
  </cols>
  <sheetData>
    <row r="1" spans="1:9" ht="15" customHeight="1" x14ac:dyDescent="0.25">
      <c r="A1" s="116"/>
      <c r="B1" s="116"/>
      <c r="C1" s="211"/>
      <c r="D1" s="211"/>
      <c r="E1" s="211"/>
      <c r="F1" s="117"/>
      <c r="G1" s="212"/>
      <c r="H1" s="212"/>
      <c r="I1" s="212"/>
    </row>
    <row r="2" spans="1:9" ht="15" customHeight="1" x14ac:dyDescent="0.25">
      <c r="A2" s="116"/>
      <c r="B2" s="116"/>
      <c r="C2" s="211"/>
      <c r="D2" s="211"/>
      <c r="E2" s="211"/>
      <c r="F2" s="117"/>
      <c r="G2" s="212"/>
      <c r="H2" s="212"/>
      <c r="I2" s="212"/>
    </row>
    <row r="3" spans="1:9" ht="14.25" customHeight="1" x14ac:dyDescent="0.25">
      <c r="A3" s="117"/>
      <c r="B3" s="117"/>
      <c r="C3" s="119"/>
      <c r="D3" s="117"/>
      <c r="E3" s="117"/>
      <c r="F3" s="117"/>
      <c r="G3" s="117"/>
      <c r="H3" s="117"/>
      <c r="I3" s="117"/>
    </row>
    <row r="4" spans="1:9" ht="14.25" customHeight="1" x14ac:dyDescent="0.25">
      <c r="A4" s="117"/>
      <c r="B4" s="117"/>
      <c r="C4" s="119"/>
      <c r="D4" s="117"/>
      <c r="E4" s="117"/>
      <c r="F4" s="117"/>
      <c r="G4" s="117"/>
      <c r="H4" s="117"/>
      <c r="I4" s="117"/>
    </row>
    <row r="5" spans="1:9" ht="14.25" customHeight="1" x14ac:dyDescent="0.25">
      <c r="A5" s="117"/>
      <c r="B5" s="117"/>
      <c r="C5" s="119"/>
      <c r="D5" s="117"/>
      <c r="E5" s="117"/>
      <c r="F5" s="117"/>
      <c r="G5" s="117"/>
      <c r="H5" s="117"/>
      <c r="I5" s="117"/>
    </row>
    <row r="6" spans="1:9" ht="14.25" customHeight="1" x14ac:dyDescent="0.25">
      <c r="A6" s="117"/>
      <c r="B6" s="117"/>
      <c r="C6" s="119"/>
      <c r="D6" s="117"/>
      <c r="E6" s="117"/>
      <c r="F6" s="117"/>
      <c r="G6" s="117"/>
      <c r="H6" s="117"/>
      <c r="I6" s="117"/>
    </row>
    <row r="7" spans="1:9" ht="20.100000000000001" customHeight="1" x14ac:dyDescent="0.25">
      <c r="A7" s="117"/>
      <c r="B7" s="117"/>
      <c r="C7" s="120"/>
      <c r="D7" s="117"/>
      <c r="E7" s="117"/>
      <c r="F7" s="117"/>
      <c r="G7" s="117"/>
    </row>
    <row r="8" spans="1:9" ht="20.100000000000001" customHeight="1" x14ac:dyDescent="0.25">
      <c r="A8" s="117"/>
      <c r="B8" s="121"/>
      <c r="C8" s="122"/>
      <c r="D8" s="122"/>
      <c r="E8" s="121"/>
      <c r="F8" s="121"/>
      <c r="G8" s="117"/>
    </row>
    <row r="9" spans="1:9" ht="20.100000000000001" customHeight="1" x14ac:dyDescent="0.25">
      <c r="A9" s="117"/>
      <c r="B9" s="121"/>
      <c r="C9" s="122"/>
      <c r="D9" s="122"/>
      <c r="E9" s="121"/>
      <c r="F9" s="121"/>
      <c r="G9" s="117"/>
    </row>
    <row r="10" spans="1:9" ht="20.100000000000001" customHeight="1" x14ac:dyDescent="0.25">
      <c r="A10" s="117"/>
      <c r="B10" s="121"/>
      <c r="C10" s="122"/>
      <c r="D10" s="122"/>
      <c r="E10" s="121"/>
      <c r="F10" s="121"/>
      <c r="G10" s="117"/>
    </row>
    <row r="11" spans="1:9" ht="20.100000000000001" customHeight="1" x14ac:dyDescent="0.25">
      <c r="A11" s="117"/>
      <c r="B11" s="121"/>
      <c r="C11" s="122"/>
      <c r="D11" s="122"/>
      <c r="E11" s="121"/>
      <c r="F11" s="121"/>
      <c r="G11" s="117"/>
    </row>
    <row r="12" spans="1:9" ht="20.100000000000001" customHeight="1" x14ac:dyDescent="0.25">
      <c r="A12" s="117"/>
      <c r="B12" s="121"/>
      <c r="C12" s="122"/>
      <c r="D12" s="122"/>
      <c r="E12" s="121"/>
      <c r="F12" s="121"/>
      <c r="G12" s="117"/>
    </row>
    <row r="13" spans="1:9" ht="20.100000000000001" customHeight="1" x14ac:dyDescent="0.25">
      <c r="A13" s="117"/>
      <c r="B13" s="121"/>
      <c r="C13" s="122"/>
      <c r="D13" s="122"/>
      <c r="E13" s="121"/>
      <c r="F13" s="121"/>
      <c r="G13" s="117"/>
    </row>
    <row r="14" spans="1:9" ht="20.100000000000001" customHeight="1" x14ac:dyDescent="0.25">
      <c r="A14" s="117"/>
      <c r="B14" s="121"/>
      <c r="C14" s="122"/>
      <c r="D14" s="122"/>
      <c r="E14" s="121"/>
      <c r="F14" s="121"/>
      <c r="G14" s="117"/>
    </row>
    <row r="15" spans="1:9" ht="20.100000000000001" customHeight="1" x14ac:dyDescent="0.25">
      <c r="A15" s="117"/>
      <c r="B15" s="121"/>
      <c r="C15" s="122"/>
      <c r="D15" s="122"/>
      <c r="E15" s="121"/>
      <c r="F15" s="121"/>
      <c r="G15" s="117"/>
    </row>
    <row r="16" spans="1:9" ht="20.100000000000001" customHeight="1" x14ac:dyDescent="0.25">
      <c r="A16" s="117"/>
      <c r="B16" s="121"/>
      <c r="C16" s="122"/>
      <c r="D16" s="122"/>
      <c r="E16" s="121"/>
      <c r="F16" s="121"/>
      <c r="G16" s="117"/>
    </row>
    <row r="17" spans="1:7" ht="20.100000000000001" customHeight="1" x14ac:dyDescent="0.25">
      <c r="A17" s="117"/>
      <c r="B17" s="121"/>
      <c r="C17" s="122"/>
      <c r="D17" s="122"/>
      <c r="E17" s="121"/>
      <c r="F17" s="121"/>
      <c r="G17" s="117"/>
    </row>
    <row r="18" spans="1:7" ht="20.100000000000001" customHeight="1" x14ac:dyDescent="0.25">
      <c r="A18" s="117"/>
      <c r="B18" s="121"/>
      <c r="C18" s="123"/>
      <c r="D18" s="122"/>
      <c r="E18" s="121"/>
      <c r="F18" s="121"/>
      <c r="G18" s="117"/>
    </row>
    <row r="19" spans="1:7" ht="20.100000000000001" customHeight="1" x14ac:dyDescent="0.25">
      <c r="A19" s="117"/>
      <c r="B19" s="121"/>
      <c r="C19" s="123"/>
      <c r="D19" s="122"/>
      <c r="E19" s="121"/>
      <c r="F19" s="121"/>
      <c r="G19" s="117"/>
    </row>
    <row r="20" spans="1:7" ht="20.100000000000001" customHeight="1" x14ac:dyDescent="0.25">
      <c r="A20" s="117"/>
      <c r="B20" s="121"/>
      <c r="C20" s="123"/>
      <c r="D20" s="122"/>
      <c r="E20" s="121"/>
      <c r="F20" s="121"/>
      <c r="G20" s="117"/>
    </row>
    <row r="21" spans="1:7" ht="20.100000000000001" customHeight="1" x14ac:dyDescent="0.25">
      <c r="A21" s="117"/>
      <c r="B21" s="121"/>
      <c r="C21" s="123"/>
      <c r="D21" s="122"/>
      <c r="E21" s="121"/>
      <c r="F21" s="121"/>
      <c r="G21" s="117"/>
    </row>
    <row r="22" spans="1:7" ht="20.100000000000001" customHeight="1" x14ac:dyDescent="0.25">
      <c r="A22" s="117"/>
      <c r="B22" s="121"/>
      <c r="C22" s="123"/>
      <c r="D22" s="122"/>
      <c r="E22" s="121"/>
      <c r="F22" s="121"/>
      <c r="G22" s="117"/>
    </row>
    <row r="23" spans="1:7" ht="20.100000000000001" customHeight="1" x14ac:dyDescent="0.25">
      <c r="A23" s="117"/>
      <c r="B23" s="121"/>
      <c r="C23" s="123"/>
      <c r="D23" s="122"/>
      <c r="E23" s="121"/>
      <c r="F23" s="121"/>
      <c r="G23" s="117"/>
    </row>
    <row r="24" spans="1:7" ht="20.100000000000001" customHeight="1" x14ac:dyDescent="0.25">
      <c r="A24" s="117"/>
      <c r="B24" s="121"/>
      <c r="C24" s="123"/>
      <c r="D24" s="122"/>
      <c r="E24" s="121"/>
      <c r="F24" s="121"/>
      <c r="G24" s="117"/>
    </row>
    <row r="25" spans="1:7" ht="20.100000000000001" customHeight="1" x14ac:dyDescent="0.25">
      <c r="A25" s="117"/>
      <c r="B25" s="121"/>
      <c r="C25" s="123"/>
      <c r="D25" s="122"/>
      <c r="E25" s="121"/>
      <c r="F25" s="121"/>
      <c r="G25" s="117"/>
    </row>
    <row r="26" spans="1:7" ht="20.100000000000001" customHeight="1" x14ac:dyDescent="0.25">
      <c r="A26" s="117"/>
      <c r="B26" s="121"/>
      <c r="C26" s="123"/>
      <c r="D26" s="122"/>
      <c r="E26" s="121"/>
      <c r="F26" s="121"/>
      <c r="G26" s="117"/>
    </row>
    <row r="27" spans="1:7" ht="20.100000000000001" customHeight="1" x14ac:dyDescent="0.25">
      <c r="A27" s="117"/>
      <c r="B27" s="121"/>
      <c r="C27" s="123"/>
      <c r="D27" s="122"/>
      <c r="E27" s="121"/>
      <c r="F27" s="121"/>
      <c r="G27" s="117"/>
    </row>
    <row r="28" spans="1:7" ht="20.100000000000001" customHeight="1" x14ac:dyDescent="0.25">
      <c r="A28" s="117"/>
      <c r="B28" s="117"/>
      <c r="C28" s="120"/>
      <c r="D28" s="117"/>
      <c r="E28" s="117"/>
      <c r="F28" s="117"/>
      <c r="G28" s="117"/>
    </row>
    <row r="29" spans="1:7" ht="20.100000000000001" customHeight="1" x14ac:dyDescent="0.25">
      <c r="A29" s="117"/>
      <c r="B29" s="117"/>
      <c r="C29" s="120"/>
      <c r="D29" s="117"/>
      <c r="E29" s="124"/>
      <c r="F29" s="117"/>
      <c r="G29" s="117"/>
    </row>
    <row r="30" spans="1:7" x14ac:dyDescent="0.25">
      <c r="A30" s="117"/>
      <c r="B30" s="117"/>
      <c r="C30" s="120"/>
      <c r="D30" s="117"/>
      <c r="E30" s="124"/>
      <c r="F30" s="117"/>
      <c r="G30" s="117"/>
    </row>
    <row r="31" spans="1:7" x14ac:dyDescent="0.25">
      <c r="A31" s="117"/>
      <c r="B31" s="125"/>
      <c r="C31" s="120"/>
      <c r="D31" s="117"/>
      <c r="E31" s="124"/>
      <c r="F31" s="117"/>
      <c r="G31" s="117"/>
    </row>
    <row r="32" spans="1:7" x14ac:dyDescent="0.25">
      <c r="A32" s="117"/>
      <c r="B32" s="117"/>
      <c r="C32" s="120"/>
      <c r="D32" s="117"/>
      <c r="E32" s="124"/>
      <c r="F32" s="117"/>
    </row>
    <row r="33" spans="3:3" x14ac:dyDescent="0.25">
      <c r="C33" s="119"/>
    </row>
  </sheetData>
  <sheetProtection algorithmName="SHA-512" hashValue="6kIVJclT2WcOMpAwMIyUardbkUUS6NURblBILjWPITZbd4afkAQHsFYQ+36EdTeFcNm4DRADHPQXfQ52qEz+9A==" saltValue="scwIelWz53gBvNndsNokXQ==" spinCount="100000" sheet="1" objects="1" scenarios="1"/>
  <mergeCells count="2">
    <mergeCell ref="C1:E2"/>
    <mergeCell ref="G1:I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3" width="11.85546875" style="26" customWidth="1"/>
    <col min="4" max="4" width="24.570312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36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190</v>
      </c>
      <c r="D4" s="28" t="s">
        <v>274</v>
      </c>
      <c r="E4" s="21" t="s">
        <v>128</v>
      </c>
      <c r="F4" s="22">
        <v>1</v>
      </c>
      <c r="G4" s="27">
        <f>الموظفين!E18/30</f>
        <v>60</v>
      </c>
      <c r="H4" s="22">
        <f>F4*G4</f>
        <v>60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310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421</v>
      </c>
      <c r="D6" s="28"/>
      <c r="E6" s="21" t="s">
        <v>128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511</v>
      </c>
      <c r="D7" s="28"/>
      <c r="E7" s="21" t="s">
        <v>128</v>
      </c>
      <c r="F7" s="22">
        <v>1</v>
      </c>
      <c r="G7" s="108">
        <f t="shared" si="0"/>
        <v>60</v>
      </c>
      <c r="H7" s="22">
        <f t="shared" si="1"/>
        <v>60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189</v>
      </c>
      <c r="D8" s="28"/>
      <c r="E8" s="21" t="s">
        <v>128</v>
      </c>
      <c r="F8" s="22">
        <v>1</v>
      </c>
      <c r="G8" s="108">
        <f t="shared" si="0"/>
        <v>60</v>
      </c>
      <c r="H8" s="22">
        <f t="shared" si="1"/>
        <v>60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60</v>
      </c>
      <c r="H9" s="22">
        <f t="shared" si="1"/>
        <v>60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648</v>
      </c>
      <c r="D10" s="28"/>
      <c r="E10" s="21" t="s">
        <v>128</v>
      </c>
      <c r="F10" s="22">
        <v>1</v>
      </c>
      <c r="G10" s="108">
        <f t="shared" si="0"/>
        <v>60</v>
      </c>
      <c r="H10" s="22">
        <f t="shared" si="1"/>
        <v>60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511</v>
      </c>
      <c r="D11" s="28"/>
      <c r="E11" s="21" t="s">
        <v>128</v>
      </c>
      <c r="F11" s="22">
        <v>1</v>
      </c>
      <c r="G11" s="108">
        <f t="shared" si="0"/>
        <v>60</v>
      </c>
      <c r="H11" s="22">
        <f t="shared" si="1"/>
        <v>60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8</v>
      </c>
      <c r="G35" s="24" t="s">
        <v>96</v>
      </c>
      <c r="H35" s="25">
        <f>SUM(H4:H34)</f>
        <v>480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S35"/>
  <sheetViews>
    <sheetView rightToLeft="1" workbookViewId="0">
      <selection activeCell="E12" sqref="E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37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195</v>
      </c>
      <c r="D4" s="28"/>
      <c r="E4" s="21" t="s">
        <v>128</v>
      </c>
      <c r="F4" s="22">
        <v>1</v>
      </c>
      <c r="G4" s="27">
        <f>الموظفين!E19/30</f>
        <v>60</v>
      </c>
      <c r="H4" s="22">
        <f>F4*G4</f>
        <v>60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192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/>
      <c r="D6" s="28"/>
      <c r="E6" s="176" t="s">
        <v>137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0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194</v>
      </c>
      <c r="D7" s="28"/>
      <c r="E7" s="21" t="s">
        <v>128</v>
      </c>
      <c r="F7" s="22">
        <v>1</v>
      </c>
      <c r="G7" s="108">
        <f t="shared" si="0"/>
        <v>60</v>
      </c>
      <c r="H7" s="22">
        <f t="shared" si="1"/>
        <v>60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196</v>
      </c>
      <c r="D8" s="28"/>
      <c r="E8" s="21" t="s">
        <v>128</v>
      </c>
      <c r="F8" s="22">
        <v>1</v>
      </c>
      <c r="G8" s="108">
        <f t="shared" si="0"/>
        <v>60</v>
      </c>
      <c r="H8" s="22">
        <f t="shared" si="1"/>
        <v>60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 t="s">
        <v>418</v>
      </c>
      <c r="D9" s="28"/>
      <c r="E9" s="21" t="s">
        <v>128</v>
      </c>
      <c r="F9" s="22">
        <v>1</v>
      </c>
      <c r="G9" s="108">
        <f t="shared" si="0"/>
        <v>60</v>
      </c>
      <c r="H9" s="22">
        <f t="shared" si="1"/>
        <v>60</v>
      </c>
      <c r="Q9" s="103">
        <v>6</v>
      </c>
      <c r="R9" s="103">
        <f>COUNTIF(E9,R2)</f>
        <v>1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309</v>
      </c>
      <c r="D10" s="28"/>
      <c r="E10" s="21" t="s">
        <v>128</v>
      </c>
      <c r="F10" s="22">
        <v>1</v>
      </c>
      <c r="G10" s="108">
        <f t="shared" si="0"/>
        <v>60</v>
      </c>
      <c r="H10" s="22">
        <f t="shared" si="1"/>
        <v>60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192</v>
      </c>
      <c r="D11" s="28"/>
      <c r="E11" s="21" t="s">
        <v>128</v>
      </c>
      <c r="F11" s="22">
        <v>1</v>
      </c>
      <c r="G11" s="108">
        <f t="shared" si="0"/>
        <v>60</v>
      </c>
      <c r="H11" s="22">
        <f t="shared" si="1"/>
        <v>60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8</v>
      </c>
      <c r="G35" s="24" t="s">
        <v>96</v>
      </c>
      <c r="H35" s="25">
        <f>SUM(H4:H34)</f>
        <v>480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98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191</v>
      </c>
      <c r="D4" s="28"/>
      <c r="E4" s="21" t="s">
        <v>128</v>
      </c>
      <c r="F4" s="22">
        <v>1</v>
      </c>
      <c r="G4" s="27">
        <f>الموظفين!E20/30</f>
        <v>60</v>
      </c>
      <c r="H4" s="22">
        <f>F4*G4</f>
        <v>60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310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419</v>
      </c>
      <c r="D6" s="28"/>
      <c r="E6" s="21" t="s">
        <v>128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418</v>
      </c>
      <c r="D7" s="28"/>
      <c r="E7" s="21" t="s">
        <v>128</v>
      </c>
      <c r="F7" s="22">
        <v>1</v>
      </c>
      <c r="G7" s="108">
        <f t="shared" si="0"/>
        <v>60</v>
      </c>
      <c r="H7" s="22">
        <f t="shared" si="1"/>
        <v>60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421</v>
      </c>
      <c r="D8" s="28"/>
      <c r="E8" s="21" t="s">
        <v>128</v>
      </c>
      <c r="F8" s="22">
        <v>1</v>
      </c>
      <c r="G8" s="108">
        <f t="shared" si="0"/>
        <v>60</v>
      </c>
      <c r="H8" s="22">
        <f t="shared" si="1"/>
        <v>60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 t="s">
        <v>419</v>
      </c>
      <c r="D9" s="28"/>
      <c r="E9" s="21" t="s">
        <v>128</v>
      </c>
      <c r="F9" s="22">
        <v>1</v>
      </c>
      <c r="G9" s="108">
        <f t="shared" si="0"/>
        <v>60</v>
      </c>
      <c r="H9" s="22">
        <f t="shared" si="1"/>
        <v>60</v>
      </c>
      <c r="Q9" s="103">
        <v>6</v>
      </c>
      <c r="R9" s="103">
        <f>COUNTIF(E9,R2)</f>
        <v>1</v>
      </c>
      <c r="S9" s="103">
        <f t="shared" si="2"/>
        <v>6</v>
      </c>
    </row>
    <row r="10" spans="1:19" x14ac:dyDescent="0.25">
      <c r="A10" s="236" t="s">
        <v>183</v>
      </c>
      <c r="B10" s="237"/>
      <c r="C10" s="28" t="s">
        <v>644</v>
      </c>
      <c r="D10" s="28"/>
      <c r="E10" s="21" t="s">
        <v>128</v>
      </c>
      <c r="F10" s="22">
        <v>1</v>
      </c>
      <c r="G10" s="108">
        <f t="shared" si="0"/>
        <v>60</v>
      </c>
      <c r="H10" s="22">
        <f t="shared" si="1"/>
        <v>60</v>
      </c>
      <c r="Q10" s="103">
        <v>7</v>
      </c>
      <c r="R10" s="103">
        <f>COUNTIF(E10,R2)</f>
        <v>1</v>
      </c>
      <c r="S10" s="103">
        <f t="shared" si="2"/>
        <v>7</v>
      </c>
    </row>
    <row r="11" spans="1:19" x14ac:dyDescent="0.25">
      <c r="A11" s="236" t="s">
        <v>184</v>
      </c>
      <c r="B11" s="237"/>
      <c r="C11" s="28" t="s">
        <v>308</v>
      </c>
      <c r="D11" s="28"/>
      <c r="E11" s="21" t="s">
        <v>128</v>
      </c>
      <c r="F11" s="22">
        <v>1</v>
      </c>
      <c r="G11" s="108">
        <f t="shared" si="0"/>
        <v>60</v>
      </c>
      <c r="H11" s="22">
        <f t="shared" si="1"/>
        <v>60</v>
      </c>
      <c r="Q11" s="103">
        <v>8</v>
      </c>
      <c r="R11" s="103">
        <f>COUNTIF(E11,R2)</f>
        <v>1</v>
      </c>
      <c r="S11" s="103">
        <f t="shared" si="2"/>
        <v>8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8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8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8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8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8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8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8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8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8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8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8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8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8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8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8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8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8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8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8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8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8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8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8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8</v>
      </c>
      <c r="F35" s="23">
        <f>SUM(F4:F34)</f>
        <v>8</v>
      </c>
      <c r="G35" s="24" t="s">
        <v>96</v>
      </c>
      <c r="H35" s="25">
        <f>SUM(H4:H34)</f>
        <v>480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S35"/>
  <sheetViews>
    <sheetView rightToLeft="1" workbookViewId="0">
      <selection activeCell="C12" sqref="C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39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192</v>
      </c>
      <c r="D4" s="28"/>
      <c r="E4" s="21" t="s">
        <v>128</v>
      </c>
      <c r="F4" s="22">
        <v>1</v>
      </c>
      <c r="G4" s="27">
        <f>الموظفين!E21/30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176" t="s">
        <v>137</v>
      </c>
      <c r="F5" s="22">
        <v>1</v>
      </c>
      <c r="G5" s="108">
        <f>G4</f>
        <v>50</v>
      </c>
      <c r="H5" s="22">
        <f>F5*G5</f>
        <v>50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 t="s">
        <v>190</v>
      </c>
      <c r="D6" s="28"/>
      <c r="E6" s="21" t="s">
        <v>128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312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/>
      <c r="D8" s="28" t="s">
        <v>202</v>
      </c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 t="s">
        <v>190</v>
      </c>
      <c r="D9" s="28"/>
      <c r="E9" s="21" t="s">
        <v>128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1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646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422</v>
      </c>
      <c r="D11" s="28"/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8</v>
      </c>
      <c r="G35" s="24" t="s">
        <v>96</v>
      </c>
      <c r="H35" s="25">
        <f>SUM(H4:H34)</f>
        <v>400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S35"/>
  <sheetViews>
    <sheetView rightToLeft="1" workbookViewId="0">
      <selection activeCell="G11" sqref="G11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ht="23.25" customHeight="1" x14ac:dyDescent="0.25">
      <c r="C1" s="240" t="s">
        <v>40</v>
      </c>
      <c r="D1" s="240"/>
      <c r="E1" s="240"/>
    </row>
    <row r="2" spans="1:19" ht="8.25" customHeight="1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196</v>
      </c>
      <c r="D4" s="28"/>
      <c r="E4" s="21" t="s">
        <v>128</v>
      </c>
      <c r="F4" s="22">
        <v>1</v>
      </c>
      <c r="G4" s="27">
        <f>الموظفين!E22/30</f>
        <v>60</v>
      </c>
      <c r="H4" s="22">
        <f>F4*G4</f>
        <v>60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308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308</v>
      </c>
      <c r="D6" s="28"/>
      <c r="E6" s="21" t="s">
        <v>128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312</v>
      </c>
      <c r="D7" s="28"/>
      <c r="E7" s="21" t="s">
        <v>128</v>
      </c>
      <c r="F7" s="22">
        <v>1</v>
      </c>
      <c r="G7" s="108">
        <f t="shared" si="0"/>
        <v>60</v>
      </c>
      <c r="H7" s="22">
        <f t="shared" si="1"/>
        <v>60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191</v>
      </c>
      <c r="D8" s="28"/>
      <c r="E8" s="21" t="s">
        <v>128</v>
      </c>
      <c r="F8" s="22">
        <v>1</v>
      </c>
      <c r="G8" s="108">
        <f t="shared" si="0"/>
        <v>60</v>
      </c>
      <c r="H8" s="22">
        <f t="shared" si="1"/>
        <v>60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21" t="s">
        <v>136</v>
      </c>
      <c r="F9" s="22"/>
      <c r="G9" s="108">
        <f t="shared" si="0"/>
        <v>60</v>
      </c>
      <c r="H9" s="22">
        <f t="shared" si="1"/>
        <v>0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/>
      <c r="D10" s="28" t="s">
        <v>591</v>
      </c>
      <c r="E10" s="21"/>
      <c r="F10" s="22"/>
      <c r="G10" s="108">
        <f t="shared" si="0"/>
        <v>60</v>
      </c>
      <c r="H10" s="22">
        <f t="shared" si="1"/>
        <v>0</v>
      </c>
      <c r="Q10" s="103">
        <v>7</v>
      </c>
      <c r="R10" s="103">
        <f>COUNTIF(E10,R2)</f>
        <v>0</v>
      </c>
      <c r="S10" s="103">
        <f t="shared" si="2"/>
        <v>5</v>
      </c>
    </row>
    <row r="11" spans="1:19" x14ac:dyDescent="0.25">
      <c r="A11" s="236" t="s">
        <v>184</v>
      </c>
      <c r="B11" s="237"/>
      <c r="C11" s="28"/>
      <c r="D11" s="28"/>
      <c r="E11" s="21"/>
      <c r="F11" s="22"/>
      <c r="G11" s="108">
        <f t="shared" si="0"/>
        <v>60</v>
      </c>
      <c r="H11" s="22">
        <f t="shared" si="1"/>
        <v>0</v>
      </c>
      <c r="Q11" s="103">
        <v>8</v>
      </c>
      <c r="R11" s="103">
        <f>COUNTIF(E11,R2)</f>
        <v>0</v>
      </c>
      <c r="S11" s="103">
        <f t="shared" si="2"/>
        <v>5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5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5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5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5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5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5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5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5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5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5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5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5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5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5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5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5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5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5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5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5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5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5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5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5</v>
      </c>
      <c r="F35" s="23">
        <f>SUM(F4:F34)</f>
        <v>5</v>
      </c>
      <c r="G35" s="24" t="s">
        <v>96</v>
      </c>
      <c r="H35" s="25">
        <f>SUM(H4:H34)</f>
        <v>300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S35"/>
  <sheetViews>
    <sheetView rightToLeft="1" workbookViewId="0">
      <selection activeCell="C12" sqref="C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ht="15" customHeight="1" x14ac:dyDescent="0.25">
      <c r="C1" s="240" t="s">
        <v>41</v>
      </c>
      <c r="D1" s="240"/>
      <c r="E1" s="240"/>
    </row>
    <row r="2" spans="1:19" ht="15" customHeight="1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157</v>
      </c>
      <c r="D4" s="28"/>
      <c r="E4" s="21" t="s">
        <v>128</v>
      </c>
      <c r="F4" s="22">
        <v>1</v>
      </c>
      <c r="G4" s="27">
        <f>الموظفين!E23/30</f>
        <v>133.33333333333334</v>
      </c>
      <c r="H4" s="22">
        <f>F4*G4</f>
        <v>133.33333333333334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157</v>
      </c>
      <c r="D5" s="28"/>
      <c r="E5" s="21" t="s">
        <v>128</v>
      </c>
      <c r="F5" s="22">
        <v>1</v>
      </c>
      <c r="G5" s="108">
        <f>G4</f>
        <v>133.33333333333334</v>
      </c>
      <c r="H5" s="22">
        <f>F5*G5</f>
        <v>133.33333333333334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/>
      <c r="D6" s="28"/>
      <c r="E6" s="176" t="s">
        <v>137</v>
      </c>
      <c r="F6" s="22">
        <v>1</v>
      </c>
      <c r="G6" s="108">
        <f t="shared" ref="G6:G34" si="0">G5</f>
        <v>133.33333333333334</v>
      </c>
      <c r="H6" s="22">
        <f t="shared" ref="H6:H34" si="1">F6*G6</f>
        <v>133.33333333333334</v>
      </c>
      <c r="K6" s="9"/>
      <c r="L6" s="9"/>
      <c r="M6" s="9"/>
      <c r="N6" s="9"/>
      <c r="Q6" s="103">
        <v>3</v>
      </c>
      <c r="R6" s="103">
        <f>COUNTIF(E6,R2)</f>
        <v>0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512</v>
      </c>
      <c r="D7" s="28"/>
      <c r="E7" s="21" t="s">
        <v>128</v>
      </c>
      <c r="F7" s="22">
        <v>1</v>
      </c>
      <c r="G7" s="108">
        <f t="shared" si="0"/>
        <v>133.33333333333334</v>
      </c>
      <c r="H7" s="22">
        <f t="shared" si="1"/>
        <v>133.33333333333334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417</v>
      </c>
      <c r="D8" s="28"/>
      <c r="E8" s="21" t="s">
        <v>128</v>
      </c>
      <c r="F8" s="22">
        <v>1</v>
      </c>
      <c r="G8" s="108">
        <f t="shared" si="0"/>
        <v>133.33333333333334</v>
      </c>
      <c r="H8" s="22">
        <f t="shared" si="1"/>
        <v>133.33333333333334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 t="s">
        <v>588</v>
      </c>
      <c r="D9" s="28"/>
      <c r="E9" s="21" t="s">
        <v>128</v>
      </c>
      <c r="F9" s="22">
        <v>1</v>
      </c>
      <c r="G9" s="108">
        <f t="shared" si="0"/>
        <v>133.33333333333334</v>
      </c>
      <c r="H9" s="22">
        <f t="shared" si="1"/>
        <v>133.33333333333334</v>
      </c>
      <c r="Q9" s="103">
        <v>6</v>
      </c>
      <c r="R9" s="103">
        <f>COUNTIF(E9,R2)</f>
        <v>1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644</v>
      </c>
      <c r="D10" s="28"/>
      <c r="E10" s="21" t="s">
        <v>128</v>
      </c>
      <c r="F10" s="22">
        <v>1</v>
      </c>
      <c r="G10" s="108">
        <f t="shared" si="0"/>
        <v>133.33333333333334</v>
      </c>
      <c r="H10" s="22">
        <f t="shared" si="1"/>
        <v>133.33333333333334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417</v>
      </c>
      <c r="D11" s="28"/>
      <c r="E11" s="21" t="s">
        <v>128</v>
      </c>
      <c r="F11" s="22">
        <v>1</v>
      </c>
      <c r="G11" s="108">
        <f t="shared" si="0"/>
        <v>133.33333333333334</v>
      </c>
      <c r="H11" s="22">
        <f t="shared" si="1"/>
        <v>133.33333333333334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133.33333333333334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133.33333333333334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133.33333333333334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133.33333333333334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133.33333333333334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133.33333333333334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133.33333333333334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133.33333333333334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133.33333333333334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133.33333333333334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133.33333333333334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133.33333333333334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133.33333333333334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133.33333333333334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133.33333333333334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133.33333333333334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133.33333333333334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133.33333333333334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133.33333333333334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133.33333333333334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133.33333333333334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133.33333333333334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133.33333333333334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8</v>
      </c>
      <c r="G35" s="24" t="s">
        <v>96</v>
      </c>
      <c r="H35" s="25">
        <f>SUM(H4:H34)</f>
        <v>1066.6666666666667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42</v>
      </c>
      <c r="D1" s="240"/>
      <c r="E1" s="240"/>
      <c r="F1" s="240"/>
    </row>
    <row r="2" spans="1:19" x14ac:dyDescent="0.25">
      <c r="C2" s="241"/>
      <c r="D2" s="241"/>
      <c r="E2" s="241"/>
      <c r="F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196</v>
      </c>
      <c r="D4" s="28"/>
      <c r="E4" s="21" t="s">
        <v>128</v>
      </c>
      <c r="F4" s="22">
        <v>1</v>
      </c>
      <c r="G4" s="27">
        <f>الموظفين!E24/30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191</v>
      </c>
      <c r="D5" s="28"/>
      <c r="E5" s="21" t="s">
        <v>128</v>
      </c>
      <c r="F5" s="22">
        <v>1</v>
      </c>
      <c r="G5" s="108">
        <f>G4</f>
        <v>50</v>
      </c>
      <c r="H5" s="22">
        <f>F5*G5</f>
        <v>50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308</v>
      </c>
      <c r="D6" s="28"/>
      <c r="E6" s="21" t="s">
        <v>128</v>
      </c>
      <c r="F6" s="22">
        <v>1.5</v>
      </c>
      <c r="G6" s="108">
        <f t="shared" ref="G6:G34" si="0">G5</f>
        <v>50</v>
      </c>
      <c r="H6" s="22">
        <f t="shared" ref="H6:H34" si="1">F6*G6</f>
        <v>75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192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610</v>
      </c>
      <c r="D8" s="28"/>
      <c r="E8" s="21" t="s">
        <v>128</v>
      </c>
      <c r="F8" s="22">
        <v>0.5</v>
      </c>
      <c r="G8" s="108">
        <f t="shared" si="0"/>
        <v>50</v>
      </c>
      <c r="H8" s="22">
        <f t="shared" si="1"/>
        <v>25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 t="s">
        <v>193</v>
      </c>
      <c r="D9" s="28"/>
      <c r="E9" s="21" t="s">
        <v>128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1</v>
      </c>
      <c r="S9" s="103">
        <f t="shared" si="2"/>
        <v>6</v>
      </c>
    </row>
    <row r="10" spans="1:19" x14ac:dyDescent="0.25">
      <c r="A10" s="236" t="s">
        <v>183</v>
      </c>
      <c r="B10" s="237"/>
      <c r="C10" s="28" t="s">
        <v>422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7</v>
      </c>
    </row>
    <row r="11" spans="1:19" x14ac:dyDescent="0.25">
      <c r="A11" s="236" t="s">
        <v>184</v>
      </c>
      <c r="B11" s="237"/>
      <c r="C11" s="28" t="s">
        <v>191</v>
      </c>
      <c r="D11" s="28"/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8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8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8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8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8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8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8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8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8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8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8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8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8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8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8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8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8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8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8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8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8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8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8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8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8</v>
      </c>
      <c r="F35" s="23">
        <f>SUM(F4:F34)</f>
        <v>8</v>
      </c>
      <c r="G35" s="24" t="s">
        <v>96</v>
      </c>
      <c r="H35" s="25">
        <f>SUM(H4:H34)</f>
        <v>400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F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V42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22" x14ac:dyDescent="0.25">
      <c r="C1" s="240" t="s">
        <v>43</v>
      </c>
      <c r="D1" s="240"/>
      <c r="E1" s="240"/>
    </row>
    <row r="2" spans="1:22" x14ac:dyDescent="0.25">
      <c r="C2" s="241"/>
      <c r="D2" s="241"/>
      <c r="E2" s="241"/>
      <c r="O2" s="53"/>
      <c r="P2" s="103"/>
      <c r="R2" s="103" t="s">
        <v>128</v>
      </c>
      <c r="T2" s="103"/>
      <c r="U2" s="53"/>
      <c r="V2" s="53"/>
    </row>
    <row r="3" spans="1:22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O3" s="53"/>
      <c r="P3" s="103"/>
      <c r="Q3" s="103" t="s">
        <v>109</v>
      </c>
      <c r="S3" s="103" t="s">
        <v>129</v>
      </c>
      <c r="T3" s="103"/>
      <c r="U3" s="53"/>
      <c r="V3" s="53"/>
    </row>
    <row r="4" spans="1:22" x14ac:dyDescent="0.25">
      <c r="A4" s="236" t="s">
        <v>177</v>
      </c>
      <c r="B4" s="237"/>
      <c r="C4" s="28" t="s">
        <v>189</v>
      </c>
      <c r="D4" s="28"/>
      <c r="E4" s="21" t="s">
        <v>128</v>
      </c>
      <c r="F4" s="22">
        <v>1</v>
      </c>
      <c r="G4" s="27">
        <f>الموظفين!E25/30</f>
        <v>133.33333333333334</v>
      </c>
      <c r="H4" s="22">
        <f>F4*G4</f>
        <v>133.33333333333334</v>
      </c>
      <c r="O4" s="53"/>
      <c r="P4" s="103"/>
      <c r="Q4" s="103">
        <v>1</v>
      </c>
      <c r="R4" s="103">
        <f>COUNTIF(E4,R2)</f>
        <v>1</v>
      </c>
      <c r="S4" s="103">
        <f>R4</f>
        <v>1</v>
      </c>
      <c r="T4" s="103"/>
      <c r="U4" s="53"/>
      <c r="V4" s="53"/>
    </row>
    <row r="5" spans="1:22" ht="14.25" customHeight="1" x14ac:dyDescent="0.25">
      <c r="A5" s="236" t="s">
        <v>178</v>
      </c>
      <c r="B5" s="237"/>
      <c r="C5" s="28" t="s">
        <v>191</v>
      </c>
      <c r="D5" s="28"/>
      <c r="E5" s="21" t="s">
        <v>128</v>
      </c>
      <c r="F5" s="22">
        <v>1</v>
      </c>
      <c r="G5" s="108">
        <f>G4</f>
        <v>133.33333333333334</v>
      </c>
      <c r="H5" s="22">
        <f>F5*G5</f>
        <v>133.33333333333334</v>
      </c>
      <c r="K5" s="9"/>
      <c r="L5" s="9"/>
      <c r="M5" s="9"/>
      <c r="N5" s="9"/>
      <c r="O5" s="53"/>
      <c r="P5" s="103"/>
      <c r="Q5" s="103">
        <v>2</v>
      </c>
      <c r="R5" s="103">
        <f>COUNTIF(E5,R2)</f>
        <v>1</v>
      </c>
      <c r="S5" s="103">
        <f>S4+R5</f>
        <v>2</v>
      </c>
      <c r="T5" s="103"/>
      <c r="U5" s="53"/>
      <c r="V5" s="53"/>
    </row>
    <row r="6" spans="1:22" ht="14.25" customHeight="1" x14ac:dyDescent="0.25">
      <c r="A6" s="236" t="s">
        <v>179</v>
      </c>
      <c r="B6" s="237"/>
      <c r="C6" s="28"/>
      <c r="D6" s="28"/>
      <c r="E6" s="176" t="s">
        <v>137</v>
      </c>
      <c r="F6" s="22">
        <v>1</v>
      </c>
      <c r="G6" s="108">
        <f t="shared" ref="G6:G34" si="0">G5</f>
        <v>133.33333333333334</v>
      </c>
      <c r="H6" s="22">
        <f t="shared" ref="H6:H34" si="1">F6*G6</f>
        <v>133.33333333333334</v>
      </c>
      <c r="K6" s="9"/>
      <c r="L6" s="9"/>
      <c r="M6" s="9"/>
      <c r="N6" s="9"/>
      <c r="O6" s="53"/>
      <c r="P6" s="103"/>
      <c r="Q6" s="103">
        <v>3</v>
      </c>
      <c r="R6" s="103">
        <f>COUNTIF(E6,R2)</f>
        <v>0</v>
      </c>
      <c r="S6" s="103">
        <f>S5+R6</f>
        <v>2</v>
      </c>
      <c r="T6" s="103"/>
      <c r="U6" s="53"/>
      <c r="V6" s="53"/>
    </row>
    <row r="7" spans="1:22" ht="14.25" customHeight="1" x14ac:dyDescent="0.25">
      <c r="A7" s="236" t="s">
        <v>180</v>
      </c>
      <c r="B7" s="237"/>
      <c r="C7" s="28"/>
      <c r="D7" s="28" t="s">
        <v>202</v>
      </c>
      <c r="E7" s="21" t="s">
        <v>128</v>
      </c>
      <c r="F7" s="22">
        <v>1</v>
      </c>
      <c r="G7" s="108">
        <f t="shared" si="0"/>
        <v>133.33333333333334</v>
      </c>
      <c r="H7" s="22">
        <f t="shared" si="1"/>
        <v>133.33333333333334</v>
      </c>
      <c r="K7" s="9"/>
      <c r="L7" s="9"/>
      <c r="M7" s="9"/>
      <c r="N7" s="9"/>
      <c r="O7" s="53"/>
      <c r="P7" s="103"/>
      <c r="Q7" s="103">
        <v>4</v>
      </c>
      <c r="R7" s="103">
        <f>COUNTIF(E7,R2)</f>
        <v>1</v>
      </c>
      <c r="S7" s="103">
        <f t="shared" ref="S7:S34" si="2">S6+R7</f>
        <v>3</v>
      </c>
      <c r="T7" s="103"/>
      <c r="U7" s="53"/>
      <c r="V7" s="53"/>
    </row>
    <row r="8" spans="1:22" ht="14.25" customHeight="1" x14ac:dyDescent="0.25">
      <c r="A8" s="236" t="s">
        <v>181</v>
      </c>
      <c r="B8" s="237"/>
      <c r="C8" s="28"/>
      <c r="D8" s="28" t="s">
        <v>202</v>
      </c>
      <c r="E8" s="21" t="s">
        <v>128</v>
      </c>
      <c r="F8" s="22">
        <v>1</v>
      </c>
      <c r="G8" s="108">
        <f t="shared" si="0"/>
        <v>133.33333333333334</v>
      </c>
      <c r="H8" s="22">
        <f t="shared" si="1"/>
        <v>133.33333333333334</v>
      </c>
      <c r="K8" s="9"/>
      <c r="L8" s="9"/>
      <c r="M8" s="9"/>
      <c r="N8" s="9"/>
      <c r="O8" s="53"/>
      <c r="P8" s="103"/>
      <c r="Q8" s="103">
        <v>5</v>
      </c>
      <c r="R8" s="103">
        <f>COUNTIF(E8,R2)</f>
        <v>1</v>
      </c>
      <c r="S8" s="103">
        <f t="shared" si="2"/>
        <v>4</v>
      </c>
      <c r="T8" s="103"/>
      <c r="U8" s="53"/>
      <c r="V8" s="53"/>
    </row>
    <row r="9" spans="1:22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133.33333333333334</v>
      </c>
      <c r="H9" s="22">
        <f t="shared" si="1"/>
        <v>133.33333333333334</v>
      </c>
      <c r="O9" s="53"/>
      <c r="P9" s="103"/>
      <c r="Q9" s="103">
        <v>6</v>
      </c>
      <c r="R9" s="103">
        <f>COUNTIF(E9,R2)</f>
        <v>0</v>
      </c>
      <c r="S9" s="103">
        <f t="shared" si="2"/>
        <v>4</v>
      </c>
      <c r="T9" s="103"/>
      <c r="U9" s="53"/>
      <c r="V9" s="53"/>
    </row>
    <row r="10" spans="1:22" x14ac:dyDescent="0.25">
      <c r="A10" s="236" t="s">
        <v>183</v>
      </c>
      <c r="B10" s="237"/>
      <c r="C10" s="28" t="s">
        <v>511</v>
      </c>
      <c r="D10" s="28"/>
      <c r="E10" s="21" t="s">
        <v>128</v>
      </c>
      <c r="F10" s="22">
        <v>1</v>
      </c>
      <c r="G10" s="108">
        <f t="shared" si="0"/>
        <v>133.33333333333334</v>
      </c>
      <c r="H10" s="22">
        <f t="shared" si="1"/>
        <v>133.33333333333334</v>
      </c>
      <c r="O10" s="53"/>
      <c r="P10" s="103"/>
      <c r="Q10" s="103">
        <v>7</v>
      </c>
      <c r="R10" s="103">
        <f>COUNTIF(E10,R2)</f>
        <v>1</v>
      </c>
      <c r="S10" s="103">
        <f t="shared" si="2"/>
        <v>5</v>
      </c>
      <c r="T10" s="103"/>
      <c r="U10" s="53"/>
      <c r="V10" s="53"/>
    </row>
    <row r="11" spans="1:22" x14ac:dyDescent="0.25">
      <c r="A11" s="236" t="s">
        <v>184</v>
      </c>
      <c r="B11" s="237"/>
      <c r="C11" s="28" t="s">
        <v>191</v>
      </c>
      <c r="D11" s="28"/>
      <c r="E11" s="21" t="s">
        <v>128</v>
      </c>
      <c r="F11" s="22">
        <v>1</v>
      </c>
      <c r="G11" s="108">
        <f t="shared" si="0"/>
        <v>133.33333333333334</v>
      </c>
      <c r="H11" s="22">
        <f t="shared" si="1"/>
        <v>133.33333333333334</v>
      </c>
      <c r="O11" s="53"/>
      <c r="P11" s="103"/>
      <c r="Q11" s="103">
        <v>8</v>
      </c>
      <c r="R11" s="103">
        <f>COUNTIF(E11,R2)</f>
        <v>1</v>
      </c>
      <c r="S11" s="103">
        <f t="shared" si="2"/>
        <v>6</v>
      </c>
      <c r="T11" s="103"/>
      <c r="U11" s="53"/>
      <c r="V11" s="53"/>
    </row>
    <row r="12" spans="1:22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133.33333333333334</v>
      </c>
      <c r="H12" s="22">
        <f t="shared" si="1"/>
        <v>0</v>
      </c>
      <c r="O12" s="53"/>
      <c r="P12" s="103"/>
      <c r="Q12" s="103">
        <v>9</v>
      </c>
      <c r="R12" s="103">
        <f>COUNTIF(E12,R2)</f>
        <v>0</v>
      </c>
      <c r="S12" s="103">
        <f t="shared" si="2"/>
        <v>6</v>
      </c>
      <c r="T12" s="103"/>
      <c r="U12" s="53"/>
      <c r="V12" s="53"/>
    </row>
    <row r="13" spans="1:22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133.33333333333334</v>
      </c>
      <c r="H13" s="22">
        <f t="shared" si="1"/>
        <v>0</v>
      </c>
      <c r="O13" s="53"/>
      <c r="P13" s="103"/>
      <c r="Q13" s="103">
        <v>10</v>
      </c>
      <c r="R13" s="103">
        <f>COUNTIF(E13,R2)</f>
        <v>0</v>
      </c>
      <c r="S13" s="103">
        <f t="shared" si="2"/>
        <v>6</v>
      </c>
      <c r="T13" s="103"/>
      <c r="U13" s="53"/>
      <c r="V13" s="53"/>
    </row>
    <row r="14" spans="1:22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133.33333333333334</v>
      </c>
      <c r="H14" s="22">
        <f t="shared" si="1"/>
        <v>0</v>
      </c>
      <c r="O14" s="53"/>
      <c r="P14" s="103"/>
      <c r="Q14" s="103">
        <v>11</v>
      </c>
      <c r="R14" s="103">
        <f>COUNTIF(E14,R2)</f>
        <v>0</v>
      </c>
      <c r="S14" s="103">
        <f t="shared" si="2"/>
        <v>6</v>
      </c>
      <c r="T14" s="103"/>
      <c r="U14" s="53"/>
      <c r="V14" s="53"/>
    </row>
    <row r="15" spans="1:22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133.33333333333334</v>
      </c>
      <c r="H15" s="22">
        <f t="shared" si="1"/>
        <v>0</v>
      </c>
      <c r="O15" s="53"/>
      <c r="P15" s="103"/>
      <c r="Q15" s="103">
        <v>12</v>
      </c>
      <c r="R15" s="103">
        <f>COUNTIF(E15,R2)</f>
        <v>0</v>
      </c>
      <c r="S15" s="103">
        <f t="shared" si="2"/>
        <v>6</v>
      </c>
      <c r="T15" s="103"/>
      <c r="U15" s="53"/>
      <c r="V15" s="53"/>
    </row>
    <row r="16" spans="1:22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133.33333333333334</v>
      </c>
      <c r="H16" s="22">
        <f t="shared" si="1"/>
        <v>0</v>
      </c>
      <c r="O16" s="53"/>
      <c r="P16" s="103"/>
      <c r="Q16" s="103">
        <v>13</v>
      </c>
      <c r="R16" s="103">
        <f>COUNTIF(E16,R2)</f>
        <v>0</v>
      </c>
      <c r="S16" s="103">
        <f t="shared" si="2"/>
        <v>6</v>
      </c>
      <c r="T16" s="103"/>
      <c r="U16" s="53"/>
      <c r="V16" s="53"/>
    </row>
    <row r="17" spans="1:22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133.33333333333334</v>
      </c>
      <c r="H17" s="22">
        <f t="shared" si="1"/>
        <v>0</v>
      </c>
      <c r="O17" s="53"/>
      <c r="P17" s="103"/>
      <c r="Q17" s="103">
        <v>14</v>
      </c>
      <c r="R17" s="103">
        <f>COUNTIF(E17,R2)</f>
        <v>0</v>
      </c>
      <c r="S17" s="103">
        <f t="shared" si="2"/>
        <v>6</v>
      </c>
      <c r="T17" s="103"/>
      <c r="U17" s="53"/>
      <c r="V17" s="53"/>
    </row>
    <row r="18" spans="1:22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133.33333333333334</v>
      </c>
      <c r="H18" s="22">
        <f t="shared" si="1"/>
        <v>0</v>
      </c>
      <c r="O18" s="53"/>
      <c r="P18" s="103"/>
      <c r="Q18" s="103">
        <v>15</v>
      </c>
      <c r="R18" s="103">
        <f>COUNTIF(E18,R2)</f>
        <v>0</v>
      </c>
      <c r="S18" s="103">
        <f t="shared" si="2"/>
        <v>6</v>
      </c>
      <c r="T18" s="103"/>
      <c r="U18" s="53"/>
      <c r="V18" s="53"/>
    </row>
    <row r="19" spans="1:22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133.33333333333334</v>
      </c>
      <c r="H19" s="22">
        <f t="shared" si="1"/>
        <v>0</v>
      </c>
      <c r="O19" s="53"/>
      <c r="P19" s="103"/>
      <c r="Q19" s="103">
        <v>16</v>
      </c>
      <c r="R19" s="103">
        <f>COUNTIF(E19,R2)</f>
        <v>0</v>
      </c>
      <c r="S19" s="103">
        <f t="shared" si="2"/>
        <v>6</v>
      </c>
      <c r="T19" s="103"/>
      <c r="U19" s="53"/>
      <c r="V19" s="53"/>
    </row>
    <row r="20" spans="1:22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133.33333333333334</v>
      </c>
      <c r="H20" s="22">
        <f t="shared" si="1"/>
        <v>0</v>
      </c>
      <c r="O20" s="53"/>
      <c r="P20" s="103"/>
      <c r="Q20" s="103">
        <v>17</v>
      </c>
      <c r="R20" s="103">
        <f>COUNTIF(E20,R2)</f>
        <v>0</v>
      </c>
      <c r="S20" s="103">
        <f t="shared" si="2"/>
        <v>6</v>
      </c>
      <c r="T20" s="103"/>
      <c r="U20" s="53"/>
      <c r="V20" s="53"/>
    </row>
    <row r="21" spans="1:22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133.33333333333334</v>
      </c>
      <c r="H21" s="22">
        <f t="shared" si="1"/>
        <v>0</v>
      </c>
      <c r="O21" s="53"/>
      <c r="P21" s="103"/>
      <c r="Q21" s="103">
        <v>18</v>
      </c>
      <c r="R21" s="103">
        <f>COUNTIF(E21,R2)</f>
        <v>0</v>
      </c>
      <c r="S21" s="103">
        <f t="shared" si="2"/>
        <v>6</v>
      </c>
      <c r="T21" s="103"/>
      <c r="U21" s="53"/>
      <c r="V21" s="53"/>
    </row>
    <row r="22" spans="1:22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133.33333333333334</v>
      </c>
      <c r="H22" s="22">
        <f t="shared" si="1"/>
        <v>0</v>
      </c>
      <c r="O22" s="53"/>
      <c r="P22" s="103"/>
      <c r="Q22" s="103">
        <v>19</v>
      </c>
      <c r="R22" s="103">
        <f>COUNTIF(E22,R2)</f>
        <v>0</v>
      </c>
      <c r="S22" s="103">
        <f t="shared" si="2"/>
        <v>6</v>
      </c>
      <c r="T22" s="103"/>
      <c r="U22" s="53"/>
      <c r="V22" s="53"/>
    </row>
    <row r="23" spans="1:22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133.33333333333334</v>
      </c>
      <c r="H23" s="22">
        <f t="shared" si="1"/>
        <v>0</v>
      </c>
      <c r="O23" s="53"/>
      <c r="P23" s="103"/>
      <c r="Q23" s="103">
        <v>20</v>
      </c>
      <c r="R23" s="103">
        <f>COUNTIF(E23,R2)</f>
        <v>0</v>
      </c>
      <c r="S23" s="103">
        <f t="shared" si="2"/>
        <v>6</v>
      </c>
      <c r="T23" s="103"/>
      <c r="U23" s="53"/>
      <c r="V23" s="53"/>
    </row>
    <row r="24" spans="1:22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133.33333333333334</v>
      </c>
      <c r="H24" s="22">
        <f t="shared" si="1"/>
        <v>0</v>
      </c>
      <c r="O24" s="53"/>
      <c r="P24" s="103"/>
      <c r="Q24" s="103">
        <v>21</v>
      </c>
      <c r="R24" s="103">
        <f>COUNTIF(E24,R2)</f>
        <v>0</v>
      </c>
      <c r="S24" s="103">
        <f t="shared" si="2"/>
        <v>6</v>
      </c>
      <c r="T24" s="103"/>
      <c r="U24" s="53"/>
      <c r="V24" s="53"/>
    </row>
    <row r="25" spans="1:22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133.33333333333334</v>
      </c>
      <c r="H25" s="22">
        <f t="shared" si="1"/>
        <v>0</v>
      </c>
      <c r="O25" s="53"/>
      <c r="P25" s="103"/>
      <c r="Q25" s="103">
        <v>22</v>
      </c>
      <c r="R25" s="103">
        <f>COUNTIF(E25,R2)</f>
        <v>0</v>
      </c>
      <c r="S25" s="103">
        <f t="shared" si="2"/>
        <v>6</v>
      </c>
      <c r="T25" s="103"/>
      <c r="U25" s="53"/>
      <c r="V25" s="53"/>
    </row>
    <row r="26" spans="1:22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133.33333333333334</v>
      </c>
      <c r="H26" s="22">
        <f t="shared" si="1"/>
        <v>0</v>
      </c>
      <c r="O26" s="53"/>
      <c r="P26" s="103"/>
      <c r="Q26" s="103">
        <v>23</v>
      </c>
      <c r="R26" s="103">
        <f>COUNTIF(E26,R2)</f>
        <v>0</v>
      </c>
      <c r="S26" s="103">
        <f t="shared" si="2"/>
        <v>6</v>
      </c>
      <c r="T26" s="103"/>
      <c r="U26" s="53"/>
      <c r="V26" s="53"/>
    </row>
    <row r="27" spans="1:22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133.33333333333334</v>
      </c>
      <c r="H27" s="22">
        <f t="shared" si="1"/>
        <v>0</v>
      </c>
      <c r="O27" s="53"/>
      <c r="P27" s="103"/>
      <c r="Q27" s="103">
        <v>24</v>
      </c>
      <c r="R27" s="103">
        <f>COUNTIF(E27,R2)</f>
        <v>0</v>
      </c>
      <c r="S27" s="103">
        <f t="shared" si="2"/>
        <v>6</v>
      </c>
      <c r="T27" s="103"/>
      <c r="U27" s="53"/>
      <c r="V27" s="53"/>
    </row>
    <row r="28" spans="1:22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133.33333333333334</v>
      </c>
      <c r="H28" s="22">
        <f t="shared" si="1"/>
        <v>0</v>
      </c>
      <c r="O28" s="53"/>
      <c r="P28" s="103"/>
      <c r="Q28" s="103">
        <v>25</v>
      </c>
      <c r="R28" s="103">
        <f>COUNTIF(E28,R2)</f>
        <v>0</v>
      </c>
      <c r="S28" s="103">
        <f t="shared" si="2"/>
        <v>6</v>
      </c>
      <c r="T28" s="103"/>
      <c r="U28" s="53"/>
      <c r="V28" s="53"/>
    </row>
    <row r="29" spans="1:22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133.33333333333334</v>
      </c>
      <c r="H29" s="22">
        <f t="shared" si="1"/>
        <v>0</v>
      </c>
      <c r="O29" s="53"/>
      <c r="P29" s="103"/>
      <c r="Q29" s="103">
        <v>26</v>
      </c>
      <c r="R29" s="103">
        <f>COUNTIF(E29,R2)</f>
        <v>0</v>
      </c>
      <c r="S29" s="103">
        <f t="shared" si="2"/>
        <v>6</v>
      </c>
      <c r="T29" s="103"/>
      <c r="U29" s="53"/>
      <c r="V29" s="53"/>
    </row>
    <row r="30" spans="1:22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133.33333333333334</v>
      </c>
      <c r="H30" s="22">
        <f t="shared" si="1"/>
        <v>0</v>
      </c>
      <c r="O30" s="53"/>
      <c r="P30" s="103"/>
      <c r="Q30" s="103">
        <v>27</v>
      </c>
      <c r="R30" s="103">
        <f>COUNTIF(E30,R2)</f>
        <v>0</v>
      </c>
      <c r="S30" s="103">
        <f t="shared" si="2"/>
        <v>6</v>
      </c>
      <c r="T30" s="103"/>
      <c r="U30" s="53"/>
      <c r="V30" s="53"/>
    </row>
    <row r="31" spans="1:22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133.33333333333334</v>
      </c>
      <c r="H31" s="22">
        <f t="shared" si="1"/>
        <v>0</v>
      </c>
      <c r="O31" s="53"/>
      <c r="P31" s="103"/>
      <c r="Q31" s="103">
        <v>28</v>
      </c>
      <c r="R31" s="103">
        <f>COUNTIF(E31,R2)</f>
        <v>0</v>
      </c>
      <c r="S31" s="103">
        <f t="shared" si="2"/>
        <v>6</v>
      </c>
      <c r="T31" s="103"/>
      <c r="U31" s="53"/>
      <c r="V31" s="53"/>
    </row>
    <row r="32" spans="1:22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133.33333333333334</v>
      </c>
      <c r="H32" s="22">
        <f t="shared" si="1"/>
        <v>0</v>
      </c>
      <c r="O32" s="53"/>
      <c r="P32" s="103"/>
      <c r="Q32" s="103">
        <v>29</v>
      </c>
      <c r="R32" s="103">
        <f>COUNTIF(E32,R2)</f>
        <v>0</v>
      </c>
      <c r="S32" s="103">
        <f t="shared" si="2"/>
        <v>6</v>
      </c>
      <c r="T32" s="103"/>
      <c r="U32" s="53"/>
      <c r="V32" s="53"/>
    </row>
    <row r="33" spans="1:21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133.33333333333334</v>
      </c>
      <c r="H33" s="22">
        <f t="shared" si="1"/>
        <v>0</v>
      </c>
      <c r="P33" s="103"/>
      <c r="Q33" s="103">
        <v>30</v>
      </c>
      <c r="R33" s="103">
        <f>COUNTIF(E33,R2)</f>
        <v>0</v>
      </c>
      <c r="S33" s="103">
        <f t="shared" si="2"/>
        <v>6</v>
      </c>
      <c r="T33" s="103"/>
      <c r="U33" s="53"/>
    </row>
    <row r="34" spans="1:21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133.33333333333334</v>
      </c>
      <c r="H34" s="22">
        <f t="shared" si="1"/>
        <v>0</v>
      </c>
      <c r="P34" s="103"/>
      <c r="Q34" s="103">
        <v>31</v>
      </c>
      <c r="R34" s="103">
        <f>COUNTIF(E34,R2)</f>
        <v>0</v>
      </c>
      <c r="S34" s="103">
        <f t="shared" si="2"/>
        <v>6</v>
      </c>
      <c r="T34" s="103"/>
      <c r="U34" s="53"/>
    </row>
    <row r="35" spans="1:21" x14ac:dyDescent="0.25">
      <c r="A35" s="248"/>
      <c r="B35" s="249"/>
      <c r="C35" s="242" t="s">
        <v>97</v>
      </c>
      <c r="D35" s="250"/>
      <c r="E35" s="102">
        <f>COUNTIF(E4:E34,R2)</f>
        <v>6</v>
      </c>
      <c r="F35" s="23">
        <f>SUM(F4:F34)</f>
        <v>8</v>
      </c>
      <c r="G35" s="24" t="s">
        <v>96</v>
      </c>
      <c r="H35" s="25">
        <f>SUM(H4:H34)</f>
        <v>1066.6666666666667</v>
      </c>
      <c r="I35" s="101"/>
      <c r="J35" s="101"/>
      <c r="P35" s="103"/>
      <c r="T35" s="103"/>
      <c r="U35" s="53"/>
    </row>
    <row r="36" spans="1:21" x14ac:dyDescent="0.25">
      <c r="P36" s="53"/>
      <c r="Q36" s="53"/>
      <c r="R36" s="53"/>
      <c r="S36" s="53"/>
      <c r="T36" s="53"/>
      <c r="U36" s="53"/>
    </row>
    <row r="37" spans="1:21" x14ac:dyDescent="0.25">
      <c r="P37" s="53"/>
      <c r="Q37" s="53"/>
      <c r="R37" s="53"/>
      <c r="S37" s="53"/>
      <c r="T37" s="53"/>
      <c r="U37" s="53"/>
    </row>
    <row r="38" spans="1:21" x14ac:dyDescent="0.25">
      <c r="P38" s="53"/>
      <c r="Q38" s="53"/>
      <c r="R38" s="53"/>
      <c r="S38" s="53"/>
      <c r="T38" s="53"/>
      <c r="U38" s="53"/>
    </row>
    <row r="39" spans="1:21" x14ac:dyDescent="0.25">
      <c r="P39" s="53"/>
      <c r="Q39" s="53"/>
      <c r="R39" s="53"/>
      <c r="S39" s="53"/>
      <c r="T39" s="53"/>
      <c r="U39" s="53"/>
    </row>
    <row r="40" spans="1:21" x14ac:dyDescent="0.25">
      <c r="P40" s="53"/>
      <c r="Q40" s="53"/>
      <c r="R40" s="53"/>
      <c r="S40" s="53"/>
      <c r="T40" s="53"/>
      <c r="U40" s="53"/>
    </row>
    <row r="41" spans="1:21" x14ac:dyDescent="0.25">
      <c r="P41" s="53"/>
      <c r="Q41" s="53"/>
      <c r="R41" s="53"/>
      <c r="S41" s="53"/>
      <c r="T41" s="53"/>
      <c r="U41" s="53"/>
    </row>
    <row r="42" spans="1:21" x14ac:dyDescent="0.25">
      <c r="P42" s="53"/>
      <c r="Q42" s="53"/>
      <c r="R42" s="53"/>
      <c r="S42" s="53"/>
      <c r="T42" s="53"/>
      <c r="U42" s="53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316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196</v>
      </c>
      <c r="D4" s="28"/>
      <c r="E4" s="21" t="s">
        <v>128</v>
      </c>
      <c r="F4" s="22">
        <v>1</v>
      </c>
      <c r="G4" s="27">
        <f>الموظفين!E26/30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176" t="s">
        <v>137</v>
      </c>
      <c r="F5" s="22">
        <v>1</v>
      </c>
      <c r="G5" s="108">
        <f>G4</f>
        <v>50</v>
      </c>
      <c r="H5" s="22">
        <f>F5*G5</f>
        <v>50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 t="s">
        <v>308</v>
      </c>
      <c r="D6" s="28"/>
      <c r="E6" s="21" t="s">
        <v>128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192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189</v>
      </c>
      <c r="D8" s="28"/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0</v>
      </c>
      <c r="S9" s="103">
        <f t="shared" si="2"/>
        <v>4</v>
      </c>
    </row>
    <row r="10" spans="1:19" x14ac:dyDescent="0.25">
      <c r="A10" s="236" t="s">
        <v>183</v>
      </c>
      <c r="B10" s="237"/>
      <c r="C10" s="28" t="s">
        <v>422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5</v>
      </c>
    </row>
    <row r="11" spans="1:19" x14ac:dyDescent="0.25">
      <c r="A11" s="236" t="s">
        <v>184</v>
      </c>
      <c r="B11" s="237"/>
      <c r="C11" s="28" t="s">
        <v>191</v>
      </c>
      <c r="D11" s="28"/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6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6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6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6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6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6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6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6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6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6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6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6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6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6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6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6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6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6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6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6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6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6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6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6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6</v>
      </c>
      <c r="F35" s="23">
        <f>SUM(F4:F34)</f>
        <v>8</v>
      </c>
      <c r="G35" s="24" t="s">
        <v>96</v>
      </c>
      <c r="H35" s="25">
        <f>SUM(H4:H34)</f>
        <v>400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33F9-B16C-4D6B-AEE7-A15DF90DFBC6}"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436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171" t="s">
        <v>71</v>
      </c>
      <c r="G3" s="171" t="s">
        <v>95</v>
      </c>
      <c r="H3" s="171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158</v>
      </c>
      <c r="D4" s="28" t="s">
        <v>435</v>
      </c>
      <c r="E4" s="21" t="s">
        <v>128</v>
      </c>
      <c r="F4" s="22">
        <v>1</v>
      </c>
      <c r="G4" s="27">
        <f>الموظفين!E26/30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196</v>
      </c>
      <c r="D5" s="28"/>
      <c r="E5" s="21" t="s">
        <v>128</v>
      </c>
      <c r="F5" s="22">
        <v>1</v>
      </c>
      <c r="G5" s="108">
        <f>G4</f>
        <v>50</v>
      </c>
      <c r="H5" s="22">
        <f>F5*G5</f>
        <v>50</v>
      </c>
      <c r="K5" s="48"/>
      <c r="L5" s="48"/>
      <c r="M5" s="48"/>
      <c r="N5" s="48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196</v>
      </c>
      <c r="D6" s="28"/>
      <c r="E6" s="21" t="s">
        <v>128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48"/>
      <c r="L6" s="48"/>
      <c r="M6" s="48"/>
      <c r="N6" s="48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312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48"/>
      <c r="L7" s="48"/>
      <c r="M7" s="48"/>
      <c r="N7" s="48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312</v>
      </c>
      <c r="D8" s="28"/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48"/>
      <c r="L8" s="48"/>
      <c r="M8" s="48"/>
      <c r="N8" s="48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646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310</v>
      </c>
      <c r="D11" s="28"/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8</v>
      </c>
      <c r="G35" s="173" t="s">
        <v>96</v>
      </c>
      <c r="H35" s="25">
        <f>SUM(H4:H34)</f>
        <v>400</v>
      </c>
      <c r="I35" s="101"/>
      <c r="J35" s="101"/>
    </row>
  </sheetData>
  <mergeCells count="35">
    <mergeCell ref="A32:B32"/>
    <mergeCell ref="A33:B33"/>
    <mergeCell ref="A34:B34"/>
    <mergeCell ref="A35:B35"/>
    <mergeCell ref="C35:D35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C1:E2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60942-E8FE-4A87-B90D-70DC098A051E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B2:J12"/>
  <sheetViews>
    <sheetView rightToLeft="1" workbookViewId="0"/>
  </sheetViews>
  <sheetFormatPr defaultColWidth="9" defaultRowHeight="15" x14ac:dyDescent="0.25"/>
  <cols>
    <col min="1" max="1" width="12.28515625" style="3" customWidth="1"/>
    <col min="2" max="2" width="19" style="3" customWidth="1"/>
    <col min="3" max="3" width="13.85546875" style="3" bestFit="1" customWidth="1"/>
    <col min="4" max="9" width="9" style="3"/>
    <col min="10" max="10" width="19.42578125" style="3" customWidth="1"/>
    <col min="11" max="16384" width="9" style="3"/>
  </cols>
  <sheetData>
    <row r="2" spans="2:10" x14ac:dyDescent="0.25">
      <c r="B2" s="10" t="s">
        <v>86</v>
      </c>
      <c r="F2" s="10" t="s">
        <v>87</v>
      </c>
      <c r="H2" s="213" t="s">
        <v>88</v>
      </c>
      <c r="I2" s="213"/>
      <c r="J2" s="213"/>
    </row>
    <row r="3" spans="2:10" x14ac:dyDescent="0.25">
      <c r="B3" s="7" t="s">
        <v>73</v>
      </c>
      <c r="C3" s="218"/>
      <c r="D3" s="219"/>
      <c r="E3" s="7"/>
      <c r="F3" s="7" t="s">
        <v>74</v>
      </c>
      <c r="G3" s="7"/>
      <c r="H3" s="7"/>
      <c r="I3" s="7" t="s">
        <v>80</v>
      </c>
      <c r="J3" s="7"/>
    </row>
    <row r="4" spans="2:10" ht="14.25" customHeight="1" x14ac:dyDescent="0.25">
      <c r="B4" s="7" t="s">
        <v>81</v>
      </c>
      <c r="C4" s="215"/>
      <c r="D4" s="217"/>
      <c r="E4" s="15"/>
      <c r="F4" s="7" t="s">
        <v>82</v>
      </c>
      <c r="G4" s="7"/>
      <c r="H4" s="215"/>
      <c r="I4" s="216"/>
      <c r="J4" s="217"/>
    </row>
    <row r="5" spans="2:10" ht="14.25" customHeight="1" x14ac:dyDescent="0.25">
      <c r="B5" s="7" t="s">
        <v>75</v>
      </c>
      <c r="C5" s="215"/>
      <c r="D5" s="217"/>
      <c r="E5" s="15"/>
      <c r="F5" s="7" t="s">
        <v>77</v>
      </c>
      <c r="G5" s="7"/>
      <c r="H5" s="7"/>
      <c r="I5" s="7" t="s">
        <v>78</v>
      </c>
      <c r="J5" s="7"/>
    </row>
    <row r="7" spans="2:10" x14ac:dyDescent="0.25">
      <c r="B7" s="157" t="s">
        <v>218</v>
      </c>
      <c r="C7" s="157" t="s">
        <v>219</v>
      </c>
      <c r="D7" s="157"/>
      <c r="E7" s="214" t="s">
        <v>227</v>
      </c>
      <c r="F7" s="214"/>
      <c r="G7" s="214"/>
      <c r="H7" s="157"/>
      <c r="I7" s="157"/>
      <c r="J7" s="157"/>
    </row>
    <row r="9" spans="2:10" x14ac:dyDescent="0.25">
      <c r="B9" s="13" t="s">
        <v>72</v>
      </c>
      <c r="C9" s="13"/>
      <c r="D9" s="13"/>
      <c r="E9" s="13"/>
      <c r="F9" s="13" t="s">
        <v>76</v>
      </c>
      <c r="G9" s="13"/>
      <c r="H9" s="13"/>
      <c r="I9" s="13"/>
      <c r="J9" s="13"/>
    </row>
    <row r="10" spans="2:10" x14ac:dyDescent="0.25">
      <c r="B10" s="13" t="s">
        <v>79</v>
      </c>
      <c r="C10" s="13"/>
      <c r="D10" s="13"/>
      <c r="E10" s="13"/>
      <c r="F10" s="13" t="s">
        <v>83</v>
      </c>
      <c r="G10" s="13"/>
      <c r="H10" s="13"/>
      <c r="I10" s="13"/>
      <c r="J10" s="13"/>
    </row>
    <row r="12" spans="2:10" x14ac:dyDescent="0.25">
      <c r="B12" s="14" t="s">
        <v>85</v>
      </c>
      <c r="C12" s="14"/>
      <c r="D12" s="14"/>
      <c r="E12" s="14"/>
      <c r="F12" s="14" t="s">
        <v>84</v>
      </c>
      <c r="G12" s="14"/>
      <c r="H12" s="14"/>
      <c r="I12" s="14"/>
      <c r="J12" s="14"/>
    </row>
  </sheetData>
  <sheetProtection algorithmName="SHA-512" hashValue="Ifp6rOnOb2B6UOTnhmbhq0h4lIkF/oTS099uir37Bd5jlZL9hNkG1unoTYV1vAcKzefmMszWi6SPlMCNN3taPw==" saltValue="G6Nnncv5qiGvRJRd84dvgA==" spinCount="100000" sheet="1" objects="1" scenarios="1"/>
  <mergeCells count="6">
    <mergeCell ref="H2:J2"/>
    <mergeCell ref="E7:G7"/>
    <mergeCell ref="H4:J4"/>
    <mergeCell ref="C4:D4"/>
    <mergeCell ref="C5:D5"/>
    <mergeCell ref="C3:D3"/>
  </mergeCells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S35"/>
  <sheetViews>
    <sheetView rightToLeft="1" workbookViewId="0">
      <selection activeCell="E17" sqref="E17"/>
    </sheetView>
  </sheetViews>
  <sheetFormatPr defaultColWidth="9" defaultRowHeight="15" x14ac:dyDescent="0.25"/>
  <cols>
    <col min="1" max="2" width="9" style="11"/>
    <col min="3" max="3" width="11.85546875" style="26" customWidth="1"/>
    <col min="4" max="4" width="38.42578125" style="26" bestFit="1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99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/>
      <c r="D4" s="176" t="s">
        <v>611</v>
      </c>
      <c r="E4" s="176" t="s">
        <v>128</v>
      </c>
      <c r="F4" s="22">
        <v>1</v>
      </c>
      <c r="G4" s="27">
        <f>الموظفين!E28/30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158</v>
      </c>
      <c r="D5" s="28"/>
      <c r="E5" s="21" t="s">
        <v>128</v>
      </c>
      <c r="F5" s="22">
        <v>1</v>
      </c>
      <c r="G5" s="108">
        <f>G4</f>
        <v>50</v>
      </c>
      <c r="H5" s="22">
        <f>F5*G5</f>
        <v>50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422</v>
      </c>
      <c r="D6" s="28" t="s">
        <v>475</v>
      </c>
      <c r="E6" s="21" t="s">
        <v>128</v>
      </c>
      <c r="F6" s="22">
        <v>0.5</v>
      </c>
      <c r="G6" s="108">
        <f t="shared" ref="G6:G34" si="0">G5</f>
        <v>50</v>
      </c>
      <c r="H6" s="22">
        <f t="shared" ref="H6:H34" si="1">F6*G6</f>
        <v>25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309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189</v>
      </c>
      <c r="D8" s="28"/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 t="s">
        <v>309</v>
      </c>
      <c r="D9" s="28"/>
      <c r="E9" s="21" t="s">
        <v>128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1</v>
      </c>
      <c r="S9" s="103">
        <f t="shared" si="2"/>
        <v>6</v>
      </c>
    </row>
    <row r="10" spans="1:19" x14ac:dyDescent="0.25">
      <c r="A10" s="236" t="s">
        <v>183</v>
      </c>
      <c r="B10" s="237"/>
      <c r="C10" s="28" t="s">
        <v>156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7</v>
      </c>
    </row>
    <row r="11" spans="1:19" x14ac:dyDescent="0.25">
      <c r="A11" s="236" t="s">
        <v>184</v>
      </c>
      <c r="B11" s="237"/>
      <c r="C11" s="28"/>
      <c r="D11" s="28" t="s">
        <v>202</v>
      </c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8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8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8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8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8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8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8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8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8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8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8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8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8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8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8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8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8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8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8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8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8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8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8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8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8</v>
      </c>
      <c r="F35" s="23">
        <f>SUM(F4:F34)</f>
        <v>7.5</v>
      </c>
      <c r="G35" s="24" t="s">
        <v>96</v>
      </c>
      <c r="H35" s="25">
        <f>SUM(H4:H34)</f>
        <v>375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S35"/>
  <sheetViews>
    <sheetView rightToLeft="1" workbookViewId="0">
      <selection activeCell="C9" sqref="C9"/>
    </sheetView>
  </sheetViews>
  <sheetFormatPr defaultColWidth="9" defaultRowHeight="15" x14ac:dyDescent="0.25"/>
  <cols>
    <col min="1" max="2" width="9" style="11"/>
    <col min="3" max="3" width="11.85546875" style="26" customWidth="1"/>
    <col min="4" max="4" width="21.7109375" style="26" bestFit="1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100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/>
      <c r="D4" s="28" t="s">
        <v>263</v>
      </c>
      <c r="E4" s="21" t="s">
        <v>128</v>
      </c>
      <c r="F4" s="22">
        <v>0</v>
      </c>
      <c r="G4" s="27">
        <f>الموظفين!E29/30</f>
        <v>50</v>
      </c>
      <c r="H4" s="22">
        <f>F4*G4</f>
        <v>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21" t="s">
        <v>136</v>
      </c>
      <c r="F5" s="22"/>
      <c r="G5" s="108">
        <f>G4</f>
        <v>50</v>
      </c>
      <c r="H5" s="22">
        <f>F5*G5</f>
        <v>0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/>
      <c r="D6" s="28"/>
      <c r="E6" s="21" t="s">
        <v>136</v>
      </c>
      <c r="F6" s="22"/>
      <c r="G6" s="108">
        <f t="shared" ref="G6:G34" si="0">G5</f>
        <v>50</v>
      </c>
      <c r="H6" s="22">
        <f t="shared" ref="H6:H34" si="1">F6*G6</f>
        <v>0</v>
      </c>
      <c r="K6" s="9"/>
      <c r="L6" s="9"/>
      <c r="M6" s="9"/>
      <c r="N6" s="9"/>
      <c r="Q6" s="103">
        <v>3</v>
      </c>
      <c r="R6" s="103">
        <f>COUNTIF(E6,R2)</f>
        <v>0</v>
      </c>
      <c r="S6" s="103">
        <f>S5+R6</f>
        <v>1</v>
      </c>
    </row>
    <row r="7" spans="1:19" ht="14.25" customHeight="1" x14ac:dyDescent="0.25">
      <c r="A7" s="236" t="s">
        <v>180</v>
      </c>
      <c r="B7" s="237"/>
      <c r="C7" s="28"/>
      <c r="D7" s="28"/>
      <c r="E7" s="21" t="s">
        <v>136</v>
      </c>
      <c r="F7" s="22"/>
      <c r="G7" s="108">
        <f t="shared" si="0"/>
        <v>50</v>
      </c>
      <c r="H7" s="22">
        <f t="shared" si="1"/>
        <v>0</v>
      </c>
      <c r="K7" s="9"/>
      <c r="L7" s="9"/>
      <c r="M7" s="9"/>
      <c r="N7" s="9"/>
      <c r="Q7" s="103">
        <v>4</v>
      </c>
      <c r="R7" s="103">
        <f>COUNTIF(E7,R2)</f>
        <v>0</v>
      </c>
      <c r="S7" s="103">
        <f t="shared" ref="S7:S34" si="2">S6+R7</f>
        <v>1</v>
      </c>
    </row>
    <row r="8" spans="1:19" ht="14.25" customHeight="1" x14ac:dyDescent="0.25">
      <c r="A8" s="236" t="s">
        <v>181</v>
      </c>
      <c r="B8" s="237"/>
      <c r="C8" s="28"/>
      <c r="D8" s="28"/>
      <c r="E8" s="21" t="s">
        <v>136</v>
      </c>
      <c r="F8" s="22"/>
      <c r="G8" s="108">
        <f t="shared" si="0"/>
        <v>50</v>
      </c>
      <c r="H8" s="22">
        <f t="shared" si="1"/>
        <v>0</v>
      </c>
      <c r="K8" s="9"/>
      <c r="L8" s="9"/>
      <c r="M8" s="9"/>
      <c r="N8" s="9"/>
      <c r="Q8" s="103">
        <v>5</v>
      </c>
      <c r="R8" s="103">
        <f>COUNTIF(E8,R2)</f>
        <v>0</v>
      </c>
      <c r="S8" s="103">
        <f t="shared" si="2"/>
        <v>1</v>
      </c>
    </row>
    <row r="9" spans="1:19" x14ac:dyDescent="0.25">
      <c r="A9" s="236" t="s">
        <v>182</v>
      </c>
      <c r="B9" s="237"/>
      <c r="C9" s="28"/>
      <c r="D9" s="28"/>
      <c r="E9" s="21"/>
      <c r="F9" s="22"/>
      <c r="G9" s="108">
        <f t="shared" si="0"/>
        <v>50</v>
      </c>
      <c r="H9" s="22">
        <f t="shared" si="1"/>
        <v>0</v>
      </c>
      <c r="Q9" s="103">
        <v>6</v>
      </c>
      <c r="R9" s="103">
        <f>COUNTIF(E9,R2)</f>
        <v>0</v>
      </c>
      <c r="S9" s="103">
        <f t="shared" si="2"/>
        <v>1</v>
      </c>
    </row>
    <row r="10" spans="1:19" x14ac:dyDescent="0.25">
      <c r="A10" s="236" t="s">
        <v>183</v>
      </c>
      <c r="B10" s="237"/>
      <c r="C10" s="28"/>
      <c r="D10" s="28"/>
      <c r="E10" s="21"/>
      <c r="F10" s="22"/>
      <c r="G10" s="108">
        <f t="shared" si="0"/>
        <v>50</v>
      </c>
      <c r="H10" s="22">
        <f t="shared" si="1"/>
        <v>0</v>
      </c>
      <c r="Q10" s="103">
        <v>7</v>
      </c>
      <c r="R10" s="103">
        <f>COUNTIF(E10,R2)</f>
        <v>0</v>
      </c>
      <c r="S10" s="103">
        <f t="shared" si="2"/>
        <v>1</v>
      </c>
    </row>
    <row r="11" spans="1:19" x14ac:dyDescent="0.25">
      <c r="A11" s="236" t="s">
        <v>184</v>
      </c>
      <c r="B11" s="237"/>
      <c r="C11" s="28"/>
      <c r="D11" s="28"/>
      <c r="E11" s="21"/>
      <c r="F11" s="22"/>
      <c r="G11" s="108">
        <f t="shared" si="0"/>
        <v>50</v>
      </c>
      <c r="H11" s="22">
        <f t="shared" si="1"/>
        <v>0</v>
      </c>
      <c r="Q11" s="103">
        <v>8</v>
      </c>
      <c r="R11" s="103">
        <f>COUNTIF(E11,R2)</f>
        <v>0</v>
      </c>
      <c r="S11" s="103">
        <f t="shared" si="2"/>
        <v>1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1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1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1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1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1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1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1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1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1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1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1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1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1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1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1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1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1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1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1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1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1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1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1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1</v>
      </c>
      <c r="F35" s="23">
        <f>SUM(F4:F34)</f>
        <v>0</v>
      </c>
      <c r="G35" s="24" t="s">
        <v>96</v>
      </c>
      <c r="H35" s="25">
        <f>SUM(H4:H34)</f>
        <v>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S35"/>
  <sheetViews>
    <sheetView rightToLeft="1" workbookViewId="0">
      <selection activeCell="D9" sqref="D9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47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199</v>
      </c>
      <c r="D4" s="28"/>
      <c r="E4" s="21" t="s">
        <v>128</v>
      </c>
      <c r="F4" s="22">
        <v>1</v>
      </c>
      <c r="G4" s="27">
        <f>الموظفين!E30/30</f>
        <v>60</v>
      </c>
      <c r="H4" s="22">
        <f>F4*G4</f>
        <v>60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312</v>
      </c>
      <c r="D5" s="28"/>
      <c r="E5" s="21" t="s">
        <v>128</v>
      </c>
      <c r="F5" s="22">
        <v>1</v>
      </c>
      <c r="G5" s="108">
        <f>G4</f>
        <v>60</v>
      </c>
      <c r="H5" s="22">
        <f>F5*G5</f>
        <v>60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190</v>
      </c>
      <c r="D6" s="28"/>
      <c r="E6" s="21" t="s">
        <v>128</v>
      </c>
      <c r="F6" s="22">
        <v>1</v>
      </c>
      <c r="G6" s="108">
        <f t="shared" ref="G6:G34" si="0">G5</f>
        <v>60</v>
      </c>
      <c r="H6" s="22">
        <f t="shared" ref="H6:H34" si="1">F6*G6</f>
        <v>60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418</v>
      </c>
      <c r="D7" s="28"/>
      <c r="E7" s="21" t="s">
        <v>128</v>
      </c>
      <c r="F7" s="22">
        <v>1</v>
      </c>
      <c r="G7" s="108">
        <f t="shared" si="0"/>
        <v>60</v>
      </c>
      <c r="H7" s="22">
        <f t="shared" si="1"/>
        <v>60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/>
      <c r="D8" s="176" t="s">
        <v>591</v>
      </c>
      <c r="E8" s="21"/>
      <c r="F8" s="22"/>
      <c r="G8" s="108">
        <f t="shared" si="0"/>
        <v>60</v>
      </c>
      <c r="H8" s="22">
        <f t="shared" si="1"/>
        <v>0</v>
      </c>
      <c r="K8" s="9"/>
      <c r="L8" s="9"/>
      <c r="M8" s="9"/>
      <c r="N8" s="9"/>
      <c r="Q8" s="103">
        <v>5</v>
      </c>
      <c r="R8" s="103">
        <f>COUNTIF(E8,R2)</f>
        <v>0</v>
      </c>
      <c r="S8" s="103">
        <f t="shared" si="2"/>
        <v>4</v>
      </c>
    </row>
    <row r="9" spans="1:19" x14ac:dyDescent="0.25">
      <c r="A9" s="236" t="s">
        <v>182</v>
      </c>
      <c r="B9" s="237"/>
      <c r="C9" s="28"/>
      <c r="D9" s="28"/>
      <c r="E9" s="21"/>
      <c r="F9" s="22"/>
      <c r="G9" s="108">
        <f t="shared" si="0"/>
        <v>60</v>
      </c>
      <c r="H9" s="22">
        <f t="shared" si="1"/>
        <v>0</v>
      </c>
      <c r="Q9" s="103">
        <v>6</v>
      </c>
      <c r="R9" s="103">
        <f>COUNTIF(E9,R2)</f>
        <v>0</v>
      </c>
      <c r="S9" s="103">
        <f t="shared" si="2"/>
        <v>4</v>
      </c>
    </row>
    <row r="10" spans="1:19" x14ac:dyDescent="0.25">
      <c r="A10" s="236" t="s">
        <v>183</v>
      </c>
      <c r="B10" s="237"/>
      <c r="C10" s="28"/>
      <c r="D10" s="28"/>
      <c r="E10" s="21"/>
      <c r="F10" s="22"/>
      <c r="G10" s="108">
        <f t="shared" si="0"/>
        <v>60</v>
      </c>
      <c r="H10" s="22">
        <f t="shared" si="1"/>
        <v>0</v>
      </c>
      <c r="Q10" s="103">
        <v>7</v>
      </c>
      <c r="R10" s="103">
        <f>COUNTIF(E10,R2)</f>
        <v>0</v>
      </c>
      <c r="S10" s="103">
        <f t="shared" si="2"/>
        <v>4</v>
      </c>
    </row>
    <row r="11" spans="1:19" x14ac:dyDescent="0.25">
      <c r="A11" s="236" t="s">
        <v>184</v>
      </c>
      <c r="B11" s="237"/>
      <c r="C11" s="28"/>
      <c r="D11" s="28"/>
      <c r="E11" s="21"/>
      <c r="F11" s="22"/>
      <c r="G11" s="108">
        <f t="shared" si="0"/>
        <v>60</v>
      </c>
      <c r="H11" s="22">
        <f t="shared" si="1"/>
        <v>0</v>
      </c>
      <c r="Q11" s="103">
        <v>8</v>
      </c>
      <c r="R11" s="103">
        <f>COUNTIF(E11,R2)</f>
        <v>0</v>
      </c>
      <c r="S11" s="103">
        <f t="shared" si="2"/>
        <v>4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4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4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4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4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4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4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4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4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4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4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4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4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4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4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4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4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4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4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4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4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4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4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4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4</v>
      </c>
      <c r="F35" s="23">
        <f>SUM(F4:F34)</f>
        <v>4</v>
      </c>
      <c r="G35" s="24" t="s">
        <v>96</v>
      </c>
      <c r="H35" s="25">
        <f>SUM(H4:H34)</f>
        <v>240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S35"/>
  <sheetViews>
    <sheetView rightToLeft="1" workbookViewId="0">
      <selection activeCell="N26" sqref="N26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48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194</v>
      </c>
      <c r="D4" s="28"/>
      <c r="E4" s="21" t="s">
        <v>128</v>
      </c>
      <c r="F4" s="22">
        <v>1</v>
      </c>
      <c r="G4" s="27">
        <f>الموظفين!E31/30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176" t="s">
        <v>137</v>
      </c>
      <c r="F5" s="22">
        <v>1</v>
      </c>
      <c r="G5" s="108">
        <f>G4</f>
        <v>50</v>
      </c>
      <c r="H5" s="22">
        <f>F5*G5</f>
        <v>50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 t="s">
        <v>420</v>
      </c>
      <c r="D6" s="28"/>
      <c r="E6" s="21" t="s">
        <v>128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418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592</v>
      </c>
      <c r="D8" s="28"/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 t="s">
        <v>191</v>
      </c>
      <c r="D9" s="28"/>
      <c r="E9" s="21" t="s">
        <v>128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1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588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190</v>
      </c>
      <c r="D11" s="28"/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176" t="s">
        <v>137</v>
      </c>
      <c r="F12" s="22">
        <v>1</v>
      </c>
      <c r="G12" s="108">
        <f t="shared" si="0"/>
        <v>50</v>
      </c>
      <c r="H12" s="22">
        <f t="shared" si="1"/>
        <v>50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9</v>
      </c>
      <c r="G35" s="24" t="s">
        <v>96</v>
      </c>
      <c r="H35" s="25">
        <f>SUM(H4:H34)</f>
        <v>450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S35"/>
  <sheetViews>
    <sheetView rightToLeft="1" workbookViewId="0">
      <selection activeCell="E12" sqref="E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49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/>
      <c r="D4" s="28" t="s">
        <v>202</v>
      </c>
      <c r="E4" s="21" t="s">
        <v>128</v>
      </c>
      <c r="F4" s="22">
        <v>1</v>
      </c>
      <c r="G4" s="27">
        <f>الموظفين!E32/30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198</v>
      </c>
      <c r="D5" s="28"/>
      <c r="E5" s="21" t="s">
        <v>128</v>
      </c>
      <c r="F5" s="22">
        <v>0.5</v>
      </c>
      <c r="G5" s="108">
        <f>G4</f>
        <v>50</v>
      </c>
      <c r="H5" s="22">
        <f>F5*G5</f>
        <v>25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306</v>
      </c>
      <c r="D6" s="28"/>
      <c r="E6" s="21" t="s">
        <v>128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511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199</v>
      </c>
      <c r="D8" s="28"/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418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843</v>
      </c>
      <c r="D11" s="28"/>
      <c r="E11" s="21" t="s">
        <v>128</v>
      </c>
      <c r="F11" s="22">
        <v>0.5</v>
      </c>
      <c r="G11" s="108">
        <f t="shared" si="0"/>
        <v>50</v>
      </c>
      <c r="H11" s="22">
        <f t="shared" si="1"/>
        <v>25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7</v>
      </c>
      <c r="G35" s="24" t="s">
        <v>96</v>
      </c>
      <c r="H35" s="25">
        <f>SUM(H4:H34)</f>
        <v>350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0000000}">
          <x14:formula1>
            <xm:f>'حالات الغياب والحضور'!$D$8:$D$10</xm:f>
          </x14:formula1>
          <xm:sqref>E4:E35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S35"/>
  <sheetViews>
    <sheetView rightToLeft="1" workbookViewId="0">
      <selection activeCell="F11" sqref="F11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50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198</v>
      </c>
      <c r="D4" s="28"/>
      <c r="E4" s="21" t="s">
        <v>128</v>
      </c>
      <c r="F4" s="22">
        <v>0.5</v>
      </c>
      <c r="G4" s="27">
        <f>الموظفين!E33/30</f>
        <v>50</v>
      </c>
      <c r="H4" s="22">
        <f>F4*G4</f>
        <v>25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176" t="s">
        <v>137</v>
      </c>
      <c r="F5" s="22">
        <v>1</v>
      </c>
      <c r="G5" s="108">
        <f>G4</f>
        <v>50</v>
      </c>
      <c r="H5" s="22">
        <f>F5*G5</f>
        <v>50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 t="s">
        <v>306</v>
      </c>
      <c r="D6" s="28"/>
      <c r="E6" s="21" t="s">
        <v>128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/>
      <c r="D7" s="28"/>
      <c r="E7" s="176" t="s">
        <v>137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0</v>
      </c>
      <c r="S7" s="103">
        <f t="shared" ref="S7:S34" si="2">S6+R7</f>
        <v>2</v>
      </c>
    </row>
    <row r="8" spans="1:19" ht="14.25" customHeight="1" x14ac:dyDescent="0.25">
      <c r="A8" s="236" t="s">
        <v>181</v>
      </c>
      <c r="B8" s="237"/>
      <c r="C8" s="28"/>
      <c r="D8" s="28"/>
      <c r="E8" s="176" t="s">
        <v>137</v>
      </c>
      <c r="F8" s="22">
        <v>1</v>
      </c>
      <c r="G8" s="108">
        <f t="shared" si="0"/>
        <v>50</v>
      </c>
      <c r="H8" s="22">
        <f t="shared" si="1"/>
        <v>50</v>
      </c>
      <c r="K8" s="9"/>
      <c r="L8" s="9"/>
      <c r="M8" s="9"/>
      <c r="N8" s="9"/>
      <c r="Q8" s="103">
        <v>5</v>
      </c>
      <c r="R8" s="103">
        <f>COUNTIF(E8,R2)</f>
        <v>0</v>
      </c>
      <c r="S8" s="103">
        <f t="shared" si="2"/>
        <v>2</v>
      </c>
    </row>
    <row r="9" spans="1:19" x14ac:dyDescent="0.25">
      <c r="A9" s="236" t="s">
        <v>182</v>
      </c>
      <c r="B9" s="237"/>
      <c r="C9" s="28"/>
      <c r="D9" s="28"/>
      <c r="E9" s="21"/>
      <c r="F9" s="22"/>
      <c r="G9" s="108">
        <f t="shared" si="0"/>
        <v>50</v>
      </c>
      <c r="H9" s="22">
        <f t="shared" si="1"/>
        <v>0</v>
      </c>
      <c r="Q9" s="103">
        <v>6</v>
      </c>
      <c r="R9" s="103">
        <f>COUNTIF(E9,R2)</f>
        <v>0</v>
      </c>
      <c r="S9" s="103">
        <f t="shared" si="2"/>
        <v>2</v>
      </c>
    </row>
    <row r="10" spans="1:19" x14ac:dyDescent="0.25">
      <c r="A10" s="236" t="s">
        <v>183</v>
      </c>
      <c r="B10" s="237"/>
      <c r="C10" s="28"/>
      <c r="D10" s="28"/>
      <c r="E10" s="21"/>
      <c r="F10" s="22"/>
      <c r="G10" s="108">
        <f t="shared" si="0"/>
        <v>50</v>
      </c>
      <c r="H10" s="22">
        <f t="shared" si="1"/>
        <v>0</v>
      </c>
      <c r="Q10" s="103">
        <v>7</v>
      </c>
      <c r="R10" s="103">
        <f>COUNTIF(E10,R2)</f>
        <v>0</v>
      </c>
      <c r="S10" s="103">
        <f t="shared" si="2"/>
        <v>2</v>
      </c>
    </row>
    <row r="11" spans="1:19" x14ac:dyDescent="0.25">
      <c r="A11" s="236" t="s">
        <v>184</v>
      </c>
      <c r="B11" s="237"/>
      <c r="C11" s="28"/>
      <c r="D11" s="28"/>
      <c r="E11" s="21"/>
      <c r="F11" s="22"/>
      <c r="G11" s="108">
        <f t="shared" si="0"/>
        <v>50</v>
      </c>
      <c r="H11" s="22">
        <f t="shared" si="1"/>
        <v>0</v>
      </c>
      <c r="Q11" s="103">
        <v>8</v>
      </c>
      <c r="R11" s="103">
        <f>COUNTIF(E11,R2)</f>
        <v>0</v>
      </c>
      <c r="S11" s="103">
        <f t="shared" si="2"/>
        <v>2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2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2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2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2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2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2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2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2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2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2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2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2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2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2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2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2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2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2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2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2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2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2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2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2</v>
      </c>
      <c r="F35" s="23">
        <f>SUM(F4:F34)</f>
        <v>4.5</v>
      </c>
      <c r="G35" s="24" t="s">
        <v>96</v>
      </c>
      <c r="H35" s="25">
        <f>SUM(H4:H34)</f>
        <v>225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S35"/>
  <sheetViews>
    <sheetView rightToLeft="1" workbookViewId="0">
      <selection activeCell="D8" sqref="D8"/>
    </sheetView>
  </sheetViews>
  <sheetFormatPr defaultColWidth="9" defaultRowHeight="15" x14ac:dyDescent="0.25"/>
  <cols>
    <col min="1" max="2" width="9" style="11"/>
    <col min="3" max="3" width="11.85546875" style="26" customWidth="1"/>
    <col min="4" max="4" width="35.28515625" style="26" bestFit="1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53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/>
      <c r="D4" s="28" t="s">
        <v>208</v>
      </c>
      <c r="E4" s="21" t="s">
        <v>128</v>
      </c>
      <c r="F4" s="22"/>
      <c r="G4" s="27">
        <f>الموظفين!E34/30</f>
        <v>50</v>
      </c>
      <c r="H4" s="22">
        <f>F4*G4</f>
        <v>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21" t="s">
        <v>136</v>
      </c>
      <c r="F5" s="22"/>
      <c r="G5" s="108">
        <f>G4</f>
        <v>50</v>
      </c>
      <c r="H5" s="22">
        <f>F5*G5</f>
        <v>0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/>
      <c r="D6" s="28"/>
      <c r="E6" s="21" t="s">
        <v>136</v>
      </c>
      <c r="F6" s="22"/>
      <c r="G6" s="108">
        <f t="shared" ref="G6:G34" si="0">G5</f>
        <v>50</v>
      </c>
      <c r="H6" s="22">
        <f t="shared" ref="H6:H34" si="1">F6*G6</f>
        <v>0</v>
      </c>
      <c r="K6" s="9"/>
      <c r="L6" s="9"/>
      <c r="M6" s="9"/>
      <c r="N6" s="9"/>
      <c r="Q6" s="103">
        <v>3</v>
      </c>
      <c r="R6" s="103">
        <f>COUNTIF(E6,R2)</f>
        <v>0</v>
      </c>
      <c r="S6" s="103">
        <f>S5+R6</f>
        <v>1</v>
      </c>
    </row>
    <row r="7" spans="1:19" ht="14.25" customHeight="1" x14ac:dyDescent="0.25">
      <c r="A7" s="236" t="s">
        <v>180</v>
      </c>
      <c r="B7" s="237"/>
      <c r="C7" s="28"/>
      <c r="D7" s="28"/>
      <c r="E7" s="21" t="s">
        <v>136</v>
      </c>
      <c r="F7" s="22"/>
      <c r="G7" s="108">
        <f t="shared" si="0"/>
        <v>50</v>
      </c>
      <c r="H7" s="22">
        <f t="shared" si="1"/>
        <v>0</v>
      </c>
      <c r="K7" s="9"/>
      <c r="L7" s="9"/>
      <c r="M7" s="9"/>
      <c r="N7" s="9"/>
      <c r="Q7" s="103">
        <v>4</v>
      </c>
      <c r="R7" s="103">
        <f>COUNTIF(E7,R2)</f>
        <v>0</v>
      </c>
      <c r="S7" s="103">
        <f t="shared" ref="S7:S34" si="2">S6+R7</f>
        <v>1</v>
      </c>
    </row>
    <row r="8" spans="1:19" ht="14.25" customHeight="1" x14ac:dyDescent="0.25">
      <c r="A8" s="236" t="s">
        <v>181</v>
      </c>
      <c r="B8" s="237"/>
      <c r="C8" s="28"/>
      <c r="D8" s="28"/>
      <c r="E8" s="21" t="s">
        <v>136</v>
      </c>
      <c r="F8" s="22"/>
      <c r="G8" s="108">
        <f t="shared" si="0"/>
        <v>50</v>
      </c>
      <c r="H8" s="22">
        <f t="shared" si="1"/>
        <v>0</v>
      </c>
      <c r="K8" s="9"/>
      <c r="L8" s="9"/>
      <c r="M8" s="9"/>
      <c r="N8" s="9"/>
      <c r="Q8" s="103">
        <v>5</v>
      </c>
      <c r="R8" s="103">
        <f>COUNTIF(E8,R2)</f>
        <v>0</v>
      </c>
      <c r="S8" s="103">
        <f t="shared" si="2"/>
        <v>1</v>
      </c>
    </row>
    <row r="9" spans="1:19" x14ac:dyDescent="0.25">
      <c r="A9" s="236" t="s">
        <v>182</v>
      </c>
      <c r="B9" s="237"/>
      <c r="C9" s="28"/>
      <c r="D9" s="28"/>
      <c r="E9" s="21"/>
      <c r="F9" s="22"/>
      <c r="G9" s="108">
        <f t="shared" si="0"/>
        <v>50</v>
      </c>
      <c r="H9" s="22">
        <f t="shared" si="1"/>
        <v>0</v>
      </c>
      <c r="Q9" s="103">
        <v>6</v>
      </c>
      <c r="R9" s="103">
        <f>COUNTIF(E9,R2)</f>
        <v>0</v>
      </c>
      <c r="S9" s="103">
        <f t="shared" si="2"/>
        <v>1</v>
      </c>
    </row>
    <row r="10" spans="1:19" x14ac:dyDescent="0.25">
      <c r="A10" s="236" t="s">
        <v>183</v>
      </c>
      <c r="B10" s="237"/>
      <c r="C10" s="28"/>
      <c r="D10" s="28"/>
      <c r="E10" s="21"/>
      <c r="F10" s="22"/>
      <c r="G10" s="108">
        <f t="shared" si="0"/>
        <v>50</v>
      </c>
      <c r="H10" s="22">
        <f t="shared" si="1"/>
        <v>0</v>
      </c>
      <c r="Q10" s="103">
        <v>7</v>
      </c>
      <c r="R10" s="103">
        <f>COUNTIF(E10,R2)</f>
        <v>0</v>
      </c>
      <c r="S10" s="103">
        <f t="shared" si="2"/>
        <v>1</v>
      </c>
    </row>
    <row r="11" spans="1:19" x14ac:dyDescent="0.25">
      <c r="A11" s="236" t="s">
        <v>184</v>
      </c>
      <c r="B11" s="237"/>
      <c r="C11" s="28"/>
      <c r="D11" s="28"/>
      <c r="E11" s="21"/>
      <c r="F11" s="22"/>
      <c r="G11" s="108">
        <f t="shared" si="0"/>
        <v>50</v>
      </c>
      <c r="H11" s="22">
        <f t="shared" si="1"/>
        <v>0</v>
      </c>
      <c r="Q11" s="103">
        <v>8</v>
      </c>
      <c r="R11" s="103">
        <f>COUNTIF(E11,R2)</f>
        <v>0</v>
      </c>
      <c r="S11" s="103">
        <f t="shared" si="2"/>
        <v>1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1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1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1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1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1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1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1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1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1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1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1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1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1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1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1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1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1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1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1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1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1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1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1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1</v>
      </c>
      <c r="F35" s="23">
        <f>SUM(F4:F34)</f>
        <v>0</v>
      </c>
      <c r="G35" s="24" t="s">
        <v>96</v>
      </c>
      <c r="H35" s="25">
        <f>SUM(H4:H34)</f>
        <v>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S35"/>
  <sheetViews>
    <sheetView rightToLeft="1" workbookViewId="0">
      <selection activeCell="E12" sqref="E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51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194</v>
      </c>
      <c r="D4" s="28"/>
      <c r="E4" s="21" t="s">
        <v>128</v>
      </c>
      <c r="F4" s="22">
        <v>1</v>
      </c>
      <c r="G4" s="27">
        <f>الموظفين!E35/30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/>
      <c r="D5" s="28"/>
      <c r="E5" s="176" t="s">
        <v>137</v>
      </c>
      <c r="F5" s="22">
        <v>1</v>
      </c>
      <c r="G5" s="108">
        <f>G4</f>
        <v>50</v>
      </c>
      <c r="H5" s="22">
        <f>F5*G5</f>
        <v>50</v>
      </c>
      <c r="K5" s="9"/>
      <c r="L5" s="9"/>
      <c r="M5" s="9"/>
      <c r="N5" s="9"/>
      <c r="Q5" s="103">
        <v>2</v>
      </c>
      <c r="R5" s="103">
        <f>COUNTIF(E5,R2)</f>
        <v>0</v>
      </c>
      <c r="S5" s="103">
        <f>S4+R5</f>
        <v>1</v>
      </c>
    </row>
    <row r="6" spans="1:19" ht="14.25" customHeight="1" x14ac:dyDescent="0.25">
      <c r="A6" s="236" t="s">
        <v>179</v>
      </c>
      <c r="B6" s="237"/>
      <c r="C6" s="28" t="s">
        <v>420</v>
      </c>
      <c r="D6" s="28"/>
      <c r="E6" s="21" t="s">
        <v>128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418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592</v>
      </c>
      <c r="D8" s="28"/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 t="s">
        <v>191</v>
      </c>
      <c r="D9" s="28"/>
      <c r="E9" s="21" t="s">
        <v>128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1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588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190</v>
      </c>
      <c r="D11" s="28"/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176" t="s">
        <v>137</v>
      </c>
      <c r="F12" s="22">
        <v>1</v>
      </c>
      <c r="G12" s="108">
        <f t="shared" si="0"/>
        <v>50</v>
      </c>
      <c r="H12" s="22">
        <f t="shared" si="1"/>
        <v>50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9</v>
      </c>
      <c r="G35" s="24" t="s">
        <v>96</v>
      </c>
      <c r="H35" s="25">
        <f>SUM(H4:H34)</f>
        <v>450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52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201</v>
      </c>
      <c r="D4" s="28"/>
      <c r="E4" s="21" t="s">
        <v>128</v>
      </c>
      <c r="F4" s="22">
        <v>0.5</v>
      </c>
      <c r="G4" s="27">
        <f>الموظفين!E36/30</f>
        <v>50</v>
      </c>
      <c r="H4" s="22">
        <f>F4*G4</f>
        <v>25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195</v>
      </c>
      <c r="D5" s="28"/>
      <c r="E5" s="21" t="s">
        <v>128</v>
      </c>
      <c r="F5" s="22">
        <v>1</v>
      </c>
      <c r="G5" s="108">
        <f>G4</f>
        <v>50</v>
      </c>
      <c r="H5" s="22">
        <f>F5*G5</f>
        <v>50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/>
      <c r="D6" s="28"/>
      <c r="E6" s="176" t="s">
        <v>137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9"/>
      <c r="L6" s="9"/>
      <c r="M6" s="9"/>
      <c r="N6" s="9"/>
      <c r="Q6" s="103">
        <v>3</v>
      </c>
      <c r="R6" s="103">
        <f>COUNTIF(E6,R2)</f>
        <v>0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418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306</v>
      </c>
      <c r="D8" s="28"/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 t="s">
        <v>191</v>
      </c>
      <c r="D9" s="28"/>
      <c r="E9" s="21" t="s">
        <v>128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1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156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511</v>
      </c>
      <c r="D11" s="28"/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7.5</v>
      </c>
      <c r="G35" s="24" t="s">
        <v>96</v>
      </c>
      <c r="H35" s="25">
        <f>SUM(H4:H34)</f>
        <v>375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CA52-F014-4DBB-989F-89FC139ABC88}">
  <sheetPr codeName="Sheet108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205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144" t="s">
        <v>71</v>
      </c>
      <c r="G3" s="144" t="s">
        <v>95</v>
      </c>
      <c r="H3" s="144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195</v>
      </c>
      <c r="D4" s="28"/>
      <c r="E4" s="21" t="s">
        <v>128</v>
      </c>
      <c r="F4" s="22">
        <v>1</v>
      </c>
      <c r="G4" s="27">
        <f>الموظفين!E36/30</f>
        <v>50</v>
      </c>
      <c r="H4" s="22">
        <f>F4*G4</f>
        <v>50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191</v>
      </c>
      <c r="D5" s="28"/>
      <c r="E5" s="21" t="s">
        <v>128</v>
      </c>
      <c r="F5" s="22">
        <v>1</v>
      </c>
      <c r="G5" s="108">
        <f>G4</f>
        <v>50</v>
      </c>
      <c r="H5" s="22">
        <f>F5*G5</f>
        <v>50</v>
      </c>
      <c r="K5" s="48"/>
      <c r="L5" s="48"/>
      <c r="M5" s="48"/>
      <c r="N5" s="48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/>
      <c r="D6" s="28"/>
      <c r="E6" s="176" t="s">
        <v>137</v>
      </c>
      <c r="F6" s="22">
        <v>1</v>
      </c>
      <c r="G6" s="108">
        <f t="shared" ref="G6:G34" si="0">G5</f>
        <v>50</v>
      </c>
      <c r="H6" s="22">
        <f t="shared" ref="H6:H34" si="1">F6*G6</f>
        <v>50</v>
      </c>
      <c r="K6" s="48"/>
      <c r="L6" s="48"/>
      <c r="M6" s="48"/>
      <c r="N6" s="48"/>
      <c r="Q6" s="103">
        <v>3</v>
      </c>
      <c r="R6" s="103">
        <f>COUNTIF(E6,R2)</f>
        <v>0</v>
      </c>
      <c r="S6" s="103">
        <f>S5+R6</f>
        <v>2</v>
      </c>
    </row>
    <row r="7" spans="1:19" ht="14.25" customHeight="1" x14ac:dyDescent="0.25">
      <c r="A7" s="236" t="s">
        <v>180</v>
      </c>
      <c r="B7" s="237"/>
      <c r="C7" s="28" t="s">
        <v>192</v>
      </c>
      <c r="D7" s="28"/>
      <c r="E7" s="21" t="s">
        <v>128</v>
      </c>
      <c r="F7" s="22">
        <v>1</v>
      </c>
      <c r="G7" s="108">
        <f t="shared" si="0"/>
        <v>50</v>
      </c>
      <c r="H7" s="22">
        <f t="shared" si="1"/>
        <v>50</v>
      </c>
      <c r="K7" s="48"/>
      <c r="L7" s="48"/>
      <c r="M7" s="48"/>
      <c r="N7" s="48"/>
      <c r="Q7" s="103">
        <v>4</v>
      </c>
      <c r="R7" s="103">
        <f>COUNTIF(E7,R2)</f>
        <v>1</v>
      </c>
      <c r="S7" s="103">
        <f t="shared" ref="S7:S34" si="2">S6+R7</f>
        <v>3</v>
      </c>
    </row>
    <row r="8" spans="1:19" ht="14.25" customHeight="1" x14ac:dyDescent="0.25">
      <c r="A8" s="236" t="s">
        <v>181</v>
      </c>
      <c r="B8" s="237"/>
      <c r="C8" s="28" t="s">
        <v>195</v>
      </c>
      <c r="D8" s="28"/>
      <c r="E8" s="21" t="s">
        <v>128</v>
      </c>
      <c r="F8" s="22">
        <v>1</v>
      </c>
      <c r="G8" s="108">
        <f t="shared" si="0"/>
        <v>50</v>
      </c>
      <c r="H8" s="22">
        <f t="shared" si="1"/>
        <v>50</v>
      </c>
      <c r="K8" s="48"/>
      <c r="L8" s="48"/>
      <c r="M8" s="48"/>
      <c r="N8" s="48"/>
      <c r="Q8" s="103">
        <v>5</v>
      </c>
      <c r="R8" s="103">
        <f>COUNTIF(E8,R2)</f>
        <v>1</v>
      </c>
      <c r="S8" s="103">
        <f t="shared" si="2"/>
        <v>4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50</v>
      </c>
      <c r="H9" s="22">
        <f t="shared" si="1"/>
        <v>50</v>
      </c>
      <c r="Q9" s="103">
        <v>6</v>
      </c>
      <c r="R9" s="103">
        <f>COUNTIF(E9,R2)</f>
        <v>0</v>
      </c>
      <c r="S9" s="103">
        <f t="shared" si="2"/>
        <v>4</v>
      </c>
    </row>
    <row r="10" spans="1:19" x14ac:dyDescent="0.25">
      <c r="A10" s="236" t="s">
        <v>183</v>
      </c>
      <c r="B10" s="237"/>
      <c r="C10" s="28" t="s">
        <v>418</v>
      </c>
      <c r="D10" s="28"/>
      <c r="E10" s="21" t="s">
        <v>128</v>
      </c>
      <c r="F10" s="22">
        <v>1</v>
      </c>
      <c r="G10" s="108">
        <f t="shared" si="0"/>
        <v>50</v>
      </c>
      <c r="H10" s="22">
        <f t="shared" si="1"/>
        <v>50</v>
      </c>
      <c r="Q10" s="103">
        <v>7</v>
      </c>
      <c r="R10" s="103">
        <f>COUNTIF(E10,R2)</f>
        <v>1</v>
      </c>
      <c r="S10" s="103">
        <f t="shared" si="2"/>
        <v>5</v>
      </c>
    </row>
    <row r="11" spans="1:19" x14ac:dyDescent="0.25">
      <c r="A11" s="236" t="s">
        <v>184</v>
      </c>
      <c r="B11" s="237"/>
      <c r="C11" s="28" t="s">
        <v>307</v>
      </c>
      <c r="D11" s="28"/>
      <c r="E11" s="21" t="s">
        <v>128</v>
      </c>
      <c r="F11" s="22">
        <v>1</v>
      </c>
      <c r="G11" s="108">
        <f t="shared" si="0"/>
        <v>50</v>
      </c>
      <c r="H11" s="22">
        <f t="shared" si="1"/>
        <v>50</v>
      </c>
      <c r="Q11" s="103">
        <v>8</v>
      </c>
      <c r="R11" s="103">
        <f>COUNTIF(E11,R2)</f>
        <v>1</v>
      </c>
      <c r="S11" s="103">
        <f t="shared" si="2"/>
        <v>6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50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6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50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6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50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6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50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6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50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6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50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6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50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6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50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6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50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6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50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6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50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6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50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6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50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6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50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6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50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6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50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6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50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6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50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6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50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6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50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6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50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6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50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6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50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6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6</v>
      </c>
      <c r="F35" s="23">
        <f>SUM(F4:F34)</f>
        <v>8</v>
      </c>
      <c r="G35" s="146" t="s">
        <v>96</v>
      </c>
      <c r="H35" s="25">
        <f>SUM(H4:H34)</f>
        <v>400</v>
      </c>
      <c r="I35" s="101"/>
      <c r="J35" s="101"/>
    </row>
  </sheetData>
  <mergeCells count="35">
    <mergeCell ref="A7:B7"/>
    <mergeCell ref="C1:E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5:B35"/>
    <mergeCell ref="C35:D3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1263C5-0746-4C25-9822-4A123C0B2BA1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</sheetPr>
  <dimension ref="A1:J143"/>
  <sheetViews>
    <sheetView rightToLeft="1" workbookViewId="0">
      <pane ySplit="1" topLeftCell="A2" activePane="bottomLeft" state="frozen"/>
      <selection pane="bottomLeft" sqref="A1:B1"/>
    </sheetView>
  </sheetViews>
  <sheetFormatPr defaultColWidth="9" defaultRowHeight="15" x14ac:dyDescent="0.25"/>
  <cols>
    <col min="1" max="2" width="9" style="1"/>
    <col min="3" max="3" width="27.28515625" style="8" customWidth="1"/>
    <col min="4" max="4" width="9" style="1"/>
    <col min="5" max="5" width="15.42578125" style="1" customWidth="1"/>
    <col min="6" max="16384" width="9" style="1"/>
  </cols>
  <sheetData>
    <row r="1" spans="1:10" s="3" customFormat="1" ht="30.75" customHeight="1" x14ac:dyDescent="0.25">
      <c r="A1" s="226" t="s">
        <v>12</v>
      </c>
      <c r="B1" s="227"/>
      <c r="C1" s="12" t="s">
        <v>13</v>
      </c>
      <c r="D1" s="215" t="s">
        <v>14</v>
      </c>
      <c r="E1" s="217"/>
      <c r="F1" s="220" t="s">
        <v>25</v>
      </c>
      <c r="G1" s="220"/>
      <c r="H1" s="220" t="s">
        <v>102</v>
      </c>
      <c r="I1" s="220"/>
    </row>
    <row r="2" spans="1:10" x14ac:dyDescent="0.25">
      <c r="A2" s="228" t="s">
        <v>104</v>
      </c>
      <c r="B2" s="229"/>
      <c r="C2" s="37"/>
      <c r="D2" s="228">
        <v>50000</v>
      </c>
      <c r="E2" s="229"/>
      <c r="F2" s="221"/>
      <c r="G2" s="221"/>
      <c r="H2" s="221"/>
      <c r="I2" s="221"/>
    </row>
    <row r="3" spans="1:10" ht="14.25" customHeight="1" x14ac:dyDescent="0.25">
      <c r="A3" s="228" t="s">
        <v>105</v>
      </c>
      <c r="B3" s="229"/>
      <c r="C3" s="37"/>
      <c r="D3" s="228">
        <v>15000</v>
      </c>
      <c r="E3" s="229"/>
      <c r="F3" s="221"/>
      <c r="G3" s="221"/>
      <c r="H3" s="221">
        <v>0</v>
      </c>
      <c r="I3" s="221"/>
      <c r="J3" s="4"/>
    </row>
    <row r="4" spans="1:10" ht="14.25" customHeight="1" x14ac:dyDescent="0.25">
      <c r="A4" s="228" t="s">
        <v>106</v>
      </c>
      <c r="B4" s="229"/>
      <c r="C4" s="37"/>
      <c r="D4" s="228">
        <v>5000</v>
      </c>
      <c r="E4" s="229"/>
      <c r="F4" s="221"/>
      <c r="G4" s="221"/>
      <c r="H4" s="221">
        <v>0</v>
      </c>
      <c r="I4" s="221"/>
      <c r="J4" s="4"/>
    </row>
    <row r="5" spans="1:10" ht="15.75" x14ac:dyDescent="0.25">
      <c r="A5" s="224"/>
      <c r="B5" s="225"/>
      <c r="C5" s="36"/>
      <c r="D5" s="224"/>
      <c r="E5" s="225"/>
      <c r="F5" s="223" t="s">
        <v>103</v>
      </c>
      <c r="G5" s="223"/>
      <c r="H5" s="222">
        <f>SUM(H2:I4)</f>
        <v>0</v>
      </c>
      <c r="I5" s="222"/>
    </row>
    <row r="142" spans="7:8" x14ac:dyDescent="0.25">
      <c r="G142" s="1" t="s">
        <v>22</v>
      </c>
      <c r="H142" s="1" t="s">
        <v>23</v>
      </c>
    </row>
    <row r="143" spans="7:8" x14ac:dyDescent="0.25">
      <c r="G143" s="1">
        <v>1550</v>
      </c>
      <c r="H143" s="1">
        <v>1500</v>
      </c>
    </row>
  </sheetData>
  <sheetProtection algorithmName="SHA-512" hashValue="XPgrMjlKndqvZKfHGDn5JgVUavByNAH9iwhJBwj9iN+tzuqMJWycIvaIneDczyO5ROwLn7f5QmfK6BcOPYg75Q==" saltValue="m8SMskAhEh2NkbIKDMVAGQ==" spinCount="100000" sheet="1" objects="1" scenarios="1"/>
  <autoFilter ref="A1:I1" xr:uid="{00000000-0009-0000-0000-000003000000}">
    <filterColumn colId="0" showButton="0"/>
    <filterColumn colId="3" showButton="0"/>
    <filterColumn colId="5" showButton="0"/>
    <filterColumn colId="7" showButton="0"/>
  </autoFilter>
  <mergeCells count="20">
    <mergeCell ref="A5:B5"/>
    <mergeCell ref="D1:E1"/>
    <mergeCell ref="A1:B1"/>
    <mergeCell ref="A2:B2"/>
    <mergeCell ref="A3:B3"/>
    <mergeCell ref="A4:B4"/>
    <mergeCell ref="D2:E2"/>
    <mergeCell ref="D3:E3"/>
    <mergeCell ref="D4:E4"/>
    <mergeCell ref="D5:E5"/>
    <mergeCell ref="F1:G1"/>
    <mergeCell ref="F2:G2"/>
    <mergeCell ref="F3:G3"/>
    <mergeCell ref="F4:G4"/>
    <mergeCell ref="H5:I5"/>
    <mergeCell ref="F5:G5"/>
    <mergeCell ref="H1:I1"/>
    <mergeCell ref="H2:I2"/>
    <mergeCell ref="H3:I3"/>
    <mergeCell ref="H4:I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S35"/>
  <sheetViews>
    <sheetView rightToLeft="1" workbookViewId="0">
      <selection activeCell="D8" sqref="D8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53" t="s">
        <v>57</v>
      </c>
      <c r="D1" s="253"/>
      <c r="E1" s="253"/>
    </row>
    <row r="2" spans="1:19" x14ac:dyDescent="0.25">
      <c r="C2" s="254"/>
      <c r="D2" s="254"/>
      <c r="E2" s="254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196</v>
      </c>
      <c r="D4" s="28"/>
      <c r="E4" s="21" t="s">
        <v>128</v>
      </c>
      <c r="F4" s="22">
        <v>1</v>
      </c>
      <c r="G4" s="27">
        <f>الموظفين!E39/30</f>
        <v>43.333333333333336</v>
      </c>
      <c r="H4" s="22">
        <f>F4*G4</f>
        <v>43.333333333333336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311</v>
      </c>
      <c r="D5" s="28"/>
      <c r="E5" s="21" t="s">
        <v>128</v>
      </c>
      <c r="F5" s="22">
        <v>1</v>
      </c>
      <c r="G5" s="108">
        <f>G4</f>
        <v>43.333333333333336</v>
      </c>
      <c r="H5" s="22">
        <f>F5*G5</f>
        <v>43.333333333333336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191</v>
      </c>
      <c r="D6" s="28"/>
      <c r="E6" s="21" t="s">
        <v>128</v>
      </c>
      <c r="F6" s="22">
        <v>1</v>
      </c>
      <c r="G6" s="108">
        <f t="shared" ref="G6:G34" si="0">G5</f>
        <v>43.333333333333336</v>
      </c>
      <c r="H6" s="22">
        <f t="shared" ref="H6:H34" si="1">F6*G6</f>
        <v>43.333333333333336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312</v>
      </c>
      <c r="D7" s="28"/>
      <c r="E7" s="21" t="s">
        <v>128</v>
      </c>
      <c r="F7" s="22">
        <v>1</v>
      </c>
      <c r="G7" s="108">
        <f t="shared" si="0"/>
        <v>43.333333333333336</v>
      </c>
      <c r="H7" s="22">
        <f t="shared" si="1"/>
        <v>43.333333333333336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/>
      <c r="D8" s="176" t="s">
        <v>593</v>
      </c>
      <c r="E8" s="21" t="s">
        <v>136</v>
      </c>
      <c r="F8" s="22"/>
      <c r="G8" s="108">
        <f t="shared" si="0"/>
        <v>43.333333333333336</v>
      </c>
      <c r="H8" s="22">
        <f t="shared" si="1"/>
        <v>0</v>
      </c>
      <c r="K8" s="9"/>
      <c r="L8" s="9"/>
      <c r="M8" s="9"/>
      <c r="N8" s="9"/>
      <c r="Q8" s="103">
        <v>5</v>
      </c>
      <c r="R8" s="103">
        <f>COUNTIF(E8,R2)</f>
        <v>0</v>
      </c>
      <c r="S8" s="103">
        <f t="shared" si="2"/>
        <v>4</v>
      </c>
    </row>
    <row r="9" spans="1:19" x14ac:dyDescent="0.25">
      <c r="A9" s="236" t="s">
        <v>182</v>
      </c>
      <c r="B9" s="237"/>
      <c r="C9" s="28"/>
      <c r="D9" s="28"/>
      <c r="E9" s="21"/>
      <c r="F9" s="22"/>
      <c r="G9" s="108">
        <f t="shared" si="0"/>
        <v>43.333333333333336</v>
      </c>
      <c r="H9" s="22">
        <f t="shared" si="1"/>
        <v>0</v>
      </c>
      <c r="Q9" s="103">
        <v>6</v>
      </c>
      <c r="R9" s="103">
        <f>COUNTIF(E9,R2)</f>
        <v>0</v>
      </c>
      <c r="S9" s="103">
        <f t="shared" si="2"/>
        <v>4</v>
      </c>
    </row>
    <row r="10" spans="1:19" x14ac:dyDescent="0.25">
      <c r="A10" s="236" t="s">
        <v>183</v>
      </c>
      <c r="B10" s="237"/>
      <c r="C10" s="28"/>
      <c r="D10" s="28"/>
      <c r="E10" s="21"/>
      <c r="F10" s="22"/>
      <c r="G10" s="108">
        <f t="shared" si="0"/>
        <v>43.333333333333336</v>
      </c>
      <c r="H10" s="22">
        <f t="shared" si="1"/>
        <v>0</v>
      </c>
      <c r="Q10" s="103">
        <v>7</v>
      </c>
      <c r="R10" s="103">
        <f>COUNTIF(E10,R2)</f>
        <v>0</v>
      </c>
      <c r="S10" s="103">
        <f t="shared" si="2"/>
        <v>4</v>
      </c>
    </row>
    <row r="11" spans="1:19" x14ac:dyDescent="0.25">
      <c r="A11" s="236" t="s">
        <v>184</v>
      </c>
      <c r="B11" s="237"/>
      <c r="C11" s="28"/>
      <c r="D11" s="28"/>
      <c r="E11" s="21"/>
      <c r="F11" s="22"/>
      <c r="G11" s="108">
        <f t="shared" si="0"/>
        <v>43.333333333333336</v>
      </c>
      <c r="H11" s="22">
        <f t="shared" si="1"/>
        <v>0</v>
      </c>
      <c r="Q11" s="103">
        <v>8</v>
      </c>
      <c r="R11" s="103">
        <f>COUNTIF(E11,R2)</f>
        <v>0</v>
      </c>
      <c r="S11" s="103">
        <f t="shared" si="2"/>
        <v>4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43.333333333333336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4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43.333333333333336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4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43.333333333333336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4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43.333333333333336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4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43.333333333333336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4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43.333333333333336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4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43.333333333333336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4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43.333333333333336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4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43.333333333333336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4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43.333333333333336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4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43.333333333333336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4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43.333333333333336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4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43.333333333333336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4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43.333333333333336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4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43.333333333333336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4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43.333333333333336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4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43.333333333333336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4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43.333333333333336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4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43.333333333333336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4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43.333333333333336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4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43.333333333333336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4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43.333333333333336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4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43.333333333333336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4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4</v>
      </c>
      <c r="F35" s="23">
        <f>SUM(F4:F34)</f>
        <v>4</v>
      </c>
      <c r="G35" s="24" t="s">
        <v>96</v>
      </c>
      <c r="H35" s="25">
        <f>SUM(H4:H34)</f>
        <v>173.33333333333334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tabColor theme="7" tint="0.59999389629810485"/>
  </sheetPr>
  <dimension ref="A2:J33"/>
  <sheetViews>
    <sheetView rightToLeft="1" workbookViewId="0">
      <selection activeCell="H24" sqref="H24"/>
    </sheetView>
  </sheetViews>
  <sheetFormatPr defaultColWidth="9" defaultRowHeight="15" x14ac:dyDescent="0.25"/>
  <cols>
    <col min="1" max="1" width="16.140625" style="2" customWidth="1"/>
    <col min="2" max="2" width="38.140625" style="2" customWidth="1"/>
    <col min="3" max="3" width="21" style="2" customWidth="1"/>
    <col min="4" max="16384" width="9" style="2"/>
  </cols>
  <sheetData>
    <row r="2" spans="1:10" x14ac:dyDescent="0.25">
      <c r="A2" s="16" t="s">
        <v>89</v>
      </c>
      <c r="B2" s="16" t="s">
        <v>90</v>
      </c>
      <c r="C2" s="16" t="s">
        <v>91</v>
      </c>
      <c r="D2" s="20" t="s">
        <v>11</v>
      </c>
    </row>
    <row r="3" spans="1:10" x14ac:dyDescent="0.25">
      <c r="A3" s="17" t="s">
        <v>177</v>
      </c>
      <c r="B3" s="18" t="s">
        <v>245</v>
      </c>
      <c r="C3" s="18">
        <v>25</v>
      </c>
      <c r="D3" s="19">
        <f>SUM(C3:C33)</f>
        <v>60</v>
      </c>
      <c r="E3" s="255"/>
      <c r="F3" s="255"/>
      <c r="G3" s="255"/>
      <c r="H3" s="255"/>
      <c r="I3" s="255"/>
      <c r="J3" s="255"/>
    </row>
    <row r="4" spans="1:10" x14ac:dyDescent="0.25">
      <c r="A4" s="17" t="s">
        <v>178</v>
      </c>
      <c r="B4" s="18"/>
      <c r="C4" s="18"/>
      <c r="E4" s="255"/>
      <c r="F4" s="255"/>
      <c r="G4" s="255"/>
      <c r="H4" s="255"/>
      <c r="I4" s="255"/>
      <c r="J4" s="255"/>
    </row>
    <row r="5" spans="1:10" x14ac:dyDescent="0.25">
      <c r="A5" s="17" t="s">
        <v>179</v>
      </c>
      <c r="B5" s="18"/>
      <c r="C5" s="18"/>
      <c r="E5" s="255"/>
      <c r="F5" s="255"/>
      <c r="G5" s="255"/>
      <c r="H5" s="255"/>
      <c r="I5" s="255"/>
      <c r="J5" s="255"/>
    </row>
    <row r="6" spans="1:10" x14ac:dyDescent="0.25">
      <c r="A6" s="17" t="s">
        <v>180</v>
      </c>
      <c r="B6" s="18" t="s">
        <v>522</v>
      </c>
      <c r="C6" s="18">
        <f>10+15</f>
        <v>25</v>
      </c>
    </row>
    <row r="7" spans="1:10" x14ac:dyDescent="0.25">
      <c r="A7" s="17" t="s">
        <v>181</v>
      </c>
      <c r="B7" s="18"/>
      <c r="C7" s="18"/>
    </row>
    <row r="8" spans="1:10" x14ac:dyDescent="0.25">
      <c r="A8" s="17" t="s">
        <v>182</v>
      </c>
      <c r="B8" s="18"/>
      <c r="C8" s="18"/>
    </row>
    <row r="9" spans="1:10" x14ac:dyDescent="0.25">
      <c r="A9" s="17" t="s">
        <v>183</v>
      </c>
      <c r="B9" s="18"/>
      <c r="C9" s="18"/>
    </row>
    <row r="10" spans="1:10" x14ac:dyDescent="0.25">
      <c r="A10" s="17" t="s">
        <v>184</v>
      </c>
      <c r="B10" s="18" t="s">
        <v>844</v>
      </c>
      <c r="C10" s="18">
        <v>10</v>
      </c>
    </row>
    <row r="11" spans="1:10" x14ac:dyDescent="0.25">
      <c r="A11" s="17" t="s">
        <v>185</v>
      </c>
      <c r="B11" s="18"/>
      <c r="C11" s="18"/>
    </row>
    <row r="12" spans="1:10" x14ac:dyDescent="0.25">
      <c r="A12" s="17" t="s">
        <v>186</v>
      </c>
      <c r="B12" s="18"/>
      <c r="C12" s="18"/>
    </row>
    <row r="13" spans="1:10" x14ac:dyDescent="0.25">
      <c r="A13" s="17" t="s">
        <v>187</v>
      </c>
      <c r="B13" s="18"/>
      <c r="C13" s="18"/>
    </row>
    <row r="14" spans="1:10" x14ac:dyDescent="0.25">
      <c r="A14" s="17" t="s">
        <v>188</v>
      </c>
      <c r="B14" s="18"/>
      <c r="C14" s="18"/>
    </row>
    <row r="15" spans="1:10" x14ac:dyDescent="0.25">
      <c r="A15" s="17" t="s">
        <v>175</v>
      </c>
      <c r="B15" s="18"/>
      <c r="C15" s="18"/>
    </row>
    <row r="16" spans="1:10" x14ac:dyDescent="0.25">
      <c r="A16" s="17" t="s">
        <v>176</v>
      </c>
      <c r="B16" s="18"/>
      <c r="C16" s="18"/>
    </row>
    <row r="17" spans="1:8" x14ac:dyDescent="0.25">
      <c r="A17" s="17" t="s">
        <v>159</v>
      </c>
      <c r="B17" s="18"/>
      <c r="C17" s="18"/>
    </row>
    <row r="18" spans="1:8" x14ac:dyDescent="0.25">
      <c r="A18" s="17" t="s">
        <v>160</v>
      </c>
      <c r="B18" s="18"/>
      <c r="C18" s="18"/>
    </row>
    <row r="19" spans="1:8" x14ac:dyDescent="0.25">
      <c r="A19" s="17" t="s">
        <v>161</v>
      </c>
      <c r="B19" s="18"/>
      <c r="C19" s="18"/>
    </row>
    <row r="20" spans="1:8" x14ac:dyDescent="0.25">
      <c r="A20" s="17" t="s">
        <v>162</v>
      </c>
      <c r="B20" s="18"/>
      <c r="C20" s="18"/>
    </row>
    <row r="21" spans="1:8" x14ac:dyDescent="0.25">
      <c r="A21" s="17" t="s">
        <v>163</v>
      </c>
      <c r="B21" s="18"/>
      <c r="C21" s="18"/>
    </row>
    <row r="22" spans="1:8" x14ac:dyDescent="0.25">
      <c r="A22" s="17" t="s">
        <v>164</v>
      </c>
      <c r="B22" s="18"/>
      <c r="C22" s="18"/>
    </row>
    <row r="23" spans="1:8" x14ac:dyDescent="0.25">
      <c r="A23" s="17" t="s">
        <v>165</v>
      </c>
      <c r="B23" s="18"/>
      <c r="C23" s="18"/>
      <c r="G23" s="2" t="s">
        <v>246</v>
      </c>
      <c r="H23" s="2">
        <f>135-25+75-12-30-10</f>
        <v>133</v>
      </c>
    </row>
    <row r="24" spans="1:8" x14ac:dyDescent="0.25">
      <c r="A24" s="17" t="s">
        <v>166</v>
      </c>
      <c r="B24" s="18"/>
      <c r="C24" s="18"/>
    </row>
    <row r="25" spans="1:8" x14ac:dyDescent="0.25">
      <c r="A25" s="17" t="s">
        <v>167</v>
      </c>
      <c r="B25" s="18"/>
      <c r="C25" s="18"/>
    </row>
    <row r="26" spans="1:8" x14ac:dyDescent="0.25">
      <c r="A26" s="17" t="s">
        <v>168</v>
      </c>
      <c r="B26" s="18"/>
      <c r="C26" s="18"/>
    </row>
    <row r="27" spans="1:8" x14ac:dyDescent="0.25">
      <c r="A27" s="17" t="s">
        <v>169</v>
      </c>
      <c r="B27" s="18"/>
      <c r="C27" s="18"/>
    </row>
    <row r="28" spans="1:8" x14ac:dyDescent="0.25">
      <c r="A28" s="17" t="s">
        <v>170</v>
      </c>
      <c r="B28" s="18"/>
      <c r="C28" s="18"/>
    </row>
    <row r="29" spans="1:8" x14ac:dyDescent="0.25">
      <c r="A29" s="17" t="s">
        <v>171</v>
      </c>
      <c r="B29" s="18"/>
      <c r="C29" s="18"/>
    </row>
    <row r="30" spans="1:8" x14ac:dyDescent="0.25">
      <c r="A30" s="17" t="s">
        <v>172</v>
      </c>
      <c r="B30" s="18"/>
      <c r="C30" s="18"/>
    </row>
    <row r="31" spans="1:8" x14ac:dyDescent="0.25">
      <c r="A31" s="17" t="s">
        <v>173</v>
      </c>
      <c r="B31" s="18"/>
      <c r="C31" s="18"/>
    </row>
    <row r="32" spans="1:8" x14ac:dyDescent="0.25">
      <c r="A32" s="17" t="s">
        <v>174</v>
      </c>
      <c r="B32" s="18"/>
      <c r="C32" s="18"/>
    </row>
    <row r="33" spans="1:3" x14ac:dyDescent="0.25">
      <c r="A33" s="17" t="s">
        <v>197</v>
      </c>
      <c r="B33" s="18"/>
      <c r="C33" s="18"/>
    </row>
  </sheetData>
  <mergeCells count="1">
    <mergeCell ref="E3:J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tabColor rgb="FF7030A0"/>
  </sheetPr>
  <dimension ref="A1:K33"/>
  <sheetViews>
    <sheetView rightToLeft="1" zoomScale="80" zoomScaleNormal="80" workbookViewId="0">
      <pane xSplit="15" ySplit="29" topLeftCell="P30" activePane="bottomRight" state="frozen"/>
      <selection pane="topRight" activeCell="P1" sqref="P1"/>
      <selection pane="bottomLeft" activeCell="A30" sqref="A30"/>
      <selection pane="bottomRight"/>
    </sheetView>
  </sheetViews>
  <sheetFormatPr defaultColWidth="9" defaultRowHeight="15.75" x14ac:dyDescent="0.25"/>
  <cols>
    <col min="1" max="2" width="9" style="69"/>
    <col min="3" max="3" width="10.7109375" style="69" bestFit="1" customWidth="1"/>
    <col min="4" max="4" width="9" style="69"/>
    <col min="5" max="5" width="9.42578125" style="77" bestFit="1" customWidth="1"/>
    <col min="6" max="16384" width="9" style="69"/>
  </cols>
  <sheetData>
    <row r="1" spans="1:11" ht="15" customHeight="1" x14ac:dyDescent="0.25">
      <c r="A1" s="67"/>
      <c r="B1" s="67"/>
      <c r="C1" s="256"/>
      <c r="D1" s="256"/>
      <c r="E1" s="256"/>
      <c r="F1" s="68"/>
      <c r="G1" s="257"/>
      <c r="H1" s="257"/>
      <c r="I1" s="257"/>
      <c r="J1" s="257"/>
      <c r="K1" s="257"/>
    </row>
    <row r="2" spans="1:11" ht="15" customHeight="1" x14ac:dyDescent="0.25">
      <c r="A2" s="67"/>
      <c r="B2" s="67"/>
      <c r="C2" s="256"/>
      <c r="D2" s="256"/>
      <c r="E2" s="256"/>
      <c r="F2" s="68"/>
      <c r="G2" s="257"/>
      <c r="H2" s="257"/>
      <c r="I2" s="257"/>
      <c r="J2" s="257"/>
      <c r="K2" s="257"/>
    </row>
    <row r="3" spans="1:11" ht="14.25" customHeight="1" x14ac:dyDescent="0.25">
      <c r="A3" s="68"/>
      <c r="B3" s="68"/>
      <c r="C3" s="70"/>
      <c r="D3" s="68"/>
      <c r="E3" s="68"/>
      <c r="F3" s="68"/>
      <c r="G3" s="68"/>
      <c r="H3" s="68"/>
      <c r="I3" s="68"/>
      <c r="J3" s="68"/>
      <c r="K3" s="68"/>
    </row>
    <row r="4" spans="1:11" ht="14.25" customHeight="1" x14ac:dyDescent="0.25">
      <c r="A4" s="68"/>
      <c r="B4" s="68"/>
      <c r="C4" s="70"/>
      <c r="D4" s="68"/>
      <c r="E4" s="68"/>
      <c r="F4" s="68"/>
      <c r="G4" s="68"/>
      <c r="H4" s="68"/>
      <c r="I4" s="68"/>
      <c r="J4" s="68"/>
      <c r="K4" s="68"/>
    </row>
    <row r="5" spans="1:11" ht="14.25" customHeight="1" x14ac:dyDescent="0.25">
      <c r="A5" s="68"/>
      <c r="B5" s="68"/>
      <c r="C5" s="70"/>
      <c r="D5" s="68"/>
      <c r="E5" s="68"/>
      <c r="F5" s="68"/>
      <c r="G5" s="68"/>
      <c r="H5" s="68"/>
      <c r="I5" s="68"/>
      <c r="J5" s="68"/>
      <c r="K5" s="68"/>
    </row>
    <row r="6" spans="1:11" ht="14.25" customHeight="1" x14ac:dyDescent="0.25">
      <c r="A6" s="68"/>
      <c r="B6" s="68"/>
      <c r="C6" s="70"/>
      <c r="D6" s="68"/>
      <c r="E6" s="68"/>
      <c r="F6" s="68"/>
      <c r="G6" s="68"/>
      <c r="H6" s="68"/>
      <c r="I6" s="68"/>
      <c r="J6" s="68"/>
      <c r="K6" s="68"/>
    </row>
    <row r="7" spans="1:11" ht="14.25" customHeight="1" x14ac:dyDescent="0.25">
      <c r="A7" s="68"/>
      <c r="B7" s="68"/>
      <c r="C7" s="71"/>
      <c r="D7" s="68"/>
      <c r="E7" s="68"/>
      <c r="F7" s="68"/>
      <c r="G7" s="68"/>
    </row>
    <row r="8" spans="1:11" ht="21" x14ac:dyDescent="0.25">
      <c r="A8" s="68"/>
      <c r="B8" s="72"/>
      <c r="C8" s="73"/>
      <c r="D8" s="73"/>
      <c r="E8" s="72"/>
      <c r="F8" s="72"/>
      <c r="G8" s="68"/>
    </row>
    <row r="9" spans="1:11" ht="21" x14ac:dyDescent="0.25">
      <c r="A9" s="68"/>
      <c r="B9" s="72"/>
      <c r="C9" s="73"/>
      <c r="D9" s="73"/>
      <c r="E9" s="72"/>
      <c r="F9" s="72"/>
      <c r="G9" s="68"/>
    </row>
    <row r="10" spans="1:11" ht="21" x14ac:dyDescent="0.25">
      <c r="A10" s="68"/>
      <c r="B10" s="72"/>
      <c r="C10" s="73"/>
      <c r="D10" s="73"/>
      <c r="E10" s="72"/>
      <c r="F10" s="72"/>
      <c r="G10" s="68"/>
    </row>
    <row r="11" spans="1:11" ht="21" x14ac:dyDescent="0.25">
      <c r="A11" s="68"/>
      <c r="B11" s="72"/>
      <c r="C11" s="73"/>
      <c r="D11" s="73"/>
      <c r="E11" s="72"/>
      <c r="F11" s="72"/>
      <c r="G11" s="68"/>
    </row>
    <row r="12" spans="1:11" ht="21" x14ac:dyDescent="0.25">
      <c r="A12" s="68"/>
      <c r="B12" s="72"/>
      <c r="C12" s="73"/>
      <c r="D12" s="73"/>
      <c r="E12" s="72"/>
      <c r="F12" s="72"/>
      <c r="G12" s="68"/>
    </row>
    <row r="13" spans="1:11" ht="21" x14ac:dyDescent="0.25">
      <c r="A13" s="68"/>
      <c r="B13" s="72"/>
      <c r="C13" s="73"/>
      <c r="D13" s="73"/>
      <c r="E13" s="72"/>
      <c r="F13" s="72"/>
      <c r="G13" s="68"/>
    </row>
    <row r="14" spans="1:11" ht="21" x14ac:dyDescent="0.25">
      <c r="A14" s="68"/>
      <c r="B14" s="72"/>
      <c r="C14" s="73"/>
      <c r="D14" s="73"/>
      <c r="E14" s="72"/>
      <c r="F14" s="72"/>
      <c r="G14" s="68"/>
    </row>
    <row r="15" spans="1:11" ht="21" x14ac:dyDescent="0.25">
      <c r="A15" s="68"/>
      <c r="B15" s="72"/>
      <c r="C15" s="73"/>
      <c r="D15" s="73"/>
      <c r="E15" s="72"/>
      <c r="F15" s="72"/>
      <c r="G15" s="68"/>
    </row>
    <row r="16" spans="1:11" ht="21" x14ac:dyDescent="0.25">
      <c r="A16" s="68"/>
      <c r="B16" s="72"/>
      <c r="C16" s="73"/>
      <c r="D16" s="73"/>
      <c r="E16" s="72"/>
      <c r="F16" s="72"/>
      <c r="G16" s="68"/>
    </row>
    <row r="17" spans="1:7" ht="21" x14ac:dyDescent="0.25">
      <c r="A17" s="68"/>
      <c r="B17" s="72"/>
      <c r="C17" s="73"/>
      <c r="D17" s="73"/>
      <c r="E17" s="72"/>
      <c r="F17" s="72"/>
      <c r="G17" s="68"/>
    </row>
    <row r="18" spans="1:7" ht="21" x14ac:dyDescent="0.25">
      <c r="A18" s="68"/>
      <c r="B18" s="72"/>
      <c r="C18" s="74"/>
      <c r="D18" s="73"/>
      <c r="E18" s="72"/>
      <c r="F18" s="72"/>
      <c r="G18" s="68"/>
    </row>
    <row r="19" spans="1:7" ht="21" x14ac:dyDescent="0.25">
      <c r="A19" s="68"/>
      <c r="B19" s="72"/>
      <c r="C19" s="74"/>
      <c r="D19" s="73"/>
      <c r="E19" s="72"/>
      <c r="F19" s="72"/>
      <c r="G19" s="68"/>
    </row>
    <row r="20" spans="1:7" ht="21" x14ac:dyDescent="0.25">
      <c r="A20" s="68"/>
      <c r="B20" s="72"/>
      <c r="C20" s="74"/>
      <c r="D20" s="73"/>
      <c r="E20" s="72"/>
      <c r="F20" s="72"/>
      <c r="G20" s="68"/>
    </row>
    <row r="21" spans="1:7" ht="21" x14ac:dyDescent="0.25">
      <c r="A21" s="68"/>
      <c r="B21" s="72"/>
      <c r="C21" s="74"/>
      <c r="D21" s="73"/>
      <c r="E21" s="72"/>
      <c r="F21" s="72"/>
      <c r="G21" s="68"/>
    </row>
    <row r="22" spans="1:7" ht="21" x14ac:dyDescent="0.25">
      <c r="A22" s="68"/>
      <c r="B22" s="72"/>
      <c r="C22" s="74"/>
      <c r="D22" s="73"/>
      <c r="E22" s="72"/>
      <c r="F22" s="72"/>
      <c r="G22" s="68"/>
    </row>
    <row r="23" spans="1:7" ht="21" x14ac:dyDescent="0.25">
      <c r="A23" s="68"/>
      <c r="B23" s="72"/>
      <c r="C23" s="74"/>
      <c r="D23" s="73"/>
      <c r="E23" s="72"/>
      <c r="F23" s="72"/>
      <c r="G23" s="68"/>
    </row>
    <row r="24" spans="1:7" ht="21" x14ac:dyDescent="0.25">
      <c r="A24" s="68"/>
      <c r="B24" s="72"/>
      <c r="C24" s="74"/>
      <c r="D24" s="73"/>
      <c r="E24" s="72"/>
      <c r="F24" s="72"/>
      <c r="G24" s="68"/>
    </row>
    <row r="25" spans="1:7" ht="21" x14ac:dyDescent="0.25">
      <c r="A25" s="68"/>
      <c r="B25" s="72"/>
      <c r="C25" s="74"/>
      <c r="D25" s="73"/>
      <c r="E25" s="72"/>
      <c r="F25" s="72"/>
      <c r="G25" s="68"/>
    </row>
    <row r="26" spans="1:7" ht="21" x14ac:dyDescent="0.25">
      <c r="A26" s="68"/>
      <c r="B26" s="72"/>
      <c r="C26" s="74"/>
      <c r="D26" s="73"/>
      <c r="E26" s="72"/>
      <c r="F26" s="72"/>
      <c r="G26" s="68"/>
    </row>
    <row r="27" spans="1:7" ht="14.25" customHeight="1" x14ac:dyDescent="0.25">
      <c r="A27" s="68"/>
      <c r="B27" s="72"/>
      <c r="C27" s="74"/>
      <c r="D27" s="73"/>
      <c r="E27" s="72"/>
      <c r="F27" s="72"/>
      <c r="G27" s="68"/>
    </row>
    <row r="28" spans="1:7" ht="15" x14ac:dyDescent="0.25">
      <c r="A28" s="68"/>
      <c r="B28" s="68"/>
      <c r="C28" s="71"/>
      <c r="D28" s="68"/>
      <c r="E28" s="68"/>
      <c r="F28" s="68"/>
      <c r="G28" s="68"/>
    </row>
    <row r="29" spans="1:7" x14ac:dyDescent="0.25">
      <c r="A29" s="68"/>
      <c r="B29" s="68"/>
      <c r="C29" s="71"/>
      <c r="D29" s="68"/>
      <c r="E29" s="75"/>
      <c r="F29" s="68"/>
      <c r="G29" s="68"/>
    </row>
    <row r="30" spans="1:7" x14ac:dyDescent="0.25">
      <c r="A30" s="68"/>
      <c r="B30" s="68"/>
      <c r="C30" s="71"/>
      <c r="D30" s="68"/>
      <c r="E30" s="75"/>
      <c r="F30" s="68"/>
      <c r="G30" s="68"/>
    </row>
    <row r="31" spans="1:7" x14ac:dyDescent="0.25">
      <c r="A31" s="68"/>
      <c r="B31" s="76"/>
      <c r="C31" s="71"/>
      <c r="D31" s="68"/>
      <c r="E31" s="75"/>
      <c r="F31" s="68"/>
      <c r="G31" s="68"/>
    </row>
    <row r="32" spans="1:7" x14ac:dyDescent="0.25">
      <c r="A32" s="68"/>
      <c r="B32" s="68"/>
      <c r="C32" s="71"/>
      <c r="D32" s="68"/>
      <c r="E32" s="75"/>
      <c r="F32" s="68"/>
      <c r="G32" s="68"/>
    </row>
    <row r="33" spans="3:3" x14ac:dyDescent="0.25">
      <c r="C33" s="70"/>
    </row>
  </sheetData>
  <sheetProtection algorithmName="SHA-512" hashValue="fp2/RCiLnptK7eN0ef7SjMF8jXu4pimNT7O6nWULn5qLr6z2uLH/WFHiOJQlGjZqyKAobhhJktxTrSGeW2Ig1A==" saltValue="mP545PPQeGMTUghgOIo9Hw==" spinCount="100000" sheet="1" objects="1" scenarios="1"/>
  <mergeCells count="2">
    <mergeCell ref="C1:E2"/>
    <mergeCell ref="G1:K2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tabColor rgb="FF00B0F0"/>
  </sheetPr>
  <dimension ref="B3:J27"/>
  <sheetViews>
    <sheetView rightToLeft="1" workbookViewId="0"/>
  </sheetViews>
  <sheetFormatPr defaultColWidth="9" defaultRowHeight="15.75" x14ac:dyDescent="0.25"/>
  <cols>
    <col min="1" max="2" width="9" style="3"/>
    <col min="3" max="3" width="15.85546875" style="3" customWidth="1"/>
    <col min="4" max="4" width="9" style="3"/>
    <col min="5" max="5" width="16.28515625" style="89" customWidth="1"/>
    <col min="6" max="16384" width="9" style="3"/>
  </cols>
  <sheetData>
    <row r="3" spans="2:10" ht="14.25" customHeight="1" x14ac:dyDescent="0.25">
      <c r="B3" s="266" t="s">
        <v>1</v>
      </c>
      <c r="C3" s="266"/>
      <c r="D3" s="82"/>
      <c r="E3" s="79">
        <f>العملاء!H5</f>
        <v>0</v>
      </c>
      <c r="F3" s="48"/>
      <c r="G3" s="48"/>
      <c r="H3" s="48"/>
      <c r="I3" s="48"/>
      <c r="J3" s="48"/>
    </row>
    <row r="4" spans="2:10" ht="14.25" customHeight="1" x14ac:dyDescent="0.25">
      <c r="B4" s="267"/>
      <c r="C4" s="268"/>
      <c r="D4" s="83"/>
      <c r="E4" s="80"/>
      <c r="F4" s="48"/>
      <c r="G4" s="48"/>
      <c r="H4" s="48"/>
      <c r="I4" s="48"/>
      <c r="J4" s="48"/>
    </row>
    <row r="5" spans="2:10" ht="14.25" customHeight="1" x14ac:dyDescent="0.25">
      <c r="B5" s="264" t="s">
        <v>2</v>
      </c>
      <c r="C5" s="265"/>
      <c r="D5" s="83"/>
      <c r="E5" s="81">
        <f>'غياب اسلام'!H35+'غياب تقي'!H35+'غياب سوزان'!H35+'غياب سمية'!H35+'غياب شهد'!H35+'غياب سيلفيا'!H35+'غياب سلمي الصاوي'!H35+'غياب رانا'!H35+'غياب نور عبداللاه'!H35+'غياب نرمين'!H35+'غياب غادة'!H35+'غياب منة'!H35+'غياب مروة جمال'!H35+'غياب مروة السعداوي'!H35+'غياب مريم احمد'!H35+'غياب مريم درويش'!H35+'غياب مروان'!H35+'غياب محمود صبحي'!H35+' غياب محمد بدر'!H35+'غياب محمد حسن'!H35+'غياب كيرلس سمير'!H35+'غياب دنيا'!H35+'فاطمه خطاب'!H35+'غياب مونيكا'!H35+'غياب هبه'!H35+'غياب حسني'!H35+'غياب اسماء'!H35+'غياب نور فرحات'!H35+'غياب ايه عبده'!H35+'غياب احمد عيسي'!H35+'غياب ميرهان'!H35+'غياب عمرو'!H35</f>
        <v>13871.666666666668</v>
      </c>
      <c r="F5" s="48"/>
      <c r="G5" s="48"/>
      <c r="H5" s="48"/>
      <c r="I5" s="48"/>
      <c r="J5" s="48"/>
    </row>
    <row r="6" spans="2:10" x14ac:dyDescent="0.25">
      <c r="B6" s="258"/>
      <c r="C6" s="259"/>
      <c r="D6" s="83"/>
      <c r="E6" s="84"/>
    </row>
    <row r="7" spans="2:10" x14ac:dyDescent="0.25">
      <c r="B7" s="260" t="s">
        <v>3</v>
      </c>
      <c r="C7" s="261"/>
      <c r="D7" s="83"/>
      <c r="E7" s="85">
        <f>'مصروفات نثريه'!D34:E34</f>
        <v>0</v>
      </c>
    </row>
    <row r="8" spans="2:10" x14ac:dyDescent="0.25">
      <c r="B8" s="258"/>
      <c r="C8" s="259"/>
      <c r="D8" s="83"/>
      <c r="E8" s="84"/>
    </row>
    <row r="9" spans="2:10" x14ac:dyDescent="0.25">
      <c r="B9" s="260" t="s">
        <v>4</v>
      </c>
      <c r="C9" s="261"/>
      <c r="D9" s="83"/>
      <c r="E9" s="85">
        <f>اكراميات!D34</f>
        <v>0</v>
      </c>
    </row>
    <row r="10" spans="2:10" x14ac:dyDescent="0.25">
      <c r="B10" s="258"/>
      <c r="C10" s="259"/>
      <c r="D10" s="83"/>
      <c r="E10" s="84"/>
    </row>
    <row r="11" spans="2:10" x14ac:dyDescent="0.25">
      <c r="B11" s="260" t="s">
        <v>5</v>
      </c>
      <c r="C11" s="261"/>
      <c r="D11" s="83"/>
      <c r="E11" s="85">
        <f>'مصروفات صيانه'!D34:E34</f>
        <v>0</v>
      </c>
    </row>
    <row r="12" spans="2:10" x14ac:dyDescent="0.25">
      <c r="B12" s="258"/>
      <c r="C12" s="259"/>
      <c r="D12" s="83"/>
      <c r="E12" s="84"/>
    </row>
    <row r="13" spans="2:10" x14ac:dyDescent="0.25">
      <c r="B13" s="260" t="s">
        <v>6</v>
      </c>
      <c r="C13" s="261"/>
      <c r="D13" s="83"/>
      <c r="E13" s="85">
        <f>'تفاصيل البوفيه'!D3</f>
        <v>60</v>
      </c>
    </row>
    <row r="14" spans="2:10" x14ac:dyDescent="0.25">
      <c r="B14" s="258"/>
      <c r="C14" s="259"/>
      <c r="D14" s="83"/>
      <c r="E14" s="84"/>
    </row>
    <row r="15" spans="2:10" x14ac:dyDescent="0.25">
      <c r="B15" s="260" t="s">
        <v>7</v>
      </c>
      <c r="C15" s="261"/>
      <c r="D15" s="83"/>
      <c r="E15" s="85">
        <f>'فواتير ماء كهرباء غاز'!C2:C2</f>
        <v>0</v>
      </c>
    </row>
    <row r="16" spans="2:10" x14ac:dyDescent="0.25">
      <c r="B16" s="258"/>
      <c r="C16" s="259"/>
      <c r="D16" s="83"/>
      <c r="E16" s="84"/>
    </row>
    <row r="17" spans="2:5" x14ac:dyDescent="0.25">
      <c r="B17" s="260" t="s">
        <v>8</v>
      </c>
      <c r="C17" s="261"/>
      <c r="D17" s="83"/>
      <c r="E17" s="85">
        <f>'فواتير ماء كهرباء غاز'!C3:C3</f>
        <v>0</v>
      </c>
    </row>
    <row r="18" spans="2:5" x14ac:dyDescent="0.25">
      <c r="B18" s="258"/>
      <c r="C18" s="259"/>
      <c r="D18" s="83"/>
      <c r="E18" s="84"/>
    </row>
    <row r="19" spans="2:5" x14ac:dyDescent="0.25">
      <c r="B19" s="260" t="s">
        <v>9</v>
      </c>
      <c r="C19" s="261"/>
      <c r="D19" s="83"/>
      <c r="E19" s="85">
        <f>'فواتير ماء كهرباء غاز'!C4:C4</f>
        <v>12</v>
      </c>
    </row>
    <row r="20" spans="2:5" x14ac:dyDescent="0.25">
      <c r="B20" s="258"/>
      <c r="C20" s="259"/>
      <c r="D20" s="83"/>
      <c r="E20" s="84"/>
    </row>
    <row r="21" spans="2:5" x14ac:dyDescent="0.25">
      <c r="B21" s="260" t="s">
        <v>134</v>
      </c>
      <c r="C21" s="261"/>
      <c r="D21" s="83"/>
      <c r="E21" s="85">
        <v>0</v>
      </c>
    </row>
    <row r="22" spans="2:5" x14ac:dyDescent="0.25">
      <c r="B22" s="258"/>
      <c r="C22" s="259"/>
      <c r="D22" s="83"/>
      <c r="E22" s="84"/>
    </row>
    <row r="23" spans="2:5" x14ac:dyDescent="0.25">
      <c r="B23" s="260" t="s">
        <v>138</v>
      </c>
      <c r="C23" s="261"/>
      <c r="D23" s="83"/>
      <c r="E23" s="85">
        <f>'منح وسلف او خصم'!F37</f>
        <v>0</v>
      </c>
    </row>
    <row r="24" spans="2:5" x14ac:dyDescent="0.25">
      <c r="B24" s="258"/>
      <c r="C24" s="259"/>
      <c r="D24" s="83"/>
      <c r="E24" s="84"/>
    </row>
    <row r="25" spans="2:5" x14ac:dyDescent="0.25">
      <c r="B25" s="264" t="s">
        <v>11</v>
      </c>
      <c r="C25" s="265"/>
      <c r="D25" s="83"/>
      <c r="E25" s="85">
        <f>SUM(E5:E24)</f>
        <v>13943.666666666668</v>
      </c>
    </row>
    <row r="26" spans="2:5" x14ac:dyDescent="0.25">
      <c r="B26" s="258"/>
      <c r="C26" s="259"/>
      <c r="D26" s="86"/>
      <c r="E26" s="84"/>
    </row>
    <row r="27" spans="2:5" x14ac:dyDescent="0.25">
      <c r="B27" s="262" t="s">
        <v>10</v>
      </c>
      <c r="C27" s="263"/>
      <c r="D27" s="87"/>
      <c r="E27" s="88">
        <f>E3-E25</f>
        <v>-13943.666666666668</v>
      </c>
    </row>
  </sheetData>
  <sheetProtection algorithmName="SHA-512" hashValue="boC5L4Qi+U7BS1dQifgoElXnVidIah/ysNFEay8olbMNjrMiMC/l1yOljvt72hmFiYQK7Ib8kEz7QOdVbsx/yg==" saltValue="MpCDnvd6q3ozVsO1PhRbew==" spinCount="100000" sheet="1" objects="1" scenarios="1"/>
  <mergeCells count="25">
    <mergeCell ref="B13:C13"/>
    <mergeCell ref="B14:C14"/>
    <mergeCell ref="B8:C8"/>
    <mergeCell ref="B9:C9"/>
    <mergeCell ref="B10:C10"/>
    <mergeCell ref="B11:C11"/>
    <mergeCell ref="B12:C12"/>
    <mergeCell ref="B3:C3"/>
    <mergeCell ref="B4:C4"/>
    <mergeCell ref="B5:C5"/>
    <mergeCell ref="B6:C6"/>
    <mergeCell ref="B7:C7"/>
    <mergeCell ref="B26:C26"/>
    <mergeCell ref="B22:C22"/>
    <mergeCell ref="B23:C23"/>
    <mergeCell ref="B27:C27"/>
    <mergeCell ref="B15:C15"/>
    <mergeCell ref="B16:C16"/>
    <mergeCell ref="B17:C17"/>
    <mergeCell ref="B18:C18"/>
    <mergeCell ref="B25:C25"/>
    <mergeCell ref="B21:C21"/>
    <mergeCell ref="B20:C20"/>
    <mergeCell ref="B24:C24"/>
    <mergeCell ref="B19:C19"/>
  </mergeCells>
  <hyperlinks>
    <hyperlink ref="B7:C7" location="'مصروفات نثريه'!A1" display="مصروفات نثريه" xr:uid="{00000000-0004-0000-2800-000000000000}"/>
    <hyperlink ref="B9:C9" location="اكراميات!A1" display="اكراميات" xr:uid="{00000000-0004-0000-2800-000001000000}"/>
    <hyperlink ref="B11:C11" location="'مصروفات صيانه'!A1" display="صيانه" xr:uid="{00000000-0004-0000-2800-000002000000}"/>
    <hyperlink ref="B13:C13" location="'تفاصيل البوفيه'!A1" display="بوفيه" xr:uid="{00000000-0004-0000-2800-000003000000}"/>
    <hyperlink ref="B15:C15" location="'فواتير ماء كهرباء غاز'!A1" display="كهرباء" xr:uid="{00000000-0004-0000-2800-000004000000}"/>
    <hyperlink ref="B17:C17" location="'فواتير ماء كهرباء غاز'!A1" display="مياه " xr:uid="{00000000-0004-0000-2800-000005000000}"/>
    <hyperlink ref="B19:C19" location="'فواتير ماء كهرباء غاز'!A1" display="غاز" xr:uid="{00000000-0004-0000-2800-000006000000}"/>
    <hyperlink ref="B23:C23" location="'منح وسلف او خصم'!A1" display="إضافي و سلف" xr:uid="{00000000-0004-0000-2800-000007000000}"/>
    <hyperlink ref="B3:C3" location="العملاء!A1" display="اجمالى ايراد العملاء الشهري" xr:uid="{00000000-0004-0000-2800-000008000000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tabColor rgb="FFFF0000"/>
  </sheetPr>
  <dimension ref="B1:F37"/>
  <sheetViews>
    <sheetView rightToLeft="1" workbookViewId="0"/>
  </sheetViews>
  <sheetFormatPr defaultColWidth="20.7109375" defaultRowHeight="15.75" x14ac:dyDescent="0.25"/>
  <cols>
    <col min="1" max="3" width="20.7109375" style="3"/>
    <col min="4" max="5" width="20.7109375" style="89"/>
    <col min="6" max="16384" width="20.7109375" style="3"/>
  </cols>
  <sheetData>
    <row r="1" spans="2:6" ht="32.25" customHeight="1" x14ac:dyDescent="0.25">
      <c r="D1" s="62" t="s">
        <v>142</v>
      </c>
      <c r="E1" s="62" t="s">
        <v>142</v>
      </c>
    </row>
    <row r="2" spans="2:6" ht="43.5" customHeight="1" x14ac:dyDescent="0.25">
      <c r="B2" s="40" t="s">
        <v>139</v>
      </c>
      <c r="C2" s="40" t="s">
        <v>140</v>
      </c>
      <c r="D2" s="40" t="s">
        <v>141</v>
      </c>
      <c r="E2" s="40" t="s">
        <v>143</v>
      </c>
      <c r="F2" s="40" t="s">
        <v>11</v>
      </c>
    </row>
    <row r="3" spans="2:6" ht="20.100000000000001" customHeight="1" x14ac:dyDescent="0.25">
      <c r="B3" s="114" t="s">
        <v>17</v>
      </c>
      <c r="C3" s="114"/>
      <c r="D3" s="114"/>
      <c r="E3" s="114"/>
      <c r="F3" s="114">
        <f>D3+C3+E3</f>
        <v>0</v>
      </c>
    </row>
    <row r="4" spans="2:6" ht="20.100000000000001" customHeight="1" x14ac:dyDescent="0.25">
      <c r="B4" s="114" t="s">
        <v>27</v>
      </c>
      <c r="C4" s="114"/>
      <c r="D4" s="114"/>
      <c r="E4" s="114"/>
      <c r="F4" s="114">
        <f t="shared" ref="F4:F36" si="0">D4+C4+E4</f>
        <v>0</v>
      </c>
    </row>
    <row r="5" spans="2:6" ht="20.100000000000001" customHeight="1" x14ac:dyDescent="0.25">
      <c r="B5" s="114"/>
      <c r="C5" s="114"/>
      <c r="D5" s="114"/>
      <c r="E5" s="114"/>
      <c r="F5" s="114">
        <f t="shared" si="0"/>
        <v>0</v>
      </c>
    </row>
    <row r="6" spans="2:6" ht="20.100000000000001" customHeight="1" x14ac:dyDescent="0.25">
      <c r="B6" s="114" t="s">
        <v>26</v>
      </c>
      <c r="C6" s="114"/>
      <c r="D6" s="114"/>
      <c r="E6" s="114"/>
      <c r="F6" s="114">
        <f t="shared" si="0"/>
        <v>0</v>
      </c>
    </row>
    <row r="7" spans="2:6" ht="20.100000000000001" customHeight="1" x14ac:dyDescent="0.25">
      <c r="B7" s="114" t="s">
        <v>28</v>
      </c>
      <c r="C7" s="114"/>
      <c r="D7" s="114"/>
      <c r="E7" s="114"/>
      <c r="F7" s="114">
        <f t="shared" si="0"/>
        <v>0</v>
      </c>
    </row>
    <row r="8" spans="2:6" ht="20.100000000000001" customHeight="1" x14ac:dyDescent="0.25">
      <c r="B8" s="114" t="s">
        <v>29</v>
      </c>
      <c r="C8" s="114"/>
      <c r="D8" s="114"/>
      <c r="E8" s="114"/>
      <c r="F8" s="114">
        <f t="shared" si="0"/>
        <v>0</v>
      </c>
    </row>
    <row r="9" spans="2:6" ht="20.100000000000001" customHeight="1" x14ac:dyDescent="0.25">
      <c r="B9" s="114" t="s">
        <v>33</v>
      </c>
      <c r="C9" s="114"/>
      <c r="D9" s="114"/>
      <c r="E9" s="114"/>
      <c r="F9" s="114">
        <f t="shared" si="0"/>
        <v>0</v>
      </c>
    </row>
    <row r="10" spans="2:6" ht="20.100000000000001" customHeight="1" x14ac:dyDescent="0.25">
      <c r="B10" s="114" t="s">
        <v>55</v>
      </c>
      <c r="C10" s="114"/>
      <c r="D10" s="114"/>
      <c r="E10" s="114"/>
      <c r="F10" s="114">
        <f t="shared" si="0"/>
        <v>0</v>
      </c>
    </row>
    <row r="11" spans="2:6" ht="20.100000000000001" customHeight="1" x14ac:dyDescent="0.25">
      <c r="B11" s="114" t="s">
        <v>44</v>
      </c>
      <c r="C11" s="114"/>
      <c r="D11" s="114"/>
      <c r="E11" s="114"/>
      <c r="F11" s="114">
        <f t="shared" si="0"/>
        <v>0</v>
      </c>
    </row>
    <row r="12" spans="2:6" ht="20.100000000000001" customHeight="1" x14ac:dyDescent="0.25">
      <c r="B12" s="114"/>
      <c r="C12" s="114"/>
      <c r="D12" s="114"/>
      <c r="E12" s="114"/>
      <c r="F12" s="114">
        <f t="shared" si="0"/>
        <v>0</v>
      </c>
    </row>
    <row r="13" spans="2:6" ht="20.100000000000001" customHeight="1" x14ac:dyDescent="0.25">
      <c r="B13" s="114" t="s">
        <v>31</v>
      </c>
      <c r="C13" s="114"/>
      <c r="D13" s="114"/>
      <c r="E13" s="114"/>
      <c r="F13" s="114">
        <f t="shared" si="0"/>
        <v>0</v>
      </c>
    </row>
    <row r="14" spans="2:6" ht="20.100000000000001" customHeight="1" x14ac:dyDescent="0.25">
      <c r="B14" s="114" t="s">
        <v>30</v>
      </c>
      <c r="C14" s="114"/>
      <c r="D14" s="114"/>
      <c r="E14" s="114"/>
      <c r="F14" s="114">
        <f t="shared" si="0"/>
        <v>0</v>
      </c>
    </row>
    <row r="15" spans="2:6" ht="20.100000000000001" customHeight="1" x14ac:dyDescent="0.25">
      <c r="B15" s="114" t="s">
        <v>34</v>
      </c>
      <c r="C15" s="114"/>
      <c r="D15" s="114"/>
      <c r="E15" s="114"/>
      <c r="F15" s="114">
        <f t="shared" si="0"/>
        <v>0</v>
      </c>
    </row>
    <row r="16" spans="2:6" ht="20.100000000000001" customHeight="1" x14ac:dyDescent="0.25">
      <c r="B16" s="114" t="s">
        <v>35</v>
      </c>
      <c r="C16" s="114"/>
      <c r="D16" s="114"/>
      <c r="E16" s="114"/>
      <c r="F16" s="114">
        <f t="shared" si="0"/>
        <v>0</v>
      </c>
    </row>
    <row r="17" spans="2:6" ht="20.100000000000001" customHeight="1" x14ac:dyDescent="0.25">
      <c r="B17" s="114" t="s">
        <v>36</v>
      </c>
      <c r="C17" s="114"/>
      <c r="D17" s="114"/>
      <c r="E17" s="114"/>
      <c r="F17" s="114">
        <f t="shared" si="0"/>
        <v>0</v>
      </c>
    </row>
    <row r="18" spans="2:6" ht="20.100000000000001" customHeight="1" x14ac:dyDescent="0.25">
      <c r="B18" s="114" t="s">
        <v>37</v>
      </c>
      <c r="C18" s="114"/>
      <c r="D18" s="114"/>
      <c r="E18" s="114"/>
      <c r="F18" s="114">
        <f t="shared" si="0"/>
        <v>0</v>
      </c>
    </row>
    <row r="19" spans="2:6" ht="20.100000000000001" customHeight="1" x14ac:dyDescent="0.25">
      <c r="B19" s="114" t="s">
        <v>38</v>
      </c>
      <c r="C19" s="114"/>
      <c r="D19" s="114"/>
      <c r="E19" s="114"/>
      <c r="F19" s="114">
        <f t="shared" si="0"/>
        <v>0</v>
      </c>
    </row>
    <row r="20" spans="2:6" ht="20.100000000000001" customHeight="1" x14ac:dyDescent="0.25">
      <c r="B20" s="114" t="s">
        <v>39</v>
      </c>
      <c r="C20" s="114"/>
      <c r="D20" s="114"/>
      <c r="E20" s="114"/>
      <c r="F20" s="114">
        <f t="shared" si="0"/>
        <v>0</v>
      </c>
    </row>
    <row r="21" spans="2:6" ht="20.100000000000001" customHeight="1" x14ac:dyDescent="0.25">
      <c r="B21" s="114" t="s">
        <v>40</v>
      </c>
      <c r="C21" s="114"/>
      <c r="D21" s="114"/>
      <c r="E21" s="114"/>
      <c r="F21" s="114">
        <f t="shared" si="0"/>
        <v>0</v>
      </c>
    </row>
    <row r="22" spans="2:6" ht="20.100000000000001" customHeight="1" x14ac:dyDescent="0.25">
      <c r="B22" s="114" t="s">
        <v>41</v>
      </c>
      <c r="C22" s="114"/>
      <c r="D22" s="114"/>
      <c r="E22" s="114"/>
      <c r="F22" s="114">
        <f t="shared" si="0"/>
        <v>0</v>
      </c>
    </row>
    <row r="23" spans="2:6" ht="20.100000000000001" customHeight="1" x14ac:dyDescent="0.25">
      <c r="B23" s="114" t="s">
        <v>42</v>
      </c>
      <c r="C23" s="114"/>
      <c r="D23" s="114"/>
      <c r="E23" s="114"/>
      <c r="F23" s="114">
        <f t="shared" si="0"/>
        <v>0</v>
      </c>
    </row>
    <row r="24" spans="2:6" ht="20.100000000000001" customHeight="1" x14ac:dyDescent="0.25">
      <c r="B24" s="114" t="s">
        <v>43</v>
      </c>
      <c r="C24" s="114"/>
      <c r="D24" s="114"/>
      <c r="E24" s="114"/>
      <c r="F24" s="114">
        <f t="shared" si="0"/>
        <v>0</v>
      </c>
    </row>
    <row r="25" spans="2:6" ht="20.100000000000001" customHeight="1" x14ac:dyDescent="0.25">
      <c r="B25" s="114" t="s">
        <v>56</v>
      </c>
      <c r="C25" s="114"/>
      <c r="D25" s="115"/>
      <c r="E25" s="115"/>
      <c r="F25" s="114">
        <f t="shared" si="0"/>
        <v>0</v>
      </c>
    </row>
    <row r="26" spans="2:6" ht="20.100000000000001" customHeight="1" x14ac:dyDescent="0.25">
      <c r="B26" s="114" t="s">
        <v>45</v>
      </c>
      <c r="C26" s="114"/>
      <c r="D26" s="115"/>
      <c r="E26" s="115"/>
      <c r="F26" s="114">
        <f t="shared" si="0"/>
        <v>0</v>
      </c>
    </row>
    <row r="27" spans="2:6" ht="20.100000000000001" customHeight="1" x14ac:dyDescent="0.25">
      <c r="B27" s="114" t="s">
        <v>100</v>
      </c>
      <c r="C27" s="114"/>
      <c r="D27" s="115"/>
      <c r="E27" s="115"/>
      <c r="F27" s="114">
        <f t="shared" si="0"/>
        <v>0</v>
      </c>
    </row>
    <row r="28" spans="2:6" ht="20.100000000000001" customHeight="1" x14ac:dyDescent="0.25">
      <c r="B28" s="114" t="s">
        <v>47</v>
      </c>
      <c r="C28" s="114"/>
      <c r="D28" s="115"/>
      <c r="E28" s="115"/>
      <c r="F28" s="114">
        <f t="shared" si="0"/>
        <v>0</v>
      </c>
    </row>
    <row r="29" spans="2:6" ht="20.100000000000001" customHeight="1" x14ac:dyDescent="0.25">
      <c r="B29" s="114" t="s">
        <v>54</v>
      </c>
      <c r="C29" s="114"/>
      <c r="D29" s="115"/>
      <c r="E29" s="115"/>
      <c r="F29" s="114">
        <f t="shared" si="0"/>
        <v>0</v>
      </c>
    </row>
    <row r="30" spans="2:6" ht="20.100000000000001" customHeight="1" x14ac:dyDescent="0.25">
      <c r="B30" s="114" t="s">
        <v>49</v>
      </c>
      <c r="C30" s="114"/>
      <c r="D30" s="115"/>
      <c r="E30" s="115"/>
      <c r="F30" s="114">
        <f t="shared" si="0"/>
        <v>0</v>
      </c>
    </row>
    <row r="31" spans="2:6" ht="20.100000000000001" customHeight="1" x14ac:dyDescent="0.25">
      <c r="B31" s="114" t="s">
        <v>50</v>
      </c>
      <c r="C31" s="114"/>
      <c r="D31" s="115"/>
      <c r="E31" s="115"/>
      <c r="F31" s="114">
        <f t="shared" si="0"/>
        <v>0</v>
      </c>
    </row>
    <row r="32" spans="2:6" ht="20.100000000000001" customHeight="1" x14ac:dyDescent="0.25">
      <c r="B32" s="114" t="s">
        <v>53</v>
      </c>
      <c r="C32" s="114"/>
      <c r="D32" s="115"/>
      <c r="E32" s="115"/>
      <c r="F32" s="114">
        <f t="shared" si="0"/>
        <v>0</v>
      </c>
    </row>
    <row r="33" spans="2:6" ht="20.100000000000001" customHeight="1" x14ac:dyDescent="0.25">
      <c r="B33" s="114" t="s">
        <v>51</v>
      </c>
      <c r="C33" s="114"/>
      <c r="D33" s="115"/>
      <c r="E33" s="115"/>
      <c r="F33" s="114">
        <f t="shared" si="0"/>
        <v>0</v>
      </c>
    </row>
    <row r="34" spans="2:6" ht="20.100000000000001" customHeight="1" x14ac:dyDescent="0.25">
      <c r="B34" s="114" t="s">
        <v>52</v>
      </c>
      <c r="C34" s="114"/>
      <c r="D34" s="115"/>
      <c r="E34" s="115"/>
      <c r="F34" s="114">
        <f t="shared" si="0"/>
        <v>0</v>
      </c>
    </row>
    <row r="35" spans="2:6" ht="20.100000000000001" customHeight="1" x14ac:dyDescent="0.25">
      <c r="B35" s="114"/>
      <c r="C35" s="114"/>
      <c r="D35" s="115"/>
      <c r="E35" s="115"/>
      <c r="F35" s="114">
        <f t="shared" si="0"/>
        <v>0</v>
      </c>
    </row>
    <row r="36" spans="2:6" ht="20.100000000000001" customHeight="1" x14ac:dyDescent="0.25">
      <c r="B36" s="114" t="s">
        <v>57</v>
      </c>
      <c r="C36" s="114"/>
      <c r="D36" s="115"/>
      <c r="E36" s="115"/>
      <c r="F36" s="114">
        <f t="shared" si="0"/>
        <v>0</v>
      </c>
    </row>
    <row r="37" spans="2:6" ht="15.75" customHeight="1" x14ac:dyDescent="0.25">
      <c r="B37" s="269" t="s">
        <v>11</v>
      </c>
      <c r="C37" s="269"/>
      <c r="D37" s="269"/>
      <c r="E37" s="269"/>
      <c r="F37" s="23">
        <f>SUM(F3:F36)</f>
        <v>0</v>
      </c>
    </row>
  </sheetData>
  <autoFilter ref="B2:F2" xr:uid="{00000000-0009-0000-0000-000029000000}"/>
  <mergeCells count="1">
    <mergeCell ref="B37:E37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tabColor rgb="FF92D050"/>
  </sheetPr>
  <dimension ref="A1:I57"/>
  <sheetViews>
    <sheetView rightToLeft="1" workbookViewId="0">
      <selection activeCell="A33" sqref="A33"/>
    </sheetView>
  </sheetViews>
  <sheetFormatPr defaultColWidth="9" defaultRowHeight="15.75" x14ac:dyDescent="0.25"/>
  <cols>
    <col min="1" max="1" width="28" style="38" customWidth="1"/>
    <col min="2" max="2" width="9" style="1"/>
    <col min="3" max="3" width="27.42578125" style="1" customWidth="1"/>
    <col min="4" max="4" width="9.42578125" style="5" bestFit="1" customWidth="1"/>
    <col min="5" max="16384" width="9" style="1"/>
  </cols>
  <sheetData>
    <row r="1" spans="1:9" ht="39" customHeight="1" x14ac:dyDescent="0.25">
      <c r="A1" s="152" t="s">
        <v>109</v>
      </c>
      <c r="B1" s="276" t="s">
        <v>107</v>
      </c>
      <c r="C1" s="277"/>
      <c r="D1" s="276" t="s">
        <v>108</v>
      </c>
      <c r="E1" s="277"/>
      <c r="F1" s="4"/>
      <c r="G1" s="4"/>
      <c r="H1" s="4"/>
      <c r="I1" s="4"/>
    </row>
    <row r="2" spans="1:9" ht="14.25" customHeight="1" x14ac:dyDescent="0.25">
      <c r="A2" s="17" t="s">
        <v>177</v>
      </c>
      <c r="B2" s="270"/>
      <c r="C2" s="271"/>
      <c r="D2" s="270"/>
      <c r="E2" s="271"/>
      <c r="F2" s="4"/>
      <c r="G2" s="4"/>
      <c r="H2" s="4"/>
      <c r="I2" s="4"/>
    </row>
    <row r="3" spans="1:9" ht="15" x14ac:dyDescent="0.25">
      <c r="A3" s="17" t="s">
        <v>178</v>
      </c>
      <c r="B3" s="270"/>
      <c r="C3" s="271"/>
      <c r="D3" s="270"/>
      <c r="E3" s="271"/>
    </row>
    <row r="4" spans="1:9" ht="15" x14ac:dyDescent="0.25">
      <c r="A4" s="17" t="s">
        <v>179</v>
      </c>
      <c r="B4" s="270"/>
      <c r="C4" s="271"/>
      <c r="D4" s="270"/>
      <c r="E4" s="271"/>
    </row>
    <row r="5" spans="1:9" ht="15" x14ac:dyDescent="0.25">
      <c r="A5" s="17" t="s">
        <v>180</v>
      </c>
      <c r="B5" s="270"/>
      <c r="C5" s="271"/>
      <c r="D5" s="270"/>
      <c r="E5" s="271"/>
    </row>
    <row r="6" spans="1:9" ht="15" x14ac:dyDescent="0.25">
      <c r="A6" s="17" t="s">
        <v>181</v>
      </c>
      <c r="B6" s="270"/>
      <c r="C6" s="271"/>
      <c r="D6" s="270"/>
      <c r="E6" s="271"/>
    </row>
    <row r="7" spans="1:9" ht="15" x14ac:dyDescent="0.25">
      <c r="A7" s="17" t="s">
        <v>182</v>
      </c>
      <c r="B7" s="270"/>
      <c r="C7" s="271"/>
      <c r="D7" s="270"/>
      <c r="E7" s="271"/>
    </row>
    <row r="8" spans="1:9" ht="15" x14ac:dyDescent="0.25">
      <c r="A8" s="17" t="s">
        <v>183</v>
      </c>
      <c r="B8" s="270"/>
      <c r="C8" s="271"/>
      <c r="D8" s="270"/>
      <c r="E8" s="271"/>
    </row>
    <row r="9" spans="1:9" ht="15" x14ac:dyDescent="0.25">
      <c r="A9" s="17" t="s">
        <v>184</v>
      </c>
      <c r="B9" s="270"/>
      <c r="C9" s="271"/>
      <c r="D9" s="270"/>
      <c r="E9" s="271"/>
    </row>
    <row r="10" spans="1:9" ht="15" x14ac:dyDescent="0.25">
      <c r="A10" s="17" t="s">
        <v>185</v>
      </c>
      <c r="B10" s="270"/>
      <c r="C10" s="271"/>
      <c r="D10" s="270"/>
      <c r="E10" s="271"/>
    </row>
    <row r="11" spans="1:9" ht="15" x14ac:dyDescent="0.25">
      <c r="A11" s="17" t="s">
        <v>186</v>
      </c>
      <c r="B11" s="270"/>
      <c r="C11" s="271"/>
      <c r="D11" s="270"/>
      <c r="E11" s="271"/>
    </row>
    <row r="12" spans="1:9" ht="15" x14ac:dyDescent="0.25">
      <c r="A12" s="17" t="s">
        <v>187</v>
      </c>
      <c r="B12" s="270"/>
      <c r="C12" s="271"/>
      <c r="D12" s="270"/>
      <c r="E12" s="271"/>
    </row>
    <row r="13" spans="1:9" ht="15" x14ac:dyDescent="0.25">
      <c r="A13" s="17" t="s">
        <v>188</v>
      </c>
      <c r="B13" s="270"/>
      <c r="C13" s="271"/>
      <c r="D13" s="270"/>
      <c r="E13" s="271"/>
    </row>
    <row r="14" spans="1:9" ht="15" x14ac:dyDescent="0.25">
      <c r="A14" s="17" t="s">
        <v>175</v>
      </c>
      <c r="B14" s="270"/>
      <c r="C14" s="271"/>
      <c r="D14" s="270"/>
      <c r="E14" s="271"/>
    </row>
    <row r="15" spans="1:9" ht="15" x14ac:dyDescent="0.25">
      <c r="A15" s="17" t="s">
        <v>176</v>
      </c>
      <c r="B15" s="270"/>
      <c r="C15" s="271"/>
      <c r="D15" s="270"/>
      <c r="E15" s="271"/>
    </row>
    <row r="16" spans="1:9" ht="15" x14ac:dyDescent="0.25">
      <c r="A16" s="17" t="s">
        <v>159</v>
      </c>
      <c r="B16" s="270"/>
      <c r="C16" s="271"/>
      <c r="D16" s="270"/>
      <c r="E16" s="271"/>
    </row>
    <row r="17" spans="1:5" ht="15" x14ac:dyDescent="0.25">
      <c r="A17" s="17" t="s">
        <v>160</v>
      </c>
      <c r="B17" s="270"/>
      <c r="C17" s="271"/>
      <c r="D17" s="270"/>
      <c r="E17" s="271"/>
    </row>
    <row r="18" spans="1:5" ht="15" x14ac:dyDescent="0.25">
      <c r="A18" s="17" t="s">
        <v>161</v>
      </c>
      <c r="B18" s="270"/>
      <c r="C18" s="271"/>
      <c r="D18" s="270"/>
      <c r="E18" s="271"/>
    </row>
    <row r="19" spans="1:5" ht="15" x14ac:dyDescent="0.25">
      <c r="A19" s="17" t="s">
        <v>162</v>
      </c>
      <c r="B19" s="270"/>
      <c r="C19" s="271"/>
      <c r="D19" s="270"/>
      <c r="E19" s="271"/>
    </row>
    <row r="20" spans="1:5" ht="15" x14ac:dyDescent="0.25">
      <c r="A20" s="17" t="s">
        <v>163</v>
      </c>
      <c r="B20" s="270"/>
      <c r="C20" s="271"/>
      <c r="D20" s="270"/>
      <c r="E20" s="271"/>
    </row>
    <row r="21" spans="1:5" ht="15" x14ac:dyDescent="0.25">
      <c r="A21" s="17" t="s">
        <v>164</v>
      </c>
      <c r="B21" s="270"/>
      <c r="C21" s="271"/>
      <c r="D21" s="270"/>
      <c r="E21" s="271"/>
    </row>
    <row r="22" spans="1:5" ht="14.25" customHeight="1" x14ac:dyDescent="0.25">
      <c r="A22" s="17" t="s">
        <v>165</v>
      </c>
      <c r="B22" s="270"/>
      <c r="C22" s="271"/>
      <c r="D22" s="270"/>
      <c r="E22" s="271"/>
    </row>
    <row r="23" spans="1:5" ht="15" x14ac:dyDescent="0.25">
      <c r="A23" s="17" t="s">
        <v>166</v>
      </c>
      <c r="B23" s="270"/>
      <c r="C23" s="271"/>
      <c r="D23" s="270"/>
      <c r="E23" s="271"/>
    </row>
    <row r="24" spans="1:5" ht="15" x14ac:dyDescent="0.25">
      <c r="A24" s="17" t="s">
        <v>167</v>
      </c>
      <c r="B24" s="270"/>
      <c r="C24" s="271"/>
      <c r="D24" s="270"/>
      <c r="E24" s="271"/>
    </row>
    <row r="25" spans="1:5" ht="15" x14ac:dyDescent="0.25">
      <c r="A25" s="17" t="s">
        <v>168</v>
      </c>
      <c r="B25" s="270"/>
      <c r="C25" s="271"/>
      <c r="D25" s="270"/>
      <c r="E25" s="271"/>
    </row>
    <row r="26" spans="1:5" ht="15" x14ac:dyDescent="0.25">
      <c r="A26" s="17" t="s">
        <v>169</v>
      </c>
      <c r="B26" s="270"/>
      <c r="C26" s="271"/>
      <c r="D26" s="270"/>
      <c r="E26" s="271"/>
    </row>
    <row r="27" spans="1:5" ht="15" x14ac:dyDescent="0.25">
      <c r="A27" s="17" t="s">
        <v>170</v>
      </c>
      <c r="B27" s="270"/>
      <c r="C27" s="271"/>
      <c r="D27" s="270"/>
      <c r="E27" s="271"/>
    </row>
    <row r="28" spans="1:5" ht="15" x14ac:dyDescent="0.25">
      <c r="A28" s="17" t="s">
        <v>171</v>
      </c>
      <c r="B28" s="270"/>
      <c r="C28" s="271"/>
      <c r="D28" s="270"/>
      <c r="E28" s="271"/>
    </row>
    <row r="29" spans="1:5" ht="15" x14ac:dyDescent="0.25">
      <c r="A29" s="17" t="s">
        <v>172</v>
      </c>
      <c r="B29" s="270"/>
      <c r="C29" s="271"/>
      <c r="D29" s="270"/>
      <c r="E29" s="271"/>
    </row>
    <row r="30" spans="1:5" ht="15" x14ac:dyDescent="0.25">
      <c r="A30" s="17" t="s">
        <v>173</v>
      </c>
      <c r="B30" s="270"/>
      <c r="C30" s="271"/>
      <c r="D30" s="270"/>
      <c r="E30" s="271"/>
    </row>
    <row r="31" spans="1:5" ht="15" x14ac:dyDescent="0.25">
      <c r="A31" s="17" t="s">
        <v>174</v>
      </c>
      <c r="B31" s="270"/>
      <c r="C31" s="271"/>
      <c r="D31" s="270"/>
      <c r="E31" s="271"/>
    </row>
    <row r="32" spans="1:5" ht="15" x14ac:dyDescent="0.25">
      <c r="A32" s="17" t="s">
        <v>197</v>
      </c>
      <c r="B32" s="270"/>
      <c r="C32" s="271"/>
      <c r="D32" s="270"/>
      <c r="E32" s="271"/>
    </row>
    <row r="33" spans="1:5" ht="15" x14ac:dyDescent="0.25">
      <c r="A33" s="149"/>
      <c r="B33" s="270"/>
      <c r="C33" s="271"/>
      <c r="D33" s="270"/>
      <c r="E33" s="271"/>
    </row>
    <row r="34" spans="1:5" ht="15" x14ac:dyDescent="0.25">
      <c r="A34" s="153"/>
      <c r="B34" s="272" t="s">
        <v>11</v>
      </c>
      <c r="C34" s="273"/>
      <c r="D34" s="274">
        <f>SUM(D2:E33)</f>
        <v>0</v>
      </c>
      <c r="E34" s="275"/>
    </row>
    <row r="35" spans="1:5" ht="15" x14ac:dyDescent="0.25">
      <c r="A35" s="1"/>
      <c r="D35" s="1"/>
    </row>
    <row r="36" spans="1:5" ht="15" x14ac:dyDescent="0.25">
      <c r="A36" s="1"/>
      <c r="D36" s="1"/>
    </row>
    <row r="37" spans="1:5" ht="15" x14ac:dyDescent="0.25">
      <c r="A37" s="1"/>
      <c r="D37" s="1"/>
    </row>
    <row r="38" spans="1:5" ht="15" x14ac:dyDescent="0.25">
      <c r="A38" s="1"/>
      <c r="D38" s="1"/>
    </row>
    <row r="39" spans="1:5" ht="15" x14ac:dyDescent="0.25">
      <c r="A39" s="1"/>
      <c r="D39" s="1"/>
    </row>
    <row r="40" spans="1:5" ht="15" x14ac:dyDescent="0.25">
      <c r="A40" s="1"/>
      <c r="D40" s="1"/>
    </row>
    <row r="41" spans="1:5" ht="15" x14ac:dyDescent="0.25">
      <c r="A41" s="1"/>
      <c r="D41" s="1"/>
    </row>
    <row r="42" spans="1:5" ht="15" x14ac:dyDescent="0.25">
      <c r="A42" s="1"/>
      <c r="D42" s="1"/>
    </row>
    <row r="43" spans="1:5" ht="15" x14ac:dyDescent="0.25">
      <c r="A43" s="1"/>
      <c r="D43" s="1"/>
    </row>
    <row r="44" spans="1:5" ht="15" x14ac:dyDescent="0.25">
      <c r="A44" s="1"/>
      <c r="D44" s="1"/>
    </row>
    <row r="45" spans="1:5" ht="15" x14ac:dyDescent="0.25">
      <c r="A45" s="1"/>
      <c r="D45" s="1"/>
    </row>
    <row r="46" spans="1:5" ht="15" x14ac:dyDescent="0.25">
      <c r="A46" s="1"/>
      <c r="D46" s="1"/>
    </row>
    <row r="47" spans="1:5" ht="15" x14ac:dyDescent="0.25">
      <c r="A47" s="1"/>
      <c r="D47" s="1"/>
    </row>
    <row r="48" spans="1:5" ht="15" x14ac:dyDescent="0.25">
      <c r="A48" s="1"/>
      <c r="D48" s="1"/>
    </row>
    <row r="49" s="1" customFormat="1" ht="15" x14ac:dyDescent="0.25"/>
    <row r="50" s="1" customFormat="1" ht="15" x14ac:dyDescent="0.25"/>
    <row r="51" s="1" customFormat="1" ht="15" x14ac:dyDescent="0.25"/>
    <row r="52" s="1" customFormat="1" ht="15" x14ac:dyDescent="0.25"/>
    <row r="53" s="1" customFormat="1" ht="15" x14ac:dyDescent="0.25"/>
    <row r="54" s="1" customFormat="1" ht="15" x14ac:dyDescent="0.25"/>
    <row r="55" s="1" customFormat="1" ht="15" x14ac:dyDescent="0.25"/>
    <row r="56" s="1" customFormat="1" ht="15" x14ac:dyDescent="0.25"/>
    <row r="57" s="1" customFormat="1" ht="14.25" customHeight="1" x14ac:dyDescent="0.25"/>
  </sheetData>
  <mergeCells count="68">
    <mergeCell ref="B1:C1"/>
    <mergeCell ref="D1:E1"/>
    <mergeCell ref="B2:C2"/>
    <mergeCell ref="D2:E2"/>
    <mergeCell ref="B5:C5"/>
    <mergeCell ref="D5:E5"/>
    <mergeCell ref="B6:C6"/>
    <mergeCell ref="D6:E6"/>
    <mergeCell ref="B3:C3"/>
    <mergeCell ref="D3:E3"/>
    <mergeCell ref="B4:C4"/>
    <mergeCell ref="D4:E4"/>
    <mergeCell ref="B9:C9"/>
    <mergeCell ref="D9:E9"/>
    <mergeCell ref="B10:C10"/>
    <mergeCell ref="D10:E10"/>
    <mergeCell ref="B7:C7"/>
    <mergeCell ref="D7:E7"/>
    <mergeCell ref="B8:C8"/>
    <mergeCell ref="D8:E8"/>
    <mergeCell ref="B13:C13"/>
    <mergeCell ref="D13:E13"/>
    <mergeCell ref="B14:C14"/>
    <mergeCell ref="D14:E14"/>
    <mergeCell ref="B11:C11"/>
    <mergeCell ref="D11:E11"/>
    <mergeCell ref="B12:C12"/>
    <mergeCell ref="D12:E12"/>
    <mergeCell ref="B17:C17"/>
    <mergeCell ref="D17:E17"/>
    <mergeCell ref="B18:C18"/>
    <mergeCell ref="D18:E18"/>
    <mergeCell ref="B15:C15"/>
    <mergeCell ref="D15:E15"/>
    <mergeCell ref="B16:C16"/>
    <mergeCell ref="D16:E16"/>
    <mergeCell ref="B21:C21"/>
    <mergeCell ref="D21:E21"/>
    <mergeCell ref="B22:C22"/>
    <mergeCell ref="D22:E22"/>
    <mergeCell ref="B19:C19"/>
    <mergeCell ref="D19:E19"/>
    <mergeCell ref="B20:C20"/>
    <mergeCell ref="D20:E20"/>
    <mergeCell ref="B25:C25"/>
    <mergeCell ref="D25:E25"/>
    <mergeCell ref="B26:C26"/>
    <mergeCell ref="D26:E26"/>
    <mergeCell ref="B23:C23"/>
    <mergeCell ref="D23:E23"/>
    <mergeCell ref="B24:C24"/>
    <mergeCell ref="D24:E24"/>
    <mergeCell ref="B29:C29"/>
    <mergeCell ref="D29:E29"/>
    <mergeCell ref="B30:C30"/>
    <mergeCell ref="D30:E30"/>
    <mergeCell ref="B27:C27"/>
    <mergeCell ref="D27:E27"/>
    <mergeCell ref="B28:C28"/>
    <mergeCell ref="D28:E28"/>
    <mergeCell ref="B33:C33"/>
    <mergeCell ref="D33:E33"/>
    <mergeCell ref="B34:C34"/>
    <mergeCell ref="D34:E34"/>
    <mergeCell ref="B31:C31"/>
    <mergeCell ref="D31:E31"/>
    <mergeCell ref="B32:C32"/>
    <mergeCell ref="D32:E32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>
    <tabColor rgb="FF0070C0"/>
  </sheetPr>
  <dimension ref="A1:G27"/>
  <sheetViews>
    <sheetView rightToLeft="1" workbookViewId="0">
      <selection activeCell="C5" sqref="C5"/>
    </sheetView>
  </sheetViews>
  <sheetFormatPr defaultColWidth="9" defaultRowHeight="15.75" x14ac:dyDescent="0.25"/>
  <cols>
    <col min="1" max="1" width="9" style="32"/>
    <col min="2" max="2" width="27.42578125" style="32" customWidth="1"/>
    <col min="3" max="3" width="14.42578125" style="39" customWidth="1"/>
    <col min="4" max="16384" width="9" style="32"/>
  </cols>
  <sheetData>
    <row r="1" spans="1:7" ht="39" customHeight="1" x14ac:dyDescent="0.25">
      <c r="A1" s="278" t="s">
        <v>107</v>
      </c>
      <c r="B1" s="279"/>
      <c r="C1" s="40" t="s">
        <v>108</v>
      </c>
      <c r="D1" s="4"/>
      <c r="E1" s="4"/>
      <c r="F1" s="4"/>
      <c r="G1" s="4"/>
    </row>
    <row r="2" spans="1:7" ht="14.25" customHeight="1" x14ac:dyDescent="0.25">
      <c r="A2" s="267" t="s">
        <v>110</v>
      </c>
      <c r="B2" s="268"/>
      <c r="C2" s="6">
        <v>0</v>
      </c>
      <c r="D2" s="4"/>
      <c r="E2" s="4"/>
      <c r="F2" s="4"/>
      <c r="G2" s="4"/>
    </row>
    <row r="3" spans="1:7" ht="15" x14ac:dyDescent="0.25">
      <c r="A3" s="267" t="s">
        <v>111</v>
      </c>
      <c r="B3" s="268"/>
      <c r="C3" s="6">
        <v>0</v>
      </c>
    </row>
    <row r="4" spans="1:7" ht="15" x14ac:dyDescent="0.25">
      <c r="A4" s="267" t="s">
        <v>112</v>
      </c>
      <c r="B4" s="268"/>
      <c r="C4" s="6">
        <v>12</v>
      </c>
    </row>
    <row r="5" spans="1:7" ht="15" x14ac:dyDescent="0.25">
      <c r="C5" s="32"/>
    </row>
    <row r="6" spans="1:7" ht="15" x14ac:dyDescent="0.25">
      <c r="C6" s="32"/>
    </row>
    <row r="7" spans="1:7" ht="15" x14ac:dyDescent="0.25">
      <c r="C7" s="32"/>
    </row>
    <row r="8" spans="1:7" ht="15" x14ac:dyDescent="0.25">
      <c r="C8" s="32"/>
    </row>
    <row r="9" spans="1:7" ht="15" x14ac:dyDescent="0.25">
      <c r="C9" s="32"/>
    </row>
    <row r="10" spans="1:7" ht="15" x14ac:dyDescent="0.25">
      <c r="C10" s="32"/>
    </row>
    <row r="11" spans="1:7" ht="15" x14ac:dyDescent="0.25">
      <c r="C11" s="32"/>
    </row>
    <row r="12" spans="1:7" ht="15" x14ac:dyDescent="0.25">
      <c r="C12" s="32"/>
    </row>
    <row r="13" spans="1:7" ht="15" x14ac:dyDescent="0.25">
      <c r="C13" s="32"/>
    </row>
    <row r="14" spans="1:7" ht="15" x14ac:dyDescent="0.25">
      <c r="C14" s="32"/>
    </row>
    <row r="15" spans="1:7" ht="15" x14ac:dyDescent="0.25">
      <c r="C15" s="32"/>
    </row>
    <row r="16" spans="1:7" ht="15" x14ac:dyDescent="0.25">
      <c r="C16" s="32"/>
    </row>
    <row r="17" spans="3:3" ht="15" x14ac:dyDescent="0.25">
      <c r="C17" s="32"/>
    </row>
    <row r="18" spans="3:3" ht="15" x14ac:dyDescent="0.25">
      <c r="C18" s="32"/>
    </row>
    <row r="19" spans="3:3" ht="15" x14ac:dyDescent="0.25">
      <c r="C19" s="32"/>
    </row>
    <row r="20" spans="3:3" ht="15" x14ac:dyDescent="0.25">
      <c r="C20" s="32"/>
    </row>
    <row r="21" spans="3:3" ht="15" x14ac:dyDescent="0.25">
      <c r="C21" s="32"/>
    </row>
    <row r="22" spans="3:3" ht="15" x14ac:dyDescent="0.25">
      <c r="C22" s="32"/>
    </row>
    <row r="23" spans="3:3" ht="15" x14ac:dyDescent="0.25">
      <c r="C23" s="32"/>
    </row>
    <row r="24" spans="3:3" ht="15" x14ac:dyDescent="0.25">
      <c r="C24" s="32"/>
    </row>
    <row r="25" spans="3:3" ht="15" x14ac:dyDescent="0.25">
      <c r="C25" s="32"/>
    </row>
    <row r="26" spans="3:3" ht="15" x14ac:dyDescent="0.25">
      <c r="C26" s="32"/>
    </row>
    <row r="27" spans="3:3" ht="14.25" customHeight="1" x14ac:dyDescent="0.25">
      <c r="C27" s="32"/>
    </row>
  </sheetData>
  <mergeCells count="4">
    <mergeCell ref="A3:B3"/>
    <mergeCell ref="A4:B4"/>
    <mergeCell ref="A1:B1"/>
    <mergeCell ref="A2:B2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tabColor rgb="FFFFC000"/>
  </sheetPr>
  <dimension ref="A1:I57"/>
  <sheetViews>
    <sheetView rightToLeft="1" workbookViewId="0">
      <selection activeCell="D3" sqref="D3:E3"/>
    </sheetView>
  </sheetViews>
  <sheetFormatPr defaultColWidth="9" defaultRowHeight="15.75" x14ac:dyDescent="0.25"/>
  <cols>
    <col min="1" max="1" width="18.85546875" style="150" customWidth="1"/>
    <col min="2" max="2" width="9" style="2"/>
    <col min="3" max="3" width="27.42578125" style="2" customWidth="1"/>
    <col min="4" max="4" width="9.42578125" style="151" bestFit="1" customWidth="1"/>
    <col min="5" max="16384" width="9" style="2"/>
  </cols>
  <sheetData>
    <row r="1" spans="1:9" ht="39" customHeight="1" x14ac:dyDescent="0.25">
      <c r="A1" s="142" t="s">
        <v>109</v>
      </c>
      <c r="B1" s="278" t="s">
        <v>107</v>
      </c>
      <c r="C1" s="279"/>
      <c r="D1" s="278" t="s">
        <v>108</v>
      </c>
      <c r="E1" s="279"/>
      <c r="F1" s="48"/>
      <c r="G1" s="48"/>
      <c r="H1" s="48"/>
      <c r="I1" s="48"/>
    </row>
    <row r="2" spans="1:9" ht="14.25" customHeight="1" x14ac:dyDescent="0.25">
      <c r="A2" s="17" t="s">
        <v>177</v>
      </c>
      <c r="B2" s="270" t="s">
        <v>740</v>
      </c>
      <c r="C2" s="271"/>
      <c r="D2" s="270">
        <v>30</v>
      </c>
      <c r="E2" s="271"/>
      <c r="F2" s="48"/>
      <c r="G2" s="48"/>
      <c r="H2" s="48"/>
      <c r="I2" s="48"/>
    </row>
    <row r="3" spans="1:9" ht="15" x14ac:dyDescent="0.25">
      <c r="A3" s="17" t="s">
        <v>178</v>
      </c>
      <c r="B3" s="270"/>
      <c r="C3" s="271"/>
      <c r="D3" s="270"/>
      <c r="E3" s="271"/>
    </row>
    <row r="4" spans="1:9" ht="15" x14ac:dyDescent="0.25">
      <c r="A4" s="17" t="s">
        <v>179</v>
      </c>
      <c r="B4" s="270"/>
      <c r="C4" s="271"/>
      <c r="D4" s="270"/>
      <c r="E4" s="271"/>
    </row>
    <row r="5" spans="1:9" ht="15" x14ac:dyDescent="0.25">
      <c r="A5" s="17" t="s">
        <v>180</v>
      </c>
      <c r="B5" s="270"/>
      <c r="C5" s="271"/>
      <c r="D5" s="270"/>
      <c r="E5" s="271"/>
    </row>
    <row r="6" spans="1:9" ht="15" x14ac:dyDescent="0.25">
      <c r="A6" s="17" t="s">
        <v>181</v>
      </c>
      <c r="B6" s="270"/>
      <c r="C6" s="271"/>
      <c r="D6" s="270"/>
      <c r="E6" s="271"/>
    </row>
    <row r="7" spans="1:9" ht="15" x14ac:dyDescent="0.25">
      <c r="A7" s="17" t="s">
        <v>182</v>
      </c>
      <c r="B7" s="270"/>
      <c r="C7" s="271"/>
      <c r="D7" s="270"/>
      <c r="E7" s="271"/>
    </row>
    <row r="8" spans="1:9" ht="15" x14ac:dyDescent="0.25">
      <c r="A8" s="17" t="s">
        <v>183</v>
      </c>
      <c r="B8" s="270"/>
      <c r="C8" s="271"/>
      <c r="D8" s="270"/>
      <c r="E8" s="271"/>
    </row>
    <row r="9" spans="1:9" ht="15" x14ac:dyDescent="0.25">
      <c r="A9" s="17" t="s">
        <v>184</v>
      </c>
      <c r="B9" s="270"/>
      <c r="C9" s="271"/>
      <c r="D9" s="270"/>
      <c r="E9" s="271"/>
    </row>
    <row r="10" spans="1:9" ht="15" x14ac:dyDescent="0.25">
      <c r="A10" s="17" t="s">
        <v>185</v>
      </c>
      <c r="B10" s="270"/>
      <c r="C10" s="271"/>
      <c r="D10" s="270"/>
      <c r="E10" s="271"/>
    </row>
    <row r="11" spans="1:9" ht="15" x14ac:dyDescent="0.25">
      <c r="A11" s="17" t="s">
        <v>186</v>
      </c>
      <c r="B11" s="270"/>
      <c r="C11" s="271"/>
      <c r="D11" s="270"/>
      <c r="E11" s="271"/>
    </row>
    <row r="12" spans="1:9" ht="15" x14ac:dyDescent="0.25">
      <c r="A12" s="17" t="s">
        <v>187</v>
      </c>
      <c r="B12" s="270"/>
      <c r="C12" s="271"/>
      <c r="D12" s="270"/>
      <c r="E12" s="271"/>
    </row>
    <row r="13" spans="1:9" ht="15" x14ac:dyDescent="0.25">
      <c r="A13" s="17" t="s">
        <v>188</v>
      </c>
      <c r="B13" s="270"/>
      <c r="C13" s="271"/>
      <c r="D13" s="270"/>
      <c r="E13" s="271"/>
    </row>
    <row r="14" spans="1:9" ht="15" x14ac:dyDescent="0.25">
      <c r="A14" s="17" t="s">
        <v>175</v>
      </c>
      <c r="B14" s="270"/>
      <c r="C14" s="271"/>
      <c r="D14" s="270"/>
      <c r="E14" s="271"/>
    </row>
    <row r="15" spans="1:9" ht="15" x14ac:dyDescent="0.25">
      <c r="A15" s="17" t="s">
        <v>176</v>
      </c>
      <c r="B15" s="270"/>
      <c r="C15" s="271"/>
      <c r="D15" s="270"/>
      <c r="E15" s="271"/>
    </row>
    <row r="16" spans="1:9" ht="15" x14ac:dyDescent="0.25">
      <c r="A16" s="17" t="s">
        <v>159</v>
      </c>
      <c r="B16" s="270"/>
      <c r="C16" s="271"/>
      <c r="D16" s="270"/>
      <c r="E16" s="271"/>
    </row>
    <row r="17" spans="1:5" ht="15" x14ac:dyDescent="0.25">
      <c r="A17" s="17" t="s">
        <v>160</v>
      </c>
      <c r="B17" s="270"/>
      <c r="C17" s="271"/>
      <c r="D17" s="270"/>
      <c r="E17" s="271"/>
    </row>
    <row r="18" spans="1:5" ht="15" x14ac:dyDescent="0.25">
      <c r="A18" s="17" t="s">
        <v>161</v>
      </c>
      <c r="B18" s="270"/>
      <c r="C18" s="271"/>
      <c r="D18" s="270"/>
      <c r="E18" s="271"/>
    </row>
    <row r="19" spans="1:5" ht="15" x14ac:dyDescent="0.25">
      <c r="A19" s="17" t="s">
        <v>162</v>
      </c>
      <c r="B19" s="270"/>
      <c r="C19" s="271"/>
      <c r="D19" s="270"/>
      <c r="E19" s="271"/>
    </row>
    <row r="20" spans="1:5" ht="15" x14ac:dyDescent="0.25">
      <c r="A20" s="17" t="s">
        <v>163</v>
      </c>
      <c r="B20" s="270"/>
      <c r="C20" s="271"/>
      <c r="D20" s="270"/>
      <c r="E20" s="271"/>
    </row>
    <row r="21" spans="1:5" ht="15" x14ac:dyDescent="0.25">
      <c r="A21" s="17" t="s">
        <v>164</v>
      </c>
      <c r="B21" s="270"/>
      <c r="C21" s="271"/>
      <c r="D21" s="270"/>
      <c r="E21" s="271"/>
    </row>
    <row r="22" spans="1:5" ht="14.25" customHeight="1" x14ac:dyDescent="0.25">
      <c r="A22" s="17" t="s">
        <v>165</v>
      </c>
      <c r="B22" s="270"/>
      <c r="C22" s="271"/>
      <c r="D22" s="270"/>
      <c r="E22" s="271"/>
    </row>
    <row r="23" spans="1:5" ht="15" x14ac:dyDescent="0.25">
      <c r="A23" s="17" t="s">
        <v>166</v>
      </c>
      <c r="B23" s="270"/>
      <c r="C23" s="271"/>
      <c r="D23" s="270"/>
      <c r="E23" s="271"/>
    </row>
    <row r="24" spans="1:5" ht="15" x14ac:dyDescent="0.25">
      <c r="A24" s="17" t="s">
        <v>167</v>
      </c>
      <c r="B24" s="270"/>
      <c r="C24" s="271"/>
      <c r="D24" s="270"/>
      <c r="E24" s="271"/>
    </row>
    <row r="25" spans="1:5" ht="15" x14ac:dyDescent="0.25">
      <c r="A25" s="17" t="s">
        <v>168</v>
      </c>
      <c r="B25" s="270"/>
      <c r="C25" s="271"/>
      <c r="D25" s="270"/>
      <c r="E25" s="271"/>
    </row>
    <row r="26" spans="1:5" ht="15" x14ac:dyDescent="0.25">
      <c r="A26" s="17" t="s">
        <v>169</v>
      </c>
      <c r="B26" s="270"/>
      <c r="C26" s="271"/>
      <c r="D26" s="270"/>
      <c r="E26" s="271"/>
    </row>
    <row r="27" spans="1:5" ht="15" x14ac:dyDescent="0.25">
      <c r="A27" s="17" t="s">
        <v>170</v>
      </c>
      <c r="B27" s="270"/>
      <c r="C27" s="271"/>
      <c r="D27" s="270"/>
      <c r="E27" s="271"/>
    </row>
    <row r="28" spans="1:5" ht="15" x14ac:dyDescent="0.25">
      <c r="A28" s="17" t="s">
        <v>171</v>
      </c>
      <c r="B28" s="270"/>
      <c r="C28" s="271"/>
      <c r="D28" s="270"/>
      <c r="E28" s="271"/>
    </row>
    <row r="29" spans="1:5" ht="15" x14ac:dyDescent="0.25">
      <c r="A29" s="17" t="s">
        <v>172</v>
      </c>
      <c r="B29" s="270"/>
      <c r="C29" s="271"/>
      <c r="D29" s="270"/>
      <c r="E29" s="271"/>
    </row>
    <row r="30" spans="1:5" ht="15" x14ac:dyDescent="0.25">
      <c r="A30" s="17" t="s">
        <v>173</v>
      </c>
      <c r="B30" s="270"/>
      <c r="C30" s="271"/>
      <c r="D30" s="270"/>
      <c r="E30" s="271"/>
    </row>
    <row r="31" spans="1:5" ht="15" x14ac:dyDescent="0.25">
      <c r="A31" s="17" t="s">
        <v>174</v>
      </c>
      <c r="B31" s="270"/>
      <c r="C31" s="271"/>
      <c r="D31" s="270"/>
      <c r="E31" s="271"/>
    </row>
    <row r="32" spans="1:5" ht="15" x14ac:dyDescent="0.25">
      <c r="A32" s="17" t="s">
        <v>197</v>
      </c>
      <c r="B32" s="270"/>
      <c r="C32" s="271"/>
      <c r="D32" s="270"/>
      <c r="E32" s="271"/>
    </row>
    <row r="33" spans="1:5" ht="15" x14ac:dyDescent="0.25">
      <c r="A33" s="140"/>
      <c r="B33" s="270"/>
      <c r="C33" s="271"/>
      <c r="D33" s="270"/>
      <c r="E33" s="271"/>
    </row>
    <row r="34" spans="1:5" ht="15" x14ac:dyDescent="0.25">
      <c r="A34" s="141"/>
      <c r="B34" s="272" t="s">
        <v>11</v>
      </c>
      <c r="C34" s="273"/>
      <c r="D34" s="274">
        <f>SUM(D2:E33)</f>
        <v>30</v>
      </c>
      <c r="E34" s="275"/>
    </row>
    <row r="35" spans="1:5" ht="15" x14ac:dyDescent="0.25">
      <c r="A35" s="2"/>
      <c r="D35" s="2"/>
    </row>
    <row r="36" spans="1:5" ht="15" x14ac:dyDescent="0.25">
      <c r="A36" s="2"/>
      <c r="D36" s="2"/>
    </row>
    <row r="37" spans="1:5" ht="15" x14ac:dyDescent="0.25">
      <c r="A37" s="2"/>
      <c r="D37" s="2"/>
    </row>
    <row r="38" spans="1:5" ht="15" x14ac:dyDescent="0.25">
      <c r="A38" s="2"/>
      <c r="D38" s="2"/>
    </row>
    <row r="39" spans="1:5" ht="15" x14ac:dyDescent="0.25">
      <c r="A39" s="2"/>
      <c r="D39" s="2"/>
    </row>
    <row r="40" spans="1:5" ht="15" x14ac:dyDescent="0.25">
      <c r="A40" s="2"/>
      <c r="D40" s="2"/>
    </row>
    <row r="41" spans="1:5" ht="15" x14ac:dyDescent="0.25">
      <c r="A41" s="2"/>
      <c r="D41" s="2"/>
    </row>
    <row r="42" spans="1:5" ht="15" x14ac:dyDescent="0.25">
      <c r="A42" s="2"/>
      <c r="D42" s="2"/>
    </row>
    <row r="43" spans="1:5" ht="15" x14ac:dyDescent="0.25">
      <c r="A43" s="2"/>
      <c r="D43" s="2"/>
    </row>
    <row r="44" spans="1:5" ht="15" x14ac:dyDescent="0.25">
      <c r="A44" s="2"/>
      <c r="D44" s="2"/>
    </row>
    <row r="45" spans="1:5" ht="15" x14ac:dyDescent="0.25">
      <c r="A45" s="2"/>
      <c r="D45" s="2"/>
    </row>
    <row r="46" spans="1:5" ht="15" x14ac:dyDescent="0.25">
      <c r="A46" s="2"/>
      <c r="D46" s="2"/>
    </row>
    <row r="47" spans="1:5" ht="15" x14ac:dyDescent="0.25">
      <c r="A47" s="2"/>
      <c r="D47" s="2"/>
    </row>
    <row r="48" spans="1:5" ht="15" x14ac:dyDescent="0.25">
      <c r="A48" s="2"/>
      <c r="D48" s="2"/>
    </row>
    <row r="49" s="2" customFormat="1" ht="15" x14ac:dyDescent="0.25"/>
    <row r="50" s="2" customFormat="1" ht="15" x14ac:dyDescent="0.25"/>
    <row r="51" s="2" customFormat="1" ht="15" x14ac:dyDescent="0.25"/>
    <row r="52" s="2" customFormat="1" ht="15" x14ac:dyDescent="0.25"/>
    <row r="53" s="2" customFormat="1" ht="15" x14ac:dyDescent="0.25"/>
    <row r="54" s="2" customFormat="1" ht="15" x14ac:dyDescent="0.25"/>
    <row r="55" s="2" customFormat="1" ht="15" x14ac:dyDescent="0.25"/>
    <row r="56" s="2" customFormat="1" ht="15" x14ac:dyDescent="0.25"/>
    <row r="57" s="2" customFormat="1" ht="14.25" customHeight="1" x14ac:dyDescent="0.25"/>
  </sheetData>
  <mergeCells count="68">
    <mergeCell ref="B1:C1"/>
    <mergeCell ref="D1:E1"/>
    <mergeCell ref="B2:C2"/>
    <mergeCell ref="D2:E2"/>
    <mergeCell ref="B3:C3"/>
    <mergeCell ref="D3:E3"/>
    <mergeCell ref="B4:C4"/>
    <mergeCell ref="B11:C11"/>
    <mergeCell ref="D11:E11"/>
    <mergeCell ref="D4:E4"/>
    <mergeCell ref="B5:C5"/>
    <mergeCell ref="D5:E5"/>
    <mergeCell ref="B6:C6"/>
    <mergeCell ref="D6:E6"/>
    <mergeCell ref="B7:C7"/>
    <mergeCell ref="D7:E7"/>
    <mergeCell ref="D8:E8"/>
    <mergeCell ref="B9:C9"/>
    <mergeCell ref="D9:E9"/>
    <mergeCell ref="B10:C10"/>
    <mergeCell ref="D10:E10"/>
    <mergeCell ref="D12:E12"/>
    <mergeCell ref="B13:C13"/>
    <mergeCell ref="D13:E13"/>
    <mergeCell ref="B8:C8"/>
    <mergeCell ref="B18:C18"/>
    <mergeCell ref="D18:E18"/>
    <mergeCell ref="B15:C15"/>
    <mergeCell ref="D15:E15"/>
    <mergeCell ref="B12:C12"/>
    <mergeCell ref="B14:C14"/>
    <mergeCell ref="D14:E14"/>
    <mergeCell ref="B19:C19"/>
    <mergeCell ref="D19:E19"/>
    <mergeCell ref="B16:C16"/>
    <mergeCell ref="D16:E16"/>
    <mergeCell ref="B17:C17"/>
    <mergeCell ref="D17:E17"/>
    <mergeCell ref="B22:C22"/>
    <mergeCell ref="D22:E22"/>
    <mergeCell ref="B23:C23"/>
    <mergeCell ref="D23:E23"/>
    <mergeCell ref="B20:C20"/>
    <mergeCell ref="D20:E20"/>
    <mergeCell ref="B21:C21"/>
    <mergeCell ref="D21:E21"/>
    <mergeCell ref="B26:C26"/>
    <mergeCell ref="D26:E26"/>
    <mergeCell ref="B27:C27"/>
    <mergeCell ref="D27:E27"/>
    <mergeCell ref="B24:C24"/>
    <mergeCell ref="D24:E24"/>
    <mergeCell ref="B25:C25"/>
    <mergeCell ref="D25:E25"/>
    <mergeCell ref="B30:C30"/>
    <mergeCell ref="D30:E30"/>
    <mergeCell ref="B31:C31"/>
    <mergeCell ref="D31:E31"/>
    <mergeCell ref="B28:C28"/>
    <mergeCell ref="D28:E28"/>
    <mergeCell ref="B29:C29"/>
    <mergeCell ref="D29:E29"/>
    <mergeCell ref="B34:C34"/>
    <mergeCell ref="D34:E34"/>
    <mergeCell ref="B32:C32"/>
    <mergeCell ref="D32:E32"/>
    <mergeCell ref="B33:C33"/>
    <mergeCell ref="D33:E33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>
    <tabColor rgb="FFC00000"/>
  </sheetPr>
  <dimension ref="A1:J57"/>
  <sheetViews>
    <sheetView rightToLeft="1" workbookViewId="0">
      <selection activeCell="J39" sqref="J39"/>
    </sheetView>
  </sheetViews>
  <sheetFormatPr defaultColWidth="9" defaultRowHeight="15.75" x14ac:dyDescent="0.25"/>
  <cols>
    <col min="1" max="1" width="23.28515625" style="150" customWidth="1"/>
    <col min="2" max="2" width="9" style="2"/>
    <col min="3" max="3" width="27.42578125" style="2" customWidth="1"/>
    <col min="4" max="4" width="9.42578125" style="151" bestFit="1" customWidth="1"/>
    <col min="5" max="16384" width="9" style="2"/>
  </cols>
  <sheetData>
    <row r="1" spans="1:9" ht="39" customHeight="1" x14ac:dyDescent="0.25">
      <c r="A1" s="143" t="s">
        <v>109</v>
      </c>
      <c r="B1" s="281" t="s">
        <v>107</v>
      </c>
      <c r="C1" s="282"/>
      <c r="D1" s="281" t="s">
        <v>108</v>
      </c>
      <c r="E1" s="282"/>
      <c r="F1" s="48"/>
      <c r="G1" s="48"/>
      <c r="H1" s="48"/>
      <c r="I1" s="48"/>
    </row>
    <row r="2" spans="1:9" ht="14.25" customHeight="1" x14ac:dyDescent="0.25">
      <c r="A2" s="17" t="s">
        <v>177</v>
      </c>
      <c r="B2" s="270"/>
      <c r="C2" s="271"/>
      <c r="D2" s="270"/>
      <c r="E2" s="271"/>
      <c r="F2" s="48"/>
      <c r="G2" s="48"/>
      <c r="H2" s="48"/>
      <c r="I2" s="48"/>
    </row>
    <row r="3" spans="1:9" ht="15" x14ac:dyDescent="0.25">
      <c r="A3" s="17" t="s">
        <v>178</v>
      </c>
      <c r="B3" s="270"/>
      <c r="C3" s="271"/>
      <c r="D3" s="270"/>
      <c r="E3" s="271"/>
    </row>
    <row r="4" spans="1:9" ht="15" x14ac:dyDescent="0.25">
      <c r="A4" s="17" t="s">
        <v>179</v>
      </c>
      <c r="B4" s="270"/>
      <c r="C4" s="271"/>
      <c r="D4" s="270"/>
      <c r="E4" s="271"/>
    </row>
    <row r="5" spans="1:9" ht="15" x14ac:dyDescent="0.25">
      <c r="A5" s="17" t="s">
        <v>180</v>
      </c>
      <c r="B5" s="270"/>
      <c r="C5" s="271"/>
      <c r="D5" s="270"/>
      <c r="E5" s="271"/>
    </row>
    <row r="6" spans="1:9" ht="15" x14ac:dyDescent="0.25">
      <c r="A6" s="17" t="s">
        <v>181</v>
      </c>
      <c r="B6" s="270"/>
      <c r="C6" s="271"/>
      <c r="D6" s="270"/>
      <c r="E6" s="271"/>
    </row>
    <row r="7" spans="1:9" ht="15" x14ac:dyDescent="0.25">
      <c r="A7" s="17" t="s">
        <v>182</v>
      </c>
      <c r="B7" s="270"/>
      <c r="C7" s="271"/>
      <c r="D7" s="270"/>
      <c r="E7" s="271"/>
    </row>
    <row r="8" spans="1:9" ht="15" x14ac:dyDescent="0.25">
      <c r="A8" s="17" t="s">
        <v>183</v>
      </c>
      <c r="B8" s="270"/>
      <c r="C8" s="271"/>
      <c r="D8" s="270"/>
      <c r="E8" s="271"/>
    </row>
    <row r="9" spans="1:9" ht="15" x14ac:dyDescent="0.25">
      <c r="A9" s="17" t="s">
        <v>184</v>
      </c>
      <c r="B9" s="270"/>
      <c r="C9" s="271"/>
      <c r="D9" s="270"/>
      <c r="E9" s="271"/>
    </row>
    <row r="10" spans="1:9" ht="15" x14ac:dyDescent="0.25">
      <c r="A10" s="17" t="s">
        <v>185</v>
      </c>
      <c r="B10" s="270"/>
      <c r="C10" s="271"/>
      <c r="D10" s="270"/>
      <c r="E10" s="271"/>
    </row>
    <row r="11" spans="1:9" ht="15" x14ac:dyDescent="0.25">
      <c r="A11" s="17" t="s">
        <v>186</v>
      </c>
      <c r="B11" s="270"/>
      <c r="C11" s="271"/>
      <c r="D11" s="270"/>
      <c r="E11" s="271"/>
    </row>
    <row r="12" spans="1:9" ht="15" x14ac:dyDescent="0.25">
      <c r="A12" s="17" t="s">
        <v>187</v>
      </c>
      <c r="B12" s="270"/>
      <c r="C12" s="271"/>
      <c r="D12" s="270"/>
      <c r="E12" s="271"/>
    </row>
    <row r="13" spans="1:9" ht="15" x14ac:dyDescent="0.25">
      <c r="A13" s="17" t="s">
        <v>188</v>
      </c>
      <c r="B13" s="270"/>
      <c r="C13" s="271"/>
      <c r="D13" s="270"/>
      <c r="E13" s="271"/>
    </row>
    <row r="14" spans="1:9" ht="15" x14ac:dyDescent="0.25">
      <c r="A14" s="17" t="s">
        <v>175</v>
      </c>
      <c r="B14" s="270"/>
      <c r="C14" s="271"/>
      <c r="D14" s="270"/>
      <c r="E14" s="271"/>
    </row>
    <row r="15" spans="1:9" ht="15" x14ac:dyDescent="0.25">
      <c r="A15" s="17" t="s">
        <v>176</v>
      </c>
      <c r="B15" s="270"/>
      <c r="C15" s="271"/>
      <c r="D15" s="270"/>
      <c r="E15" s="271"/>
    </row>
    <row r="16" spans="1:9" ht="15" x14ac:dyDescent="0.25">
      <c r="A16" s="17" t="s">
        <v>159</v>
      </c>
      <c r="B16" s="270"/>
      <c r="C16" s="271"/>
      <c r="D16" s="270"/>
      <c r="E16" s="271"/>
    </row>
    <row r="17" spans="1:10" ht="15" x14ac:dyDescent="0.25">
      <c r="A17" s="17" t="s">
        <v>160</v>
      </c>
      <c r="B17" s="270"/>
      <c r="C17" s="271"/>
      <c r="D17" s="270"/>
      <c r="E17" s="271"/>
    </row>
    <row r="18" spans="1:10" ht="15" x14ac:dyDescent="0.25">
      <c r="A18" s="17" t="s">
        <v>161</v>
      </c>
      <c r="B18" s="270"/>
      <c r="C18" s="271"/>
      <c r="D18" s="270"/>
      <c r="E18" s="271"/>
    </row>
    <row r="19" spans="1:10" ht="15" x14ac:dyDescent="0.25">
      <c r="A19" s="17" t="s">
        <v>162</v>
      </c>
      <c r="B19" s="270"/>
      <c r="C19" s="271"/>
      <c r="D19" s="270"/>
      <c r="E19" s="271"/>
    </row>
    <row r="20" spans="1:10" ht="15" x14ac:dyDescent="0.25">
      <c r="A20" s="17" t="s">
        <v>163</v>
      </c>
      <c r="B20" s="270"/>
      <c r="C20" s="271"/>
      <c r="D20" s="270"/>
      <c r="E20" s="271"/>
    </row>
    <row r="21" spans="1:10" ht="15" x14ac:dyDescent="0.25">
      <c r="A21" s="17" t="s">
        <v>164</v>
      </c>
      <c r="B21" s="270"/>
      <c r="C21" s="271"/>
      <c r="D21" s="270"/>
      <c r="E21" s="271"/>
    </row>
    <row r="22" spans="1:10" ht="14.25" customHeight="1" x14ac:dyDescent="0.25">
      <c r="A22" s="17" t="s">
        <v>165</v>
      </c>
      <c r="B22" s="270"/>
      <c r="C22" s="271"/>
      <c r="D22" s="270"/>
      <c r="E22" s="271"/>
    </row>
    <row r="23" spans="1:10" ht="15" x14ac:dyDescent="0.25">
      <c r="A23" s="17" t="s">
        <v>166</v>
      </c>
      <c r="B23" s="270"/>
      <c r="C23" s="271"/>
      <c r="D23" s="270"/>
      <c r="E23" s="271"/>
    </row>
    <row r="24" spans="1:10" ht="15" x14ac:dyDescent="0.25">
      <c r="A24" s="17" t="s">
        <v>167</v>
      </c>
      <c r="B24" s="270"/>
      <c r="C24" s="271"/>
      <c r="D24" s="270"/>
      <c r="E24" s="271"/>
    </row>
    <row r="25" spans="1:10" ht="15" x14ac:dyDescent="0.25">
      <c r="A25" s="17" t="s">
        <v>168</v>
      </c>
      <c r="B25" s="270"/>
      <c r="C25" s="271"/>
      <c r="D25" s="270"/>
      <c r="E25" s="271"/>
    </row>
    <row r="26" spans="1:10" ht="15" x14ac:dyDescent="0.25">
      <c r="A26" s="17" t="s">
        <v>169</v>
      </c>
      <c r="B26" s="270"/>
      <c r="C26" s="271"/>
      <c r="D26" s="270"/>
      <c r="E26" s="271"/>
    </row>
    <row r="27" spans="1:10" ht="15" x14ac:dyDescent="0.25">
      <c r="A27" s="17" t="s">
        <v>170</v>
      </c>
      <c r="B27" s="270" t="s">
        <v>145</v>
      </c>
      <c r="C27" s="271"/>
      <c r="D27" s="270"/>
      <c r="E27" s="271"/>
      <c r="G27" s="280" t="s">
        <v>145</v>
      </c>
      <c r="H27" s="280"/>
      <c r="I27" s="154" t="s">
        <v>146</v>
      </c>
      <c r="J27" s="154"/>
    </row>
    <row r="28" spans="1:10" ht="15" x14ac:dyDescent="0.25">
      <c r="A28" s="17" t="s">
        <v>171</v>
      </c>
      <c r="B28" s="270"/>
      <c r="C28" s="271"/>
      <c r="D28" s="270"/>
      <c r="E28" s="271"/>
    </row>
    <row r="29" spans="1:10" ht="15" x14ac:dyDescent="0.25">
      <c r="A29" s="17" t="s">
        <v>172</v>
      </c>
      <c r="B29" s="270"/>
      <c r="C29" s="271"/>
      <c r="D29" s="270"/>
      <c r="E29" s="271"/>
    </row>
    <row r="30" spans="1:10" ht="15" x14ac:dyDescent="0.25">
      <c r="A30" s="17" t="s">
        <v>173</v>
      </c>
      <c r="B30" s="270"/>
      <c r="C30" s="271"/>
      <c r="D30" s="270"/>
      <c r="E30" s="271"/>
    </row>
    <row r="31" spans="1:10" ht="15" x14ac:dyDescent="0.25">
      <c r="A31" s="17" t="s">
        <v>174</v>
      </c>
      <c r="B31" s="270"/>
      <c r="C31" s="271"/>
      <c r="D31" s="270"/>
      <c r="E31" s="271"/>
    </row>
    <row r="32" spans="1:10" ht="15" x14ac:dyDescent="0.25">
      <c r="A32" s="17" t="s">
        <v>197</v>
      </c>
      <c r="B32" s="270"/>
      <c r="C32" s="271"/>
      <c r="D32" s="270"/>
      <c r="E32" s="271"/>
    </row>
    <row r="33" spans="1:5" ht="15" x14ac:dyDescent="0.25">
      <c r="A33" s="140"/>
      <c r="B33" s="270"/>
      <c r="C33" s="271"/>
      <c r="D33" s="270"/>
      <c r="E33" s="271"/>
    </row>
    <row r="34" spans="1:5" ht="15" x14ac:dyDescent="0.25">
      <c r="A34" s="141"/>
      <c r="B34" s="272" t="s">
        <v>11</v>
      </c>
      <c r="C34" s="273"/>
      <c r="D34" s="274">
        <f>SUM(D2:E33)</f>
        <v>0</v>
      </c>
      <c r="E34" s="275"/>
    </row>
    <row r="35" spans="1:5" ht="15" x14ac:dyDescent="0.25">
      <c r="A35" s="2"/>
      <c r="D35" s="2"/>
    </row>
    <row r="36" spans="1:5" ht="15" x14ac:dyDescent="0.25">
      <c r="A36" s="2"/>
      <c r="D36" s="2"/>
    </row>
    <row r="37" spans="1:5" ht="15" x14ac:dyDescent="0.25">
      <c r="A37" s="2"/>
      <c r="D37" s="2"/>
    </row>
    <row r="38" spans="1:5" ht="15" x14ac:dyDescent="0.25">
      <c r="A38" s="2"/>
      <c r="D38" s="2"/>
    </row>
    <row r="39" spans="1:5" ht="15" x14ac:dyDescent="0.25">
      <c r="A39" s="2"/>
      <c r="D39" s="2"/>
    </row>
    <row r="40" spans="1:5" ht="15" x14ac:dyDescent="0.25">
      <c r="A40" s="2"/>
      <c r="D40" s="2"/>
    </row>
    <row r="41" spans="1:5" ht="15" x14ac:dyDescent="0.25">
      <c r="A41" s="2"/>
      <c r="D41" s="2"/>
    </row>
    <row r="42" spans="1:5" ht="15" x14ac:dyDescent="0.25">
      <c r="A42" s="2"/>
      <c r="D42" s="2"/>
    </row>
    <row r="43" spans="1:5" ht="15" x14ac:dyDescent="0.25">
      <c r="A43" s="2"/>
      <c r="D43" s="2"/>
    </row>
    <row r="44" spans="1:5" ht="15" x14ac:dyDescent="0.25">
      <c r="A44" s="2"/>
      <c r="D44" s="2"/>
    </row>
    <row r="45" spans="1:5" ht="15" x14ac:dyDescent="0.25">
      <c r="A45" s="2"/>
      <c r="D45" s="2"/>
    </row>
    <row r="46" spans="1:5" ht="15" x14ac:dyDescent="0.25">
      <c r="A46" s="2"/>
      <c r="D46" s="2"/>
    </row>
    <row r="47" spans="1:5" ht="15" x14ac:dyDescent="0.25">
      <c r="A47" s="2"/>
      <c r="D47" s="2"/>
    </row>
    <row r="48" spans="1:5" ht="15" x14ac:dyDescent="0.25">
      <c r="A48" s="2"/>
      <c r="D48" s="2"/>
    </row>
    <row r="49" s="2" customFormat="1" ht="15" x14ac:dyDescent="0.25"/>
    <row r="50" s="2" customFormat="1" ht="15" x14ac:dyDescent="0.25"/>
    <row r="51" s="2" customFormat="1" ht="15" x14ac:dyDescent="0.25"/>
    <row r="52" s="2" customFormat="1" ht="15" x14ac:dyDescent="0.25"/>
    <row r="53" s="2" customFormat="1" ht="15" x14ac:dyDescent="0.25"/>
    <row r="54" s="2" customFormat="1" ht="15" x14ac:dyDescent="0.25"/>
    <row r="55" s="2" customFormat="1" ht="15" x14ac:dyDescent="0.25"/>
    <row r="56" s="2" customFormat="1" ht="15" x14ac:dyDescent="0.25"/>
    <row r="57" s="2" customFormat="1" ht="14.25" customHeight="1" x14ac:dyDescent="0.25"/>
  </sheetData>
  <mergeCells count="69">
    <mergeCell ref="G27:H27"/>
    <mergeCell ref="B1:C1"/>
    <mergeCell ref="D1:E1"/>
    <mergeCell ref="B2:C2"/>
    <mergeCell ref="D2:E2"/>
    <mergeCell ref="B5:C5"/>
    <mergeCell ref="D5:E5"/>
    <mergeCell ref="B6:C6"/>
    <mergeCell ref="D6:E6"/>
    <mergeCell ref="B3:C3"/>
    <mergeCell ref="D3:E3"/>
    <mergeCell ref="B4:C4"/>
    <mergeCell ref="D4:E4"/>
    <mergeCell ref="B9:C9"/>
    <mergeCell ref="D9:E9"/>
    <mergeCell ref="B10:C10"/>
    <mergeCell ref="D10:E10"/>
    <mergeCell ref="B7:C7"/>
    <mergeCell ref="D7:E7"/>
    <mergeCell ref="B8:C8"/>
    <mergeCell ref="D8:E8"/>
    <mergeCell ref="B13:C13"/>
    <mergeCell ref="D13:E13"/>
    <mergeCell ref="B14:C14"/>
    <mergeCell ref="D14:E14"/>
    <mergeCell ref="B11:C11"/>
    <mergeCell ref="D11:E11"/>
    <mergeCell ref="B12:C12"/>
    <mergeCell ref="D12:E12"/>
    <mergeCell ref="B17:C17"/>
    <mergeCell ref="D17:E17"/>
    <mergeCell ref="B18:C18"/>
    <mergeCell ref="D18:E18"/>
    <mergeCell ref="B15:C15"/>
    <mergeCell ref="D15:E15"/>
    <mergeCell ref="B16:C16"/>
    <mergeCell ref="D16:E16"/>
    <mergeCell ref="B21:C21"/>
    <mergeCell ref="D21:E21"/>
    <mergeCell ref="B22:C22"/>
    <mergeCell ref="D22:E22"/>
    <mergeCell ref="B19:C19"/>
    <mergeCell ref="D19:E19"/>
    <mergeCell ref="B20:C20"/>
    <mergeCell ref="D20:E20"/>
    <mergeCell ref="B25:C25"/>
    <mergeCell ref="D25:E25"/>
    <mergeCell ref="B26:C26"/>
    <mergeCell ref="D26:E26"/>
    <mergeCell ref="B23:C23"/>
    <mergeCell ref="D23:E23"/>
    <mergeCell ref="B24:C24"/>
    <mergeCell ref="D24:E24"/>
    <mergeCell ref="B29:C29"/>
    <mergeCell ref="D29:E29"/>
    <mergeCell ref="B30:C30"/>
    <mergeCell ref="D30:E30"/>
    <mergeCell ref="B27:C27"/>
    <mergeCell ref="D27:E27"/>
    <mergeCell ref="B28:C28"/>
    <mergeCell ref="D28:E28"/>
    <mergeCell ref="B33:C33"/>
    <mergeCell ref="D33:E33"/>
    <mergeCell ref="B34:C34"/>
    <mergeCell ref="D34:E34"/>
    <mergeCell ref="B31:C31"/>
    <mergeCell ref="D31:E31"/>
    <mergeCell ref="B32:C32"/>
    <mergeCell ref="D32:E32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S131"/>
  <sheetViews>
    <sheetView rightToLeft="1" zoomScaleNormal="100" workbookViewId="0">
      <pane ySplit="3" topLeftCell="A4" activePane="bottomLeft" state="frozen"/>
      <selection pane="bottomLeft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90" bestFit="1" customWidth="1"/>
    <col min="8" max="16384" width="9" style="90"/>
  </cols>
  <sheetData>
    <row r="1" spans="1:19" ht="15" customHeight="1" x14ac:dyDescent="0.25">
      <c r="A1" s="103"/>
      <c r="B1" s="53" t="s">
        <v>314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47"/>
      <c r="F2" s="105"/>
      <c r="G2" s="10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A4" s="53"/>
      <c r="B4" s="93" t="s">
        <v>17</v>
      </c>
      <c r="C4" s="94" t="s">
        <v>18</v>
      </c>
      <c r="D4" s="95">
        <f>'تفاصيل يوم عمرو'!B6</f>
        <v>0</v>
      </c>
      <c r="E4" s="95">
        <f>F4/'غياب عمرو'!S4</f>
        <v>0</v>
      </c>
      <c r="F4" s="95">
        <f>'تفاصيل يوم عمرو'!B6</f>
        <v>0</v>
      </c>
      <c r="G4" s="95">
        <f>'تفاصيل يوم عمرو'!C6</f>
        <v>0</v>
      </c>
    </row>
    <row r="5" spans="1:19" ht="14.25" customHeight="1" x14ac:dyDescent="0.25">
      <c r="A5" s="53"/>
      <c r="B5" s="93" t="s">
        <v>27</v>
      </c>
      <c r="C5" s="94" t="s">
        <v>18</v>
      </c>
      <c r="D5" s="95">
        <f>'تفاصيل يوم ميرهان'!B9</f>
        <v>2200</v>
      </c>
      <c r="E5" s="95">
        <f>F5/'غياب ميرهان'!S4</f>
        <v>2200</v>
      </c>
      <c r="F5" s="95">
        <f>'تفاصيل يوم ميرهان'!B9</f>
        <v>2200</v>
      </c>
      <c r="G5" s="95">
        <f>'تفاصيل يوم ميرهان'!C9</f>
        <v>2</v>
      </c>
    </row>
    <row r="6" spans="1:19" ht="14.25" customHeight="1" x14ac:dyDescent="0.25">
      <c r="A6" s="53"/>
      <c r="B6" s="96"/>
      <c r="C6" s="96"/>
      <c r="D6" s="96"/>
      <c r="E6" s="96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عبده'!B6</f>
        <v>19064</v>
      </c>
      <c r="E7" s="95">
        <f>F7/'غياب ايه عبده'!S4</f>
        <v>19064</v>
      </c>
      <c r="F7" s="95">
        <f>'تفاصيل يوم ايه عبده'!B6</f>
        <v>19064</v>
      </c>
      <c r="G7" s="95">
        <f>'تفاصيل يوم ايه عبده'!C6</f>
        <v>11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فرحات'!B6</f>
        <v>3387</v>
      </c>
      <c r="E8" s="200">
        <f>F8/'غياب نور فرحات'!S4</f>
        <v>3387</v>
      </c>
      <c r="F8" s="162">
        <f>'تفاصيل يوم نور فرحات'!B6</f>
        <v>3387</v>
      </c>
      <c r="G8" s="162">
        <f>'تفاصيل يوم نور فرحات'!C6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مراجع'!B6</f>
        <v>2936</v>
      </c>
      <c r="E9" s="95">
        <f>F9/'غياب نور فرحات'!S4</f>
        <v>2936</v>
      </c>
      <c r="F9" s="95">
        <f>'تفاصيل نور مراجع'!B6</f>
        <v>2936</v>
      </c>
      <c r="G9" s="95">
        <f>'تفاصيل نور مراجع'!C6</f>
        <v>2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اسماء'!B6</f>
        <v>17984</v>
      </c>
      <c r="E10" s="95">
        <f>F10/'غياب اسماء'!S4</f>
        <v>17984</v>
      </c>
      <c r="F10" s="95">
        <f>'تفاصيل يوم اسماء'!B6</f>
        <v>17984</v>
      </c>
      <c r="G10" s="95">
        <f>'تفاصيل يوم اسماء'!C6</f>
        <v>14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حسني'!B6</f>
        <v>0</v>
      </c>
      <c r="E11" s="95">
        <f>F11/'غياب حسني'!S4</f>
        <v>0</v>
      </c>
      <c r="F11" s="95">
        <f>'تفاصيل يوم حسني'!B6</f>
        <v>0</v>
      </c>
      <c r="G11" s="95">
        <f>'تفاصيل يوم حسني'!C6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كاتب'!B6</f>
        <v>1547</v>
      </c>
      <c r="E12" s="162">
        <f>F12/'غياب هبه'!S4</f>
        <v>1547</v>
      </c>
      <c r="F12" s="162">
        <f>'تفاصيل هبه كاتب'!B6</f>
        <v>1547</v>
      </c>
      <c r="G12" s="162">
        <f>'تفاصيل هبه كاتب'!C6</f>
        <v>1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هبه'!B6</f>
        <v>0</v>
      </c>
      <c r="E13" s="95">
        <f>F13/'غياب هبه'!S4</f>
        <v>0</v>
      </c>
      <c r="F13" s="95">
        <f>'تفاصيل يوم هبه'!B6</f>
        <v>0</v>
      </c>
      <c r="G13" s="95">
        <f>'تفاصيل يوم هبه'!C6</f>
        <v>0</v>
      </c>
    </row>
    <row r="14" spans="1:19" s="187" customFormat="1" x14ac:dyDescent="0.25">
      <c r="A14" s="103">
        <v>1</v>
      </c>
      <c r="B14" s="190" t="s">
        <v>44</v>
      </c>
      <c r="C14" s="162" t="s">
        <v>22</v>
      </c>
      <c r="D14" s="162">
        <f>'تفاصيل يوم مونيكا كاتب'!B6</f>
        <v>0</v>
      </c>
      <c r="E14" s="162">
        <f>F14/'غياب مونيكا'!S4</f>
        <v>0</v>
      </c>
      <c r="F14" s="162">
        <f>'تفاصيل يوم مونيكا كاتب'!B6</f>
        <v>0</v>
      </c>
      <c r="G14" s="162">
        <f>'تفاصيل يوم مونيكا كاتب'!C6</f>
        <v>0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مونيكا'!B6</f>
        <v>6779</v>
      </c>
      <c r="E15" s="95">
        <f>F15/'غياب مونيكا'!S4</f>
        <v>6779</v>
      </c>
      <c r="F15" s="95">
        <f>'تفاصيل يوم مونيكا'!B6</f>
        <v>6779</v>
      </c>
      <c r="G15" s="95">
        <f>'تفاصيل يوم مونيكا'!C6</f>
        <v>4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48963</v>
      </c>
      <c r="E16" s="96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163">
        <f>'تفاصيل يوم فاطمه خطاب'!B6</f>
        <v>1285</v>
      </c>
      <c r="E17" s="163">
        <f>F17/'فاطمه خطاب'!S4</f>
        <v>1285</v>
      </c>
      <c r="F17" s="95">
        <f>'تفاصيل يوم فاطمه خطاب'!B6</f>
        <v>1285</v>
      </c>
      <c r="G17" s="95">
        <f>'تفاصيل يوم فاطمه خطاب'!C6</f>
        <v>1</v>
      </c>
    </row>
    <row r="18" spans="1:15" x14ac:dyDescent="0.25">
      <c r="A18" s="103">
        <v>1</v>
      </c>
      <c r="B18" s="93" t="s">
        <v>30</v>
      </c>
      <c r="C18" s="94" t="s">
        <v>22</v>
      </c>
      <c r="D18" s="164">
        <f>'تفاصيل يوم دنيا'!B6</f>
        <v>4251</v>
      </c>
      <c r="E18" s="164">
        <f>F18/'غياب دنيا'!S4</f>
        <v>4251</v>
      </c>
      <c r="F18" s="95">
        <f>'تفاصيل يوم دنيا'!B6</f>
        <v>4251</v>
      </c>
      <c r="G18" s="95">
        <f>'تفاصيل يوم دنيا'!C6</f>
        <v>3</v>
      </c>
    </row>
    <row r="19" spans="1:15" x14ac:dyDescent="0.25">
      <c r="A19" s="103">
        <v>1</v>
      </c>
      <c r="B19" s="93" t="s">
        <v>34</v>
      </c>
      <c r="C19" s="94" t="s">
        <v>22</v>
      </c>
      <c r="D19" s="164">
        <f>'تفاصيل يوم كيرلس سمير'!B6</f>
        <v>7983</v>
      </c>
      <c r="E19" s="164">
        <f>F19/'غياب كيرلس سمير'!S4</f>
        <v>7983</v>
      </c>
      <c r="F19" s="95">
        <f>'تفاصيل يوم كيرلس سمير'!B6</f>
        <v>7983</v>
      </c>
      <c r="G19" s="95">
        <f>'تفاصيل يوم كيرلس سمير'!C6</f>
        <v>5</v>
      </c>
    </row>
    <row r="20" spans="1:15" x14ac:dyDescent="0.25">
      <c r="A20" s="103">
        <v>1</v>
      </c>
      <c r="B20" s="93" t="s">
        <v>35</v>
      </c>
      <c r="C20" s="94" t="s">
        <v>22</v>
      </c>
      <c r="D20" s="164">
        <f>'تفاصيل يوم محمد حسن'!B6</f>
        <v>4246</v>
      </c>
      <c r="E20" s="164">
        <f>F20/'غياب محمد حسن'!S4</f>
        <v>4246</v>
      </c>
      <c r="F20" s="95">
        <f>'تفاصيل يوم محمد حسن'!B6</f>
        <v>4246</v>
      </c>
      <c r="G20" s="95">
        <f>'تفاصيل يوم محمد حسن'!C6</f>
        <v>4</v>
      </c>
    </row>
    <row r="21" spans="1:15" x14ac:dyDescent="0.25">
      <c r="A21" s="103">
        <v>1</v>
      </c>
      <c r="B21" s="93" t="s">
        <v>36</v>
      </c>
      <c r="C21" s="94" t="s">
        <v>22</v>
      </c>
      <c r="D21" s="163">
        <f>'تفاصيل يوم محمد بدر'!B6</f>
        <v>3406</v>
      </c>
      <c r="E21" s="163">
        <f>F21/' غياب محمد بدر'!S4</f>
        <v>3406</v>
      </c>
      <c r="F21" s="95">
        <f>'تفاصيل يوم محمد بدر'!B6</f>
        <v>3406</v>
      </c>
      <c r="G21" s="95">
        <f>'تفاصيل يوم محمد بدر'!C6</f>
        <v>2</v>
      </c>
    </row>
    <row r="22" spans="1:15" x14ac:dyDescent="0.25">
      <c r="A22" s="103">
        <v>1</v>
      </c>
      <c r="B22" s="93" t="s">
        <v>37</v>
      </c>
      <c r="C22" s="94" t="s">
        <v>22</v>
      </c>
      <c r="D22" s="164">
        <f>'تفاصيل يوم محمود صبحي'!B6</f>
        <v>4333</v>
      </c>
      <c r="E22" s="164">
        <f>F22/'غياب محمود صبحي'!S4</f>
        <v>4333</v>
      </c>
      <c r="F22" s="95">
        <f>'تفاصيل يوم محمود صبحي'!B6</f>
        <v>4333</v>
      </c>
      <c r="G22" s="95">
        <f>'تفاصيل يوم محمود صبحي'!C6</f>
        <v>3</v>
      </c>
    </row>
    <row r="23" spans="1:15" x14ac:dyDescent="0.25">
      <c r="A23" s="103">
        <v>1</v>
      </c>
      <c r="B23" s="93" t="s">
        <v>38</v>
      </c>
      <c r="C23" s="94" t="s">
        <v>22</v>
      </c>
      <c r="D23" s="164">
        <f>'تفاصيل يوم مروان'!B6</f>
        <v>4239</v>
      </c>
      <c r="E23" s="164">
        <f>F23/'غياب مروان'!S4</f>
        <v>4239</v>
      </c>
      <c r="F23" s="95">
        <f>'تفاصيل يوم مروان'!B6</f>
        <v>4239</v>
      </c>
      <c r="G23" s="95">
        <f>'تفاصيل يوم مروان'!C6</f>
        <v>4</v>
      </c>
      <c r="H23" s="283"/>
      <c r="I23" s="284"/>
      <c r="J23" s="284"/>
      <c r="K23" s="284"/>
      <c r="L23" s="284"/>
      <c r="M23" s="284"/>
      <c r="N23" s="284"/>
      <c r="O23" s="284"/>
    </row>
    <row r="24" spans="1:15" x14ac:dyDescent="0.25">
      <c r="A24" s="103">
        <v>1</v>
      </c>
      <c r="B24" s="93" t="s">
        <v>39</v>
      </c>
      <c r="C24" s="94" t="s">
        <v>22</v>
      </c>
      <c r="D24" s="164">
        <f>'تفاصيل يوم مريم درويش'!B6</f>
        <v>4493</v>
      </c>
      <c r="E24" s="164">
        <f>F24/'غياب مريم درويش'!S4</f>
        <v>4493</v>
      </c>
      <c r="F24" s="95">
        <f>'تفاصيل يوم مريم درويش'!B6</f>
        <v>4493</v>
      </c>
      <c r="G24" s="95">
        <f>'تفاصيل يوم مريم درويش'!C6</f>
        <v>3</v>
      </c>
      <c r="I24" s="284"/>
      <c r="J24" s="284"/>
      <c r="K24" s="284"/>
      <c r="L24" s="284"/>
      <c r="M24" s="284"/>
      <c r="N24" s="284"/>
      <c r="O24" s="284"/>
    </row>
    <row r="25" spans="1:15" x14ac:dyDescent="0.25">
      <c r="A25" s="103">
        <v>1</v>
      </c>
      <c r="B25" s="93" t="s">
        <v>40</v>
      </c>
      <c r="C25" s="94" t="s">
        <v>22</v>
      </c>
      <c r="D25" s="164">
        <f>'تفاصيل يوم مريم احمد'!B6</f>
        <v>5068</v>
      </c>
      <c r="E25" s="164">
        <f>F25/'غياب مريم احمد'!S4</f>
        <v>5068</v>
      </c>
      <c r="F25" s="95">
        <f>'تفاصيل يوم مريم احمد'!B6</f>
        <v>5068</v>
      </c>
      <c r="G25" s="95">
        <f>'تفاصيل يوم مريم احمد'!C6</f>
        <v>2</v>
      </c>
    </row>
    <row r="26" spans="1:15" x14ac:dyDescent="0.25">
      <c r="A26" s="103">
        <v>2.5</v>
      </c>
      <c r="B26" s="93" t="s">
        <v>41</v>
      </c>
      <c r="C26" s="94" t="s">
        <v>22</v>
      </c>
      <c r="D26" s="164">
        <f>'تفاصيل يوم مروة السعداوي'!B6</f>
        <v>10619</v>
      </c>
      <c r="E26" s="164">
        <f>F26/'غياب مروة السعداوي'!S4</f>
        <v>10619</v>
      </c>
      <c r="F26" s="95">
        <f>'تفاصيل يوم مروة السعداوي'!B6</f>
        <v>10619</v>
      </c>
      <c r="G26" s="95">
        <f>'تفاصيل يوم مروة السعداوي'!C6</f>
        <v>9</v>
      </c>
      <c r="I26" s="129"/>
      <c r="J26" s="129"/>
      <c r="K26" s="129"/>
      <c r="L26" s="129"/>
      <c r="M26" s="129"/>
      <c r="N26" s="129"/>
      <c r="O26" s="129"/>
    </row>
    <row r="27" spans="1:15" x14ac:dyDescent="0.25">
      <c r="A27" s="103">
        <v>1</v>
      </c>
      <c r="B27" s="93" t="s">
        <v>42</v>
      </c>
      <c r="C27" s="94" t="s">
        <v>22</v>
      </c>
      <c r="D27" s="163">
        <f>'تفاصيل يوم مروة جمال'!B6</f>
        <v>3705</v>
      </c>
      <c r="E27" s="163">
        <f>F27/'غياب مروة جمال'!S4</f>
        <v>3705</v>
      </c>
      <c r="F27" s="95">
        <f>'تفاصيل يوم مروة جمال'!B6</f>
        <v>3705</v>
      </c>
      <c r="G27" s="95">
        <f>'تفاصيل يوم مروة جمال'!C6</f>
        <v>3</v>
      </c>
      <c r="I27" s="129"/>
      <c r="J27" s="129"/>
      <c r="K27" s="129"/>
      <c r="L27" s="129"/>
      <c r="M27" s="129"/>
      <c r="N27" s="129"/>
      <c r="O27" s="129"/>
    </row>
    <row r="28" spans="1:15" x14ac:dyDescent="0.25">
      <c r="A28" s="103">
        <v>2.5</v>
      </c>
      <c r="B28" s="93" t="s">
        <v>43</v>
      </c>
      <c r="C28" s="94" t="s">
        <v>22</v>
      </c>
      <c r="D28" s="164">
        <f>'تفاصيل يوم منه'!B6</f>
        <v>9589</v>
      </c>
      <c r="E28" s="164">
        <f>F28/'غياب منة'!S4</f>
        <v>9589</v>
      </c>
      <c r="F28" s="95">
        <f>'تفاصيل يوم منه'!B6</f>
        <v>9589</v>
      </c>
      <c r="G28" s="95">
        <f>'تفاصيل يوم منه'!C6</f>
        <v>5</v>
      </c>
      <c r="I28" s="129"/>
      <c r="J28" s="129"/>
      <c r="K28" s="129"/>
      <c r="L28" s="129"/>
      <c r="M28" s="129"/>
      <c r="N28" s="129"/>
      <c r="O28" s="129"/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163">
        <f>'تفاصيل يوم غاده'!B6</f>
        <v>2026</v>
      </c>
      <c r="E29" s="163">
        <f>F29/'غياب غادة'!S4</f>
        <v>2026</v>
      </c>
      <c r="F29" s="95">
        <f>'تفاصيل يوم غاده'!B6</f>
        <v>2026</v>
      </c>
      <c r="G29" s="95">
        <f>'تفاصيل يوم غاده'!C6</f>
        <v>1</v>
      </c>
      <c r="I29" s="129"/>
      <c r="J29" s="129"/>
      <c r="K29" s="129"/>
      <c r="L29" s="129"/>
      <c r="M29" s="129"/>
      <c r="N29" s="129"/>
      <c r="O29" s="129"/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يوسف'!B6</f>
        <v>0</v>
      </c>
      <c r="E30" s="95">
        <f>F30/'غياب غاده يوسف'!S4</f>
        <v>0</v>
      </c>
      <c r="F30" s="95">
        <f>'تفاصيل يوم غاده يوسف'!B6</f>
        <v>0</v>
      </c>
      <c r="G30" s="95">
        <f>'تفاصيل يوم غاده يوسف'!C6</f>
        <v>0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نرمين'!B6</f>
        <v>0</v>
      </c>
      <c r="E31" s="95">
        <f>F31/'غياب نرمين'!S4</f>
        <v>0</v>
      </c>
      <c r="F31" s="95">
        <f>'تفاصيل يوم نرمين'!B6</f>
        <v>0</v>
      </c>
      <c r="G31" s="95">
        <f>'تفاصيل يوم نرمين'!C6</f>
        <v>0</v>
      </c>
      <c r="I31" s="129"/>
      <c r="J31" s="129"/>
      <c r="K31" s="129"/>
      <c r="L31" s="129"/>
      <c r="M31" s="129"/>
      <c r="N31" s="129"/>
      <c r="O31" s="129"/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عبداللاه'!B6</f>
        <v>0</v>
      </c>
      <c r="E32" s="95">
        <f>F32/'غياب نور عبداللاه'!S4</f>
        <v>0</v>
      </c>
      <c r="F32" s="95">
        <f>'تفاصيل يوم نور عبداللاه'!B6</f>
        <v>0</v>
      </c>
      <c r="G32" s="95">
        <f>'تفاصيل يوم نور عبداللاه'!C6</f>
        <v>0</v>
      </c>
      <c r="I32" s="129"/>
      <c r="J32" s="129"/>
      <c r="K32" s="129"/>
      <c r="L32" s="129"/>
      <c r="M32" s="129"/>
      <c r="N32" s="129"/>
      <c r="O32" s="129"/>
    </row>
    <row r="33" spans="1:19" x14ac:dyDescent="0.25">
      <c r="A33" s="103">
        <v>1</v>
      </c>
      <c r="B33" s="93" t="s">
        <v>47</v>
      </c>
      <c r="C33" s="94" t="s">
        <v>22</v>
      </c>
      <c r="D33" s="164">
        <f>'تفاصيل يوم رانا'!B7</f>
        <v>4387</v>
      </c>
      <c r="E33" s="164">
        <f>F33/'غياب رانا'!S4</f>
        <v>4387</v>
      </c>
      <c r="F33" s="95">
        <f>'تفاصيل يوم رانا'!B7</f>
        <v>4387</v>
      </c>
      <c r="G33" s="95">
        <f>'تفاصيل يوم رانا'!C7</f>
        <v>2</v>
      </c>
      <c r="I33" s="129"/>
      <c r="J33" s="129"/>
      <c r="K33" s="129"/>
      <c r="L33" s="129"/>
      <c r="M33" s="129"/>
      <c r="N33" s="129"/>
      <c r="O33" s="129"/>
    </row>
    <row r="34" spans="1:19" x14ac:dyDescent="0.25">
      <c r="A34" s="103">
        <v>1</v>
      </c>
      <c r="B34" s="93" t="s">
        <v>54</v>
      </c>
      <c r="C34" s="94" t="s">
        <v>22</v>
      </c>
      <c r="D34" s="164">
        <f>'تفاصيل يوم سلمي الصاوي'!B6</f>
        <v>5281</v>
      </c>
      <c r="E34" s="164">
        <f>F34/'غياب سلمي الصاوي'!S4</f>
        <v>5281</v>
      </c>
      <c r="F34" s="95">
        <f>'تفاصيل يوم سلمي الصاوي'!B6</f>
        <v>5281</v>
      </c>
      <c r="G34" s="95">
        <f>'تفاصيل يوم سلمي الصاوي'!C6</f>
        <v>4</v>
      </c>
      <c r="I34" s="129"/>
      <c r="J34" s="129"/>
      <c r="K34" s="129"/>
      <c r="L34" s="129"/>
      <c r="M34" s="129"/>
      <c r="N34" s="129"/>
      <c r="O34" s="129"/>
    </row>
    <row r="35" spans="1:19" ht="14.25" customHeight="1" x14ac:dyDescent="0.25">
      <c r="A35" s="103">
        <v>1</v>
      </c>
      <c r="B35" s="93" t="s">
        <v>49</v>
      </c>
      <c r="C35" s="94" t="s">
        <v>22</v>
      </c>
      <c r="D35" s="163">
        <f>'تفاصيل يوم سيلفيا'!B6</f>
        <v>2670</v>
      </c>
      <c r="E35" s="163">
        <f>F35/'غياب سيلفيا'!S4</f>
        <v>2670</v>
      </c>
      <c r="F35" s="95">
        <f>'تفاصيل يوم سيلفيا'!B6</f>
        <v>2670</v>
      </c>
      <c r="G35" s="95">
        <f>'تفاصيل يوم سيلفيا'!C6</f>
        <v>2</v>
      </c>
      <c r="I35" s="129"/>
      <c r="J35" s="286"/>
      <c r="K35" s="286"/>
      <c r="L35" s="286"/>
      <c r="M35" s="286"/>
      <c r="N35" s="129"/>
      <c r="O35" s="129"/>
    </row>
    <row r="36" spans="1:19" ht="14.25" customHeight="1" x14ac:dyDescent="0.25">
      <c r="A36" s="103">
        <v>1</v>
      </c>
      <c r="B36" s="93" t="s">
        <v>50</v>
      </c>
      <c r="C36" s="94" t="s">
        <v>22</v>
      </c>
      <c r="D36" s="163">
        <f>'تفاصيل يوم شهد'!B6</f>
        <v>2318</v>
      </c>
      <c r="E36" s="163">
        <f>F36/'غياب شهد'!S4</f>
        <v>2318</v>
      </c>
      <c r="F36" s="95">
        <f>'تفاصيل يوم شهد'!B6</f>
        <v>2318</v>
      </c>
      <c r="G36" s="95">
        <f>'تفاصيل يوم شهد'!C6</f>
        <v>2</v>
      </c>
      <c r="I36" s="129"/>
      <c r="J36" s="286"/>
      <c r="K36" s="286"/>
      <c r="L36" s="286"/>
      <c r="M36" s="286"/>
      <c r="N36" s="129"/>
      <c r="O36" s="129"/>
    </row>
    <row r="37" spans="1:19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سمية'!B6</f>
        <v>0</v>
      </c>
      <c r="E37" s="95">
        <f>F37/'غياب سمية'!S4</f>
        <v>0</v>
      </c>
      <c r="F37" s="95">
        <f>'تفاصيل يوم سمية'!B6</f>
        <v>0</v>
      </c>
      <c r="G37" s="95">
        <f>'تفاصيل يوم سمية'!C6</f>
        <v>0</v>
      </c>
      <c r="I37" s="129"/>
      <c r="J37" s="286"/>
      <c r="K37" s="286"/>
      <c r="L37" s="286"/>
      <c r="M37" s="286"/>
      <c r="N37" s="129"/>
      <c r="O37" s="129"/>
    </row>
    <row r="38" spans="1:19" s="147" customFormat="1" ht="13.5" customHeight="1" x14ac:dyDescent="0.25">
      <c r="A38" s="103">
        <v>1</v>
      </c>
      <c r="B38" s="93" t="s">
        <v>204</v>
      </c>
      <c r="C38" s="94" t="s">
        <v>22</v>
      </c>
      <c r="D38" s="163">
        <f>'تفاصيل يوم هويدا'!B6</f>
        <v>3561</v>
      </c>
      <c r="E38" s="163">
        <f>F38/'غياب هوايدا'!S4</f>
        <v>3561</v>
      </c>
      <c r="F38" s="95">
        <f>'تفاصيل يوم هويدا'!B6</f>
        <v>3561</v>
      </c>
      <c r="G38" s="95">
        <f>'تفاصيل يوم هويدا'!C6</f>
        <v>2</v>
      </c>
      <c r="I38" s="129"/>
      <c r="J38" s="148"/>
      <c r="K38" s="148"/>
      <c r="L38" s="148"/>
      <c r="M38" s="148"/>
      <c r="N38" s="129"/>
      <c r="O38" s="129"/>
    </row>
    <row r="39" spans="1:19" x14ac:dyDescent="0.25">
      <c r="A39" s="103">
        <v>1</v>
      </c>
      <c r="B39" s="93" t="s">
        <v>51</v>
      </c>
      <c r="C39" s="94" t="s">
        <v>22</v>
      </c>
      <c r="D39" s="164">
        <f>'تفاصيل يوم سوزان'!B6</f>
        <v>4378</v>
      </c>
      <c r="E39" s="164">
        <f>F39/'غياب سوزان'!S4</f>
        <v>4378</v>
      </c>
      <c r="F39" s="95">
        <f>'تفاصيل يوم سوزان'!B6</f>
        <v>4378</v>
      </c>
      <c r="G39" s="95">
        <f>'تفاصيل يوم سوزان'!C6</f>
        <v>3</v>
      </c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1:19" ht="15.75" x14ac:dyDescent="0.25">
      <c r="A40" s="103">
        <v>1</v>
      </c>
      <c r="B40" s="93" t="s">
        <v>52</v>
      </c>
      <c r="C40" s="94" t="s">
        <v>22</v>
      </c>
      <c r="D40" s="164">
        <f>'تفاصيل يوم تقي'!B6</f>
        <v>4066</v>
      </c>
      <c r="E40" s="164">
        <f>F40/'غياب تقي'!S4</f>
        <v>4066</v>
      </c>
      <c r="F40" s="95">
        <f>'تفاصيل يوم تقي'!B6</f>
        <v>4066</v>
      </c>
      <c r="G40" s="95">
        <f>'تفاصيل يوم تقي'!C6</f>
        <v>3</v>
      </c>
      <c r="H40" s="287" t="s">
        <v>624</v>
      </c>
      <c r="I40" s="288"/>
      <c r="J40" s="155"/>
      <c r="K40" s="155"/>
      <c r="L40" s="155"/>
      <c r="M40" s="155"/>
      <c r="N40" s="155"/>
      <c r="O40" s="155"/>
      <c r="P40" s="155"/>
      <c r="Q40" s="103"/>
      <c r="R40" s="103"/>
      <c r="S40" s="103"/>
    </row>
    <row r="41" spans="1:19" ht="15.75" x14ac:dyDescent="0.25">
      <c r="A41" s="103">
        <f>SUM(A17:A40)+A8+A12+A14</f>
        <v>30</v>
      </c>
      <c r="B41" s="285" t="s">
        <v>144</v>
      </c>
      <c r="C41" s="285"/>
      <c r="D41" s="285"/>
      <c r="E41" s="160">
        <f>D45</f>
        <v>3227.9333333333334</v>
      </c>
      <c r="F41" s="128"/>
      <c r="G41" s="128"/>
      <c r="H41" s="198">
        <f>SUM(D17:D40)+D8+D12+D14</f>
        <v>96838</v>
      </c>
      <c r="I41" s="198"/>
      <c r="J41" s="130"/>
      <c r="K41" s="130"/>
      <c r="L41" s="130"/>
      <c r="M41" s="130"/>
      <c r="N41" s="130"/>
      <c r="O41" s="130"/>
      <c r="P41" s="130"/>
    </row>
    <row r="42" spans="1:19" x14ac:dyDescent="0.25">
      <c r="A42" s="103"/>
      <c r="B42" s="158"/>
      <c r="C42" s="158"/>
      <c r="D42" s="158"/>
      <c r="E42" s="158"/>
      <c r="F42" s="103"/>
      <c r="G42" s="53"/>
      <c r="H42" s="53"/>
    </row>
    <row r="43" spans="1:19" x14ac:dyDescent="0.25">
      <c r="A43" s="103"/>
      <c r="B43" s="53"/>
      <c r="C43" s="53"/>
      <c r="D43" s="103"/>
      <c r="E43" s="103">
        <f>SUM(E17:E40)+E8+E12+E14</f>
        <v>96838</v>
      </c>
      <c r="F43" s="103"/>
      <c r="G43" s="53"/>
      <c r="H43" s="53"/>
    </row>
    <row r="44" spans="1:19" x14ac:dyDescent="0.25">
      <c r="A44" s="53"/>
      <c r="B44" s="53"/>
      <c r="C44" s="53"/>
      <c r="D44" s="103"/>
      <c r="E44" s="103"/>
      <c r="F44" s="103"/>
      <c r="G44" s="53"/>
      <c r="H44" s="53"/>
    </row>
    <row r="45" spans="1:19" x14ac:dyDescent="0.25">
      <c r="A45" s="53"/>
      <c r="B45" s="53"/>
      <c r="C45" s="53"/>
      <c r="D45" s="103">
        <f>E43/A41</f>
        <v>3227.9333333333334</v>
      </c>
      <c r="E45" s="103"/>
      <c r="F45" s="103"/>
      <c r="G45" s="53"/>
      <c r="H45" s="53"/>
    </row>
    <row r="46" spans="1:19" x14ac:dyDescent="0.25">
      <c r="A46" s="53"/>
      <c r="B46" s="53"/>
      <c r="C46" s="53"/>
      <c r="D46" s="103"/>
      <c r="E46" s="103"/>
      <c r="F46" s="103"/>
      <c r="G46" s="53"/>
      <c r="H46" s="53"/>
    </row>
    <row r="47" spans="1:19" x14ac:dyDescent="0.25">
      <c r="A47" s="53"/>
      <c r="B47" s="53"/>
      <c r="C47" s="53"/>
      <c r="D47" s="53"/>
      <c r="E47" s="53"/>
      <c r="F47" s="53"/>
      <c r="G47" s="53"/>
      <c r="H47" s="53"/>
    </row>
    <row r="48" spans="1:19" x14ac:dyDescent="0.25">
      <c r="A48" s="53"/>
      <c r="B48" s="53"/>
      <c r="C48" s="53"/>
      <c r="D48" s="53"/>
      <c r="E48" s="53"/>
      <c r="F48" s="53"/>
      <c r="G48" s="53"/>
      <c r="H48" s="53"/>
    </row>
    <row r="49" spans="1:8" x14ac:dyDescent="0.25">
      <c r="A49" s="53"/>
      <c r="B49" s="53"/>
      <c r="C49" s="53"/>
      <c r="D49" s="53"/>
      <c r="E49" s="53"/>
      <c r="F49" s="53"/>
      <c r="G49" s="53"/>
      <c r="H49" s="53"/>
    </row>
    <row r="50" spans="1:8" x14ac:dyDescent="0.25">
      <c r="A50" s="53"/>
      <c r="B50" s="53"/>
      <c r="C50" s="53"/>
      <c r="D50" s="53"/>
      <c r="E50" s="53"/>
      <c r="F50" s="53"/>
      <c r="G50" s="53"/>
      <c r="H50" s="53"/>
    </row>
    <row r="51" spans="1:8" x14ac:dyDescent="0.25">
      <c r="A51" s="53"/>
      <c r="B51" s="53"/>
      <c r="C51" s="53"/>
      <c r="D51" s="53"/>
      <c r="E51" s="53"/>
      <c r="F51" s="53"/>
      <c r="G51" s="53"/>
      <c r="H51" s="53"/>
    </row>
    <row r="52" spans="1:8" x14ac:dyDescent="0.25">
      <c r="A52" s="53"/>
      <c r="B52" s="53"/>
      <c r="C52" s="53"/>
      <c r="D52" s="53"/>
      <c r="E52" s="53"/>
      <c r="F52" s="53"/>
      <c r="G52" s="53"/>
      <c r="H52" s="53"/>
    </row>
    <row r="53" spans="1:8" x14ac:dyDescent="0.25">
      <c r="A53" s="53"/>
      <c r="B53" s="53"/>
      <c r="C53" s="53"/>
      <c r="D53" s="53"/>
      <c r="E53" s="53"/>
      <c r="F53" s="53"/>
      <c r="G53" s="53"/>
      <c r="H53" s="53"/>
    </row>
    <row r="54" spans="1:8" x14ac:dyDescent="0.25">
      <c r="A54" s="53"/>
      <c r="B54" s="53"/>
      <c r="C54" s="53"/>
      <c r="D54" s="53"/>
      <c r="E54" s="53"/>
      <c r="F54" s="53"/>
      <c r="G54" s="53"/>
      <c r="H54" s="53"/>
    </row>
    <row r="55" spans="1:8" x14ac:dyDescent="0.25">
      <c r="A55" s="53"/>
      <c r="B55" s="53"/>
      <c r="C55" s="53"/>
      <c r="D55" s="53"/>
      <c r="E55" s="53"/>
      <c r="F55" s="53"/>
      <c r="G55" s="53"/>
      <c r="H55" s="53"/>
    </row>
    <row r="56" spans="1:8" x14ac:dyDescent="0.25">
      <c r="A56" s="53"/>
      <c r="B56" s="53"/>
      <c r="C56" s="53"/>
      <c r="D56" s="53"/>
      <c r="E56" s="53"/>
      <c r="F56" s="53"/>
      <c r="G56" s="53"/>
      <c r="H56" s="53"/>
    </row>
    <row r="57" spans="1:8" x14ac:dyDescent="0.25">
      <c r="A57" s="53"/>
      <c r="B57" s="53"/>
      <c r="C57" s="53"/>
      <c r="D57" s="53"/>
      <c r="E57" s="53"/>
      <c r="F57" s="53"/>
      <c r="G57" s="53"/>
      <c r="H57" s="53"/>
    </row>
    <row r="58" spans="1:8" x14ac:dyDescent="0.25">
      <c r="A58" s="53"/>
      <c r="B58" s="53"/>
      <c r="C58" s="53"/>
      <c r="D58" s="53"/>
      <c r="E58" s="53"/>
      <c r="F58" s="53"/>
      <c r="G58" s="53"/>
      <c r="H58" s="53"/>
    </row>
    <row r="59" spans="1:8" x14ac:dyDescent="0.25">
      <c r="A59" s="53"/>
      <c r="B59" s="53"/>
      <c r="C59" s="53"/>
      <c r="D59" s="53"/>
      <c r="E59" s="53"/>
      <c r="F59" s="53"/>
      <c r="G59" s="53"/>
      <c r="H59" s="53"/>
    </row>
    <row r="60" spans="1:8" x14ac:dyDescent="0.25">
      <c r="A60" s="53"/>
      <c r="B60" s="53"/>
      <c r="C60" s="53"/>
      <c r="D60" s="53"/>
      <c r="E60" s="53"/>
      <c r="F60" s="53"/>
      <c r="G60" s="53"/>
      <c r="H60" s="53"/>
    </row>
    <row r="61" spans="1:8" x14ac:dyDescent="0.25">
      <c r="A61" s="53"/>
      <c r="B61" s="53"/>
      <c r="C61" s="53"/>
      <c r="D61" s="53"/>
      <c r="E61" s="53"/>
      <c r="F61" s="53"/>
      <c r="G61" s="53"/>
      <c r="H61" s="53"/>
    </row>
    <row r="62" spans="1:8" x14ac:dyDescent="0.25">
      <c r="A62" s="53"/>
      <c r="B62" s="53"/>
      <c r="C62" s="53"/>
      <c r="D62" s="53"/>
      <c r="E62" s="53"/>
      <c r="F62" s="53"/>
      <c r="G62" s="53"/>
      <c r="H62" s="53"/>
    </row>
    <row r="63" spans="1:8" x14ac:dyDescent="0.25">
      <c r="A63" s="53"/>
      <c r="B63" s="53"/>
      <c r="C63" s="53"/>
      <c r="D63" s="53"/>
      <c r="E63" s="53"/>
      <c r="F63" s="53"/>
      <c r="G63" s="53"/>
      <c r="H63" s="53"/>
    </row>
    <row r="64" spans="1:8" x14ac:dyDescent="0.25">
      <c r="A64" s="53"/>
      <c r="B64" s="53"/>
      <c r="C64" s="53"/>
      <c r="D64" s="53"/>
      <c r="E64" s="53"/>
      <c r="F64" s="53"/>
      <c r="G64" s="53"/>
      <c r="H64" s="53"/>
    </row>
    <row r="65" spans="1:8" x14ac:dyDescent="0.25">
      <c r="A65" s="53"/>
      <c r="B65" s="53"/>
      <c r="C65" s="53"/>
      <c r="D65" s="53"/>
      <c r="E65" s="53"/>
      <c r="F65" s="53"/>
      <c r="G65" s="53"/>
      <c r="H65" s="53"/>
    </row>
    <row r="66" spans="1:8" x14ac:dyDescent="0.25">
      <c r="A66" s="53"/>
      <c r="B66" s="53"/>
      <c r="C66" s="53"/>
      <c r="D66" s="53"/>
      <c r="E66" s="53"/>
      <c r="F66" s="53"/>
      <c r="G66" s="53"/>
      <c r="H66" s="53"/>
    </row>
    <row r="67" spans="1:8" x14ac:dyDescent="0.25">
      <c r="A67" s="53"/>
      <c r="B67" s="53"/>
      <c r="C67" s="53"/>
      <c r="D67" s="53"/>
      <c r="E67" s="53"/>
      <c r="F67" s="53"/>
      <c r="G67" s="53"/>
      <c r="H67" s="53"/>
    </row>
    <row r="68" spans="1:8" x14ac:dyDescent="0.25">
      <c r="A68" s="53"/>
      <c r="B68" s="53"/>
      <c r="C68" s="53"/>
      <c r="D68" s="53"/>
      <c r="E68" s="53"/>
      <c r="F68" s="53"/>
      <c r="G68" s="53"/>
      <c r="H68" s="53"/>
    </row>
    <row r="69" spans="1:8" x14ac:dyDescent="0.25">
      <c r="A69" s="53"/>
      <c r="B69" s="53"/>
      <c r="C69" s="53"/>
      <c r="D69" s="53"/>
      <c r="E69" s="53"/>
      <c r="F69" s="53"/>
      <c r="G69" s="53"/>
      <c r="H69" s="53"/>
    </row>
    <row r="70" spans="1:8" x14ac:dyDescent="0.25">
      <c r="A70" s="53"/>
      <c r="B70" s="53"/>
      <c r="C70" s="53"/>
      <c r="D70" s="53"/>
      <c r="E70" s="53"/>
      <c r="F70" s="53"/>
      <c r="G70" s="53"/>
      <c r="H70" s="53"/>
    </row>
    <row r="71" spans="1:8" x14ac:dyDescent="0.25">
      <c r="A71" s="53"/>
      <c r="B71" s="53"/>
      <c r="C71" s="53"/>
      <c r="D71" s="53"/>
      <c r="E71" s="53"/>
      <c r="F71" s="53"/>
      <c r="G71" s="53"/>
      <c r="H71" s="53"/>
    </row>
    <row r="72" spans="1:8" x14ac:dyDescent="0.25">
      <c r="A72" s="53"/>
      <c r="B72" s="53"/>
      <c r="C72" s="53"/>
      <c r="D72" s="53"/>
      <c r="E72" s="53"/>
      <c r="F72" s="53"/>
      <c r="G72" s="53"/>
      <c r="H72" s="53"/>
    </row>
    <row r="73" spans="1:8" x14ac:dyDescent="0.25">
      <c r="A73" s="53"/>
      <c r="B73" s="53"/>
      <c r="C73" s="53"/>
      <c r="D73" s="53"/>
      <c r="E73" s="53"/>
      <c r="F73" s="53"/>
      <c r="G73" s="53"/>
      <c r="H73" s="53"/>
    </row>
    <row r="74" spans="1:8" x14ac:dyDescent="0.25">
      <c r="A74" s="53"/>
      <c r="B74" s="53"/>
      <c r="C74" s="53"/>
      <c r="D74" s="53"/>
      <c r="E74" s="53"/>
      <c r="F74" s="53"/>
      <c r="G74" s="53"/>
      <c r="H74" s="53"/>
    </row>
    <row r="75" spans="1:8" x14ac:dyDescent="0.25">
      <c r="A75" s="53"/>
      <c r="B75" s="53"/>
      <c r="C75" s="53"/>
      <c r="D75" s="53"/>
      <c r="E75" s="53"/>
      <c r="F75" s="53"/>
      <c r="G75" s="53"/>
      <c r="H75" s="53"/>
    </row>
    <row r="76" spans="1:8" x14ac:dyDescent="0.25">
      <c r="A76" s="53"/>
      <c r="B76" s="53"/>
      <c r="C76" s="53"/>
      <c r="D76" s="53"/>
      <c r="E76" s="53"/>
      <c r="F76" s="53"/>
      <c r="G76" s="53"/>
      <c r="H76" s="53"/>
    </row>
    <row r="77" spans="1:8" x14ac:dyDescent="0.25">
      <c r="A77" s="53"/>
      <c r="B77" s="53"/>
      <c r="C77" s="53"/>
      <c r="D77" s="53"/>
      <c r="E77" s="53"/>
      <c r="F77" s="53"/>
      <c r="G77" s="53"/>
      <c r="H77" s="53"/>
    </row>
    <row r="78" spans="1:8" x14ac:dyDescent="0.25">
      <c r="A78" s="53"/>
      <c r="B78" s="53"/>
      <c r="C78" s="53"/>
      <c r="D78" s="53"/>
      <c r="E78" s="53"/>
      <c r="F78" s="53"/>
      <c r="G78" s="53"/>
      <c r="H78" s="53"/>
    </row>
    <row r="79" spans="1:8" x14ac:dyDescent="0.25">
      <c r="A79" s="53"/>
      <c r="B79" s="53"/>
      <c r="C79" s="53"/>
      <c r="D79" s="53"/>
      <c r="E79" s="53"/>
      <c r="F79" s="53"/>
      <c r="G79" s="53"/>
      <c r="H79" s="53"/>
    </row>
    <row r="80" spans="1:8" x14ac:dyDescent="0.25">
      <c r="A80" s="53"/>
      <c r="B80" s="53"/>
      <c r="C80" s="53"/>
      <c r="D80" s="53"/>
      <c r="E80" s="53"/>
      <c r="F80" s="53"/>
      <c r="G80" s="53"/>
      <c r="H80" s="53"/>
    </row>
    <row r="81" spans="1:8" x14ac:dyDescent="0.25">
      <c r="A81" s="53"/>
      <c r="B81" s="53"/>
      <c r="C81" s="53"/>
      <c r="D81" s="53"/>
      <c r="E81" s="53"/>
      <c r="F81" s="53"/>
      <c r="G81" s="53"/>
      <c r="H81" s="53"/>
    </row>
    <row r="82" spans="1:8" x14ac:dyDescent="0.25">
      <c r="A82" s="53"/>
      <c r="B82" s="53"/>
      <c r="C82" s="53"/>
      <c r="D82" s="53"/>
      <c r="E82" s="53"/>
      <c r="F82" s="53"/>
      <c r="G82" s="53"/>
      <c r="H82" s="53"/>
    </row>
    <row r="83" spans="1:8" x14ac:dyDescent="0.25">
      <c r="A83" s="53"/>
      <c r="B83" s="53"/>
      <c r="C83" s="53"/>
      <c r="D83" s="53"/>
      <c r="E83" s="53"/>
      <c r="F83" s="53"/>
      <c r="G83" s="53"/>
      <c r="H83" s="53"/>
    </row>
    <row r="84" spans="1:8" x14ac:dyDescent="0.25">
      <c r="A84" s="53"/>
      <c r="B84" s="53"/>
      <c r="C84" s="53"/>
      <c r="D84" s="53"/>
      <c r="E84" s="53"/>
      <c r="F84" s="53"/>
      <c r="G84" s="53"/>
      <c r="H84" s="53"/>
    </row>
    <row r="85" spans="1:8" x14ac:dyDescent="0.25">
      <c r="A85" s="53"/>
      <c r="B85" s="53"/>
      <c r="C85" s="53"/>
      <c r="D85" s="53"/>
      <c r="E85" s="53"/>
      <c r="F85" s="53"/>
      <c r="G85" s="53"/>
      <c r="H85" s="53"/>
    </row>
    <row r="86" spans="1:8" x14ac:dyDescent="0.25">
      <c r="A86" s="53"/>
      <c r="B86" s="53"/>
      <c r="C86" s="53"/>
      <c r="D86" s="53"/>
      <c r="E86" s="53"/>
      <c r="F86" s="53"/>
      <c r="G86" s="53"/>
      <c r="H86" s="53"/>
    </row>
    <row r="87" spans="1:8" x14ac:dyDescent="0.25">
      <c r="A87" s="53"/>
      <c r="B87" s="53"/>
      <c r="C87" s="53"/>
      <c r="D87" s="53"/>
      <c r="E87" s="53"/>
      <c r="F87" s="53"/>
      <c r="G87" s="53"/>
      <c r="H87" s="53"/>
    </row>
    <row r="88" spans="1:8" x14ac:dyDescent="0.25">
      <c r="A88" s="53"/>
      <c r="B88" s="53"/>
      <c r="C88" s="53"/>
      <c r="D88" s="53"/>
      <c r="E88" s="53"/>
      <c r="F88" s="53"/>
      <c r="G88" s="53"/>
      <c r="H88" s="53"/>
    </row>
    <row r="89" spans="1:8" x14ac:dyDescent="0.25">
      <c r="A89" s="53"/>
      <c r="B89" s="53"/>
      <c r="C89" s="53"/>
      <c r="D89" s="53"/>
      <c r="E89" s="53"/>
      <c r="F89" s="53"/>
      <c r="G89" s="53"/>
      <c r="H89" s="53"/>
    </row>
    <row r="90" spans="1:8" x14ac:dyDescent="0.25">
      <c r="A90" s="53"/>
      <c r="B90" s="53"/>
      <c r="C90" s="53"/>
      <c r="D90" s="53"/>
      <c r="E90" s="53"/>
      <c r="F90" s="53"/>
      <c r="G90" s="53"/>
      <c r="H90" s="53"/>
    </row>
    <row r="91" spans="1:8" x14ac:dyDescent="0.25">
      <c r="A91" s="53"/>
      <c r="B91" s="53"/>
      <c r="C91" s="53"/>
      <c r="D91" s="53"/>
      <c r="E91" s="53"/>
      <c r="F91" s="53"/>
      <c r="G91" s="53"/>
      <c r="H91" s="53"/>
    </row>
    <row r="92" spans="1:8" x14ac:dyDescent="0.25">
      <c r="A92" s="53"/>
      <c r="B92" s="53"/>
      <c r="C92" s="53"/>
      <c r="D92" s="53"/>
      <c r="E92" s="53"/>
      <c r="F92" s="53"/>
      <c r="G92" s="53"/>
      <c r="H92" s="53"/>
    </row>
    <row r="93" spans="1:8" x14ac:dyDescent="0.25">
      <c r="A93" s="53"/>
      <c r="B93" s="53"/>
      <c r="C93" s="53"/>
      <c r="D93" s="53"/>
      <c r="E93" s="53"/>
      <c r="F93" s="53"/>
      <c r="G93" s="53"/>
      <c r="H93" s="53"/>
    </row>
    <row r="94" spans="1:8" x14ac:dyDescent="0.25">
      <c r="A94" s="53"/>
      <c r="B94" s="53"/>
      <c r="C94" s="53"/>
      <c r="D94" s="53"/>
      <c r="E94" s="53"/>
      <c r="F94" s="53"/>
      <c r="G94" s="53"/>
      <c r="H94" s="53"/>
    </row>
    <row r="95" spans="1:8" x14ac:dyDescent="0.25">
      <c r="A95" s="53"/>
      <c r="B95" s="53"/>
      <c r="C95" s="53"/>
      <c r="D95" s="53"/>
      <c r="E95" s="53"/>
      <c r="F95" s="53"/>
      <c r="G95" s="53"/>
      <c r="H95" s="53"/>
    </row>
    <row r="96" spans="1:8" x14ac:dyDescent="0.25">
      <c r="A96" s="53"/>
      <c r="B96" s="53"/>
      <c r="C96" s="53"/>
      <c r="D96" s="53"/>
      <c r="E96" s="53"/>
      <c r="F96" s="53"/>
      <c r="G96" s="53"/>
      <c r="H96" s="53"/>
    </row>
    <row r="97" spans="1:8" x14ac:dyDescent="0.25">
      <c r="A97" s="53"/>
      <c r="B97" s="53"/>
      <c r="C97" s="53"/>
      <c r="D97" s="53"/>
      <c r="E97" s="53"/>
      <c r="F97" s="53"/>
      <c r="G97" s="53"/>
      <c r="H97" s="53"/>
    </row>
    <row r="98" spans="1:8" x14ac:dyDescent="0.25">
      <c r="A98" s="53"/>
      <c r="B98" s="53"/>
      <c r="C98" s="53"/>
      <c r="D98" s="53"/>
      <c r="E98" s="53"/>
      <c r="F98" s="53"/>
      <c r="G98" s="53"/>
      <c r="H98" s="53"/>
    </row>
    <row r="99" spans="1:8" x14ac:dyDescent="0.25">
      <c r="A99" s="53"/>
      <c r="B99" s="53"/>
      <c r="C99" s="53"/>
      <c r="D99" s="53"/>
      <c r="E99" s="53"/>
      <c r="F99" s="53"/>
      <c r="G99" s="53"/>
      <c r="H99" s="53"/>
    </row>
    <row r="100" spans="1:8" x14ac:dyDescent="0.25">
      <c r="A100" s="53"/>
      <c r="B100" s="53"/>
      <c r="C100" s="53"/>
      <c r="D100" s="53"/>
      <c r="E100" s="53"/>
      <c r="F100" s="53"/>
      <c r="G100" s="53"/>
      <c r="H100" s="53"/>
    </row>
    <row r="101" spans="1:8" x14ac:dyDescent="0.25">
      <c r="A101" s="53"/>
      <c r="B101" s="53"/>
      <c r="C101" s="53"/>
      <c r="D101" s="53"/>
      <c r="E101" s="53"/>
      <c r="F101" s="53"/>
      <c r="G101" s="53"/>
      <c r="H101" s="53"/>
    </row>
    <row r="102" spans="1:8" x14ac:dyDescent="0.25">
      <c r="A102" s="53"/>
      <c r="B102" s="53"/>
      <c r="C102" s="53"/>
      <c r="D102" s="53"/>
      <c r="E102" s="53"/>
      <c r="F102" s="53"/>
      <c r="G102" s="53"/>
      <c r="H102" s="53"/>
    </row>
    <row r="103" spans="1:8" x14ac:dyDescent="0.25">
      <c r="A103" s="53"/>
      <c r="B103" s="53"/>
      <c r="C103" s="53"/>
      <c r="D103" s="53"/>
      <c r="E103" s="53"/>
      <c r="F103" s="53"/>
      <c r="G103" s="53"/>
      <c r="H103" s="53"/>
    </row>
    <row r="104" spans="1:8" x14ac:dyDescent="0.25">
      <c r="A104" s="53"/>
      <c r="B104" s="53"/>
      <c r="C104" s="53"/>
      <c r="D104" s="53"/>
      <c r="E104" s="53"/>
      <c r="F104" s="53"/>
      <c r="G104" s="53"/>
      <c r="H104" s="53"/>
    </row>
    <row r="105" spans="1:8" x14ac:dyDescent="0.25">
      <c r="A105" s="53"/>
      <c r="B105" s="53"/>
      <c r="C105" s="53"/>
      <c r="D105" s="53"/>
      <c r="E105" s="53"/>
      <c r="F105" s="53"/>
      <c r="G105" s="53"/>
      <c r="H105" s="53"/>
    </row>
    <row r="106" spans="1:8" x14ac:dyDescent="0.25">
      <c r="A106" s="53"/>
      <c r="B106" s="53"/>
      <c r="C106" s="53"/>
      <c r="D106" s="53"/>
      <c r="E106" s="53"/>
      <c r="F106" s="53"/>
      <c r="G106" s="53"/>
      <c r="H106" s="53"/>
    </row>
    <row r="107" spans="1:8" x14ac:dyDescent="0.25">
      <c r="A107" s="53"/>
      <c r="B107" s="53"/>
      <c r="C107" s="53"/>
      <c r="D107" s="53"/>
      <c r="E107" s="53"/>
      <c r="F107" s="53"/>
      <c r="G107" s="53"/>
      <c r="H107" s="53"/>
    </row>
    <row r="108" spans="1:8" x14ac:dyDescent="0.25">
      <c r="A108" s="53"/>
      <c r="B108" s="53"/>
      <c r="C108" s="53"/>
      <c r="D108" s="53"/>
      <c r="E108" s="53"/>
      <c r="F108" s="53"/>
      <c r="G108" s="53"/>
      <c r="H108" s="53"/>
    </row>
    <row r="109" spans="1:8" x14ac:dyDescent="0.25">
      <c r="A109" s="53"/>
      <c r="B109" s="53"/>
      <c r="C109" s="53"/>
      <c r="D109" s="53"/>
      <c r="E109" s="53"/>
      <c r="F109" s="53"/>
      <c r="G109" s="53"/>
      <c r="H109" s="53"/>
    </row>
    <row r="110" spans="1:8" x14ac:dyDescent="0.25">
      <c r="A110" s="53"/>
      <c r="B110" s="53"/>
      <c r="C110" s="53"/>
      <c r="D110" s="53"/>
      <c r="E110" s="53"/>
      <c r="F110" s="53"/>
      <c r="G110" s="53"/>
      <c r="H110" s="53"/>
    </row>
    <row r="111" spans="1:8" x14ac:dyDescent="0.25">
      <c r="A111" s="53"/>
      <c r="B111" s="53"/>
      <c r="C111" s="53"/>
      <c r="D111" s="53"/>
      <c r="E111" s="53"/>
      <c r="F111" s="53"/>
      <c r="G111" s="53"/>
      <c r="H111" s="53"/>
    </row>
    <row r="112" spans="1:8" x14ac:dyDescent="0.25">
      <c r="A112" s="53"/>
      <c r="B112" s="53"/>
      <c r="C112" s="53"/>
      <c r="D112" s="53"/>
      <c r="E112" s="53"/>
      <c r="F112" s="53"/>
      <c r="G112" s="53"/>
      <c r="H112" s="53"/>
    </row>
    <row r="113" spans="1:8" x14ac:dyDescent="0.25">
      <c r="A113" s="53"/>
      <c r="B113" s="53"/>
      <c r="C113" s="53"/>
      <c r="D113" s="53"/>
      <c r="E113" s="53"/>
      <c r="F113" s="53"/>
      <c r="G113" s="53"/>
      <c r="H113" s="53"/>
    </row>
    <row r="114" spans="1:8" x14ac:dyDescent="0.25">
      <c r="A114" s="53"/>
      <c r="B114" s="53"/>
      <c r="C114" s="53"/>
      <c r="D114" s="53"/>
      <c r="E114" s="53"/>
      <c r="F114" s="53"/>
      <c r="G114" s="53"/>
      <c r="H114" s="53"/>
    </row>
    <row r="115" spans="1:8" x14ac:dyDescent="0.25">
      <c r="A115" s="53"/>
      <c r="B115" s="53"/>
      <c r="C115" s="53"/>
      <c r="D115" s="53"/>
      <c r="E115" s="53"/>
      <c r="F115" s="53"/>
      <c r="G115" s="53"/>
      <c r="H115" s="53"/>
    </row>
    <row r="116" spans="1:8" x14ac:dyDescent="0.25">
      <c r="A116" s="53"/>
      <c r="B116" s="53"/>
      <c r="C116" s="53"/>
      <c r="D116" s="53"/>
      <c r="E116" s="53"/>
      <c r="F116" s="53"/>
      <c r="G116" s="53"/>
      <c r="H116" s="53"/>
    </row>
    <row r="117" spans="1:8" x14ac:dyDescent="0.25">
      <c r="A117" s="53"/>
      <c r="B117" s="53"/>
      <c r="C117" s="53"/>
      <c r="D117" s="53"/>
      <c r="E117" s="53"/>
      <c r="F117" s="53"/>
      <c r="G117" s="53"/>
      <c r="H117" s="53"/>
    </row>
    <row r="118" spans="1:8" x14ac:dyDescent="0.25">
      <c r="A118" s="53"/>
      <c r="B118" s="53"/>
      <c r="C118" s="53"/>
      <c r="D118" s="53"/>
      <c r="E118" s="53"/>
      <c r="F118" s="53"/>
      <c r="G118" s="53"/>
      <c r="H118" s="53"/>
    </row>
    <row r="119" spans="1:8" x14ac:dyDescent="0.25">
      <c r="A119" s="53"/>
      <c r="B119" s="53"/>
      <c r="C119" s="53"/>
      <c r="D119" s="53"/>
      <c r="E119" s="53"/>
      <c r="F119" s="53"/>
      <c r="G119" s="53"/>
      <c r="H119" s="53"/>
    </row>
    <row r="120" spans="1:8" x14ac:dyDescent="0.25">
      <c r="A120" s="53"/>
      <c r="B120" s="53"/>
      <c r="C120" s="53"/>
      <c r="D120" s="53"/>
      <c r="E120" s="53"/>
      <c r="F120" s="53"/>
      <c r="G120" s="53"/>
      <c r="H120" s="53"/>
    </row>
    <row r="121" spans="1:8" x14ac:dyDescent="0.25">
      <c r="A121" s="53"/>
      <c r="B121" s="53"/>
      <c r="C121" s="53"/>
      <c r="D121" s="53"/>
      <c r="E121" s="53"/>
      <c r="F121" s="53"/>
      <c r="G121" s="53"/>
      <c r="H121" s="53"/>
    </row>
    <row r="122" spans="1:8" x14ac:dyDescent="0.25">
      <c r="A122" s="53"/>
      <c r="B122" s="53"/>
      <c r="C122" s="53"/>
      <c r="D122" s="53"/>
      <c r="E122" s="53"/>
      <c r="F122" s="53"/>
      <c r="G122" s="53"/>
      <c r="H122" s="53"/>
    </row>
    <row r="123" spans="1:8" x14ac:dyDescent="0.25">
      <c r="A123" s="53"/>
      <c r="B123" s="53"/>
      <c r="C123" s="53"/>
      <c r="D123" s="53"/>
      <c r="E123" s="53"/>
      <c r="F123" s="53"/>
      <c r="G123" s="53"/>
      <c r="H123" s="53"/>
    </row>
    <row r="124" spans="1:8" x14ac:dyDescent="0.25">
      <c r="A124" s="53"/>
      <c r="B124" s="53"/>
      <c r="C124" s="53"/>
      <c r="D124" s="53"/>
      <c r="E124" s="53"/>
      <c r="F124" s="53"/>
      <c r="G124" s="53"/>
      <c r="H124" s="53"/>
    </row>
    <row r="125" spans="1:8" x14ac:dyDescent="0.25">
      <c r="A125" s="53"/>
      <c r="B125" s="53"/>
      <c r="C125" s="53"/>
      <c r="D125" s="53"/>
      <c r="E125" s="53"/>
      <c r="F125" s="53"/>
      <c r="G125" s="53"/>
      <c r="H125" s="53"/>
    </row>
    <row r="126" spans="1:8" x14ac:dyDescent="0.25">
      <c r="A126" s="53"/>
      <c r="B126" s="53"/>
      <c r="C126" s="53"/>
      <c r="D126" s="53"/>
      <c r="E126" s="53"/>
      <c r="F126" s="53"/>
      <c r="G126" s="53"/>
      <c r="H126" s="53"/>
    </row>
    <row r="127" spans="1:8" x14ac:dyDescent="0.25">
      <c r="A127" s="53"/>
      <c r="B127" s="53"/>
      <c r="C127" s="53"/>
      <c r="D127" s="53"/>
      <c r="E127" s="53"/>
      <c r="F127" s="53"/>
      <c r="G127" s="53"/>
      <c r="H127" s="53"/>
    </row>
    <row r="128" spans="1:8" x14ac:dyDescent="0.25">
      <c r="A128" s="53"/>
      <c r="B128" s="53"/>
      <c r="C128" s="53"/>
      <c r="D128" s="53"/>
      <c r="E128" s="53"/>
      <c r="F128" s="53"/>
      <c r="G128" s="53"/>
      <c r="H128" s="53"/>
    </row>
    <row r="129" spans="1:8" x14ac:dyDescent="0.25">
      <c r="A129" s="53"/>
      <c r="B129" s="53"/>
      <c r="C129" s="53"/>
      <c r="D129" s="53"/>
      <c r="E129" s="53"/>
      <c r="F129" s="53"/>
      <c r="G129" s="53"/>
      <c r="H129" s="53"/>
    </row>
    <row r="130" spans="1:8" x14ac:dyDescent="0.25">
      <c r="A130" s="53"/>
      <c r="B130" s="53"/>
      <c r="C130" s="53"/>
      <c r="D130" s="53"/>
      <c r="E130" s="53"/>
      <c r="F130" s="53"/>
      <c r="G130" s="53"/>
      <c r="H130" s="53"/>
    </row>
    <row r="131" spans="1:8" x14ac:dyDescent="0.25">
      <c r="A131" s="53"/>
      <c r="B131" s="53"/>
      <c r="C131" s="53"/>
      <c r="D131" s="53"/>
      <c r="E131" s="53"/>
      <c r="F131" s="53"/>
      <c r="G131" s="53"/>
      <c r="H131" s="53"/>
    </row>
  </sheetData>
  <autoFilter ref="C3:C41" xr:uid="{00000000-0001-0000-2E00-000000000000}"/>
  <mergeCells count="5">
    <mergeCell ref="H23:O23"/>
    <mergeCell ref="I24:O24"/>
    <mergeCell ref="B41:D41"/>
    <mergeCell ref="J35:M37"/>
    <mergeCell ref="H40:I40"/>
  </mergeCells>
  <conditionalFormatting sqref="L39">
    <cfRule type="iconSet" priority="10">
      <iconSet iconSet="3Arrows">
        <cfvo type="percent" val="0"/>
        <cfvo type="percent" val="33"/>
        <cfvo type="percent" val="67"/>
      </iconSet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:I32">
    <cfRule type="top10" dxfId="32" priority="9" bottom="1" rank="1"/>
  </conditionalFormatting>
  <conditionalFormatting sqref="G112:G115">
    <cfRule type="expression" dxfId="31" priority="24">
      <formula>SMALL(G112:G115,COUNTIF(G112:G115,0)+1)</formula>
    </cfRule>
    <cfRule type="expression" dxfId="30" priority="25">
      <formula>SMALL(A1:E7,COUNTIF($G$112:$G$115,0)+1)</formula>
    </cfRule>
    <cfRule type="expression" priority="26">
      <formula>SMALL(A1:E7,COUNTIF($G$112:$G$115,0)+1)</formula>
    </cfRule>
  </conditionalFormatting>
  <hyperlinks>
    <hyperlink ref="B4" location="'تفاصيل يوم عمرو'!A1" display="عمرو" xr:uid="{00000000-0004-0000-2E00-000000000000}"/>
    <hyperlink ref="B5" location="'تفاصيل يوم ميرهان'!A1" display="ميرهان" xr:uid="{00000000-0004-0000-2E00-000001000000}"/>
    <hyperlink ref="B7" location="'تفاصيل يوم ايه عبده'!A1" display="ايه عبده" xr:uid="{00000000-0004-0000-2E00-000002000000}"/>
    <hyperlink ref="B8" location="'تفاصيل يوم نور فرحات'!A1" display="نور فرحات" xr:uid="{00000000-0004-0000-2E00-000003000000}"/>
    <hyperlink ref="B10" location="'تفاصيل يوم اسماء'!A1" display="أسماء" xr:uid="{00000000-0004-0000-2E00-000004000000}"/>
    <hyperlink ref="B11" location="'تفاصيل يوم حسني'!A1" display="حسني" xr:uid="{00000000-0004-0000-2E00-000005000000}"/>
    <hyperlink ref="B13" location="'تفاصيل يوم هبه'!A1" display="هبة" xr:uid="{00000000-0004-0000-2E00-000006000000}"/>
    <hyperlink ref="B15" location="'تفاصيل يوم مونيكا'!A1" display="مونيكا" xr:uid="{00000000-0004-0000-2E00-000007000000}"/>
    <hyperlink ref="B17" location="'تفاصيل يوم فاطمه خطاب'!A1" display="فاطمه خطاب" xr:uid="{00000000-0004-0000-2E00-000008000000}"/>
    <hyperlink ref="B18" location="'تفاصيل يوم دنيا'!A1" display="دنيا" xr:uid="{00000000-0004-0000-2E00-000009000000}"/>
    <hyperlink ref="B19" location="'تفاصيل يوم كيرلس سمير'!A1" display="كيرلس سمير" xr:uid="{00000000-0004-0000-2E00-00000A000000}"/>
    <hyperlink ref="B20" location="'تفاصيل يوم محمد حسن'!A1" display="محمد حسن" xr:uid="{00000000-0004-0000-2E00-00000B000000}"/>
    <hyperlink ref="B21" location="'تفاصيل يوم محمد بدر'!A1" display="محمد بدر" xr:uid="{00000000-0004-0000-2E00-00000C000000}"/>
    <hyperlink ref="B22" location="'تفاصيل يوم محمود صبحي'!A1" display="محمود صبحي" xr:uid="{00000000-0004-0000-2E00-00000D000000}"/>
    <hyperlink ref="B23" location="'تفاصيل يوم مروان'!A1" display=" مروان" xr:uid="{00000000-0004-0000-2E00-00000E000000}"/>
    <hyperlink ref="B24" location="'تفاصيل يوم مريم درويش'!A1" display="مريم درويش" xr:uid="{00000000-0004-0000-2E00-00000F000000}"/>
    <hyperlink ref="B25" location="'تفاصيل يوم مريم احمد'!A1" display="مريم احمد" xr:uid="{00000000-0004-0000-2E00-000010000000}"/>
    <hyperlink ref="B26" location="'تفاصيل يوم مروة السعداوي'!A1" display="مروة السعداوي" xr:uid="{00000000-0004-0000-2E00-000011000000}"/>
    <hyperlink ref="B27" location="'تفاصيل يوم مروة جمال'!A1" display="مروة جمال" xr:uid="{00000000-0004-0000-2E00-000012000000}"/>
    <hyperlink ref="B28" location="'تفاصيل يوم منه'!A1" display="منة" xr:uid="{00000000-0004-0000-2E00-000013000000}"/>
    <hyperlink ref="B29" location="'تفاصيل يوم غاده'!A1" display="غادة" xr:uid="{00000000-0004-0000-2E00-000014000000}"/>
    <hyperlink ref="B31" location="'تفاصيل يوم نرمين'!A1" display="نرمين " xr:uid="{00000000-0004-0000-2E00-000015000000}"/>
    <hyperlink ref="B32" location="'تفاصيل يوم نور عبداللاه'!A1" display="نور عبدلاه" xr:uid="{00000000-0004-0000-2E00-000016000000}"/>
    <hyperlink ref="B33" location="'تفاصيل يوم رانا'!A1" display="رانا" xr:uid="{00000000-0004-0000-2E00-000017000000}"/>
    <hyperlink ref="B34" location="'تفاصيل يوم سلمي الصاوي'!A1" display="سلمى الصاوي" xr:uid="{00000000-0004-0000-2E00-000018000000}"/>
    <hyperlink ref="B35" location="'تفاصيل يوم سيلفيا'!A1" display="سيلفيا" xr:uid="{00000000-0004-0000-2E00-000019000000}"/>
    <hyperlink ref="B36" location="'تفاصيل يوم شهد'!A1" display="شهد" xr:uid="{00000000-0004-0000-2E00-00001A000000}"/>
    <hyperlink ref="B37" location="'تفاصيل يوم سمية'!A1" display="سمية" xr:uid="{00000000-0004-0000-2E00-00001B000000}"/>
    <hyperlink ref="B39" location="'تفاصيل يوم سوزان'!A1" display="سوزان" xr:uid="{00000000-0004-0000-2E00-00001C000000}"/>
    <hyperlink ref="B40" location="'تفاصيل يوم تقي'!A1" display="تقي" xr:uid="{00000000-0004-0000-2E00-00001D000000}"/>
    <hyperlink ref="B38" location="'تفاصيل يوم هويدا'!A1" display="هوايدا محمد" xr:uid="{7F6275E6-233C-41EC-86AF-201DEB4C929F}"/>
    <hyperlink ref="B9" location="'تفاصيل نور مراجع'!A1" display="نور فرحات" xr:uid="{2BC2DFED-E466-4B7F-A9CA-B2352DB6CDD8}"/>
    <hyperlink ref="B12" location="'تفاصيل هبه كاتب'!A1" display="هبة" xr:uid="{31E8AE06-1D0E-4F0A-A9B5-D278BAFBF7DA}"/>
    <hyperlink ref="B30" location="'تفاصيل يوم غاده يوسف'!A1" display="غاده يوسف" xr:uid="{15809516-B989-440B-BC7C-841AC33D52F0}"/>
    <hyperlink ref="B14" location="'تفاصيل يوم مونيكا كاتب'!A1" display="مونيكا" xr:uid="{ED162EC4-A248-4DB7-B666-6FB7643AB463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</sheetPr>
  <dimension ref="A2:L43"/>
  <sheetViews>
    <sheetView rightToLeft="1" workbookViewId="0">
      <selection activeCell="H36" sqref="H36"/>
    </sheetView>
  </sheetViews>
  <sheetFormatPr defaultColWidth="9" defaultRowHeight="15" x14ac:dyDescent="0.25"/>
  <cols>
    <col min="1" max="2" width="9" style="32"/>
    <col min="3" max="3" width="11.85546875" style="35" bestFit="1" customWidth="1"/>
    <col min="4" max="16384" width="9" style="32"/>
  </cols>
  <sheetData>
    <row r="2" spans="1:11" x14ac:dyDescent="0.25">
      <c r="A2" s="215" t="s">
        <v>12</v>
      </c>
      <c r="B2" s="217"/>
      <c r="C2" s="30" t="s">
        <v>13</v>
      </c>
      <c r="D2" s="31" t="s">
        <v>15</v>
      </c>
      <c r="E2" s="31" t="s">
        <v>16</v>
      </c>
    </row>
    <row r="3" spans="1:11" x14ac:dyDescent="0.25">
      <c r="A3" s="230" t="s">
        <v>17</v>
      </c>
      <c r="B3" s="231"/>
      <c r="C3" s="33"/>
      <c r="D3" s="34" t="s">
        <v>18</v>
      </c>
      <c r="E3" s="34">
        <v>5000</v>
      </c>
    </row>
    <row r="4" spans="1:11" ht="14.25" customHeight="1" x14ac:dyDescent="0.25">
      <c r="A4" s="235" t="s">
        <v>27</v>
      </c>
      <c r="B4" s="231"/>
      <c r="C4" s="33"/>
      <c r="D4" s="34" t="s">
        <v>18</v>
      </c>
      <c r="E4" s="34">
        <v>3000</v>
      </c>
      <c r="F4" s="4"/>
      <c r="G4" s="4"/>
      <c r="H4" s="4"/>
      <c r="I4" s="4"/>
      <c r="J4" s="4"/>
      <c r="K4" s="4"/>
    </row>
    <row r="5" spans="1:11" ht="14.25" customHeight="1" x14ac:dyDescent="0.25">
      <c r="A5" s="235" t="s">
        <v>59</v>
      </c>
      <c r="B5" s="231"/>
      <c r="C5" s="33"/>
      <c r="D5" s="34" t="s">
        <v>60</v>
      </c>
      <c r="E5" s="34">
        <v>3000</v>
      </c>
      <c r="F5" s="4"/>
      <c r="G5" s="4"/>
      <c r="H5" s="4"/>
      <c r="I5" s="4"/>
      <c r="J5" s="4"/>
      <c r="K5" s="4"/>
    </row>
    <row r="6" spans="1:11" ht="14.25" customHeight="1" x14ac:dyDescent="0.25">
      <c r="A6" s="232"/>
      <c r="B6" s="232"/>
      <c r="C6" s="232"/>
      <c r="D6" s="232"/>
      <c r="E6" s="233"/>
      <c r="F6" s="4"/>
      <c r="G6" s="4"/>
      <c r="H6" s="4"/>
      <c r="I6" s="4"/>
      <c r="J6" s="4"/>
      <c r="K6" s="4"/>
    </row>
    <row r="7" spans="1:11" ht="14.25" customHeight="1" x14ac:dyDescent="0.25">
      <c r="A7" s="230" t="s">
        <v>26</v>
      </c>
      <c r="B7" s="231"/>
      <c r="C7" s="33"/>
      <c r="D7" s="34" t="s">
        <v>23</v>
      </c>
      <c r="E7" s="34">
        <v>2000</v>
      </c>
      <c r="F7" s="4"/>
      <c r="G7" s="4"/>
      <c r="H7" s="4"/>
      <c r="I7" s="4"/>
      <c r="J7" s="4"/>
      <c r="K7" s="4"/>
    </row>
    <row r="8" spans="1:11" ht="14.25" customHeight="1" x14ac:dyDescent="0.25">
      <c r="A8" s="230" t="s">
        <v>28</v>
      </c>
      <c r="B8" s="231"/>
      <c r="C8" s="33"/>
      <c r="D8" s="34" t="s">
        <v>23</v>
      </c>
      <c r="E8" s="34">
        <v>2000</v>
      </c>
      <c r="F8" s="4"/>
      <c r="G8" s="4"/>
      <c r="H8" s="4"/>
      <c r="I8" s="4"/>
      <c r="J8" s="4"/>
      <c r="K8" s="4"/>
    </row>
    <row r="9" spans="1:11" x14ac:dyDescent="0.25">
      <c r="A9" s="230" t="s">
        <v>29</v>
      </c>
      <c r="B9" s="231"/>
      <c r="C9" s="33"/>
      <c r="D9" s="34" t="s">
        <v>23</v>
      </c>
      <c r="E9" s="34">
        <v>2000</v>
      </c>
    </row>
    <row r="10" spans="1:11" x14ac:dyDescent="0.25">
      <c r="A10" s="230" t="s">
        <v>33</v>
      </c>
      <c r="B10" s="231"/>
      <c r="C10" s="33"/>
      <c r="D10" s="34" t="s">
        <v>23</v>
      </c>
      <c r="E10" s="34">
        <v>2000</v>
      </c>
    </row>
    <row r="11" spans="1:11" x14ac:dyDescent="0.25">
      <c r="A11" s="235" t="s">
        <v>55</v>
      </c>
      <c r="B11" s="231"/>
      <c r="C11" s="33"/>
      <c r="D11" s="34" t="s">
        <v>23</v>
      </c>
      <c r="E11" s="34">
        <v>2000</v>
      </c>
      <c r="F11" s="32" t="s">
        <v>68</v>
      </c>
    </row>
    <row r="12" spans="1:11" x14ac:dyDescent="0.25">
      <c r="A12" s="235" t="s">
        <v>44</v>
      </c>
      <c r="B12" s="231"/>
      <c r="C12" s="33"/>
      <c r="D12" s="34" t="s">
        <v>23</v>
      </c>
      <c r="E12" s="34">
        <v>2000</v>
      </c>
    </row>
    <row r="13" spans="1:11" x14ac:dyDescent="0.25">
      <c r="A13" s="232"/>
      <c r="B13" s="232"/>
      <c r="C13" s="232"/>
      <c r="D13" s="232"/>
      <c r="E13" s="233"/>
    </row>
    <row r="14" spans="1:11" x14ac:dyDescent="0.25">
      <c r="A14" s="230" t="s">
        <v>31</v>
      </c>
      <c r="B14" s="231"/>
      <c r="C14" s="33"/>
      <c r="D14" s="34" t="s">
        <v>22</v>
      </c>
      <c r="E14" s="34">
        <v>1800</v>
      </c>
    </row>
    <row r="15" spans="1:11" x14ac:dyDescent="0.25">
      <c r="A15" s="235" t="s">
        <v>30</v>
      </c>
      <c r="B15" s="231"/>
      <c r="C15" s="33"/>
      <c r="D15" s="34" t="s">
        <v>22</v>
      </c>
      <c r="E15" s="34">
        <v>1800</v>
      </c>
    </row>
    <row r="16" spans="1:11" x14ac:dyDescent="0.25">
      <c r="A16" s="230" t="s">
        <v>34</v>
      </c>
      <c r="B16" s="231"/>
      <c r="C16" s="33"/>
      <c r="D16" s="34" t="s">
        <v>22</v>
      </c>
      <c r="E16" s="34">
        <v>1800</v>
      </c>
    </row>
    <row r="17" spans="1:6" x14ac:dyDescent="0.25">
      <c r="A17" s="230" t="s">
        <v>35</v>
      </c>
      <c r="B17" s="231"/>
      <c r="C17" s="33"/>
      <c r="D17" s="34" t="s">
        <v>22</v>
      </c>
      <c r="E17" s="34">
        <v>1800</v>
      </c>
    </row>
    <row r="18" spans="1:6" x14ac:dyDescent="0.25">
      <c r="A18" s="230" t="s">
        <v>36</v>
      </c>
      <c r="B18" s="231"/>
      <c r="C18" s="33"/>
      <c r="D18" s="34" t="s">
        <v>22</v>
      </c>
      <c r="E18" s="34">
        <v>1800</v>
      </c>
    </row>
    <row r="19" spans="1:6" x14ac:dyDescent="0.25">
      <c r="A19" s="230" t="s">
        <v>37</v>
      </c>
      <c r="B19" s="231"/>
      <c r="C19" s="33"/>
      <c r="D19" s="34" t="s">
        <v>22</v>
      </c>
      <c r="E19" s="34">
        <v>1800</v>
      </c>
    </row>
    <row r="20" spans="1:6" x14ac:dyDescent="0.25">
      <c r="A20" s="230" t="s">
        <v>38</v>
      </c>
      <c r="B20" s="231"/>
      <c r="C20" s="33"/>
      <c r="D20" s="34" t="s">
        <v>22</v>
      </c>
      <c r="E20" s="34">
        <v>1800</v>
      </c>
    </row>
    <row r="21" spans="1:6" x14ac:dyDescent="0.25">
      <c r="A21" s="230" t="s">
        <v>39</v>
      </c>
      <c r="B21" s="231"/>
      <c r="C21" s="33"/>
      <c r="D21" s="34" t="s">
        <v>22</v>
      </c>
      <c r="E21" s="34">
        <v>1500</v>
      </c>
      <c r="F21" s="32" t="s">
        <v>61</v>
      </c>
    </row>
    <row r="22" spans="1:6" x14ac:dyDescent="0.25">
      <c r="A22" s="230" t="s">
        <v>40</v>
      </c>
      <c r="B22" s="231"/>
      <c r="C22" s="33"/>
      <c r="D22" s="34" t="s">
        <v>22</v>
      </c>
      <c r="E22" s="34">
        <v>1800</v>
      </c>
    </row>
    <row r="23" spans="1:6" x14ac:dyDescent="0.25">
      <c r="A23" s="230" t="s">
        <v>41</v>
      </c>
      <c r="B23" s="231"/>
      <c r="C23" s="33"/>
      <c r="D23" s="34" t="s">
        <v>22</v>
      </c>
      <c r="E23" s="34">
        <v>4000</v>
      </c>
    </row>
    <row r="24" spans="1:6" x14ac:dyDescent="0.25">
      <c r="A24" s="230" t="s">
        <v>42</v>
      </c>
      <c r="B24" s="231"/>
      <c r="C24" s="33"/>
      <c r="D24" s="34" t="s">
        <v>22</v>
      </c>
      <c r="E24" s="34">
        <v>1500</v>
      </c>
      <c r="F24" s="32" t="s">
        <v>67</v>
      </c>
    </row>
    <row r="25" spans="1:6" x14ac:dyDescent="0.25">
      <c r="A25" s="230" t="s">
        <v>43</v>
      </c>
      <c r="B25" s="231"/>
      <c r="C25" s="33"/>
      <c r="D25" s="34" t="s">
        <v>22</v>
      </c>
      <c r="E25" s="34">
        <v>4000</v>
      </c>
    </row>
    <row r="26" spans="1:6" x14ac:dyDescent="0.25">
      <c r="A26" s="230" t="s">
        <v>316</v>
      </c>
      <c r="B26" s="231"/>
      <c r="C26" s="33"/>
      <c r="D26" s="34" t="s">
        <v>22</v>
      </c>
      <c r="E26" s="34">
        <v>1500</v>
      </c>
      <c r="F26" s="32" t="s">
        <v>67</v>
      </c>
    </row>
    <row r="27" spans="1:6" x14ac:dyDescent="0.25">
      <c r="A27" s="230" t="s">
        <v>629</v>
      </c>
      <c r="B27" s="231"/>
      <c r="C27" s="33"/>
      <c r="D27" s="34" t="s">
        <v>22</v>
      </c>
      <c r="E27" s="34">
        <v>1500</v>
      </c>
    </row>
    <row r="28" spans="1:6" x14ac:dyDescent="0.25">
      <c r="A28" s="230" t="s">
        <v>45</v>
      </c>
      <c r="B28" s="231"/>
      <c r="C28" s="33"/>
      <c r="D28" s="34" t="s">
        <v>22</v>
      </c>
      <c r="E28" s="34">
        <v>1500</v>
      </c>
    </row>
    <row r="29" spans="1:6" x14ac:dyDescent="0.25">
      <c r="A29" s="230" t="s">
        <v>46</v>
      </c>
      <c r="B29" s="231"/>
      <c r="C29" s="33"/>
      <c r="D29" s="34" t="s">
        <v>22</v>
      </c>
      <c r="E29" s="34">
        <v>1500</v>
      </c>
    </row>
    <row r="30" spans="1:6" x14ac:dyDescent="0.25">
      <c r="A30" s="230" t="s">
        <v>47</v>
      </c>
      <c r="B30" s="231"/>
      <c r="C30" s="33"/>
      <c r="D30" s="34" t="s">
        <v>22</v>
      </c>
      <c r="E30" s="34">
        <v>1800</v>
      </c>
    </row>
    <row r="31" spans="1:6" x14ac:dyDescent="0.25">
      <c r="A31" s="230" t="s">
        <v>54</v>
      </c>
      <c r="B31" s="231"/>
      <c r="C31" s="33"/>
      <c r="D31" s="34" t="s">
        <v>22</v>
      </c>
      <c r="E31" s="34">
        <v>1500</v>
      </c>
      <c r="F31" s="32" t="s">
        <v>61</v>
      </c>
    </row>
    <row r="32" spans="1:6" x14ac:dyDescent="0.25">
      <c r="A32" s="230" t="s">
        <v>49</v>
      </c>
      <c r="B32" s="231"/>
      <c r="C32" s="33"/>
      <c r="D32" s="34" t="s">
        <v>22</v>
      </c>
      <c r="E32" s="34">
        <v>1500</v>
      </c>
      <c r="F32" s="32" t="s">
        <v>66</v>
      </c>
    </row>
    <row r="33" spans="1:12" x14ac:dyDescent="0.25">
      <c r="A33" s="230" t="s">
        <v>50</v>
      </c>
      <c r="B33" s="231"/>
      <c r="C33" s="33"/>
      <c r="D33" s="34" t="s">
        <v>22</v>
      </c>
      <c r="E33" s="34">
        <v>1500</v>
      </c>
      <c r="F33" s="32" t="s">
        <v>66</v>
      </c>
    </row>
    <row r="34" spans="1:12" x14ac:dyDescent="0.25">
      <c r="A34" s="230" t="s">
        <v>53</v>
      </c>
      <c r="B34" s="231"/>
      <c r="C34" s="33"/>
      <c r="D34" s="34" t="s">
        <v>22</v>
      </c>
      <c r="E34" s="34">
        <v>1500</v>
      </c>
      <c r="F34" s="32" t="s">
        <v>65</v>
      </c>
    </row>
    <row r="35" spans="1:12" x14ac:dyDescent="0.25">
      <c r="A35" s="230" t="s">
        <v>51</v>
      </c>
      <c r="B35" s="231"/>
      <c r="C35" s="33"/>
      <c r="D35" s="34" t="s">
        <v>22</v>
      </c>
      <c r="E35" s="34">
        <v>1500</v>
      </c>
      <c r="F35" s="32" t="s">
        <v>61</v>
      </c>
    </row>
    <row r="36" spans="1:12" x14ac:dyDescent="0.25">
      <c r="A36" s="230" t="s">
        <v>52</v>
      </c>
      <c r="B36" s="231"/>
      <c r="C36" s="33"/>
      <c r="D36" s="34" t="s">
        <v>22</v>
      </c>
      <c r="E36" s="34">
        <v>1500</v>
      </c>
      <c r="F36" s="32" t="s">
        <v>64</v>
      </c>
    </row>
    <row r="37" spans="1:12" x14ac:dyDescent="0.25">
      <c r="A37" s="230" t="s">
        <v>204</v>
      </c>
      <c r="B37" s="231"/>
      <c r="C37" s="33"/>
      <c r="D37" s="34" t="s">
        <v>22</v>
      </c>
      <c r="E37" s="34">
        <v>1500</v>
      </c>
    </row>
    <row r="38" spans="1:12" x14ac:dyDescent="0.25">
      <c r="A38" s="234"/>
      <c r="B38" s="232"/>
      <c r="C38" s="232"/>
      <c r="D38" s="232"/>
      <c r="E38" s="233"/>
    </row>
    <row r="39" spans="1:12" x14ac:dyDescent="0.25">
      <c r="A39" s="230" t="s">
        <v>57</v>
      </c>
      <c r="B39" s="231"/>
      <c r="C39" s="33"/>
      <c r="D39" s="34" t="s">
        <v>58</v>
      </c>
      <c r="E39" s="34">
        <v>1300</v>
      </c>
      <c r="F39" s="32" t="s">
        <v>62</v>
      </c>
      <c r="H39" s="32" t="s">
        <v>63</v>
      </c>
    </row>
    <row r="43" spans="1:12" x14ac:dyDescent="0.25">
      <c r="L43" s="32" t="s">
        <v>203</v>
      </c>
    </row>
  </sheetData>
  <sheetProtection algorithmName="SHA-512" hashValue="Nksowm4QWnB2nLSI/LXTRyfv6x0IrBhz2Wue3CB5E2XNDtmqNRr8foqo5Tv7jlhPykAMCK6O1Nl01SkMsDJmSA==" saltValue="da5IzFnxKHM6722Yx7DnyQ==" spinCount="100000" sheet="1" objects="1" scenarios="1"/>
  <autoFilter ref="A2:D2" xr:uid="{00000000-0009-0000-0000-000004000000}">
    <filterColumn colId="0" showButton="0"/>
  </autoFilter>
  <mergeCells count="38">
    <mergeCell ref="A2:B2"/>
    <mergeCell ref="A3:B3"/>
    <mergeCell ref="A7:B7"/>
    <mergeCell ref="A5:B5"/>
    <mergeCell ref="A8:B8"/>
    <mergeCell ref="A4:B4"/>
    <mergeCell ref="A10:B10"/>
    <mergeCell ref="A11:B11"/>
    <mergeCell ref="A12:B12"/>
    <mergeCell ref="A29:B29"/>
    <mergeCell ref="A22:B22"/>
    <mergeCell ref="A23:B23"/>
    <mergeCell ref="A24:B24"/>
    <mergeCell ref="A25:B25"/>
    <mergeCell ref="A28:B28"/>
    <mergeCell ref="A20:B20"/>
    <mergeCell ref="A16:B16"/>
    <mergeCell ref="A17:B17"/>
    <mergeCell ref="A18:B18"/>
    <mergeCell ref="A19:B19"/>
    <mergeCell ref="A15:B15"/>
    <mergeCell ref="A27:B27"/>
    <mergeCell ref="A37:B37"/>
    <mergeCell ref="A39:B39"/>
    <mergeCell ref="A13:E13"/>
    <mergeCell ref="A6:E6"/>
    <mergeCell ref="A38:E38"/>
    <mergeCell ref="A35:B35"/>
    <mergeCell ref="A36:B36"/>
    <mergeCell ref="A30:B30"/>
    <mergeCell ref="A31:B31"/>
    <mergeCell ref="A32:B32"/>
    <mergeCell ref="A33:B33"/>
    <mergeCell ref="A34:B34"/>
    <mergeCell ref="A21:B21"/>
    <mergeCell ref="A9:B9"/>
    <mergeCell ref="A14:B14"/>
    <mergeCell ref="A26:B26"/>
  </mergeCells>
  <hyperlinks>
    <hyperlink ref="A3:B3" location="'غياب عمرو'!A1" display="عمرو" xr:uid="{00000000-0004-0000-0400-000000000000}"/>
    <hyperlink ref="A4:B4" location="'غياب ميرهان'!A1" display="ميرهان" xr:uid="{00000000-0004-0000-0400-000001000000}"/>
    <hyperlink ref="A5:B5" location="'غياب احمد عيسي'!A1" display="احمد عيسي" xr:uid="{00000000-0004-0000-0400-000002000000}"/>
    <hyperlink ref="A7:B7" location="'غياب ايه عبده'!A1" display="ايه عبده" xr:uid="{00000000-0004-0000-0400-000003000000}"/>
    <hyperlink ref="A8:B8" location="'غياب نور فرحات'!A1" display="نور فرحات" xr:uid="{00000000-0004-0000-0400-000004000000}"/>
    <hyperlink ref="A9:B9" location="'غياب اسماء'!A1" display="أسماء" xr:uid="{00000000-0004-0000-0400-000005000000}"/>
    <hyperlink ref="A10:B10" location="'غياب حسني'!A1" display="حسني" xr:uid="{00000000-0004-0000-0400-000006000000}"/>
    <hyperlink ref="A11:B11" location="'غياب هبه'!A1" display="هبة" xr:uid="{00000000-0004-0000-0400-000007000000}"/>
    <hyperlink ref="A12:B12" location="'غياب مونيكا'!A1" display="مونيكا" xr:uid="{00000000-0004-0000-0400-000008000000}"/>
    <hyperlink ref="A14:B14" location="'فاطمه خطاب'!A1" display="فاطمه خطاب" xr:uid="{00000000-0004-0000-0400-000009000000}"/>
    <hyperlink ref="A15:B15" location="'غياب دنيا'!A1" display="دنيا" xr:uid="{00000000-0004-0000-0400-00000A000000}"/>
    <hyperlink ref="A16:B16" location="'غياب كيرلس سمير'!A1" display="كيرلس سمير" xr:uid="{00000000-0004-0000-0400-00000B000000}"/>
    <hyperlink ref="A17:B17" location="'غياب محمد حسن'!A1" display="محمد حسن" xr:uid="{00000000-0004-0000-0400-00000C000000}"/>
    <hyperlink ref="A18:B18" location="' غياب محمد بدر'!A1" display="محمد بدر" xr:uid="{00000000-0004-0000-0400-00000D000000}"/>
    <hyperlink ref="A19:B19" location="'غياب محمود صبحي'!A1" display="محمود صبحي" xr:uid="{00000000-0004-0000-0400-00000E000000}"/>
    <hyperlink ref="A20:B20" location="'غياب مروان'!A1" display=" مروان" xr:uid="{00000000-0004-0000-0400-00000F000000}"/>
    <hyperlink ref="A21:B21" location="'غياب مريم درويش'!A1" display="مريم درويش" xr:uid="{00000000-0004-0000-0400-000010000000}"/>
    <hyperlink ref="A22:B22" location="'غياب مريم احمد'!A1" display="مريم احمد" xr:uid="{00000000-0004-0000-0400-000011000000}"/>
    <hyperlink ref="A23:B23" location="'غياب مروة السعداوي'!A1" display="مروة السعداوي" xr:uid="{00000000-0004-0000-0400-000012000000}"/>
    <hyperlink ref="A24:B24" location="'غياب مروة جمال'!A1" display="مروة جمال" xr:uid="{00000000-0004-0000-0400-000013000000}"/>
    <hyperlink ref="A25:B25" location="'غياب منة'!A1" display="منة" xr:uid="{00000000-0004-0000-0400-000014000000}"/>
    <hyperlink ref="A26:B26" location="'غياب غادة'!A1" display="غادة" xr:uid="{00000000-0004-0000-0400-000015000000}"/>
    <hyperlink ref="A28:B28" location="'غياب نرمين'!A1" display="نرمين " xr:uid="{00000000-0004-0000-0400-000016000000}"/>
    <hyperlink ref="A29:B29" location="'غياب نور عبداللاه'!A1" display="نور عبدلاه" xr:uid="{00000000-0004-0000-0400-000017000000}"/>
    <hyperlink ref="A30:B30" location="'غياب رانا'!A1" display="رانا" xr:uid="{00000000-0004-0000-0400-000018000000}"/>
    <hyperlink ref="A31:B31" location="'غياب سلمي الصاوي'!A1" display="سلمى الصاوي" xr:uid="{00000000-0004-0000-0400-000019000000}"/>
    <hyperlink ref="A32:B32" location="'غياب سيلفيا'!A1" display="سيلفيا" xr:uid="{00000000-0004-0000-0400-00001A000000}"/>
    <hyperlink ref="A33:B33" location="'غياب شهد'!A1" display="شهد" xr:uid="{00000000-0004-0000-0400-00001B000000}"/>
    <hyperlink ref="A34:B34" location="'غياب سمية'!A1" display="سمية" xr:uid="{00000000-0004-0000-0400-00001C000000}"/>
    <hyperlink ref="A35:B35" location="'غياب سوزان'!A1" display="سوزان" xr:uid="{00000000-0004-0000-0400-00001D000000}"/>
    <hyperlink ref="A36:B36" location="'غياب تقي'!A1" display="تقي" xr:uid="{00000000-0004-0000-0400-00001E000000}"/>
    <hyperlink ref="A39:B39" location="'غياب اسلام'!A1" display="اسلام" xr:uid="{00000000-0004-0000-0400-00001F000000}"/>
    <hyperlink ref="A27:B27" location="'غياب غاده يوسف'!A1" display="غاده عيسي" xr:uid="{62AC7630-937A-46A9-ACBE-4FDB9CC8C078}"/>
  </hyperlinks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T52"/>
  <sheetViews>
    <sheetView rightToLeft="1" workbookViewId="0">
      <pane ySplit="3" topLeftCell="A4" activePane="bottomLeft" state="frozen"/>
      <selection pane="bottomLeft" activeCell="D39" sqref="D39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90" bestFit="1" customWidth="1"/>
    <col min="8" max="16384" width="9" style="90"/>
  </cols>
  <sheetData>
    <row r="1" spans="1:20" ht="15" customHeight="1" x14ac:dyDescent="0.25">
      <c r="B1" s="53" t="s">
        <v>315</v>
      </c>
      <c r="C1" s="53"/>
      <c r="D1" s="54"/>
      <c r="E1" s="54"/>
      <c r="F1" s="54"/>
      <c r="G1" s="54"/>
    </row>
    <row r="2" spans="1:20" ht="15" customHeight="1" x14ac:dyDescent="0.25">
      <c r="B2" s="49"/>
      <c r="C2" s="49"/>
      <c r="D2" s="54"/>
      <c r="E2" s="54"/>
      <c r="F2" s="54"/>
      <c r="G2" s="55"/>
    </row>
    <row r="3" spans="1:20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  <c r="S3" s="161"/>
      <c r="T3" s="161"/>
    </row>
    <row r="4" spans="1:20" ht="14.25" customHeight="1" x14ac:dyDescent="0.25">
      <c r="A4" s="53"/>
      <c r="B4" s="93" t="s">
        <v>17</v>
      </c>
      <c r="C4" s="94" t="s">
        <v>18</v>
      </c>
      <c r="D4" s="95">
        <f>'تفاصيل يوم عمرو'!B7</f>
        <v>0</v>
      </c>
      <c r="E4" s="177">
        <f>F4/'غياب عمرو'!S5</f>
        <v>0</v>
      </c>
      <c r="F4" s="95">
        <f>'تفاصيل يوم عمرو'!B42</f>
        <v>0</v>
      </c>
      <c r="G4" s="95">
        <f>'تفاصيل يوم عمرو'!E42</f>
        <v>0</v>
      </c>
      <c r="S4" s="161"/>
      <c r="T4" s="161"/>
    </row>
    <row r="5" spans="1:20" ht="14.25" customHeight="1" x14ac:dyDescent="0.25">
      <c r="A5" s="53"/>
      <c r="B5" s="93" t="s">
        <v>27</v>
      </c>
      <c r="C5" s="94" t="s">
        <v>18</v>
      </c>
      <c r="D5" s="95">
        <f>'تفاصيل يوم ميرهان'!B10</f>
        <v>1733</v>
      </c>
      <c r="E5" s="177">
        <f>F5/'غياب ميرهان'!S5</f>
        <v>1966.5</v>
      </c>
      <c r="F5" s="95">
        <f>'تفاصيل يوم ميرهان'!B45</f>
        <v>3933</v>
      </c>
      <c r="G5" s="95">
        <f>'تفاصيل يوم ميرهان'!E45</f>
        <v>3</v>
      </c>
      <c r="S5" s="161"/>
      <c r="T5" s="161"/>
    </row>
    <row r="6" spans="1:20" ht="14.25" customHeight="1" x14ac:dyDescent="0.25">
      <c r="A6" s="53"/>
      <c r="B6" s="96"/>
      <c r="C6" s="96"/>
      <c r="D6" s="96"/>
      <c r="E6" s="178"/>
      <c r="F6" s="96"/>
      <c r="G6" s="96"/>
      <c r="S6" s="161"/>
      <c r="T6" s="161"/>
    </row>
    <row r="7" spans="1:20" x14ac:dyDescent="0.25">
      <c r="A7" s="103"/>
      <c r="B7" s="93" t="s">
        <v>26</v>
      </c>
      <c r="C7" s="94" t="s">
        <v>23</v>
      </c>
      <c r="D7" s="95">
        <f>'تفاصيل يوم ايه عبده'!B7</f>
        <v>0</v>
      </c>
      <c r="E7" s="177">
        <f>F7/'غياب ايه عبده'!S5</f>
        <v>9532</v>
      </c>
      <c r="F7" s="95">
        <f>'تفاصيل يوم ايه عبده'!B42</f>
        <v>19064</v>
      </c>
      <c r="G7" s="95">
        <f>'تفاصيل يوم ايه عبده'!E42</f>
        <v>11</v>
      </c>
      <c r="S7" s="161"/>
      <c r="T7" s="161"/>
    </row>
    <row r="8" spans="1:20" x14ac:dyDescent="0.25">
      <c r="A8" s="103">
        <v>1</v>
      </c>
      <c r="B8" s="169" t="s">
        <v>28</v>
      </c>
      <c r="C8" s="162" t="s">
        <v>22</v>
      </c>
      <c r="D8" s="162">
        <f>'تفاصيل يوم نور فرحات'!B7</f>
        <v>0</v>
      </c>
      <c r="E8" s="192">
        <f>F8/'غياب نور فرحات'!S5</f>
        <v>1693.5</v>
      </c>
      <c r="F8" s="162">
        <f>'تفاصيل يوم نور فرحات'!B42</f>
        <v>3387</v>
      </c>
      <c r="G8" s="162">
        <f>'تفاصيل يوم نور فرحات'!E42</f>
        <v>1</v>
      </c>
      <c r="S8" s="161"/>
      <c r="T8" s="161"/>
    </row>
    <row r="9" spans="1:20" s="168" customFormat="1" x14ac:dyDescent="0.25">
      <c r="A9" s="103"/>
      <c r="B9" s="93" t="s">
        <v>28</v>
      </c>
      <c r="C9" s="94" t="s">
        <v>23</v>
      </c>
      <c r="D9" s="95">
        <f>'تفاصيل نور مراجع'!B7</f>
        <v>25822</v>
      </c>
      <c r="E9" s="177">
        <f>F9/'غياب نور فرحات'!S5</f>
        <v>14379</v>
      </c>
      <c r="F9" s="95">
        <f>'تفاصيل نور مراجع'!B42</f>
        <v>28758</v>
      </c>
      <c r="G9" s="95">
        <f>'تفاصيل نور مراجع'!E42</f>
        <v>19</v>
      </c>
    </row>
    <row r="10" spans="1:20" x14ac:dyDescent="0.25">
      <c r="A10" s="103"/>
      <c r="B10" s="93" t="s">
        <v>29</v>
      </c>
      <c r="C10" s="94" t="s">
        <v>23</v>
      </c>
      <c r="D10" s="95">
        <f>'تفاصيل يوم اسماء'!B7</f>
        <v>21203</v>
      </c>
      <c r="E10" s="177">
        <f>F10/'غياب اسماء'!S5</f>
        <v>19593.5</v>
      </c>
      <c r="F10" s="95">
        <f>'تفاصيل يوم اسماء'!B42</f>
        <v>39187</v>
      </c>
      <c r="G10" s="95">
        <f>'تفاصيل يوم اسماء'!E42</f>
        <v>30</v>
      </c>
      <c r="S10" s="161"/>
      <c r="T10" s="161"/>
    </row>
    <row r="11" spans="1:20" x14ac:dyDescent="0.25">
      <c r="A11" s="103"/>
      <c r="B11" s="93" t="s">
        <v>33</v>
      </c>
      <c r="C11" s="94" t="s">
        <v>23</v>
      </c>
      <c r="D11" s="95">
        <f>'تفاصيل يوم حسني'!B7</f>
        <v>0</v>
      </c>
      <c r="E11" s="177">
        <f>F11/'غياب حسني'!S5</f>
        <v>0</v>
      </c>
      <c r="F11" s="95">
        <f>'تفاصيل يوم حسني'!B42</f>
        <v>0</v>
      </c>
      <c r="G11" s="95">
        <f>'تفاصيل يوم حسني'!E42</f>
        <v>0</v>
      </c>
      <c r="S11" s="161"/>
      <c r="T11" s="161"/>
    </row>
    <row r="12" spans="1:20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كاتب'!B7</f>
        <v>2594</v>
      </c>
      <c r="E12" s="192">
        <f>F12/'غياب هبه'!S5</f>
        <v>2070.5</v>
      </c>
      <c r="F12" s="162">
        <f>'تفاصيل هبه كاتب'!B42</f>
        <v>4141</v>
      </c>
      <c r="G12" s="162">
        <f>'تفاصيل هبه كاتب'!E42</f>
        <v>2</v>
      </c>
    </row>
    <row r="13" spans="1:20" x14ac:dyDescent="0.25">
      <c r="A13" s="103"/>
      <c r="B13" s="93" t="s">
        <v>55</v>
      </c>
      <c r="C13" s="94" t="s">
        <v>23</v>
      </c>
      <c r="D13" s="95">
        <f>'تفاصيل يوم هبه'!B7</f>
        <v>27289</v>
      </c>
      <c r="E13" s="177">
        <f>F13/'غياب هبه'!S5</f>
        <v>13644.5</v>
      </c>
      <c r="F13" s="95">
        <f>'تفاصيل يوم هبه'!B42</f>
        <v>27289</v>
      </c>
      <c r="G13" s="95">
        <f>'تفاصيل يوم هبه'!E42</f>
        <v>18</v>
      </c>
      <c r="S13" s="161"/>
      <c r="T13" s="161"/>
    </row>
    <row r="14" spans="1:20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كاتب'!B7</f>
        <v>0</v>
      </c>
      <c r="E14" s="192">
        <f>F14/'غياب مونيكا'!S5</f>
        <v>0</v>
      </c>
      <c r="F14" s="162">
        <f>'تفاصيل يوم مونيكا كاتب'!B42</f>
        <v>0</v>
      </c>
      <c r="G14" s="162">
        <f>'تفاصيل يوم مونيكا كاتب'!E42</f>
        <v>0</v>
      </c>
    </row>
    <row r="15" spans="1:20" x14ac:dyDescent="0.25">
      <c r="A15" s="103"/>
      <c r="B15" s="93" t="s">
        <v>44</v>
      </c>
      <c r="C15" s="94" t="s">
        <v>23</v>
      </c>
      <c r="D15" s="95">
        <f>'تفاصيل يوم مونيكا'!B7</f>
        <v>0</v>
      </c>
      <c r="E15" s="177">
        <f>F15/'غياب مونيكا'!S5</f>
        <v>6779</v>
      </c>
      <c r="F15" s="95">
        <f>'تفاصيل يوم مونيكا'!B42</f>
        <v>6779</v>
      </c>
      <c r="G15" s="95">
        <f>'تفاصيل يوم مونيكا'!E42</f>
        <v>4</v>
      </c>
      <c r="S15" s="161"/>
      <c r="T15" s="161"/>
    </row>
    <row r="16" spans="1:20" x14ac:dyDescent="0.25">
      <c r="A16" s="103"/>
      <c r="B16" s="96"/>
      <c r="C16" s="170" t="s">
        <v>338</v>
      </c>
      <c r="D16" s="170">
        <f>D15+D13+D11+D10+D9+D7+D5</f>
        <v>76047</v>
      </c>
      <c r="E16" s="178"/>
      <c r="F16" s="96"/>
      <c r="G16" s="96"/>
      <c r="S16" s="161"/>
    </row>
    <row r="17" spans="1:19" x14ac:dyDescent="0.25">
      <c r="A17" s="103">
        <v>1</v>
      </c>
      <c r="B17" s="93" t="s">
        <v>31</v>
      </c>
      <c r="C17" s="94" t="s">
        <v>22</v>
      </c>
      <c r="D17" s="164">
        <f>'تفاصيل يوم فاطمه خطاب'!B7</f>
        <v>4890</v>
      </c>
      <c r="E17" s="182">
        <f>F17/'فاطمه خطاب'!S5</f>
        <v>3087.5</v>
      </c>
      <c r="F17" s="95">
        <f>'تفاصيل يوم فاطمه خطاب'!B42</f>
        <v>6175</v>
      </c>
      <c r="G17" s="95">
        <f>'تفاصيل يوم فاطمه خطاب'!E42</f>
        <v>2</v>
      </c>
      <c r="S17" s="161"/>
    </row>
    <row r="18" spans="1:19" x14ac:dyDescent="0.25">
      <c r="A18" s="103">
        <v>1</v>
      </c>
      <c r="B18" s="93" t="s">
        <v>30</v>
      </c>
      <c r="C18" s="94" t="s">
        <v>22</v>
      </c>
      <c r="D18" s="164">
        <f>'تفاصيل يوم دنيا'!B7</f>
        <v>4104</v>
      </c>
      <c r="E18" s="183">
        <f>F18/'غياب دنيا'!S5</f>
        <v>4177.5</v>
      </c>
      <c r="F18" s="95">
        <f>'تفاصيل يوم دنيا'!B42</f>
        <v>8355</v>
      </c>
      <c r="G18" s="95">
        <f>'تفاصيل يوم دنيا'!E42</f>
        <v>6</v>
      </c>
      <c r="S18" s="161"/>
    </row>
    <row r="19" spans="1:19" x14ac:dyDescent="0.25">
      <c r="A19" s="103">
        <v>1</v>
      </c>
      <c r="B19" s="93" t="s">
        <v>34</v>
      </c>
      <c r="C19" s="94" t="s">
        <v>22</v>
      </c>
      <c r="D19" s="164">
        <f>'تفاصيل يوم كيرلس سمير'!B7</f>
        <v>8484</v>
      </c>
      <c r="E19" s="183">
        <f>F19/'غياب كيرلس سمير'!S5</f>
        <v>8233.5</v>
      </c>
      <c r="F19" s="95">
        <f>'تفاصيل يوم كيرلس سمير'!B42</f>
        <v>16467</v>
      </c>
      <c r="G19" s="95">
        <f>'تفاصيل يوم كيرلس سمير'!E42</f>
        <v>11</v>
      </c>
    </row>
    <row r="20" spans="1:19" x14ac:dyDescent="0.25">
      <c r="A20" s="103">
        <v>1</v>
      </c>
      <c r="B20" s="93" t="s">
        <v>35</v>
      </c>
      <c r="C20" s="94" t="s">
        <v>22</v>
      </c>
      <c r="D20" s="164">
        <f>'تفاصيل يوم محمد حسن'!B7</f>
        <v>4616</v>
      </c>
      <c r="E20" s="183">
        <f>F20/'غياب محمد حسن'!S5</f>
        <v>4431</v>
      </c>
      <c r="F20" s="95">
        <f>'تفاصيل يوم محمد حسن'!B42</f>
        <v>8862</v>
      </c>
      <c r="G20" s="95">
        <f>'تفاصيل يوم محمد حسن'!E42</f>
        <v>8</v>
      </c>
    </row>
    <row r="21" spans="1:19" x14ac:dyDescent="0.25">
      <c r="A21" s="103">
        <v>1</v>
      </c>
      <c r="B21" s="93" t="s">
        <v>36</v>
      </c>
      <c r="C21" s="94" t="s">
        <v>22</v>
      </c>
      <c r="D21" s="164">
        <f>'تفاصيل يوم محمد بدر'!B7</f>
        <v>8782</v>
      </c>
      <c r="E21" s="183">
        <f>F21/' غياب محمد بدر'!S5</f>
        <v>6094</v>
      </c>
      <c r="F21" s="95">
        <f>'تفاصيل يوم محمد بدر'!B42</f>
        <v>12188</v>
      </c>
      <c r="G21" s="95">
        <f>'تفاصيل يوم محمد بدر'!E42</f>
        <v>6</v>
      </c>
    </row>
    <row r="22" spans="1:19" x14ac:dyDescent="0.25">
      <c r="A22" s="103">
        <v>1</v>
      </c>
      <c r="B22" s="93" t="s">
        <v>37</v>
      </c>
      <c r="C22" s="94" t="s">
        <v>22</v>
      </c>
      <c r="D22" s="164">
        <f>'تفاصيل يوم محمود صبحي'!B7</f>
        <v>4054</v>
      </c>
      <c r="E22" s="183">
        <f>F22/'غياب محمود صبحي'!S5</f>
        <v>4193.5</v>
      </c>
      <c r="F22" s="95">
        <f>'تفاصيل يوم محمود صبحي'!B42</f>
        <v>8387</v>
      </c>
      <c r="G22" s="95">
        <f>'تفاصيل يوم محمود صبحي'!E42</f>
        <v>5</v>
      </c>
    </row>
    <row r="23" spans="1:19" x14ac:dyDescent="0.25">
      <c r="A23" s="103">
        <v>1</v>
      </c>
      <c r="B23" s="93" t="s">
        <v>38</v>
      </c>
      <c r="C23" s="94" t="s">
        <v>22</v>
      </c>
      <c r="D23" s="164">
        <f>'تفاصيل يوم مروان'!B7</f>
        <v>4100</v>
      </c>
      <c r="E23" s="183">
        <f>F23/'غياب مروان'!S5</f>
        <v>4169.5</v>
      </c>
      <c r="F23" s="95">
        <f>'تفاصيل يوم مروان'!B42</f>
        <v>8339</v>
      </c>
      <c r="G23" s="95">
        <f>'تفاصيل يوم مروان'!E42</f>
        <v>7</v>
      </c>
    </row>
    <row r="24" spans="1:19" x14ac:dyDescent="0.25">
      <c r="A24" s="103">
        <v>1</v>
      </c>
      <c r="B24" s="93" t="s">
        <v>39</v>
      </c>
      <c r="C24" s="94" t="s">
        <v>22</v>
      </c>
      <c r="D24" s="175">
        <f>'تفاصيل يوم مريم درويش'!B7</f>
        <v>0</v>
      </c>
      <c r="E24" s="183">
        <f>F24/'غياب مريم درويش'!S5</f>
        <v>4493</v>
      </c>
      <c r="F24" s="95">
        <f>'تفاصيل يوم مريم درويش'!B42</f>
        <v>4493</v>
      </c>
      <c r="G24" s="95">
        <f>'تفاصيل يوم مريم درويش'!E42</f>
        <v>3</v>
      </c>
    </row>
    <row r="25" spans="1:19" x14ac:dyDescent="0.25">
      <c r="A25" s="103">
        <v>1</v>
      </c>
      <c r="B25" s="93" t="s">
        <v>40</v>
      </c>
      <c r="C25" s="94" t="s">
        <v>22</v>
      </c>
      <c r="D25" s="164">
        <f>'تفاصيل يوم مريم احمد'!B7</f>
        <v>4044</v>
      </c>
      <c r="E25" s="183">
        <f>F25/'غياب مريم احمد'!S5</f>
        <v>4556</v>
      </c>
      <c r="F25" s="95">
        <f>'تفاصيل يوم مريم احمد'!B42</f>
        <v>9112</v>
      </c>
      <c r="G25" s="95">
        <f>'تفاصيل يوم مريم احمد'!E42</f>
        <v>4</v>
      </c>
    </row>
    <row r="26" spans="1:19" x14ac:dyDescent="0.25">
      <c r="A26" s="103">
        <v>2.5</v>
      </c>
      <c r="B26" s="93" t="s">
        <v>41</v>
      </c>
      <c r="C26" s="94" t="s">
        <v>22</v>
      </c>
      <c r="D26" s="164">
        <f>'تفاصيل يوم مروة السعداوي'!B7</f>
        <v>10099</v>
      </c>
      <c r="E26" s="183">
        <f>F26/'غياب مروة السعداوي'!S5</f>
        <v>10359</v>
      </c>
      <c r="F26" s="95">
        <f>'تفاصيل يوم مروة السعداوي'!B42</f>
        <v>20718</v>
      </c>
      <c r="G26" s="95">
        <f>'تفاصيل يوم مروة السعداوي'!E42</f>
        <v>14</v>
      </c>
    </row>
    <row r="27" spans="1:19" x14ac:dyDescent="0.25">
      <c r="A27" s="103">
        <v>1</v>
      </c>
      <c r="B27" s="93" t="s">
        <v>42</v>
      </c>
      <c r="C27" s="94" t="s">
        <v>22</v>
      </c>
      <c r="D27" s="164">
        <f>'تفاصيل يوم مروة جمال'!B7</f>
        <v>6054</v>
      </c>
      <c r="E27" s="183">
        <f>F27/'غياب مروة جمال'!S5</f>
        <v>4879.5</v>
      </c>
      <c r="F27" s="95">
        <f>'تفاصيل يوم مروة جمال'!B42</f>
        <v>9759</v>
      </c>
      <c r="G27" s="95">
        <f>'تفاصيل يوم مروة جمال'!E42</f>
        <v>5</v>
      </c>
    </row>
    <row r="28" spans="1:19" x14ac:dyDescent="0.25">
      <c r="A28" s="103">
        <v>2.5</v>
      </c>
      <c r="B28" s="93" t="s">
        <v>43</v>
      </c>
      <c r="C28" s="94" t="s">
        <v>22</v>
      </c>
      <c r="D28" s="164">
        <f>'تفاصيل يوم منه'!B7</f>
        <v>8604</v>
      </c>
      <c r="E28" s="183">
        <f>F28/'غياب منة'!S5</f>
        <v>9096.5</v>
      </c>
      <c r="F28" s="95">
        <f>'تفاصيل يوم منه'!B42</f>
        <v>18193</v>
      </c>
      <c r="G28" s="95">
        <f>'تفاصيل يوم منه'!E42</f>
        <v>8</v>
      </c>
    </row>
    <row r="29" spans="1:19" ht="14.25" customHeight="1" x14ac:dyDescent="0.25">
      <c r="A29" s="103">
        <v>1</v>
      </c>
      <c r="B29" s="93" t="s">
        <v>56</v>
      </c>
      <c r="C29" s="94" t="s">
        <v>22</v>
      </c>
      <c r="D29" s="175">
        <f>'تفاصيل يوم غاده'!B7</f>
        <v>0</v>
      </c>
      <c r="E29" s="182">
        <f>F29/'غياب غادة'!S5</f>
        <v>2026</v>
      </c>
      <c r="F29" s="95">
        <f>'تفاصيل يوم غاده'!B42</f>
        <v>2026</v>
      </c>
      <c r="G29" s="95">
        <f>'تفاصيل يوم غاده'!E42</f>
        <v>1</v>
      </c>
    </row>
    <row r="30" spans="1:19" s="174" customFormat="1" ht="14.25" customHeight="1" x14ac:dyDescent="0.25">
      <c r="A30" s="103">
        <v>1</v>
      </c>
      <c r="B30" s="93" t="s">
        <v>434</v>
      </c>
      <c r="C30" s="94" t="s">
        <v>22</v>
      </c>
      <c r="D30" s="163">
        <f>'تفاصيل يوم غاده يوسف'!B7</f>
        <v>2155</v>
      </c>
      <c r="E30" s="182">
        <f>F30/'غياب غاده يوسف'!S5</f>
        <v>1077.5</v>
      </c>
      <c r="F30" s="95">
        <f>'تفاصيل يوم غاده يوسف'!B42</f>
        <v>2155</v>
      </c>
      <c r="G30" s="95">
        <f>'تفاصيل يوم غاده يوسف'!E42</f>
        <v>1</v>
      </c>
      <c r="I30" s="129"/>
      <c r="J30" s="129"/>
      <c r="K30" s="129"/>
      <c r="L30" s="129"/>
      <c r="M30" s="129"/>
      <c r="N30" s="129"/>
      <c r="O30" s="129"/>
    </row>
    <row r="31" spans="1:19" ht="15" customHeight="1" x14ac:dyDescent="0.25">
      <c r="A31" s="103">
        <v>1</v>
      </c>
      <c r="B31" s="93" t="s">
        <v>45</v>
      </c>
      <c r="C31" s="94" t="s">
        <v>22</v>
      </c>
      <c r="D31" s="164">
        <f>'تفاصيل يوم نرمين'!B7</f>
        <v>4978</v>
      </c>
      <c r="E31" s="182">
        <f>F31/'غياب نرمين'!S5</f>
        <v>2489</v>
      </c>
      <c r="F31" s="95">
        <f>'تفاصيل يوم نرمين'!B42</f>
        <v>4978</v>
      </c>
      <c r="G31" s="95">
        <f>'تفاصيل يوم نرمين'!E42</f>
        <v>2</v>
      </c>
    </row>
    <row r="32" spans="1:19" ht="15" customHeight="1" x14ac:dyDescent="0.25">
      <c r="A32" s="103">
        <v>1</v>
      </c>
      <c r="B32" s="93" t="s">
        <v>100</v>
      </c>
      <c r="C32" s="94" t="s">
        <v>22</v>
      </c>
      <c r="D32" s="175">
        <f>'تفاصيل يوم نور عبداللاه'!B7</f>
        <v>0</v>
      </c>
      <c r="E32" s="177">
        <f>F32/'غياب نور عبداللاه'!S5</f>
        <v>0</v>
      </c>
      <c r="F32" s="95">
        <f>'تفاصيل يوم نور عبداللاه'!B42</f>
        <v>0</v>
      </c>
      <c r="G32" s="95">
        <f>'تفاصيل يوم نور عبداللاه'!E42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164">
        <f>'تفاصيل يوم رانا'!B8</f>
        <v>4036</v>
      </c>
      <c r="E33" s="183">
        <f>F33/'غياب رانا'!S5</f>
        <v>4211.5</v>
      </c>
      <c r="F33" s="95">
        <f>'تفاصيل يوم رانا'!B43</f>
        <v>8423</v>
      </c>
      <c r="G33" s="95">
        <f>'تفاصيل يوم رانا'!E43</f>
        <v>4</v>
      </c>
    </row>
    <row r="34" spans="1:15" x14ac:dyDescent="0.25">
      <c r="A34" s="103">
        <v>1</v>
      </c>
      <c r="B34" s="93" t="s">
        <v>54</v>
      </c>
      <c r="C34" s="94" t="s">
        <v>22</v>
      </c>
      <c r="D34" s="175">
        <f>'تفاصيل يوم سلمي الصاوي'!B7</f>
        <v>0</v>
      </c>
      <c r="E34" s="183">
        <f>F34/'غياب سلمي الصاوي'!S5</f>
        <v>5281</v>
      </c>
      <c r="F34" s="95">
        <f>'تفاصيل يوم سلمي الصاوي'!B42</f>
        <v>5281</v>
      </c>
      <c r="G34" s="95">
        <f>'تفاصيل يوم سلمي الصاوي'!E42</f>
        <v>4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163">
        <f>'تفاصيل يوم سيلفيا'!B7</f>
        <v>2569</v>
      </c>
      <c r="E35" s="182">
        <f>F35/'غياب سيلفيا'!S5</f>
        <v>2619.5</v>
      </c>
      <c r="F35" s="95">
        <f>'تفاصيل يوم سيلفيا'!B42</f>
        <v>5239</v>
      </c>
      <c r="G35" s="95">
        <f>'تفاصيل يوم سيلفيا'!E42</f>
        <v>3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175">
        <f>'تفاصيل يوم شهد'!B7</f>
        <v>0</v>
      </c>
      <c r="E36" s="182">
        <f>F36/'غياب شهد'!S5</f>
        <v>2318</v>
      </c>
      <c r="F36" s="95">
        <f>'تفاصيل يوم شهد'!B42</f>
        <v>2318</v>
      </c>
      <c r="G36" s="95">
        <f>'تفاصيل يوم شهد'!E42</f>
        <v>2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175">
        <f>'تفاصيل يوم سمية'!B7</f>
        <v>0</v>
      </c>
      <c r="E37" s="177">
        <f>F37/'غياب سمية'!S5</f>
        <v>0</v>
      </c>
      <c r="F37" s="95">
        <f>'تفاصيل يوم سمية'!B42</f>
        <v>0</v>
      </c>
      <c r="G37" s="95">
        <f>'تفاصيل يوم سمية'!E42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163">
        <f>'تفاصيل يوم هويدا'!B7</f>
        <v>3686</v>
      </c>
      <c r="E38" s="182">
        <f>F38/'غياب هوايدا'!S5</f>
        <v>3623.5</v>
      </c>
      <c r="F38" s="95">
        <f>'تفاصيل يوم هويدا'!B42</f>
        <v>7247</v>
      </c>
      <c r="G38" s="95">
        <f>'تفاصيل يوم هويدا'!E42</f>
        <v>4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175">
        <f>'تفاصيل يوم سوزان'!B7</f>
        <v>0</v>
      </c>
      <c r="E39" s="183">
        <f>F39/'غياب سوزان'!S5</f>
        <v>4378</v>
      </c>
      <c r="F39" s="95">
        <f>'تفاصيل يوم سوزان'!B42</f>
        <v>4378</v>
      </c>
      <c r="G39" s="95">
        <f>'تفاصيل يوم سوزان'!E42</f>
        <v>3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تقي'!B7</f>
        <v>4030</v>
      </c>
      <c r="E40" s="183">
        <f>F40/'غياب تقي'!S5</f>
        <v>4048</v>
      </c>
      <c r="F40" s="95">
        <f>'تفاصيل يوم تقي'!B42</f>
        <v>8096</v>
      </c>
      <c r="G40" s="95">
        <f>'تفاصيل يوم تقي'!E42</f>
        <v>5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3453.55</v>
      </c>
      <c r="F41" s="128"/>
      <c r="G41" s="128"/>
      <c r="H41" s="198">
        <f>SUM(D17:D40)+D8+D12+D14</f>
        <v>91879</v>
      </c>
      <c r="I41" s="198"/>
    </row>
    <row r="42" spans="1:15" x14ac:dyDescent="0.25">
      <c r="A42" s="103"/>
      <c r="B42" s="53"/>
      <c r="C42" s="53"/>
      <c r="D42" s="53"/>
      <c r="E42" s="53"/>
      <c r="F42" s="53"/>
      <c r="G42" s="53"/>
    </row>
    <row r="43" spans="1:15" x14ac:dyDescent="0.25">
      <c r="A43" s="103"/>
      <c r="B43" s="53"/>
      <c r="C43" s="103"/>
      <c r="D43" s="103"/>
      <c r="E43" s="103">
        <f>SUM(E17:E40)+E8+E12+E14</f>
        <v>103606.5</v>
      </c>
      <c r="F43" s="53"/>
      <c r="G43" s="53"/>
    </row>
    <row r="44" spans="1:15" x14ac:dyDescent="0.25">
      <c r="A44" s="53"/>
      <c r="B44" s="53"/>
      <c r="C44" s="103"/>
      <c r="D44" s="103"/>
      <c r="E44" s="103"/>
      <c r="F44" s="53"/>
      <c r="G44" s="53"/>
    </row>
    <row r="45" spans="1:15" x14ac:dyDescent="0.25">
      <c r="A45" s="53"/>
      <c r="B45" s="53"/>
      <c r="C45" s="103"/>
      <c r="D45" s="103">
        <f>E43/A41</f>
        <v>3453.55</v>
      </c>
      <c r="E45" s="103"/>
      <c r="F45" s="53"/>
      <c r="G45" s="53"/>
    </row>
    <row r="46" spans="1:15" x14ac:dyDescent="0.25">
      <c r="A46" s="53"/>
      <c r="B46" s="53"/>
      <c r="C46" s="103"/>
      <c r="D46" s="103"/>
      <c r="E46" s="103"/>
      <c r="F46" s="53"/>
      <c r="G46" s="53"/>
    </row>
    <row r="47" spans="1:15" x14ac:dyDescent="0.25">
      <c r="A47" s="53"/>
      <c r="B47" s="53"/>
      <c r="C47" s="53"/>
      <c r="D47" s="53"/>
      <c r="E47" s="53"/>
      <c r="F47" s="53"/>
      <c r="G47" s="53"/>
    </row>
    <row r="48" spans="1:15" x14ac:dyDescent="0.25">
      <c r="A48" s="53"/>
      <c r="B48" s="53"/>
      <c r="C48" s="53"/>
      <c r="D48" s="53"/>
      <c r="E48" s="53"/>
      <c r="F48" s="53"/>
      <c r="G48" s="53"/>
    </row>
    <row r="49" spans="1:7" x14ac:dyDescent="0.25">
      <c r="A49" s="53"/>
      <c r="B49" s="53"/>
      <c r="C49" s="53"/>
      <c r="D49" s="53"/>
      <c r="E49" s="53"/>
      <c r="F49" s="53"/>
      <c r="G49" s="53"/>
    </row>
    <row r="50" spans="1:7" x14ac:dyDescent="0.25">
      <c r="A50" s="53"/>
      <c r="B50" s="53"/>
      <c r="C50" s="53"/>
      <c r="D50" s="53"/>
      <c r="E50" s="53"/>
      <c r="F50" s="53"/>
      <c r="G50" s="53"/>
    </row>
    <row r="51" spans="1:7" x14ac:dyDescent="0.25">
      <c r="A51" s="53"/>
      <c r="B51" s="53"/>
      <c r="C51" s="53"/>
      <c r="D51" s="53"/>
      <c r="E51" s="53"/>
      <c r="F51" s="53"/>
      <c r="G51" s="53"/>
    </row>
    <row r="52" spans="1:7" x14ac:dyDescent="0.25">
      <c r="A52" s="53"/>
      <c r="B52" s="53"/>
      <c r="C52" s="53"/>
      <c r="D52" s="53"/>
      <c r="E52" s="53"/>
      <c r="F52" s="53"/>
      <c r="G52" s="53"/>
    </row>
  </sheetData>
  <autoFilter ref="C3:C41" xr:uid="{00000000-0001-0000-2F00-000000000000}"/>
  <mergeCells count="2">
    <mergeCell ref="B41:D41"/>
    <mergeCell ref="H40:I40"/>
  </mergeCells>
  <conditionalFormatting sqref="I30">
    <cfRule type="top10" dxfId="29" priority="1" bottom="1" rank="1"/>
  </conditionalFormatting>
  <hyperlinks>
    <hyperlink ref="B4" location="'تفاصيل يوم عمرو'!A1" display="عمرو" xr:uid="{00000000-0004-0000-2F00-000000000000}"/>
    <hyperlink ref="B5" location="'تفاصيل يوم ميرهان'!A1" display="ميرهان" xr:uid="{00000000-0004-0000-2F00-000001000000}"/>
    <hyperlink ref="B7" location="'تفاصيل يوم ايه عبده'!A1" display="ايه عبده" xr:uid="{00000000-0004-0000-2F00-000002000000}"/>
    <hyperlink ref="B8" location="'تفاصيل يوم نور فرحات'!A1" display="نور فرحات" xr:uid="{00000000-0004-0000-2F00-000003000000}"/>
    <hyperlink ref="B10" location="'تفاصيل يوم اسماء'!A1" display="أسماء" xr:uid="{00000000-0004-0000-2F00-000004000000}"/>
    <hyperlink ref="B11" location="'تفاصيل يوم حسني'!A1" display="حسني" xr:uid="{00000000-0004-0000-2F00-000005000000}"/>
    <hyperlink ref="B13" location="'تفاصيل يوم هبه'!A1" display="هبة" xr:uid="{00000000-0004-0000-2F00-000006000000}"/>
    <hyperlink ref="B15" location="'تفاصيل يوم مونيكا'!A1" display="مونيكا" xr:uid="{00000000-0004-0000-2F00-000007000000}"/>
    <hyperlink ref="B17" location="'تفاصيل يوم فاطمه خطاب'!A1" display="فاطمه خطاب" xr:uid="{00000000-0004-0000-2F00-000008000000}"/>
    <hyperlink ref="B18" location="'تفاصيل يوم دنيا'!A1" display="دنيا" xr:uid="{00000000-0004-0000-2F00-000009000000}"/>
    <hyperlink ref="B19" location="'تفاصيل يوم كيرلس سمير'!A1" display="كيرلس سمير" xr:uid="{00000000-0004-0000-2F00-00000A000000}"/>
    <hyperlink ref="B20" location="'تفاصيل يوم محمد حسن'!A1" display="محمد حسن" xr:uid="{00000000-0004-0000-2F00-00000B000000}"/>
    <hyperlink ref="B21" location="'تفاصيل يوم محمد بدر'!A1" display="محمد بدر" xr:uid="{00000000-0004-0000-2F00-00000C000000}"/>
    <hyperlink ref="B22" location="'تفاصيل يوم محمود صبحي'!A1" display="محمود صبحي" xr:uid="{00000000-0004-0000-2F00-00000D000000}"/>
    <hyperlink ref="B23" location="'تفاصيل يوم مروان'!A1" display=" مروان" xr:uid="{00000000-0004-0000-2F00-00000E000000}"/>
    <hyperlink ref="B24" location="'تفاصيل يوم مريم درويش'!A1" display="مريم درويش" xr:uid="{00000000-0004-0000-2F00-00000F000000}"/>
    <hyperlink ref="B25" location="'تفاصيل يوم مريم احمد'!A1" display="مريم احمد" xr:uid="{00000000-0004-0000-2F00-000010000000}"/>
    <hyperlink ref="B26" location="'تفاصيل يوم مروة السعداوي'!A1" display="مروة السعداوي" xr:uid="{00000000-0004-0000-2F00-000011000000}"/>
    <hyperlink ref="B27" location="'تفاصيل يوم مروة جمال'!A1" display="مروة جمال" xr:uid="{00000000-0004-0000-2F00-000012000000}"/>
    <hyperlink ref="B28" location="'تفاصيل يوم منه'!A1" display="منة" xr:uid="{00000000-0004-0000-2F00-000013000000}"/>
    <hyperlink ref="B29" location="'تفاصيل يوم غاده'!A1" display="غادة" xr:uid="{00000000-0004-0000-2F00-000014000000}"/>
    <hyperlink ref="B31" location="'تفاصيل يوم نرمين'!A1" display="نرمين " xr:uid="{00000000-0004-0000-2F00-000015000000}"/>
    <hyperlink ref="B32" location="'تفاصيل يوم نور عبداللاه'!A1" display="نور عبدلاه" xr:uid="{00000000-0004-0000-2F00-000016000000}"/>
    <hyperlink ref="B33" location="'تفاصيل يوم رانا'!A1" display="رانا" xr:uid="{00000000-0004-0000-2F00-000017000000}"/>
    <hyperlink ref="B34" location="'تفاصيل يوم سلمي الصاوي'!A1" display="سلمى الصاوي" xr:uid="{00000000-0004-0000-2F00-000018000000}"/>
    <hyperlink ref="B35" location="'تفاصيل يوم سيلفيا'!A1" display="سيلفيا" xr:uid="{00000000-0004-0000-2F00-000019000000}"/>
    <hyperlink ref="B36" location="'تفاصيل يوم شهد'!A1" display="شهد" xr:uid="{00000000-0004-0000-2F00-00001A000000}"/>
    <hyperlink ref="B37" location="'تفاصيل يوم سمية'!A1" display="سمية" xr:uid="{00000000-0004-0000-2F00-00001B000000}"/>
    <hyperlink ref="B39" location="'تفاصيل يوم سوزان'!A1" display="سوزان" xr:uid="{00000000-0004-0000-2F00-00001C000000}"/>
    <hyperlink ref="B40" location="'تفاصيل يوم تقي'!A1" display="تقي" xr:uid="{00000000-0004-0000-2F00-00001D000000}"/>
    <hyperlink ref="B38" location="'تفاصيل يوم هويدا'!A1" display="هوايدا محمد" xr:uid="{DC8E8BCF-C16C-41CF-93A1-2A67EB6F7915}"/>
    <hyperlink ref="B9" location="'تفاصيل نور مراجع'!A1" display="نور فرحات" xr:uid="{A84339D7-22BF-4468-8A4D-A887263616F1}"/>
    <hyperlink ref="B12" location="'تفاصيل هبه كاتب'!A1" display="هبة" xr:uid="{A139D5F3-1EC1-4D10-AB62-AD822B10978F}"/>
    <hyperlink ref="B30" location="'تفاصيل يوم غاده يوسف'!A1" display="غاده يوسف" xr:uid="{0402562D-DB2A-4D8A-9A39-497D827CF491}"/>
    <hyperlink ref="B14" location="'تفاصيل يوم مونيكا كاتب'!A1" display="مونيكا" xr:uid="{476994A7-C42A-4CEC-BA5C-E17593928202}"/>
  </hyperlinks>
  <pageMargins left="0.7" right="0.7" top="0.75" bottom="0.75" header="0.3" footer="0.3"/>
  <pageSetup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S66"/>
  <sheetViews>
    <sheetView rightToLeft="1" workbookViewId="0">
      <pane ySplit="3" topLeftCell="A4" activePane="bottomLeft" state="frozen"/>
      <selection pane="bottomLeft" activeCell="D21" sqref="D2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425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عمرو'!B8</f>
        <v>0</v>
      </c>
      <c r="E4" s="177">
        <f>F4/'غياب عمرو'!S6</f>
        <v>0</v>
      </c>
      <c r="F4" s="95">
        <f>'تفاصيل يوم عمرو'!B43</f>
        <v>0</v>
      </c>
      <c r="G4" s="95">
        <f>'تفاصيل يوم عمرو'!E43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ميرهان'!B11</f>
        <v>0</v>
      </c>
      <c r="E5" s="177">
        <f>F5/'غياب ميرهان'!S6</f>
        <v>1311</v>
      </c>
      <c r="F5" s="95">
        <f>'تفاصيل يوم ميرهان'!B46</f>
        <v>3933</v>
      </c>
      <c r="G5" s="95">
        <f>'تفاصيل يوم ميرهان'!E46</f>
        <v>3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عبده'!B8</f>
        <v>30730</v>
      </c>
      <c r="E7" s="177">
        <f>F7/'غياب ايه عبده'!S6</f>
        <v>16598</v>
      </c>
      <c r="F7" s="95">
        <f>'تفاصيل يوم ايه عبده'!B43</f>
        <v>49794</v>
      </c>
      <c r="G7" s="95">
        <f>'تفاصيل يوم ايه عبده'!E43</f>
        <v>24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فرحات'!B8</f>
        <v>0</v>
      </c>
      <c r="E8" s="192">
        <f>F8/'غياب نور فرحات'!S6</f>
        <v>1693.5</v>
      </c>
      <c r="F8" s="162">
        <f>'تفاصيل يوم نور فرحات'!B43</f>
        <v>3387</v>
      </c>
      <c r="G8" s="162">
        <f>'تفاصيل يوم نور فرحات'!E43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170">
        <f>'تفاصيل نور مراجع'!B8</f>
        <v>0</v>
      </c>
      <c r="E9" s="177">
        <f>F9/'غياب نور فرحات'!S6</f>
        <v>14379</v>
      </c>
      <c r="F9" s="95">
        <f>'تفاصيل نور مراجع'!B43</f>
        <v>28758</v>
      </c>
      <c r="G9" s="95">
        <f>'تفاصيل نور مراجع'!E43</f>
        <v>19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اسماء'!B8</f>
        <v>0</v>
      </c>
      <c r="E10" s="177">
        <f>F10/'غياب اسماء'!S6</f>
        <v>13062.333333333334</v>
      </c>
      <c r="F10" s="95">
        <f>'تفاصيل يوم اسماء'!B43</f>
        <v>39187</v>
      </c>
      <c r="G10" s="95">
        <f>'تفاصيل يوم اسماء'!E43</f>
        <v>30</v>
      </c>
    </row>
    <row r="11" spans="1:19" x14ac:dyDescent="0.25">
      <c r="A11" s="103"/>
      <c r="B11" s="93" t="s">
        <v>33</v>
      </c>
      <c r="C11" s="94" t="s">
        <v>23</v>
      </c>
      <c r="D11" s="170">
        <f>'تفاصيل يوم حسني'!B8</f>
        <v>0</v>
      </c>
      <c r="E11" s="177">
        <f>F11/'غياب حسني'!S6</f>
        <v>0</v>
      </c>
      <c r="F11" s="95">
        <f>'تفاصيل يوم حسني'!B43</f>
        <v>0</v>
      </c>
      <c r="G11" s="95">
        <f>'تفاصيل يوم حسني'!E43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كاتب'!B8</f>
        <v>0</v>
      </c>
      <c r="E12" s="192">
        <f>F12/'غياب هبه'!S6</f>
        <v>1380.3333333333333</v>
      </c>
      <c r="F12" s="162">
        <f>'تفاصيل هبه كاتب'!B43</f>
        <v>4141</v>
      </c>
      <c r="G12" s="162">
        <f>'تفاصيل هبه كاتب'!E43</f>
        <v>2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هبه'!B8</f>
        <v>42391</v>
      </c>
      <c r="E13" s="177">
        <f>F13/'غياب هبه'!S6</f>
        <v>23226.666666666668</v>
      </c>
      <c r="F13" s="95">
        <f>'تفاصيل يوم هبه'!B43</f>
        <v>69680</v>
      </c>
      <c r="G13" s="95">
        <f>'تفاصيل يوم هبه'!E43</f>
        <v>41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كاتب'!B8</f>
        <v>0</v>
      </c>
      <c r="E14" s="162">
        <f>F14/'غياب مونيكا'!S6</f>
        <v>0</v>
      </c>
      <c r="F14" s="162">
        <f>'تفاصيل يوم مونيكا كاتب'!B43</f>
        <v>0</v>
      </c>
      <c r="G14" s="162">
        <f>'تفاصيل يوم مونيكا كاتب'!E43</f>
        <v>0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مونيكا'!B8</f>
        <v>24547</v>
      </c>
      <c r="E15" s="177">
        <f>F15/'غياب مونيكا'!S6</f>
        <v>15663</v>
      </c>
      <c r="F15" s="95">
        <f>'تفاصيل يوم مونيكا'!B43</f>
        <v>31326</v>
      </c>
      <c r="G15" s="95">
        <f>'تفاصيل يوم مونيكا'!E43</f>
        <v>17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97668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164">
        <f>'تفاصيل يوم فاطمه خطاب'!B8</f>
        <v>3765</v>
      </c>
      <c r="E17" s="182">
        <f>F17/'فاطمه خطاب'!S6</f>
        <v>3313.3333333333335</v>
      </c>
      <c r="F17" s="95">
        <f>'تفاصيل يوم فاطمه خطاب'!B43</f>
        <v>9940</v>
      </c>
      <c r="G17" s="95">
        <f>'تفاصيل يوم فاطمه خطاب'!E43</f>
        <v>3</v>
      </c>
    </row>
    <row r="18" spans="1:15" x14ac:dyDescent="0.25">
      <c r="A18" s="103">
        <v>1</v>
      </c>
      <c r="B18" s="93" t="s">
        <v>30</v>
      </c>
      <c r="C18" s="94" t="s">
        <v>22</v>
      </c>
      <c r="D18" s="170">
        <f>'تفاصيل يوم دنيا'!B8</f>
        <v>0</v>
      </c>
      <c r="E18" s="183">
        <f>F18/'غياب دنيا'!S6</f>
        <v>4177.5</v>
      </c>
      <c r="F18" s="95">
        <f>'تفاصيل يوم دنيا'!B43</f>
        <v>8355</v>
      </c>
      <c r="G18" s="95">
        <f>'تفاصيل يوم دنيا'!E43</f>
        <v>6</v>
      </c>
    </row>
    <row r="19" spans="1:15" x14ac:dyDescent="0.25">
      <c r="A19" s="103">
        <v>1</v>
      </c>
      <c r="B19" s="93" t="s">
        <v>34</v>
      </c>
      <c r="C19" s="94" t="s">
        <v>22</v>
      </c>
      <c r="D19" s="164">
        <f>'تفاصيل يوم كيرلس سمير'!B8</f>
        <v>7087</v>
      </c>
      <c r="E19" s="183">
        <f>F19/'غياب كيرلس سمير'!S6</f>
        <v>7851.333333333333</v>
      </c>
      <c r="F19" s="95">
        <f>'تفاصيل يوم كيرلس سمير'!B43</f>
        <v>23554</v>
      </c>
      <c r="G19" s="95">
        <f>'تفاصيل يوم كيرلس سمير'!E43</f>
        <v>17</v>
      </c>
    </row>
    <row r="20" spans="1:15" x14ac:dyDescent="0.25">
      <c r="A20" s="103">
        <v>1</v>
      </c>
      <c r="B20" s="93" t="s">
        <v>35</v>
      </c>
      <c r="C20" s="94" t="s">
        <v>22</v>
      </c>
      <c r="D20" s="164">
        <f>'تفاصيل يوم محمد حسن'!B8</f>
        <v>5085</v>
      </c>
      <c r="E20" s="183">
        <f>F20/'غياب محمد حسن'!S6</f>
        <v>4649</v>
      </c>
      <c r="F20" s="95">
        <f>'تفاصيل يوم محمد حسن'!B43</f>
        <v>13947</v>
      </c>
      <c r="G20" s="95">
        <f>'تفاصيل يوم محمد حسن'!E43</f>
        <v>10</v>
      </c>
    </row>
    <row r="21" spans="1:15" x14ac:dyDescent="0.25">
      <c r="A21" s="103">
        <v>1</v>
      </c>
      <c r="B21" s="93" t="s">
        <v>36</v>
      </c>
      <c r="C21" s="94" t="s">
        <v>22</v>
      </c>
      <c r="D21" s="163">
        <f>'تفاصيل يوم محمد بدر'!B8</f>
        <v>0</v>
      </c>
      <c r="E21" s="183">
        <f>F21/' غياب محمد بدر'!S6</f>
        <v>4062.6666666666665</v>
      </c>
      <c r="F21" s="95">
        <f>'تفاصيل يوم محمد بدر'!B43</f>
        <v>12188</v>
      </c>
      <c r="G21" s="95">
        <f>'تفاصيل يوم محمد بدر'!E43</f>
        <v>6</v>
      </c>
    </row>
    <row r="22" spans="1:15" x14ac:dyDescent="0.25">
      <c r="A22" s="103">
        <v>1</v>
      </c>
      <c r="B22" s="93" t="s">
        <v>37</v>
      </c>
      <c r="C22" s="94" t="s">
        <v>22</v>
      </c>
      <c r="D22" s="170">
        <f>'تفاصيل يوم محمود صبحي'!B8</f>
        <v>0</v>
      </c>
      <c r="E22" s="183">
        <f>F22/'غياب محمود صبحي'!S6</f>
        <v>4193.5</v>
      </c>
      <c r="F22" s="95">
        <f>'تفاصيل يوم محمود صبحي'!B43</f>
        <v>8387</v>
      </c>
      <c r="G22" s="95">
        <f>'تفاصيل يوم محمود صبحي'!E43</f>
        <v>5</v>
      </c>
    </row>
    <row r="23" spans="1:15" x14ac:dyDescent="0.25">
      <c r="A23" s="103">
        <v>1</v>
      </c>
      <c r="B23" s="93" t="s">
        <v>38</v>
      </c>
      <c r="C23" s="94" t="s">
        <v>22</v>
      </c>
      <c r="D23" s="164">
        <f>'تفاصيل يوم مروان'!B8</f>
        <v>5285</v>
      </c>
      <c r="E23" s="183">
        <f>F23/'غياب مروان'!S6</f>
        <v>4541.333333333333</v>
      </c>
      <c r="F23" s="95">
        <f>'تفاصيل يوم مروان'!B43</f>
        <v>13624</v>
      </c>
      <c r="G23" s="95">
        <f>'تفاصيل يوم مروان'!E43</f>
        <v>9</v>
      </c>
    </row>
    <row r="24" spans="1:15" x14ac:dyDescent="0.25">
      <c r="A24" s="103">
        <v>1</v>
      </c>
      <c r="B24" s="93" t="s">
        <v>39</v>
      </c>
      <c r="C24" s="94" t="s">
        <v>22</v>
      </c>
      <c r="D24" s="164">
        <f>'تفاصيل يوم مريم درويش'!B8</f>
        <v>4980</v>
      </c>
      <c r="E24" s="183">
        <f>F24/'غياب مريم درويش'!S6</f>
        <v>4736.5</v>
      </c>
      <c r="F24" s="95">
        <f>'تفاصيل يوم مريم درويش'!B43</f>
        <v>9473</v>
      </c>
      <c r="G24" s="95">
        <f>'تفاصيل يوم مريم درويش'!E43</f>
        <v>5</v>
      </c>
    </row>
    <row r="25" spans="1:15" x14ac:dyDescent="0.25">
      <c r="A25" s="103">
        <v>1</v>
      </c>
      <c r="B25" s="93" t="s">
        <v>40</v>
      </c>
      <c r="C25" s="94" t="s">
        <v>22</v>
      </c>
      <c r="D25" s="164">
        <f>'تفاصيل يوم مريم احمد'!B8</f>
        <v>4132</v>
      </c>
      <c r="E25" s="183">
        <f>F25/'غياب مريم احمد'!S6</f>
        <v>4414.666666666667</v>
      </c>
      <c r="F25" s="95">
        <f>'تفاصيل يوم مريم احمد'!B43</f>
        <v>13244</v>
      </c>
      <c r="G25" s="95">
        <f>'تفاصيل يوم مريم احمد'!E43</f>
        <v>6</v>
      </c>
    </row>
    <row r="26" spans="1:15" x14ac:dyDescent="0.25">
      <c r="A26" s="103">
        <v>2.5</v>
      </c>
      <c r="B26" s="93" t="s">
        <v>41</v>
      </c>
      <c r="C26" s="94" t="s">
        <v>22</v>
      </c>
      <c r="D26" s="170">
        <f>'تفاصيل يوم مروة السعداوي'!B8</f>
        <v>0</v>
      </c>
      <c r="E26" s="183">
        <f>F26/'غياب مروة السعداوي'!S6</f>
        <v>10359</v>
      </c>
      <c r="F26" s="95">
        <f>'تفاصيل يوم مروة السعداوي'!B43</f>
        <v>20718</v>
      </c>
      <c r="G26" s="95">
        <f>'تفاصيل يوم مروة السعداوي'!E43</f>
        <v>14</v>
      </c>
    </row>
    <row r="27" spans="1:15" x14ac:dyDescent="0.25">
      <c r="A27" s="103">
        <v>1</v>
      </c>
      <c r="B27" s="93" t="s">
        <v>42</v>
      </c>
      <c r="C27" s="94" t="s">
        <v>22</v>
      </c>
      <c r="D27" s="164">
        <f>'تفاصيل يوم مروة جمال'!B8</f>
        <v>4322</v>
      </c>
      <c r="E27" s="183">
        <f>F27/'غياب مروة جمال'!S6</f>
        <v>4693.666666666667</v>
      </c>
      <c r="F27" s="95">
        <f>'تفاصيل يوم مروة جمال'!B43</f>
        <v>14081</v>
      </c>
      <c r="G27" s="95">
        <f>'تفاصيل يوم مروة جمال'!E43</f>
        <v>7</v>
      </c>
    </row>
    <row r="28" spans="1:15" x14ac:dyDescent="0.25">
      <c r="A28" s="103">
        <v>2.5</v>
      </c>
      <c r="B28" s="93" t="s">
        <v>43</v>
      </c>
      <c r="C28" s="94" t="s">
        <v>22</v>
      </c>
      <c r="D28" s="170">
        <f>'تفاصيل يوم منه'!B8</f>
        <v>0</v>
      </c>
      <c r="E28" s="183">
        <f>F28/'غياب منة'!S6</f>
        <v>9096.5</v>
      </c>
      <c r="F28" s="95">
        <f>'تفاصيل يوم منه'!B43</f>
        <v>18193</v>
      </c>
      <c r="G28" s="95">
        <f>'تفاصيل يوم منه'!E43</f>
        <v>8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163">
        <f>'تفاصيل يوم غاده'!B8</f>
        <v>0</v>
      </c>
      <c r="E29" s="182">
        <f>F29/'غياب غادة'!S6</f>
        <v>1013</v>
      </c>
      <c r="F29" s="95">
        <f>'تفاصيل يوم غاده'!B43</f>
        <v>2026</v>
      </c>
      <c r="G29" s="95">
        <f>'تفاصيل يوم غاده'!E43</f>
        <v>1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163">
        <f>'تفاصيل يوم غاده يوسف'!B8</f>
        <v>3016</v>
      </c>
      <c r="E30" s="182">
        <f>F30/'غياب غاده يوسف'!S6</f>
        <v>1723.6666666666667</v>
      </c>
      <c r="F30" s="95">
        <f>'تفاصيل يوم غاده يوسف'!B43</f>
        <v>5171</v>
      </c>
      <c r="G30" s="95">
        <f>'تفاصيل يوم غاده يوسف'!E43</f>
        <v>2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163">
        <f>'تفاصيل يوم نرمين'!B8</f>
        <v>2523</v>
      </c>
      <c r="E31" s="182">
        <f>F31/'غياب نرمين'!S6</f>
        <v>2500.3333333333335</v>
      </c>
      <c r="F31" s="95">
        <f>'تفاصيل يوم نرمين'!B43</f>
        <v>7501</v>
      </c>
      <c r="G31" s="95">
        <f>'تفاصيل يوم نرمين'!E43</f>
        <v>3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181">
        <f>'تفاصيل يوم نور عبداللاه'!B8</f>
        <v>0</v>
      </c>
      <c r="E32" s="177">
        <f>F32/'غياب نور عبداللاه'!S6</f>
        <v>0</v>
      </c>
      <c r="F32" s="95">
        <f>'تفاصيل يوم نور عبداللاه'!B43</f>
        <v>0</v>
      </c>
      <c r="G32" s="95">
        <f>'تفاصيل يوم نور عبداللاه'!E43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164">
        <f>'تفاصيل يوم رانا'!B9</f>
        <v>4517</v>
      </c>
      <c r="E33" s="183">
        <f>F33/'غياب رانا'!S6</f>
        <v>4313.333333333333</v>
      </c>
      <c r="F33" s="95">
        <f>'تفاصيل يوم رانا'!B44</f>
        <v>12940</v>
      </c>
      <c r="G33" s="95">
        <f>'تفاصيل يوم رانا'!E44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164">
        <f>'تفاصيل يوم سلمي الصاوي'!B8</f>
        <v>5485</v>
      </c>
      <c r="E34" s="183">
        <f>F34/'غياب سلمي الصاوي'!S6</f>
        <v>5383</v>
      </c>
      <c r="F34" s="95">
        <f>'تفاصيل يوم سلمي الصاوي'!B43</f>
        <v>10766</v>
      </c>
      <c r="G34" s="95">
        <f>'تفاصيل يوم سلمي الصاوي'!E43</f>
        <v>6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163">
        <f>'تفاصيل يوم سيلفيا'!B8</f>
        <v>3395</v>
      </c>
      <c r="E35" s="182">
        <f>F35/'غياب سيلفيا'!S6</f>
        <v>2878</v>
      </c>
      <c r="F35" s="95">
        <f>'تفاصيل يوم سيلفيا'!B43</f>
        <v>8634</v>
      </c>
      <c r="G35" s="95">
        <f>'تفاصيل يوم سيلفيا'!E43</f>
        <v>5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163">
        <f>'تفاصيل يوم شهد'!B8</f>
        <v>3004</v>
      </c>
      <c r="E36" s="182">
        <f>F36/'غياب شهد'!S6</f>
        <v>2661</v>
      </c>
      <c r="F36" s="95">
        <f>'تفاصيل يوم شهد'!B43</f>
        <v>5322</v>
      </c>
      <c r="G36" s="95">
        <f>'تفاصيل يوم شهد'!E43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170">
        <f>'تفاصيل يوم سمية'!B8</f>
        <v>0</v>
      </c>
      <c r="E37" s="177">
        <f>F37/'غياب سمية'!S6</f>
        <v>0</v>
      </c>
      <c r="F37" s="95">
        <f>'تفاصيل يوم سمية'!B43</f>
        <v>0</v>
      </c>
      <c r="G37" s="95">
        <f>'تفاصيل يوم سمية'!E43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170">
        <f>'تفاصيل يوم هويدا'!B8</f>
        <v>0</v>
      </c>
      <c r="E38" s="182">
        <f>F38/'غياب هوايدا'!S6</f>
        <v>3623.5</v>
      </c>
      <c r="F38" s="95">
        <f>'تفاصيل يوم هويدا'!B43</f>
        <v>7247</v>
      </c>
      <c r="G38" s="95">
        <f>'تفاصيل يوم هويدا'!E43</f>
        <v>4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163">
        <f>'تفاصيل يوم سوزان'!B8</f>
        <v>2930</v>
      </c>
      <c r="E39" s="182">
        <f>F39/'غياب سوزان'!S6</f>
        <v>3654</v>
      </c>
      <c r="F39" s="95">
        <f>'تفاصيل يوم سوزان'!B43</f>
        <v>7308</v>
      </c>
      <c r="G39" s="95">
        <f>'تفاصيل يوم سوزان'!E43</f>
        <v>4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170">
        <f>'تفاصيل يوم تقي'!B8</f>
        <v>0</v>
      </c>
      <c r="E40" s="183">
        <f>F40/'غياب تقي'!S6</f>
        <v>4048</v>
      </c>
      <c r="F40" s="95">
        <f>'تفاصيل يوم تقي'!B43</f>
        <v>8096</v>
      </c>
      <c r="G40" s="95">
        <f>'تفاصيل يوم تقي'!E43</f>
        <v>5</v>
      </c>
      <c r="H40" s="287" t="s">
        <v>624</v>
      </c>
      <c r="I40" s="288"/>
      <c r="L40" s="174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60">
        <f>D45</f>
        <v>3365.3555555555554</v>
      </c>
      <c r="F41" s="128"/>
      <c r="G41" s="128"/>
      <c r="H41" s="198">
        <f>SUM(D17:D40)+D8+D12+D14</f>
        <v>59526</v>
      </c>
      <c r="I41" s="198"/>
      <c r="L41" s="174"/>
    </row>
    <row r="42" spans="1:15" x14ac:dyDescent="0.25">
      <c r="A42" s="103"/>
      <c r="B42" s="53"/>
      <c r="C42" s="53"/>
      <c r="D42" s="103"/>
      <c r="E42" s="103"/>
      <c r="F42" s="103"/>
      <c r="G42" s="53"/>
      <c r="L42" s="174"/>
    </row>
    <row r="43" spans="1:15" x14ac:dyDescent="0.25">
      <c r="A43" s="103"/>
      <c r="B43" s="53"/>
      <c r="C43" s="53"/>
      <c r="D43" s="103"/>
      <c r="E43" s="191">
        <f>SUM(E17:E40)+E8+E12+E14</f>
        <v>100960.66666666666</v>
      </c>
      <c r="F43" s="103"/>
      <c r="G43" s="53"/>
      <c r="L43" s="174"/>
    </row>
    <row r="44" spans="1:15" x14ac:dyDescent="0.25">
      <c r="A44" s="53"/>
      <c r="B44" s="53"/>
      <c r="C44" s="53"/>
      <c r="D44" s="103"/>
      <c r="E44" s="103"/>
      <c r="F44" s="103"/>
      <c r="G44" s="53"/>
      <c r="L44" s="174"/>
    </row>
    <row r="45" spans="1:15" x14ac:dyDescent="0.25">
      <c r="A45" s="53"/>
      <c r="B45" s="53"/>
      <c r="C45" s="53"/>
      <c r="D45" s="103">
        <f>E43/A41</f>
        <v>3365.3555555555554</v>
      </c>
      <c r="E45" s="103"/>
      <c r="F45" s="103"/>
      <c r="G45" s="53"/>
      <c r="L45" s="174"/>
    </row>
    <row r="46" spans="1:15" x14ac:dyDescent="0.25">
      <c r="A46" s="53"/>
      <c r="B46" s="53"/>
      <c r="C46" s="53"/>
      <c r="D46" s="103"/>
      <c r="E46" s="103"/>
      <c r="F46" s="103"/>
      <c r="G46" s="53"/>
      <c r="L46" s="174"/>
    </row>
    <row r="47" spans="1:15" x14ac:dyDescent="0.25">
      <c r="A47" s="53"/>
      <c r="B47" s="53"/>
      <c r="C47" s="53"/>
      <c r="D47" s="53"/>
      <c r="E47" s="53"/>
      <c r="F47" s="53"/>
      <c r="G47" s="53"/>
      <c r="L47" s="174"/>
    </row>
    <row r="48" spans="1:15" x14ac:dyDescent="0.25">
      <c r="A48" s="53"/>
      <c r="B48" s="53"/>
      <c r="C48" s="53"/>
      <c r="D48" s="53"/>
      <c r="E48" s="53"/>
      <c r="F48" s="53"/>
      <c r="G48" s="53"/>
      <c r="L48" s="174"/>
    </row>
    <row r="49" spans="1:12" x14ac:dyDescent="0.25">
      <c r="A49" s="53"/>
      <c r="B49" s="53"/>
      <c r="C49" s="53"/>
      <c r="D49" s="53"/>
      <c r="E49" s="53"/>
      <c r="F49" s="53"/>
      <c r="G49" s="53"/>
      <c r="L49" s="174"/>
    </row>
    <row r="50" spans="1:12" x14ac:dyDescent="0.25">
      <c r="A50" s="53"/>
      <c r="B50" s="53"/>
      <c r="C50" s="53"/>
      <c r="D50" s="53"/>
      <c r="E50" s="53"/>
      <c r="F50" s="53"/>
      <c r="G50" s="53"/>
      <c r="L50" s="174"/>
    </row>
    <row r="51" spans="1:12" x14ac:dyDescent="0.25">
      <c r="A51" s="53"/>
      <c r="B51" s="53"/>
      <c r="C51" s="53"/>
      <c r="D51" s="53"/>
      <c r="E51" s="53"/>
      <c r="F51" s="53"/>
      <c r="G51" s="53"/>
      <c r="L51" s="174"/>
    </row>
    <row r="52" spans="1:12" x14ac:dyDescent="0.25">
      <c r="A52" s="53"/>
      <c r="B52" s="53"/>
      <c r="C52" s="53"/>
      <c r="D52" s="53"/>
      <c r="E52" s="53"/>
      <c r="F52" s="53"/>
      <c r="G52" s="53"/>
      <c r="L52" s="174"/>
    </row>
    <row r="53" spans="1:12" x14ac:dyDescent="0.25">
      <c r="A53" s="53"/>
      <c r="B53" s="53"/>
      <c r="C53" s="53"/>
      <c r="D53" s="53"/>
      <c r="E53" s="53"/>
      <c r="F53" s="53"/>
      <c r="G53" s="53"/>
      <c r="L53" s="174"/>
    </row>
    <row r="54" spans="1:12" x14ac:dyDescent="0.25">
      <c r="A54" s="53"/>
      <c r="B54" s="53"/>
      <c r="C54" s="53"/>
      <c r="D54" s="53"/>
      <c r="E54" s="53"/>
      <c r="F54" s="53"/>
      <c r="G54" s="53"/>
      <c r="L54" s="174"/>
    </row>
    <row r="55" spans="1:12" x14ac:dyDescent="0.25">
      <c r="A55" s="53"/>
      <c r="B55" s="53"/>
      <c r="C55" s="53"/>
      <c r="D55" s="53"/>
      <c r="E55" s="53"/>
      <c r="F55" s="53"/>
      <c r="G55" s="53"/>
    </row>
    <row r="56" spans="1:12" x14ac:dyDescent="0.25">
      <c r="A56" s="53"/>
      <c r="B56" s="53"/>
      <c r="C56" s="53"/>
      <c r="D56" s="53"/>
      <c r="E56" s="53"/>
      <c r="F56" s="53"/>
      <c r="G56" s="53"/>
    </row>
    <row r="57" spans="1:12" x14ac:dyDescent="0.25">
      <c r="A57" s="53"/>
      <c r="B57" s="53"/>
      <c r="C57" s="53"/>
      <c r="D57" s="53"/>
      <c r="E57" s="53"/>
      <c r="F57" s="53"/>
      <c r="G57" s="53"/>
    </row>
    <row r="58" spans="1:12" x14ac:dyDescent="0.25">
      <c r="A58" s="53"/>
      <c r="B58" s="53"/>
      <c r="C58" s="53"/>
      <c r="D58" s="53"/>
      <c r="E58" s="53"/>
      <c r="F58" s="53"/>
      <c r="G58" s="53"/>
    </row>
    <row r="59" spans="1:12" x14ac:dyDescent="0.25">
      <c r="A59" s="53"/>
      <c r="B59" s="53"/>
      <c r="C59" s="53"/>
      <c r="D59" s="53"/>
      <c r="E59" s="53"/>
      <c r="F59" s="53"/>
      <c r="G59" s="53"/>
    </row>
    <row r="60" spans="1:12" x14ac:dyDescent="0.25">
      <c r="A60" s="53"/>
      <c r="B60" s="53"/>
      <c r="C60" s="53"/>
      <c r="D60" s="53"/>
      <c r="E60" s="53"/>
      <c r="F60" s="53"/>
      <c r="G60" s="53"/>
    </row>
    <row r="61" spans="1:12" x14ac:dyDescent="0.25">
      <c r="A61" s="53"/>
      <c r="B61" s="53"/>
      <c r="C61" s="53"/>
      <c r="D61" s="53"/>
      <c r="E61" s="53"/>
      <c r="F61" s="53"/>
      <c r="G61" s="53"/>
    </row>
    <row r="62" spans="1:12" x14ac:dyDescent="0.25">
      <c r="A62" s="53"/>
      <c r="B62" s="53"/>
      <c r="C62" s="53"/>
      <c r="D62" s="53"/>
      <c r="E62" s="53"/>
      <c r="F62" s="53"/>
      <c r="G62" s="53"/>
    </row>
    <row r="63" spans="1:12" x14ac:dyDescent="0.25">
      <c r="A63" s="53"/>
      <c r="B63" s="53"/>
      <c r="C63" s="53"/>
      <c r="D63" s="53"/>
      <c r="E63" s="53"/>
      <c r="F63" s="53"/>
      <c r="G63" s="53"/>
    </row>
    <row r="64" spans="1:12" x14ac:dyDescent="0.25">
      <c r="A64" s="53"/>
      <c r="B64" s="53"/>
      <c r="C64" s="53"/>
      <c r="D64" s="53"/>
      <c r="E64" s="53"/>
      <c r="F64" s="53"/>
      <c r="G64" s="53"/>
    </row>
    <row r="65" spans="1:7" x14ac:dyDescent="0.25">
      <c r="A65" s="53"/>
      <c r="B65" s="53"/>
      <c r="C65" s="53"/>
      <c r="D65" s="53"/>
      <c r="E65" s="53"/>
      <c r="F65" s="53"/>
      <c r="G65" s="53"/>
    </row>
    <row r="66" spans="1:7" x14ac:dyDescent="0.25">
      <c r="A66" s="53"/>
      <c r="B66" s="53"/>
      <c r="C66" s="53"/>
      <c r="D66" s="53"/>
      <c r="E66" s="53"/>
      <c r="F66" s="53"/>
      <c r="G66" s="53"/>
    </row>
  </sheetData>
  <autoFilter ref="C3:C40" xr:uid="{00000000-0001-0000-3000-000000000000}"/>
  <mergeCells count="2">
    <mergeCell ref="B41:D41"/>
    <mergeCell ref="H40:I40"/>
  </mergeCells>
  <conditionalFormatting sqref="I30">
    <cfRule type="top10" dxfId="28" priority="1" bottom="1" rank="1"/>
  </conditionalFormatting>
  <hyperlinks>
    <hyperlink ref="B4" location="'تفاصيل يوم عمرو'!A1" display="عمرو" xr:uid="{00000000-0004-0000-3000-000000000000}"/>
    <hyperlink ref="B5" location="'تفاصيل يوم ميرهان'!A1" display="ميرهان" xr:uid="{00000000-0004-0000-3000-000001000000}"/>
    <hyperlink ref="B7" location="'تفاصيل يوم ايه عبده'!A1" display="ايه عبده" xr:uid="{00000000-0004-0000-3000-000002000000}"/>
    <hyperlink ref="B8" location="'تفاصيل يوم نور فرحات'!A1" display="نور فرحات" xr:uid="{00000000-0004-0000-3000-000003000000}"/>
    <hyperlink ref="B10" location="'تفاصيل يوم اسماء'!A1" display="أسماء" xr:uid="{00000000-0004-0000-3000-000004000000}"/>
    <hyperlink ref="B11" location="'تفاصيل يوم حسني'!A1" display="حسني" xr:uid="{00000000-0004-0000-3000-000005000000}"/>
    <hyperlink ref="B13" location="'تفاصيل يوم هبه'!A1" display="هبة" xr:uid="{00000000-0004-0000-3000-000006000000}"/>
    <hyperlink ref="B17" location="'تفاصيل يوم فاطمه خطاب'!A1" display="فاطمه خطاب" xr:uid="{00000000-0004-0000-3000-000008000000}"/>
    <hyperlink ref="B18" location="'تفاصيل يوم دنيا'!A1" display="دنيا" xr:uid="{00000000-0004-0000-3000-000009000000}"/>
    <hyperlink ref="B19" location="'تفاصيل يوم كيرلس سمير'!A1" display="كيرلس سمير" xr:uid="{00000000-0004-0000-3000-00000A000000}"/>
    <hyperlink ref="B20" location="'تفاصيل يوم محمد حسن'!A1" display="محمد حسن" xr:uid="{00000000-0004-0000-3000-00000B000000}"/>
    <hyperlink ref="B21" location="'تفاصيل يوم محمد بدر'!A1" display="محمد بدر" xr:uid="{00000000-0004-0000-3000-00000C000000}"/>
    <hyperlink ref="B22" location="'تفاصيل يوم محمود صبحي'!A1" display="محمود صبحي" xr:uid="{00000000-0004-0000-3000-00000D000000}"/>
    <hyperlink ref="B23" location="'تفاصيل يوم مروان'!A1" display=" مروان" xr:uid="{00000000-0004-0000-3000-00000E000000}"/>
    <hyperlink ref="B24" location="'تفاصيل يوم مريم درويش'!A1" display="مريم درويش" xr:uid="{00000000-0004-0000-3000-00000F000000}"/>
    <hyperlink ref="B25" location="'تفاصيل يوم مريم احمد'!A1" display="مريم احمد" xr:uid="{00000000-0004-0000-3000-000010000000}"/>
    <hyperlink ref="B26" location="'تفاصيل يوم مروة السعداوي'!A1" display="مروة السعداوي" xr:uid="{00000000-0004-0000-3000-000011000000}"/>
    <hyperlink ref="B27" location="'تفاصيل يوم مروة جمال'!A1" display="مروة جمال" xr:uid="{00000000-0004-0000-3000-000012000000}"/>
    <hyperlink ref="B28" location="'تفاصيل يوم منه'!A1" display="منة" xr:uid="{00000000-0004-0000-3000-000013000000}"/>
    <hyperlink ref="B29" location="'تفاصيل يوم غاده'!A1" display="غادة" xr:uid="{00000000-0004-0000-3000-000014000000}"/>
    <hyperlink ref="B31" location="'تفاصيل يوم نرمين'!A1" display="نرمين " xr:uid="{00000000-0004-0000-3000-000015000000}"/>
    <hyperlink ref="B32" location="'تفاصيل يوم نور عبداللاه'!A1" display="نور عبدلاه" xr:uid="{00000000-0004-0000-3000-000016000000}"/>
    <hyperlink ref="B33" location="'تفاصيل يوم رانا'!A1" display="رانا" xr:uid="{00000000-0004-0000-3000-000017000000}"/>
    <hyperlink ref="B34" location="'تفاصيل يوم سلمي الصاوي'!A1" display="سلمى الصاوي" xr:uid="{00000000-0004-0000-3000-000018000000}"/>
    <hyperlink ref="B35" location="'تفاصيل يوم سيلفيا'!A1" display="سيلفيا" xr:uid="{00000000-0004-0000-3000-000019000000}"/>
    <hyperlink ref="B36" location="'تفاصيل يوم شهد'!A1" display="شهد" xr:uid="{00000000-0004-0000-3000-00001A000000}"/>
    <hyperlink ref="B37" location="'تفاصيل يوم سمية'!A1" display="سمية" xr:uid="{00000000-0004-0000-3000-00001B000000}"/>
    <hyperlink ref="B39" location="'تفاصيل يوم سوزان'!A1" display="سوزان" xr:uid="{00000000-0004-0000-3000-00001C000000}"/>
    <hyperlink ref="B40" location="'تفاصيل يوم تقي'!A1" display="تقي" xr:uid="{00000000-0004-0000-3000-00001D000000}"/>
    <hyperlink ref="B38" location="'تفاصيل يوم هويدا'!A1" display="هوايدا محمد" xr:uid="{07A44B61-02E8-4AE8-AAB8-E032CA9AC898}"/>
    <hyperlink ref="B9" location="'تفاصيل نور مراجع'!A1" display="نور فرحات" xr:uid="{047034DB-E5DA-40CD-8952-A1C05301BD79}"/>
    <hyperlink ref="B12" location="'تفاصيل هبه كاتب'!A1" display="هبة" xr:uid="{2DCC6BC4-7187-4180-BE01-2C21DBBC8565}"/>
    <hyperlink ref="B30" location="'تفاصيل يوم غاده يوسف'!A1" display="غاده يوسف" xr:uid="{98F2BCB2-1E58-4B4D-BD9F-3C54CA0D7473}"/>
    <hyperlink ref="B15" location="'تفاصيل يوم مونيكا'!A1" display="مونيكا" xr:uid="{00000000-0004-0000-3000-000007000000}"/>
    <hyperlink ref="B14" location="'تفاصيل يوم مونيكا كاتب'!A1" display="مونيكا" xr:uid="{3E4D7A33-7C3C-4860-BE23-9402728D9E4C}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S48"/>
  <sheetViews>
    <sheetView rightToLeft="1" workbookViewId="0">
      <pane ySplit="3" topLeftCell="A4" activePane="bottomLeft" state="frozen"/>
      <selection pane="bottomLeft" activeCell="D27" sqref="D27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523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عمرو'!B9</f>
        <v>0</v>
      </c>
      <c r="E4" s="177">
        <f>F4/'غياب عمرو'!S7</f>
        <v>0</v>
      </c>
      <c r="F4" s="95">
        <f>'تفاصيل يوم عمرو'!B44</f>
        <v>0</v>
      </c>
      <c r="G4" s="95">
        <f>'تفاصيل يوم عمرو'!E44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ميرهان'!B12</f>
        <v>0</v>
      </c>
      <c r="E5" s="177">
        <f>F5/'غياب ميرهان'!S7</f>
        <v>983.25</v>
      </c>
      <c r="F5" s="95">
        <f>'تفاصيل يوم ميرهان'!B47</f>
        <v>3933</v>
      </c>
      <c r="G5" s="95">
        <f>'تفاصيل يوم ميرهان'!E47</f>
        <v>3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B7" s="93" t="s">
        <v>26</v>
      </c>
      <c r="C7" s="94" t="s">
        <v>23</v>
      </c>
      <c r="D7" s="95">
        <f>'تفاصيل يوم ايه عبده'!B9</f>
        <v>9476</v>
      </c>
      <c r="E7" s="177">
        <f>F7/'غياب ايه عبده'!S7</f>
        <v>14817.5</v>
      </c>
      <c r="F7" s="95">
        <f>'تفاصيل يوم ايه عبده'!B44</f>
        <v>59270</v>
      </c>
      <c r="G7" s="95">
        <f>'تفاصيل يوم ايه عبده'!E44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فرحات'!B9</f>
        <v>0</v>
      </c>
      <c r="E8" s="192">
        <f>F8/'غياب نور فرحات'!S7</f>
        <v>1129</v>
      </c>
      <c r="F8" s="162">
        <f>'تفاصيل يوم نور فرحات'!B44</f>
        <v>3387</v>
      </c>
      <c r="G8" s="162">
        <f>'تفاصيل يوم نور فرحات'!E44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مراجع'!B9</f>
        <v>25286</v>
      </c>
      <c r="E9" s="177">
        <f>F9/'غياب نور فرحات'!S7</f>
        <v>18014.666666666668</v>
      </c>
      <c r="F9" s="95">
        <f>'تفاصيل نور مراجع'!B44</f>
        <v>54044</v>
      </c>
      <c r="G9" s="95">
        <f>'تفاصيل نور مراجع'!E44</f>
        <v>30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اسماء'!B9</f>
        <v>0</v>
      </c>
      <c r="E10" s="177">
        <f>F10/'غياب اسماء'!S7</f>
        <v>9796.75</v>
      </c>
      <c r="F10" s="95">
        <f>'تفاصيل يوم اسماء'!B44</f>
        <v>39187</v>
      </c>
      <c r="G10" s="95">
        <f>'تفاصيل يوم اسماء'!E44</f>
        <v>30</v>
      </c>
    </row>
    <row r="11" spans="1:19" x14ac:dyDescent="0.25">
      <c r="A11" s="103"/>
      <c r="B11" s="93" t="s">
        <v>33</v>
      </c>
      <c r="C11" s="94" t="s">
        <v>23</v>
      </c>
      <c r="D11" s="203">
        <f>'تفاصيل يوم حسني'!B9</f>
        <v>0</v>
      </c>
      <c r="E11" s="177">
        <f>F11/'غياب حسني'!S7</f>
        <v>0</v>
      </c>
      <c r="F11" s="95">
        <f>'تفاصيل يوم حسني'!B44</f>
        <v>0</v>
      </c>
      <c r="G11" s="95">
        <f>'تفاصيل يوم حسني'!E44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كاتب'!B9</f>
        <v>3281</v>
      </c>
      <c r="E12" s="192">
        <f>F12/'غياب هبه'!S7</f>
        <v>1855.5</v>
      </c>
      <c r="F12" s="162">
        <f>'تفاصيل هبه كاتب'!B44</f>
        <v>7422</v>
      </c>
      <c r="G12" s="162">
        <f>'تفاصيل هبه كاتب'!E44</f>
        <v>3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هبه'!B9</f>
        <v>29028</v>
      </c>
      <c r="E13" s="177">
        <f>F13/'غياب هبه'!S7</f>
        <v>24677</v>
      </c>
      <c r="F13" s="95">
        <f>'تفاصيل يوم هبه'!B44</f>
        <v>98708</v>
      </c>
      <c r="G13" s="95">
        <f>'تفاصيل يوم هبه'!E44</f>
        <v>53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كاتب'!B9</f>
        <v>2309</v>
      </c>
      <c r="E14" s="192">
        <f>F14/'غياب مونيكا'!S7</f>
        <v>769.66666666666663</v>
      </c>
      <c r="F14" s="162">
        <f>'تفاصيل يوم مونيكا كاتب'!B44</f>
        <v>2309</v>
      </c>
      <c r="G14" s="162">
        <f>'تفاصيل يوم مونيكا كاتب'!E44</f>
        <v>2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مونيكا'!B9</f>
        <v>0</v>
      </c>
      <c r="E15" s="177">
        <f>F15/'غياب مونيكا'!S7</f>
        <v>10442</v>
      </c>
      <c r="F15" s="95">
        <f>'تفاصيل يوم مونيكا'!B44</f>
        <v>31326</v>
      </c>
      <c r="G15" s="95">
        <f>'تفاصيل يوم مونيكا'!E44</f>
        <v>17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63790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163">
        <f>'تفاصيل يوم فاطمه خطاب'!B9</f>
        <v>3054</v>
      </c>
      <c r="E17" s="182">
        <f>F17/'فاطمه خطاب'!S7</f>
        <v>3248.5</v>
      </c>
      <c r="F17" s="95">
        <f>'تفاصيل يوم فاطمه خطاب'!B44</f>
        <v>12994</v>
      </c>
      <c r="G17" s="95">
        <f>'تفاصيل يوم فاطمه خطاب'!E44</f>
        <v>4</v>
      </c>
    </row>
    <row r="18" spans="1:15" x14ac:dyDescent="0.25">
      <c r="A18" s="103">
        <v>1</v>
      </c>
      <c r="B18" s="93" t="s">
        <v>30</v>
      </c>
      <c r="C18" s="94" t="s">
        <v>22</v>
      </c>
      <c r="D18" s="164">
        <f>'تفاصيل يوم دنيا'!B9</f>
        <v>4084</v>
      </c>
      <c r="E18" s="183">
        <f>F18/'غياب دنيا'!S7</f>
        <v>4146.333333333333</v>
      </c>
      <c r="F18" s="95">
        <f>'تفاصيل يوم دنيا'!B44</f>
        <v>12439</v>
      </c>
      <c r="G18" s="95">
        <f>'تفاصيل يوم دنيا'!E44</f>
        <v>8</v>
      </c>
    </row>
    <row r="19" spans="1:15" x14ac:dyDescent="0.25">
      <c r="A19" s="103">
        <v>1</v>
      </c>
      <c r="B19" s="93" t="s">
        <v>34</v>
      </c>
      <c r="C19" s="94" t="s">
        <v>22</v>
      </c>
      <c r="D19" s="164">
        <f>'تفاصيل يوم كيرلس سمير'!B9</f>
        <v>4026</v>
      </c>
      <c r="E19" s="183">
        <f>F19/'غياب كيرلس سمير'!S7</f>
        <v>6895</v>
      </c>
      <c r="F19" s="95">
        <f>'تفاصيل يوم كيرلس سمير'!B44</f>
        <v>27580</v>
      </c>
      <c r="G19" s="95">
        <f>'تفاصيل يوم كيرلس سمير'!E44</f>
        <v>20</v>
      </c>
    </row>
    <row r="20" spans="1:15" x14ac:dyDescent="0.25">
      <c r="A20" s="103">
        <v>1</v>
      </c>
      <c r="B20" s="93" t="s">
        <v>35</v>
      </c>
      <c r="C20" s="94" t="s">
        <v>22</v>
      </c>
      <c r="D20" s="164">
        <f>'تفاصيل يوم محمد حسن'!B9</f>
        <v>5131</v>
      </c>
      <c r="E20" s="183">
        <f>F20/'غياب محمد حسن'!S7</f>
        <v>4769.5</v>
      </c>
      <c r="F20" s="95">
        <f>'تفاصيل يوم محمد حسن'!B44</f>
        <v>19078</v>
      </c>
      <c r="G20" s="95">
        <f>'تفاصيل يوم محمد حسن'!E44</f>
        <v>12</v>
      </c>
    </row>
    <row r="21" spans="1:15" x14ac:dyDescent="0.25">
      <c r="A21" s="103">
        <v>1</v>
      </c>
      <c r="B21" s="93" t="s">
        <v>36</v>
      </c>
      <c r="C21" s="94" t="s">
        <v>22</v>
      </c>
      <c r="D21" s="164">
        <f>'تفاصيل يوم محمد بدر'!B9</f>
        <v>4266</v>
      </c>
      <c r="E21" s="183">
        <f>F21/' غياب محمد بدر'!S7</f>
        <v>4113.5</v>
      </c>
      <c r="F21" s="95">
        <f>'تفاصيل يوم محمد بدر'!B44</f>
        <v>16454</v>
      </c>
      <c r="G21" s="95">
        <f>'تفاصيل يوم محمد بدر'!E44</f>
        <v>10</v>
      </c>
    </row>
    <row r="22" spans="1:15" x14ac:dyDescent="0.25">
      <c r="A22" s="103">
        <v>1</v>
      </c>
      <c r="B22" s="93" t="s">
        <v>37</v>
      </c>
      <c r="C22" s="94" t="s">
        <v>22</v>
      </c>
      <c r="D22" s="164">
        <f>'تفاصيل يوم محمود صبحي'!B9</f>
        <v>4482</v>
      </c>
      <c r="E22" s="183">
        <f>F22/'غياب محمود صبحي'!S7</f>
        <v>4289.666666666667</v>
      </c>
      <c r="F22" s="95">
        <f>'تفاصيل يوم محمود صبحي'!B44</f>
        <v>12869</v>
      </c>
      <c r="G22" s="95">
        <f>'تفاصيل يوم محمود صبحي'!E44</f>
        <v>6</v>
      </c>
    </row>
    <row r="23" spans="1:15" x14ac:dyDescent="0.25">
      <c r="A23" s="103">
        <v>1</v>
      </c>
      <c r="B23" s="93" t="s">
        <v>38</v>
      </c>
      <c r="C23" s="94" t="s">
        <v>22</v>
      </c>
      <c r="D23" s="164">
        <f>'تفاصيل يوم مروان'!B9</f>
        <v>4298</v>
      </c>
      <c r="E23" s="183">
        <f>F23/'غياب مروان'!S7</f>
        <v>4480.5</v>
      </c>
      <c r="F23" s="95">
        <f>'تفاصيل يوم مروان'!B44</f>
        <v>17922</v>
      </c>
      <c r="G23" s="95">
        <f>'تفاصيل يوم مروان'!E44</f>
        <v>13</v>
      </c>
    </row>
    <row r="24" spans="1:15" x14ac:dyDescent="0.25">
      <c r="A24" s="103">
        <v>1</v>
      </c>
      <c r="B24" s="93" t="s">
        <v>39</v>
      </c>
      <c r="C24" s="94" t="s">
        <v>22</v>
      </c>
      <c r="D24" s="164">
        <f>'تفاصيل يوم مريم درويش'!B9</f>
        <v>4015</v>
      </c>
      <c r="E24" s="183">
        <f>F24/'غياب مريم درويش'!S7</f>
        <v>4496</v>
      </c>
      <c r="F24" s="95">
        <f>'تفاصيل يوم مريم درويش'!B44</f>
        <v>13488</v>
      </c>
      <c r="G24" s="95">
        <f>'تفاصيل يوم مريم درويش'!E44</f>
        <v>6</v>
      </c>
    </row>
    <row r="25" spans="1:15" x14ac:dyDescent="0.25">
      <c r="A25" s="103">
        <v>1</v>
      </c>
      <c r="B25" s="93" t="s">
        <v>40</v>
      </c>
      <c r="C25" s="94" t="s">
        <v>22</v>
      </c>
      <c r="D25" s="164">
        <f>'تفاصيل يوم مريم احمد'!B9</f>
        <v>4714</v>
      </c>
      <c r="E25" s="183">
        <f>F25/'غياب مريم احمد'!S7</f>
        <v>4489.5</v>
      </c>
      <c r="F25" s="95">
        <f>'تفاصيل يوم مريم احمد'!B44</f>
        <v>17958</v>
      </c>
      <c r="G25" s="95">
        <f>'تفاصيل يوم مريم احمد'!E44</f>
        <v>8</v>
      </c>
    </row>
    <row r="26" spans="1:15" x14ac:dyDescent="0.25">
      <c r="A26" s="103">
        <v>2.5</v>
      </c>
      <c r="B26" s="93" t="s">
        <v>41</v>
      </c>
      <c r="C26" s="94" t="s">
        <v>22</v>
      </c>
      <c r="D26" s="164">
        <f>'تفاصيل يوم مروة السعداوي'!B9</f>
        <v>10000</v>
      </c>
      <c r="E26" s="183">
        <f>F26/'غياب مروة السعداوي'!S7</f>
        <v>10239.333333333334</v>
      </c>
      <c r="F26" s="95">
        <f>'تفاصيل يوم مروة السعداوي'!B44</f>
        <v>30718</v>
      </c>
      <c r="G26" s="95">
        <f>'تفاصيل يوم مروة السعداوي'!E44</f>
        <v>16</v>
      </c>
    </row>
    <row r="27" spans="1:15" x14ac:dyDescent="0.25">
      <c r="A27" s="103">
        <v>1</v>
      </c>
      <c r="B27" s="93" t="s">
        <v>42</v>
      </c>
      <c r="C27" s="94" t="s">
        <v>22</v>
      </c>
      <c r="D27" s="163">
        <f>'تفاصيل يوم مروة جمال'!B9</f>
        <v>3083</v>
      </c>
      <c r="E27" s="183">
        <f>F27/'غياب مروة جمال'!S7</f>
        <v>4291</v>
      </c>
      <c r="F27" s="95">
        <f>'تفاصيل يوم مروة جمال'!B44</f>
        <v>17164</v>
      </c>
      <c r="G27" s="95">
        <f>'تفاصيل يوم مروة جمال'!E44</f>
        <v>8</v>
      </c>
    </row>
    <row r="28" spans="1:15" x14ac:dyDescent="0.25">
      <c r="A28" s="103">
        <v>2.5</v>
      </c>
      <c r="B28" s="93" t="s">
        <v>43</v>
      </c>
      <c r="C28" s="94" t="s">
        <v>22</v>
      </c>
      <c r="D28" s="164">
        <f>'تفاصيل يوم منه'!B9</f>
        <v>9099</v>
      </c>
      <c r="E28" s="183">
        <f>F28/'غياب منة'!S7</f>
        <v>9097.3333333333339</v>
      </c>
      <c r="F28" s="95">
        <f>'تفاصيل يوم منه'!B44</f>
        <v>27292</v>
      </c>
      <c r="G28" s="95">
        <f>'تفاصيل يوم منه'!E44</f>
        <v>12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164">
        <f>'تفاصيل يوم غاده'!B9</f>
        <v>4055</v>
      </c>
      <c r="E29" s="182">
        <f>F29/'غياب غادة'!S7</f>
        <v>2027</v>
      </c>
      <c r="F29" s="95">
        <f>'تفاصيل يوم غاده'!B44</f>
        <v>6081</v>
      </c>
      <c r="G29" s="95">
        <f>'تفاصيل يوم غاده'!E44</f>
        <v>3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163">
        <f>'تفاصيل يوم غاده يوسف'!B9</f>
        <v>3046</v>
      </c>
      <c r="E30" s="182">
        <f>F30/'غياب غاده يوسف'!S7</f>
        <v>2054.25</v>
      </c>
      <c r="F30" s="95">
        <f>'تفاصيل يوم غاده يوسف'!B44</f>
        <v>8217</v>
      </c>
      <c r="G30" s="95">
        <f>'تفاصيل يوم غاده يوسف'!E44</f>
        <v>3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164">
        <f>'تفاصيل يوم نرمين'!B9</f>
        <v>5017</v>
      </c>
      <c r="E31" s="182">
        <f>F31/'غياب نرمين'!S7</f>
        <v>3129.5</v>
      </c>
      <c r="F31" s="95">
        <f>'تفاصيل يوم نرمين'!B44</f>
        <v>12518</v>
      </c>
      <c r="G31" s="95">
        <f>'تفاصيل يوم نرمين'!E44</f>
        <v>5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204">
        <f>'تفاصيل يوم نور عبداللاه'!B9</f>
        <v>0</v>
      </c>
      <c r="E32" s="177">
        <f>F32/'غياب نور عبداللاه'!S7</f>
        <v>0</v>
      </c>
      <c r="F32" s="95">
        <f>'تفاصيل يوم نور عبداللاه'!B44</f>
        <v>0</v>
      </c>
      <c r="G32" s="95">
        <f>'تفاصيل يوم نور عبداللاه'!E44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204">
        <f>'تفاصيل يوم رانا'!B10</f>
        <v>0</v>
      </c>
      <c r="E33" s="182">
        <f>F33/'غياب رانا'!S7</f>
        <v>3235</v>
      </c>
      <c r="F33" s="95">
        <f>'تفاصيل يوم رانا'!B45</f>
        <v>12940</v>
      </c>
      <c r="G33" s="95">
        <f>'تفاصيل يوم رانا'!E45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164">
        <f>'تفاصيل يوم سلمي الصاوي'!B9</f>
        <v>5202</v>
      </c>
      <c r="E34" s="183">
        <f>F34/'غياب سلمي الصاوي'!S7</f>
        <v>5322.666666666667</v>
      </c>
      <c r="F34" s="95">
        <f>'تفاصيل يوم سلمي الصاوي'!B44</f>
        <v>15968</v>
      </c>
      <c r="G34" s="95">
        <f>'تفاصيل يوم سلمي الصاوي'!E44</f>
        <v>8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163">
        <f>'تفاصيل يوم سيلفيا'!B9</f>
        <v>3164</v>
      </c>
      <c r="E35" s="182">
        <f>F35/'غياب سيلفيا'!S7</f>
        <v>2949.5</v>
      </c>
      <c r="F35" s="95">
        <f>'تفاصيل يوم سيلفيا'!B44</f>
        <v>11798</v>
      </c>
      <c r="G35" s="95">
        <f>'تفاصيل يوم سيلفيا'!E44</f>
        <v>8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170">
        <f>'تفاصيل يوم شهد'!B9</f>
        <v>0</v>
      </c>
      <c r="E36" s="182">
        <f>F36/'غياب شهد'!S7</f>
        <v>2661</v>
      </c>
      <c r="F36" s="95">
        <f>'تفاصيل يوم شهد'!B44</f>
        <v>5322</v>
      </c>
      <c r="G36" s="95">
        <f>'تفاصيل يوم شهد'!E44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203">
        <f>'تفاصيل يوم سمية'!B9</f>
        <v>0</v>
      </c>
      <c r="E37" s="177">
        <f>F37/'غياب سمية'!S7</f>
        <v>0</v>
      </c>
      <c r="F37" s="95">
        <f>'تفاصيل يوم سمية'!B44</f>
        <v>0</v>
      </c>
      <c r="G37" s="95">
        <f>'تفاصيل يوم سمية'!E44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163">
        <f>'تفاصيل يوم هويدا'!B9</f>
        <v>3891</v>
      </c>
      <c r="E38" s="182">
        <f>F38/'غياب هوايدا'!S7</f>
        <v>3712.6666666666665</v>
      </c>
      <c r="F38" s="95">
        <f>'تفاصيل يوم هويدا'!B44</f>
        <v>11138</v>
      </c>
      <c r="G38" s="95">
        <f>'تفاصيل يوم هويدا'!E44</f>
        <v>6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164">
        <f>'تفاصيل يوم سوزان'!B9</f>
        <v>5128</v>
      </c>
      <c r="E39" s="183">
        <f>F39/'غياب سوزان'!S7</f>
        <v>4145.333333333333</v>
      </c>
      <c r="F39" s="95">
        <f>'تفاصيل يوم سوزان'!B44</f>
        <v>12436</v>
      </c>
      <c r="G39" s="95">
        <f>'تفاصيل يوم سوزان'!E44</f>
        <v>6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164">
        <f>'تفاصيل يوم تقي'!B9</f>
        <v>4320</v>
      </c>
      <c r="E40" s="183">
        <f>F40/'غياب تقي'!S7</f>
        <v>4138.666666666667</v>
      </c>
      <c r="F40" s="95">
        <f>'تفاصيل يوم تقي'!B44</f>
        <v>12416</v>
      </c>
      <c r="G40" s="95">
        <f>'تفاصيل يوم تقي'!E44</f>
        <v>7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3389.530555555556</v>
      </c>
      <c r="F41" s="128"/>
      <c r="G41" s="128"/>
      <c r="H41" s="198">
        <f>SUM(D17:D40)+D8+D12+D14</f>
        <v>99665</v>
      </c>
      <c r="I41" s="198"/>
    </row>
    <row r="42" spans="1:15" x14ac:dyDescent="0.25">
      <c r="A42" s="187"/>
      <c r="B42" s="103"/>
      <c r="C42" s="103"/>
      <c r="D42" s="103"/>
      <c r="E42" s="103"/>
      <c r="F42" s="53"/>
    </row>
    <row r="43" spans="1:15" x14ac:dyDescent="0.25">
      <c r="A43" s="103"/>
      <c r="B43" s="103"/>
      <c r="C43" s="103"/>
      <c r="D43" s="103"/>
      <c r="E43" s="191">
        <f>SUM(E17:E40)+E8+E12+E14</f>
        <v>101685.91666666669</v>
      </c>
      <c r="F43" s="53"/>
    </row>
    <row r="44" spans="1:15" x14ac:dyDescent="0.25">
      <c r="B44" s="103"/>
      <c r="C44" s="103"/>
      <c r="D44" s="103"/>
      <c r="E44" s="103"/>
      <c r="F44" s="53"/>
    </row>
    <row r="45" spans="1:15" x14ac:dyDescent="0.25">
      <c r="B45" s="103"/>
      <c r="C45" s="103"/>
      <c r="D45" s="103">
        <f>E43/A41</f>
        <v>3389.530555555556</v>
      </c>
      <c r="E45" s="103"/>
      <c r="F45" s="53"/>
    </row>
    <row r="46" spans="1:15" x14ac:dyDescent="0.25">
      <c r="D46" s="53"/>
      <c r="E46" s="53"/>
      <c r="F46" s="53"/>
    </row>
    <row r="47" spans="1:15" x14ac:dyDescent="0.25">
      <c r="D47" s="53"/>
      <c r="E47" s="53"/>
      <c r="F47" s="53"/>
    </row>
    <row r="48" spans="1:15" x14ac:dyDescent="0.25">
      <c r="D48" s="53"/>
      <c r="E48" s="53"/>
      <c r="F48" s="53"/>
    </row>
  </sheetData>
  <autoFilter ref="C3:C40" xr:uid="{00000000-0001-0000-3100-000000000000}"/>
  <mergeCells count="2">
    <mergeCell ref="B41:D41"/>
    <mergeCell ref="H40:I40"/>
  </mergeCells>
  <conditionalFormatting sqref="I30">
    <cfRule type="top10" dxfId="27" priority="1" bottom="1" rank="1"/>
  </conditionalFormatting>
  <hyperlinks>
    <hyperlink ref="B4" location="'تفاصيل يوم عمرو'!A1" display="عمرو" xr:uid="{00000000-0004-0000-3100-000000000000}"/>
    <hyperlink ref="B5" location="'تفاصيل يوم ميرهان'!A1" display="ميرهان" xr:uid="{00000000-0004-0000-3100-000001000000}"/>
    <hyperlink ref="B7" location="'تفاصيل يوم ايه عبده'!A1" display="ايه عبده" xr:uid="{00000000-0004-0000-3100-000002000000}"/>
    <hyperlink ref="B8" location="'تفاصيل يوم نور فرحات'!A1" display="نور فرحات" xr:uid="{00000000-0004-0000-3100-000003000000}"/>
    <hyperlink ref="B10" location="'تفاصيل يوم اسماء'!A1" display="أسماء" xr:uid="{00000000-0004-0000-3100-000004000000}"/>
    <hyperlink ref="B11" location="'تفاصيل يوم حسني'!A1" display="حسني" xr:uid="{00000000-0004-0000-3100-000005000000}"/>
    <hyperlink ref="B13" location="'تفاصيل يوم هبه'!A1" display="هبة" xr:uid="{00000000-0004-0000-3100-000006000000}"/>
    <hyperlink ref="B15" location="'تفاصيل يوم مونيكا'!A1" display="مونيكا" xr:uid="{00000000-0004-0000-3100-000007000000}"/>
    <hyperlink ref="B17" location="'تفاصيل يوم فاطمه خطاب'!A1" display="فاطمه خطاب" xr:uid="{00000000-0004-0000-3100-000008000000}"/>
    <hyperlink ref="B18" location="'تفاصيل يوم دنيا'!A1" display="دنيا" xr:uid="{00000000-0004-0000-3100-000009000000}"/>
    <hyperlink ref="B19" location="'تفاصيل يوم كيرلس سمير'!A1" display="كيرلس سمير" xr:uid="{00000000-0004-0000-3100-00000A000000}"/>
    <hyperlink ref="B20" location="'تفاصيل يوم محمد حسن'!A1" display="محمد حسن" xr:uid="{00000000-0004-0000-3100-00000B000000}"/>
    <hyperlink ref="B21" location="'تفاصيل يوم محمد بدر'!A1" display="محمد بدر" xr:uid="{00000000-0004-0000-3100-00000C000000}"/>
    <hyperlink ref="B22" location="'تفاصيل يوم محمود صبحي'!A1" display="محمود صبحي" xr:uid="{00000000-0004-0000-3100-00000D000000}"/>
    <hyperlink ref="B23" location="'تفاصيل يوم مروان'!A1" display=" مروان" xr:uid="{00000000-0004-0000-3100-00000E000000}"/>
    <hyperlink ref="B24" location="'تفاصيل يوم مريم درويش'!A1" display="مريم درويش" xr:uid="{00000000-0004-0000-3100-00000F000000}"/>
    <hyperlink ref="B25" location="'تفاصيل يوم مريم احمد'!A1" display="مريم احمد" xr:uid="{00000000-0004-0000-3100-000010000000}"/>
    <hyperlink ref="B26" location="'تفاصيل يوم مروة السعداوي'!A1" display="مروة السعداوي" xr:uid="{00000000-0004-0000-3100-000011000000}"/>
    <hyperlink ref="B27" location="'تفاصيل يوم مروة جمال'!A1" display="مروة جمال" xr:uid="{00000000-0004-0000-3100-000012000000}"/>
    <hyperlink ref="B28" location="'تفاصيل يوم منه'!A1" display="منة" xr:uid="{00000000-0004-0000-3100-000013000000}"/>
    <hyperlink ref="B29" location="'تفاصيل يوم غاده'!A1" display="غادة" xr:uid="{00000000-0004-0000-3100-000014000000}"/>
    <hyperlink ref="B31" location="'تفاصيل يوم نرمين'!A1" display="نرمين " xr:uid="{00000000-0004-0000-3100-000015000000}"/>
    <hyperlink ref="B32" location="'تفاصيل يوم نور عبداللاه'!A1" display="نور عبدلاه" xr:uid="{00000000-0004-0000-3100-000016000000}"/>
    <hyperlink ref="B33" location="'تفاصيل يوم رانا'!A1" display="رانا" xr:uid="{00000000-0004-0000-3100-000017000000}"/>
    <hyperlink ref="B34" location="'تفاصيل يوم سلمي الصاوي'!A1" display="سلمى الصاوي" xr:uid="{00000000-0004-0000-3100-000018000000}"/>
    <hyperlink ref="B35" location="'تفاصيل يوم سيلفيا'!A1" display="سيلفيا" xr:uid="{00000000-0004-0000-3100-000019000000}"/>
    <hyperlink ref="B36" location="'تفاصيل يوم شهد'!A1" display="شهد" xr:uid="{00000000-0004-0000-3100-00001A000000}"/>
    <hyperlink ref="B37" location="'تفاصيل يوم سمية'!A1" display="سمية" xr:uid="{00000000-0004-0000-3100-00001B000000}"/>
    <hyperlink ref="B39" location="'تفاصيل يوم سوزان'!A1" display="سوزان" xr:uid="{00000000-0004-0000-3100-00001C000000}"/>
    <hyperlink ref="B40" location="'تفاصيل يوم تقي'!A1" display="تقي" xr:uid="{00000000-0004-0000-3100-00001D000000}"/>
    <hyperlink ref="B38" location="'تفاصيل يوم هويدا'!A1" display="هوايدا محمد" xr:uid="{B6BABBF6-1908-4080-8894-0C1328DE9E5F}"/>
    <hyperlink ref="B9" location="'تفاصيل نور مراجع'!A1" display="نور فرحات" xr:uid="{4D96E3F9-01E1-4BB7-BC90-F1896E77EC3A}"/>
    <hyperlink ref="B12" location="'تفاصيل هبه كاتب'!A1" display="هبة" xr:uid="{308A4C9D-6C37-475A-AE33-56DB9C5E9494}"/>
    <hyperlink ref="B30" location="'تفاصيل يوم غاده يوسف'!A1" display="غاده يوسف" xr:uid="{77B3C1DF-DEEF-412E-9051-A11071A18E08}"/>
    <hyperlink ref="B14" location="'تفاصيل يوم مونيكا كاتب'!A1" display="مونيكا" xr:uid="{67A55A38-840F-4008-A69C-FA8199504C07}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S45"/>
  <sheetViews>
    <sheetView rightToLeft="1" workbookViewId="0">
      <pane ySplit="3" topLeftCell="A7" activePane="bottomLeft" state="frozen"/>
      <selection pane="bottomLeft" activeCell="J30" sqref="J30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612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عمرو'!B10</f>
        <v>0</v>
      </c>
      <c r="E4" s="177">
        <f>F4/'غياب عمرو'!S8</f>
        <v>0</v>
      </c>
      <c r="F4" s="95">
        <f>'تفاصيل يوم عمرو'!B45</f>
        <v>0</v>
      </c>
      <c r="G4" s="95">
        <f>'تفاصيل يوم عمرو'!E45</f>
        <v>0</v>
      </c>
    </row>
    <row r="5" spans="1:19" ht="14.25" customHeight="1" x14ac:dyDescent="0.25">
      <c r="B5" s="93" t="s">
        <v>27</v>
      </c>
      <c r="C5" s="94" t="s">
        <v>18</v>
      </c>
      <c r="D5" s="170">
        <f>'تفاصيل يوم ميرهان'!B13</f>
        <v>0</v>
      </c>
      <c r="E5" s="177">
        <f>F5/'غياب ميرهان'!S8</f>
        <v>983.25</v>
      </c>
      <c r="F5" s="95">
        <f>'تفاصيل يوم ميرهان'!B48</f>
        <v>3933</v>
      </c>
      <c r="G5" s="95">
        <f>'تفاصيل يوم ميرهان'!E48</f>
        <v>3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عبده'!B10</f>
        <v>0</v>
      </c>
      <c r="E7" s="177">
        <f>F7/'غياب ايه عبده'!S8</f>
        <v>11854</v>
      </c>
      <c r="F7" s="95">
        <f>'تفاصيل يوم ايه عبده'!B45</f>
        <v>59270</v>
      </c>
      <c r="G7" s="95">
        <f>'تفاصيل يوم ايه عبده'!E45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فرحات'!B10</f>
        <v>0</v>
      </c>
      <c r="E8" s="192">
        <f>F8/'غياب نور فرحات'!S8</f>
        <v>846.75</v>
      </c>
      <c r="F8" s="162">
        <f>'تفاصيل يوم نور فرحات'!B45</f>
        <v>3387</v>
      </c>
      <c r="G8" s="162">
        <f>'تفاصيل يوم نور فرحات'!E45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مراجع'!B10</f>
        <v>25498</v>
      </c>
      <c r="E9" s="177">
        <f>F9/'غياب نور فرحات'!S8</f>
        <v>19885.5</v>
      </c>
      <c r="F9" s="95">
        <f>'تفاصيل نور مراجع'!B45</f>
        <v>79542</v>
      </c>
      <c r="G9" s="95">
        <f>'تفاصيل نور مراجع'!E45</f>
        <v>44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اسماء'!B10</f>
        <v>0</v>
      </c>
      <c r="E10" s="177">
        <f>F10/'غياب اسماء'!S8</f>
        <v>7837.4</v>
      </c>
      <c r="F10" s="95">
        <f>'تفاصيل يوم اسماء'!B45</f>
        <v>39187</v>
      </c>
      <c r="G10" s="95">
        <f>'تفاصيل يوم اسماء'!E45</f>
        <v>30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حسني'!B10</f>
        <v>0</v>
      </c>
      <c r="E11" s="177">
        <f>F11/'غياب حسني'!S8</f>
        <v>0</v>
      </c>
      <c r="F11" s="95">
        <f>'تفاصيل يوم حسني'!B45</f>
        <v>0</v>
      </c>
      <c r="G11" s="95">
        <f>'تفاصيل يوم حسني'!E45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كاتب'!B10</f>
        <v>7974</v>
      </c>
      <c r="E12" s="192">
        <f>F12/'غياب هبه'!S8</f>
        <v>3079.2</v>
      </c>
      <c r="F12" s="162">
        <f>'تفاصيل هبه كاتب'!B45</f>
        <v>15396</v>
      </c>
      <c r="G12" s="162">
        <f>'تفاصيل هبه كاتب'!E45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هبه'!B10</f>
        <v>0</v>
      </c>
      <c r="E13" s="177">
        <f>F13/'غياب هبه'!S8</f>
        <v>19741.599999999999</v>
      </c>
      <c r="F13" s="95">
        <f>'تفاصيل يوم هبه'!B45</f>
        <v>98708</v>
      </c>
      <c r="G13" s="95">
        <f>'تفاصيل يوم هبه'!E45</f>
        <v>53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كاتب'!B10</f>
        <v>5525</v>
      </c>
      <c r="E14" s="162">
        <f>F14/'غياب مونيكا'!S8</f>
        <v>1958.5</v>
      </c>
      <c r="F14" s="162">
        <f>'تفاصيل يوم مونيكا كاتب'!B45</f>
        <v>7834</v>
      </c>
      <c r="G14" s="162">
        <f>'تفاصيل يوم مونيكا كاتب'!E45</f>
        <v>6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مونيكا'!B10</f>
        <v>0</v>
      </c>
      <c r="E15" s="177">
        <f>F15/'غياب مونيكا'!S8</f>
        <v>7831.5</v>
      </c>
      <c r="F15" s="95">
        <f>'تفاصيل يوم مونيكا'!B45</f>
        <v>31326</v>
      </c>
      <c r="G15" s="95">
        <f>'تفاصيل يوم مونيكا'!E45</f>
        <v>17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25498</v>
      </c>
      <c r="E16" s="178"/>
      <c r="F16" s="96"/>
      <c r="G16" s="96"/>
      <c r="S16" s="161"/>
    </row>
    <row r="17" spans="1:15" x14ac:dyDescent="0.25">
      <c r="A17" s="103">
        <v>1</v>
      </c>
      <c r="B17" s="201" t="s">
        <v>31</v>
      </c>
      <c r="C17" s="94" t="s">
        <v>22</v>
      </c>
      <c r="D17" s="164">
        <f>'تفاصيل يوم فاطمه خطاب'!B10</f>
        <v>4612</v>
      </c>
      <c r="E17" s="182">
        <f>F17/'فاطمه خطاب'!S8</f>
        <v>3521.2</v>
      </c>
      <c r="F17" s="95">
        <f>'تفاصيل يوم فاطمه خطاب'!B45</f>
        <v>17606</v>
      </c>
      <c r="G17" s="95">
        <f>'تفاصيل يوم فاطمه خطاب'!E45</f>
        <v>5</v>
      </c>
    </row>
    <row r="18" spans="1:15" x14ac:dyDescent="0.25">
      <c r="A18" s="103">
        <v>1</v>
      </c>
      <c r="B18" s="201" t="s">
        <v>30</v>
      </c>
      <c r="C18" s="94" t="s">
        <v>22</v>
      </c>
      <c r="D18" s="164">
        <f>'تفاصيل يوم دنيا'!B10</f>
        <v>4031</v>
      </c>
      <c r="E18" s="183">
        <f>F18/'غياب دنيا'!S8</f>
        <v>4117.5</v>
      </c>
      <c r="F18" s="95">
        <f>'تفاصيل يوم دنيا'!B45</f>
        <v>16470</v>
      </c>
      <c r="G18" s="95">
        <f>'تفاصيل يوم دنيا'!E45</f>
        <v>10</v>
      </c>
    </row>
    <row r="19" spans="1:15" x14ac:dyDescent="0.25">
      <c r="A19" s="103">
        <v>1</v>
      </c>
      <c r="B19" s="93" t="s">
        <v>34</v>
      </c>
      <c r="C19" s="94" t="s">
        <v>22</v>
      </c>
      <c r="D19" s="170">
        <f>'تفاصيل يوم كيرلس سمير'!B10</f>
        <v>0</v>
      </c>
      <c r="E19" s="177">
        <f>F19/'غياب كيرلس سمير'!S8</f>
        <v>6895</v>
      </c>
      <c r="F19" s="95">
        <f>'تفاصيل يوم كيرلس سمير'!B45</f>
        <v>27580</v>
      </c>
      <c r="G19" s="95">
        <f>'تفاصيل يوم كيرلس سمير'!E45</f>
        <v>20</v>
      </c>
    </row>
    <row r="20" spans="1:15" x14ac:dyDescent="0.25">
      <c r="A20" s="103">
        <v>1</v>
      </c>
      <c r="B20" s="201" t="s">
        <v>35</v>
      </c>
      <c r="C20" s="94" t="s">
        <v>22</v>
      </c>
      <c r="D20" s="164">
        <f>'تفاصيل يوم محمد حسن'!B10</f>
        <v>5151</v>
      </c>
      <c r="E20" s="183">
        <f>F20/'غياب محمد حسن'!S8</f>
        <v>4845.8</v>
      </c>
      <c r="F20" s="95">
        <f>'تفاصيل يوم محمد حسن'!B45</f>
        <v>24229</v>
      </c>
      <c r="G20" s="95">
        <f>'تفاصيل يوم محمد حسن'!E45</f>
        <v>14</v>
      </c>
    </row>
    <row r="21" spans="1:15" x14ac:dyDescent="0.25">
      <c r="A21" s="103">
        <v>1</v>
      </c>
      <c r="B21" s="201" t="s">
        <v>36</v>
      </c>
      <c r="C21" s="94" t="s">
        <v>22</v>
      </c>
      <c r="D21" s="164">
        <f>'تفاصيل يوم محمد بدر'!B10</f>
        <v>4054</v>
      </c>
      <c r="E21" s="183">
        <f>F21/' غياب محمد بدر'!S8</f>
        <v>4101.6000000000004</v>
      </c>
      <c r="F21" s="95">
        <f>'تفاصيل يوم محمد بدر'!B45</f>
        <v>20508</v>
      </c>
      <c r="G21" s="95">
        <f>'تفاصيل يوم محمد بدر'!E45</f>
        <v>12</v>
      </c>
    </row>
    <row r="22" spans="1:15" x14ac:dyDescent="0.25">
      <c r="A22" s="103">
        <v>1</v>
      </c>
      <c r="B22" s="201" t="s">
        <v>37</v>
      </c>
      <c r="C22" s="94" t="s">
        <v>22</v>
      </c>
      <c r="D22" s="164">
        <f>'تفاصيل يوم محمود صبحي'!B10</f>
        <v>4086</v>
      </c>
      <c r="E22" s="183">
        <f>F22/'غياب محمود صبحي'!S8</f>
        <v>4238.75</v>
      </c>
      <c r="F22" s="95">
        <f>'تفاصيل يوم محمود صبحي'!B45</f>
        <v>16955</v>
      </c>
      <c r="G22" s="95">
        <f>'تفاصيل يوم محمود صبحي'!E45</f>
        <v>10</v>
      </c>
    </row>
    <row r="23" spans="1:15" x14ac:dyDescent="0.25">
      <c r="A23" s="103">
        <v>1</v>
      </c>
      <c r="B23" s="201" t="s">
        <v>38</v>
      </c>
      <c r="C23" s="94" t="s">
        <v>22</v>
      </c>
      <c r="D23" s="164">
        <f>'تفاصيل يوم مروان'!B10</f>
        <v>4775</v>
      </c>
      <c r="E23" s="183">
        <f>F23/'غياب مروان'!S8</f>
        <v>4539.3999999999996</v>
      </c>
      <c r="F23" s="95">
        <f>'تفاصيل يوم مروان'!B45</f>
        <v>22697</v>
      </c>
      <c r="G23" s="95">
        <f>'تفاصيل يوم مروان'!E45</f>
        <v>15</v>
      </c>
    </row>
    <row r="24" spans="1:15" x14ac:dyDescent="0.25">
      <c r="A24" s="103">
        <v>1</v>
      </c>
      <c r="B24" s="201" t="s">
        <v>39</v>
      </c>
      <c r="C24" s="94" t="s">
        <v>22</v>
      </c>
      <c r="D24" s="163">
        <f>'تفاصيل يوم مريم درويش'!B10</f>
        <v>3967</v>
      </c>
      <c r="E24" s="183">
        <f>F24/'غياب مريم درويش'!S8</f>
        <v>4363.75</v>
      </c>
      <c r="F24" s="95">
        <f>'تفاصيل يوم مريم درويش'!B45</f>
        <v>17455</v>
      </c>
      <c r="G24" s="95">
        <f>'تفاصيل يوم مريم درويش'!E45</f>
        <v>8</v>
      </c>
    </row>
    <row r="25" spans="1:15" x14ac:dyDescent="0.25">
      <c r="A25" s="103">
        <v>1</v>
      </c>
      <c r="B25" s="201" t="s">
        <v>40</v>
      </c>
      <c r="C25" s="94" t="s">
        <v>22</v>
      </c>
      <c r="D25" s="164">
        <f>'تفاصيل يوم مريم احمد'!B10</f>
        <v>5026</v>
      </c>
      <c r="E25" s="183">
        <f>F25/'غياب مريم احمد'!S8</f>
        <v>4596.8</v>
      </c>
      <c r="F25" s="95">
        <f>'تفاصيل يوم مريم احمد'!B45</f>
        <v>22984</v>
      </c>
      <c r="G25" s="95">
        <f>'تفاصيل يوم مريم احمد'!E45</f>
        <v>10</v>
      </c>
    </row>
    <row r="26" spans="1:15" x14ac:dyDescent="0.25">
      <c r="A26" s="103">
        <v>2.5</v>
      </c>
      <c r="B26" s="201" t="s">
        <v>41</v>
      </c>
      <c r="C26" s="94" t="s">
        <v>22</v>
      </c>
      <c r="D26" s="164">
        <f>'تفاصيل يوم مروة السعداوي'!B10</f>
        <v>10123</v>
      </c>
      <c r="E26" s="183">
        <f>F26/'غياب مروة السعداوي'!S8</f>
        <v>10210.25</v>
      </c>
      <c r="F26" s="95">
        <f>'تفاصيل يوم مروة السعداوي'!B45</f>
        <v>40841</v>
      </c>
      <c r="G26" s="95">
        <f>'تفاصيل يوم مروة السعداوي'!E45</f>
        <v>20</v>
      </c>
    </row>
    <row r="27" spans="1:15" x14ac:dyDescent="0.25">
      <c r="A27" s="103">
        <v>1</v>
      </c>
      <c r="B27" s="201" t="s">
        <v>42</v>
      </c>
      <c r="C27" s="94" t="s">
        <v>22</v>
      </c>
      <c r="D27" s="163">
        <f>'تفاصيل يوم مروة جمال'!B10</f>
        <v>2501</v>
      </c>
      <c r="E27" s="182">
        <f>F27/'غياب مروة جمال'!S8</f>
        <v>3933</v>
      </c>
      <c r="F27" s="95">
        <f>'تفاصيل يوم مروة جمال'!B45</f>
        <v>19665</v>
      </c>
      <c r="G27" s="95">
        <f>'تفاصيل يوم مروة جمال'!E45</f>
        <v>9</v>
      </c>
    </row>
    <row r="28" spans="1:15" x14ac:dyDescent="0.25">
      <c r="A28" s="103">
        <v>2.5</v>
      </c>
      <c r="B28" s="201" t="s">
        <v>43</v>
      </c>
      <c r="C28" s="94" t="s">
        <v>22</v>
      </c>
      <c r="D28" s="164">
        <f>'تفاصيل يوم منه'!B10</f>
        <v>10456</v>
      </c>
      <c r="E28" s="183">
        <f>F28/'غياب منة'!S8</f>
        <v>9437</v>
      </c>
      <c r="F28" s="95">
        <f>'تفاصيل يوم منه'!B45</f>
        <v>37748</v>
      </c>
      <c r="G28" s="95">
        <f>'تفاصيل يوم منه'!E45</f>
        <v>15</v>
      </c>
    </row>
    <row r="29" spans="1:15" ht="14.25" customHeight="1" x14ac:dyDescent="0.25">
      <c r="A29" s="103">
        <v>1</v>
      </c>
      <c r="B29" s="201" t="s">
        <v>56</v>
      </c>
      <c r="C29" s="94" t="s">
        <v>22</v>
      </c>
      <c r="D29" s="164">
        <f>'تفاصيل يوم غاده'!B10</f>
        <v>5355</v>
      </c>
      <c r="E29" s="182">
        <f>F29/'غياب غادة'!S8</f>
        <v>2859</v>
      </c>
      <c r="F29" s="95">
        <f>'تفاصيل يوم غاده'!B45</f>
        <v>11436</v>
      </c>
      <c r="G29" s="95">
        <f>'تفاصيل يوم غاده'!E45</f>
        <v>5</v>
      </c>
    </row>
    <row r="30" spans="1:15" s="174" customFormat="1" ht="14.25" customHeight="1" x14ac:dyDescent="0.25">
      <c r="A30" s="103">
        <v>1</v>
      </c>
      <c r="B30" s="201" t="s">
        <v>434</v>
      </c>
      <c r="C30" s="94" t="s">
        <v>22</v>
      </c>
      <c r="D30" s="163">
        <f>'تفاصيل يوم غاده يوسف'!B10</f>
        <v>3590</v>
      </c>
      <c r="E30" s="182">
        <f>F30/'غياب غاده يوسف'!S8</f>
        <v>2361.4</v>
      </c>
      <c r="F30" s="95">
        <f>'تفاصيل يوم غاده يوسف'!B45</f>
        <v>11807</v>
      </c>
      <c r="G30" s="95">
        <f>'تفاصيل يوم غاده يوسف'!E45</f>
        <v>5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201" t="s">
        <v>45</v>
      </c>
      <c r="C31" s="94" t="s">
        <v>22</v>
      </c>
      <c r="D31" s="164">
        <f>'تفاصيل يوم نرمين'!B10</f>
        <v>5258</v>
      </c>
      <c r="E31" s="182">
        <f>F31/'غياب نرمين'!S8</f>
        <v>3555.2</v>
      </c>
      <c r="F31" s="95">
        <f>'تفاصيل يوم نرمين'!B45</f>
        <v>17776</v>
      </c>
      <c r="G31" s="95">
        <f>'تفاصيل يوم نرمين'!E45</f>
        <v>7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204">
        <f>'تفاصيل يوم نور عبداللاه'!B10</f>
        <v>0</v>
      </c>
      <c r="E32" s="205">
        <f>F32/'غياب نور عبداللاه'!S8</f>
        <v>0</v>
      </c>
      <c r="F32" s="95">
        <f>'تفاصيل يوم نور عبداللاه'!B45</f>
        <v>0</v>
      </c>
      <c r="G32" s="95">
        <f>'تفاصيل يوم نور عبداللاه'!E45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204">
        <f>'تفاصيل يوم رانا'!B11</f>
        <v>0</v>
      </c>
      <c r="E33" s="182">
        <f>F33/'غياب رانا'!S8</f>
        <v>3235</v>
      </c>
      <c r="F33" s="95">
        <f>'تفاصيل يوم رانا'!B46</f>
        <v>12940</v>
      </c>
      <c r="G33" s="95">
        <f>'تفاصيل يوم رانا'!E46</f>
        <v>7</v>
      </c>
    </row>
    <row r="34" spans="1:15" x14ac:dyDescent="0.25">
      <c r="A34" s="103">
        <v>1</v>
      </c>
      <c r="B34" s="201" t="s">
        <v>54</v>
      </c>
      <c r="C34" s="94" t="s">
        <v>22</v>
      </c>
      <c r="D34" s="164">
        <f>'تفاصيل يوم سلمي الصاوي'!B10</f>
        <v>5240</v>
      </c>
      <c r="E34" s="183">
        <f>F34/'غياب سلمي الصاوي'!S8</f>
        <v>5302</v>
      </c>
      <c r="F34" s="95">
        <f>'تفاصيل يوم سلمي الصاوي'!B45</f>
        <v>21208</v>
      </c>
      <c r="G34" s="95">
        <f>'تفاصيل يوم سلمي الصاوي'!E45</f>
        <v>10</v>
      </c>
    </row>
    <row r="35" spans="1:15" ht="14.25" customHeight="1" x14ac:dyDescent="0.25">
      <c r="A35" s="103">
        <v>1</v>
      </c>
      <c r="B35" s="201" t="s">
        <v>49</v>
      </c>
      <c r="C35" s="94" t="s">
        <v>22</v>
      </c>
      <c r="D35" s="163">
        <f>'تفاصيل يوم سيلفيا'!B10</f>
        <v>3644</v>
      </c>
      <c r="E35" s="182">
        <f>F35/'غياب سيلفيا'!S8</f>
        <v>3088.4</v>
      </c>
      <c r="F35" s="95">
        <f>'تفاصيل يوم سيلفيا'!B45</f>
        <v>15442</v>
      </c>
      <c r="G35" s="95">
        <f>'تفاصيل يوم سيلفيا'!E45</f>
        <v>10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170">
        <f>'تفاصيل يوم شهد'!B10</f>
        <v>0</v>
      </c>
      <c r="E36" s="182">
        <f>F36/'غياب شهد'!S8</f>
        <v>2661</v>
      </c>
      <c r="F36" s="95">
        <f>'تفاصيل يوم شهد'!B45</f>
        <v>5322</v>
      </c>
      <c r="G36" s="95">
        <f>'تفاصيل يوم شهد'!E45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204">
        <f>'تفاصيل يوم سمية'!B10</f>
        <v>0</v>
      </c>
      <c r="E37" s="205">
        <f>F37/'غياب سمية'!S8</f>
        <v>0</v>
      </c>
      <c r="F37" s="95">
        <f>'تفاصيل يوم سمية'!B45</f>
        <v>0</v>
      </c>
      <c r="G37" s="95">
        <f>'تفاصيل يوم سمية'!E45</f>
        <v>0</v>
      </c>
    </row>
    <row r="38" spans="1:15" s="147" customFormat="1" ht="13.5" customHeight="1" x14ac:dyDescent="0.25">
      <c r="A38" s="103">
        <v>1</v>
      </c>
      <c r="B38" s="202" t="s">
        <v>204</v>
      </c>
      <c r="C38" s="94" t="s">
        <v>22</v>
      </c>
      <c r="D38" s="164">
        <f>'تفاصيل يوم هويدا'!B10</f>
        <v>4033</v>
      </c>
      <c r="E38" s="182">
        <f>F38/'غياب هوايدا'!S8</f>
        <v>3792.75</v>
      </c>
      <c r="F38" s="95">
        <f>'تفاصيل يوم هويدا'!B45</f>
        <v>15171</v>
      </c>
      <c r="G38" s="95">
        <f>'تفاصيل يوم هويدا'!E45</f>
        <v>8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201" t="s">
        <v>51</v>
      </c>
      <c r="C39" s="94" t="s">
        <v>22</v>
      </c>
      <c r="D39" s="164">
        <f>'تفاصيل يوم سوزان'!B10</f>
        <v>5577</v>
      </c>
      <c r="E39" s="183">
        <f>F39/'غياب سوزان'!S8</f>
        <v>4503.25</v>
      </c>
      <c r="F39" s="95">
        <f>'تفاصيل يوم سوزان'!B45</f>
        <v>18013</v>
      </c>
      <c r="G39" s="95">
        <f>'تفاصيل يوم سوزان'!E45</f>
        <v>8</v>
      </c>
    </row>
    <row r="40" spans="1:15" ht="15.75" x14ac:dyDescent="0.25">
      <c r="A40" s="103">
        <v>1</v>
      </c>
      <c r="B40" s="201" t="s">
        <v>52</v>
      </c>
      <c r="C40" s="94" t="s">
        <v>22</v>
      </c>
      <c r="D40" s="164">
        <f>'تفاصيل يوم تقي'!B10</f>
        <v>4016</v>
      </c>
      <c r="E40" s="183">
        <f>F40/'غياب تقي'!S8</f>
        <v>4108</v>
      </c>
      <c r="F40" s="95">
        <f>'تفاصيل يوم تقي'!B45</f>
        <v>16432</v>
      </c>
      <c r="G40" s="95">
        <f>'تفاصيل يوم تقي'!E45</f>
        <v>9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3538.3499999999995</v>
      </c>
      <c r="F41" s="128"/>
      <c r="G41" s="128"/>
      <c r="H41" s="198">
        <f>SUM(D17:D40)+D8+D12+D14</f>
        <v>108994</v>
      </c>
      <c r="I41" s="198"/>
    </row>
    <row r="42" spans="1:15" x14ac:dyDescent="0.25">
      <c r="A42" s="103"/>
      <c r="B42" s="106"/>
      <c r="C42" s="103"/>
      <c r="D42" s="103"/>
      <c r="E42" s="103"/>
    </row>
    <row r="43" spans="1:15" x14ac:dyDescent="0.25">
      <c r="A43" s="103"/>
      <c r="B43" s="106"/>
      <c r="C43" s="103"/>
      <c r="D43" s="103"/>
      <c r="E43" s="191">
        <f>SUM(E17:E40)+E8+E12+E14</f>
        <v>106150.49999999999</v>
      </c>
    </row>
    <row r="44" spans="1:15" x14ac:dyDescent="0.25">
      <c r="B44" s="106"/>
      <c r="C44" s="103"/>
      <c r="D44" s="103"/>
      <c r="E44" s="103"/>
    </row>
    <row r="45" spans="1:15" x14ac:dyDescent="0.25">
      <c r="B45" s="106"/>
      <c r="C45" s="103"/>
      <c r="D45" s="103">
        <f>E43/A41</f>
        <v>3538.3499999999995</v>
      </c>
      <c r="E45" s="103"/>
    </row>
  </sheetData>
  <autoFilter ref="C3:C40" xr:uid="{00000000-0001-0000-3200-000000000000}"/>
  <mergeCells count="2">
    <mergeCell ref="B41:D41"/>
    <mergeCell ref="H40:I40"/>
  </mergeCells>
  <conditionalFormatting sqref="I30">
    <cfRule type="top10" dxfId="26" priority="1" bottom="1" rank="1"/>
  </conditionalFormatting>
  <hyperlinks>
    <hyperlink ref="B4" location="'تفاصيل يوم عمرو'!A1" display="عمرو" xr:uid="{00000000-0004-0000-3200-000000000000}"/>
    <hyperlink ref="B5" location="'تفاصيل يوم ميرهان'!A1" display="ميرهان" xr:uid="{00000000-0004-0000-3200-000001000000}"/>
    <hyperlink ref="B7" location="'تفاصيل يوم ايه عبده'!A1" display="ايه عبده" xr:uid="{00000000-0004-0000-3200-000002000000}"/>
    <hyperlink ref="B8" location="'تفاصيل يوم نور فرحات'!A1" display="نور فرحات" xr:uid="{00000000-0004-0000-3200-000003000000}"/>
    <hyperlink ref="B10" location="'تفاصيل يوم اسماء'!A1" display="أسماء" xr:uid="{00000000-0004-0000-3200-000004000000}"/>
    <hyperlink ref="B11" location="'تفاصيل يوم حسني'!A1" display="حسني" xr:uid="{00000000-0004-0000-3200-000005000000}"/>
    <hyperlink ref="B13" location="'تفاصيل يوم هبه'!A1" display="هبة" xr:uid="{00000000-0004-0000-3200-000006000000}"/>
    <hyperlink ref="B15" location="'تفاصيل يوم مونيكا'!A1" display="مونيكا" xr:uid="{00000000-0004-0000-3200-000007000000}"/>
    <hyperlink ref="B17" location="'تفاصيل يوم فاطمه خطاب'!A1" display="فاطمه خطاب" xr:uid="{00000000-0004-0000-3200-000008000000}"/>
    <hyperlink ref="B18" location="'تفاصيل يوم دنيا'!A1" display="دنيا" xr:uid="{00000000-0004-0000-3200-000009000000}"/>
    <hyperlink ref="B19" location="'تفاصيل يوم كيرلس سمير'!A1" display="كيرلس سمير" xr:uid="{00000000-0004-0000-3200-00000A000000}"/>
    <hyperlink ref="B20" location="'تفاصيل يوم محمد حسن'!A1" display="محمد حسن" xr:uid="{00000000-0004-0000-3200-00000B000000}"/>
    <hyperlink ref="B21" location="'تفاصيل يوم محمد بدر'!A1" display="محمد بدر" xr:uid="{00000000-0004-0000-3200-00000C000000}"/>
    <hyperlink ref="B22" location="'تفاصيل يوم محمود صبحي'!A1" display="محمود صبحي" xr:uid="{00000000-0004-0000-3200-00000D000000}"/>
    <hyperlink ref="B23" location="'تفاصيل يوم مروان'!A1" display=" مروان" xr:uid="{00000000-0004-0000-3200-00000E000000}"/>
    <hyperlink ref="B24" location="'تفاصيل يوم مريم درويش'!A1" display="مريم درويش" xr:uid="{00000000-0004-0000-3200-00000F000000}"/>
    <hyperlink ref="B25" location="'تفاصيل يوم مريم احمد'!A1" display="مريم احمد" xr:uid="{00000000-0004-0000-3200-000010000000}"/>
    <hyperlink ref="B26" location="'تفاصيل يوم مروة السعداوي'!A1" display="مروة السعداوي" xr:uid="{00000000-0004-0000-3200-000011000000}"/>
    <hyperlink ref="B27" location="'تفاصيل يوم مروة جمال'!A1" display="مروة جمال" xr:uid="{00000000-0004-0000-3200-000012000000}"/>
    <hyperlink ref="B28" location="'تفاصيل يوم منه'!A1" display="منة" xr:uid="{00000000-0004-0000-3200-000013000000}"/>
    <hyperlink ref="B29" location="'تفاصيل يوم غاده'!A1" display="غادة" xr:uid="{00000000-0004-0000-3200-000014000000}"/>
    <hyperlink ref="B31" location="'تفاصيل يوم نرمين'!A1" display="نرمين " xr:uid="{00000000-0004-0000-3200-000015000000}"/>
    <hyperlink ref="B32" location="'تفاصيل يوم نور عبداللاه'!A1" display="نور عبدلاه" xr:uid="{00000000-0004-0000-3200-000016000000}"/>
    <hyperlink ref="B33" location="'تفاصيل يوم رانا'!A1" display="رانا" xr:uid="{00000000-0004-0000-3200-000017000000}"/>
    <hyperlink ref="B34" location="'تفاصيل يوم سلمي الصاوي'!A1" display="سلمى الصاوي" xr:uid="{00000000-0004-0000-3200-000018000000}"/>
    <hyperlink ref="B35" location="'تفاصيل يوم سيلفيا'!A1" display="سيلفيا" xr:uid="{00000000-0004-0000-3200-000019000000}"/>
    <hyperlink ref="B36" location="'تفاصيل يوم شهد'!A1" display="شهد" xr:uid="{00000000-0004-0000-3200-00001A000000}"/>
    <hyperlink ref="B37" location="'تفاصيل يوم سمية'!A1" display="سمية" xr:uid="{00000000-0004-0000-3200-00001B000000}"/>
    <hyperlink ref="B39" location="'تفاصيل يوم سوزان'!A1" display="سوزان" xr:uid="{00000000-0004-0000-3200-00001C000000}"/>
    <hyperlink ref="B40" location="'تفاصيل يوم تقي'!A1" display="تقي" xr:uid="{00000000-0004-0000-3200-00001D000000}"/>
    <hyperlink ref="B38" location="'تفاصيل يوم هويدا'!A1" display="هوايدا محمد" xr:uid="{615E51EB-A474-42C0-98F9-9C36A8375E49}"/>
    <hyperlink ref="B9" location="'تفاصيل نور مراجع'!A1" display="نور فرحات" xr:uid="{646F2E2E-6366-425C-9731-FB95AD986527}"/>
    <hyperlink ref="B12" location="'تفاصيل هبه كاتب'!A1" display="هبة" xr:uid="{EC2837AD-2451-428C-BE72-872A0C66565E}"/>
    <hyperlink ref="B30" location="'تفاصيل يوم غاده يوسف'!A1" display="غاده يوسف" xr:uid="{12B36117-BB35-4E21-B449-DD769E8528C6}"/>
    <hyperlink ref="B14" location="'تفاصيل يوم مونيكا كاتب'!A1" display="مونيكا" xr:uid="{621BF396-011A-48C9-84FC-ED0AA2A53137}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S45"/>
  <sheetViews>
    <sheetView rightToLeft="1" workbookViewId="0">
      <pane ySplit="3" topLeftCell="A5" activePane="bottomLeft" state="frozen"/>
      <selection pane="bottomLeft" activeCell="D23" sqref="D23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743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عمرو'!B11</f>
        <v>0</v>
      </c>
      <c r="E4" s="177">
        <f>F4/'غياب عمرو'!S9</f>
        <v>0</v>
      </c>
      <c r="F4" s="95">
        <f>'تفاصيل يوم عمرو'!B46</f>
        <v>0</v>
      </c>
      <c r="G4" s="95">
        <f>'تفاصيل يوم عمرو'!E46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ميرهان'!B14</f>
        <v>0</v>
      </c>
      <c r="E5" s="177">
        <f>F5/'غياب ميرهان'!S9</f>
        <v>786.6</v>
      </c>
      <c r="F5" s="95">
        <f>'تفاصيل يوم ميرهان'!B49</f>
        <v>3933</v>
      </c>
      <c r="G5" s="95">
        <f>'تفاصيل يوم ميرهان'!E49</f>
        <v>3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عبده'!B11</f>
        <v>0</v>
      </c>
      <c r="E7" s="177">
        <f>F7/'غياب ايه عبده'!S9</f>
        <v>11854</v>
      </c>
      <c r="F7" s="95">
        <f>'تفاصيل يوم ايه عبده'!B46</f>
        <v>59270</v>
      </c>
      <c r="G7" s="95">
        <f>'تفاصيل يوم ايه عبده'!E46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فرحات'!B11</f>
        <v>0</v>
      </c>
      <c r="E8" s="192">
        <f>F8/'غياب نور فرحات'!S9</f>
        <v>846.75</v>
      </c>
      <c r="F8" s="162">
        <f>'تفاصيل يوم نور فرحات'!B46</f>
        <v>3387</v>
      </c>
      <c r="G8" s="162">
        <f>'تفاصيل يوم نور فرحات'!E46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مراجع'!B11</f>
        <v>0</v>
      </c>
      <c r="E9" s="177">
        <f>F9/'غياب نور فرحات'!S9</f>
        <v>19885.5</v>
      </c>
      <c r="F9" s="95">
        <f>'تفاصيل نور مراجع'!B46</f>
        <v>79542</v>
      </c>
      <c r="G9" s="95">
        <f>'تفاصيل نور مراجع'!E46</f>
        <v>44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اسماء'!B11</f>
        <v>0</v>
      </c>
      <c r="E10" s="177">
        <f>F10/'غياب اسماء'!S9</f>
        <v>7837.4</v>
      </c>
      <c r="F10" s="95">
        <f>'تفاصيل يوم اسماء'!B46</f>
        <v>39187</v>
      </c>
      <c r="G10" s="95">
        <f>'تفاصيل يوم اسماء'!E46</f>
        <v>30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حسني'!B11</f>
        <v>0</v>
      </c>
      <c r="E11" s="177">
        <f>F11/'غياب حسني'!S9</f>
        <v>0</v>
      </c>
      <c r="F11" s="95">
        <f>'تفاصيل يوم حسني'!B46</f>
        <v>0</v>
      </c>
      <c r="G11" s="95">
        <f>'تفاصيل يوم حسني'!E46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كاتب'!B11</f>
        <v>0</v>
      </c>
      <c r="E12" s="192">
        <f>F12/'غياب هبه'!S9</f>
        <v>2566</v>
      </c>
      <c r="F12" s="162">
        <f>'تفاصيل هبه كاتب'!B46</f>
        <v>15396</v>
      </c>
      <c r="G12" s="162">
        <f>'تفاصيل هبه كاتب'!E46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هبه'!B11</f>
        <v>48228</v>
      </c>
      <c r="E13" s="177">
        <f>F13/'غياب هبه'!S9</f>
        <v>24489.333333333332</v>
      </c>
      <c r="F13" s="95">
        <f>'تفاصيل يوم هبه'!B46</f>
        <v>146936</v>
      </c>
      <c r="G13" s="95">
        <f>'تفاصيل يوم هبه'!E46</f>
        <v>79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كاتب'!B11</f>
        <v>4006</v>
      </c>
      <c r="E14" s="162">
        <f>F14/'غياب مونيكا'!S9</f>
        <v>2960</v>
      </c>
      <c r="F14" s="162">
        <f>'تفاصيل يوم مونيكا كاتب'!B46</f>
        <v>11840</v>
      </c>
      <c r="G14" s="162">
        <f>'تفاصيل يوم مونيكا كاتب'!E46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مونيكا'!B11</f>
        <v>0</v>
      </c>
      <c r="E15" s="177">
        <f>F15/'غياب مونيكا'!S9</f>
        <v>7831.5</v>
      </c>
      <c r="F15" s="95">
        <f>'تفاصيل يوم مونيكا'!B46</f>
        <v>31326</v>
      </c>
      <c r="G15" s="95">
        <f>'تفاصيل يوم مونيكا'!E46</f>
        <v>17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48228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170">
        <f>'تفاصيل يوم فاطمه خطاب'!B11</f>
        <v>0</v>
      </c>
      <c r="E17" s="182">
        <f>F17/'فاطمه خطاب'!S9</f>
        <v>3521.2</v>
      </c>
      <c r="F17" s="95">
        <f>'تفاصيل يوم فاطمه خطاب'!B46</f>
        <v>17606</v>
      </c>
      <c r="G17" s="95">
        <f>'تفاصيل يوم فاطمه خطاب'!E46</f>
        <v>5</v>
      </c>
    </row>
    <row r="18" spans="1:15" x14ac:dyDescent="0.25">
      <c r="A18" s="103">
        <v>1</v>
      </c>
      <c r="B18" s="93" t="s">
        <v>30</v>
      </c>
      <c r="C18" s="94" t="s">
        <v>22</v>
      </c>
      <c r="D18" s="170">
        <f>'تفاصيل يوم دنيا'!B11</f>
        <v>0</v>
      </c>
      <c r="E18" s="183">
        <f>F18/'غياب دنيا'!S9</f>
        <v>4117.5</v>
      </c>
      <c r="F18" s="95">
        <f>'تفاصيل يوم دنيا'!B46</f>
        <v>16470</v>
      </c>
      <c r="G18" s="95">
        <f>'تفاصيل يوم دنيا'!E46</f>
        <v>10</v>
      </c>
    </row>
    <row r="19" spans="1:15" x14ac:dyDescent="0.25">
      <c r="A19" s="103">
        <v>1</v>
      </c>
      <c r="B19" s="93" t="s">
        <v>34</v>
      </c>
      <c r="C19" s="94" t="s">
        <v>22</v>
      </c>
      <c r="D19" s="170">
        <f>'تفاصيل يوم كيرلس سمير'!B11</f>
        <v>0</v>
      </c>
      <c r="E19" s="183">
        <f>F19/'غياب كيرلس سمير'!S9</f>
        <v>6895</v>
      </c>
      <c r="F19" s="95">
        <f>'تفاصيل يوم كيرلس سمير'!B46</f>
        <v>27580</v>
      </c>
      <c r="G19" s="95">
        <f>'تفاصيل يوم كيرلس سمير'!E46</f>
        <v>20</v>
      </c>
    </row>
    <row r="20" spans="1:15" x14ac:dyDescent="0.25">
      <c r="A20" s="103">
        <v>1</v>
      </c>
      <c r="B20" s="93" t="s">
        <v>35</v>
      </c>
      <c r="C20" s="94" t="s">
        <v>22</v>
      </c>
      <c r="D20" s="170">
        <f>'تفاصيل يوم محمد حسن'!B11</f>
        <v>0</v>
      </c>
      <c r="E20" s="183">
        <f>F20/'غياب محمد حسن'!S9</f>
        <v>4845.8</v>
      </c>
      <c r="F20" s="95">
        <f>'تفاصيل يوم محمد حسن'!B46</f>
        <v>24229</v>
      </c>
      <c r="G20" s="95">
        <f>'تفاصيل يوم محمد حسن'!E46</f>
        <v>14</v>
      </c>
    </row>
    <row r="21" spans="1:15" x14ac:dyDescent="0.25">
      <c r="A21" s="103">
        <v>1</v>
      </c>
      <c r="B21" s="93" t="s">
        <v>36</v>
      </c>
      <c r="C21" s="94" t="s">
        <v>22</v>
      </c>
      <c r="D21" s="170">
        <f>'تفاصيل يوم محمد بدر'!B11</f>
        <v>0</v>
      </c>
      <c r="E21" s="183">
        <f>F21/' غياب محمد بدر'!S9</f>
        <v>4101.6000000000004</v>
      </c>
      <c r="F21" s="95">
        <f>'تفاصيل يوم محمد بدر'!B46</f>
        <v>20508</v>
      </c>
      <c r="G21" s="95">
        <f>'تفاصيل يوم محمد بدر'!E46</f>
        <v>12</v>
      </c>
    </row>
    <row r="22" spans="1:15" x14ac:dyDescent="0.25">
      <c r="A22" s="103">
        <v>1</v>
      </c>
      <c r="B22" s="201" t="s">
        <v>37</v>
      </c>
      <c r="C22" s="94" t="s">
        <v>22</v>
      </c>
      <c r="D22" s="164">
        <f>'تفاصيل يوم محمود صبحي'!B11</f>
        <v>4495</v>
      </c>
      <c r="E22" s="183">
        <f>F22/'غياب محمود صبحي'!S9</f>
        <v>4290</v>
      </c>
      <c r="F22" s="95">
        <f>'تفاصيل يوم محمود صبحي'!B46</f>
        <v>21450</v>
      </c>
      <c r="G22" s="95">
        <f>'تفاصيل يوم محمود صبحي'!E46</f>
        <v>13</v>
      </c>
    </row>
    <row r="23" spans="1:15" x14ac:dyDescent="0.25">
      <c r="A23" s="103">
        <v>1</v>
      </c>
      <c r="B23" s="201" t="s">
        <v>38</v>
      </c>
      <c r="C23" s="94" t="s">
        <v>22</v>
      </c>
      <c r="D23" s="164">
        <f>'تفاصيل يوم مروان'!B11</f>
        <v>4183</v>
      </c>
      <c r="E23" s="183">
        <f>F23/'غياب مروان'!S9</f>
        <v>4480</v>
      </c>
      <c r="F23" s="95">
        <f>'تفاصيل يوم مروان'!B46</f>
        <v>26880</v>
      </c>
      <c r="G23" s="95">
        <f>'تفاصيل يوم مروان'!E46</f>
        <v>19</v>
      </c>
    </row>
    <row r="24" spans="1:15" x14ac:dyDescent="0.25">
      <c r="A24" s="103">
        <v>1</v>
      </c>
      <c r="B24" s="201" t="s">
        <v>39</v>
      </c>
      <c r="C24" s="94" t="s">
        <v>22</v>
      </c>
      <c r="D24" s="164">
        <f>'تفاصيل يوم مريم درويش'!B11</f>
        <v>5070</v>
      </c>
      <c r="E24" s="183">
        <f>F24/'غياب مريم درويش'!S9</f>
        <v>4505</v>
      </c>
      <c r="F24" s="95">
        <f>'تفاصيل يوم مريم درويش'!B46</f>
        <v>22525</v>
      </c>
      <c r="G24" s="95">
        <f>'تفاصيل يوم مريم درويش'!E46</f>
        <v>9</v>
      </c>
    </row>
    <row r="25" spans="1:15" x14ac:dyDescent="0.25">
      <c r="A25" s="103">
        <v>1</v>
      </c>
      <c r="B25" s="93" t="s">
        <v>40</v>
      </c>
      <c r="C25" s="94" t="s">
        <v>22</v>
      </c>
      <c r="D25" s="206">
        <f>'تفاصيل يوم مريم احمد'!B11</f>
        <v>0</v>
      </c>
      <c r="E25" s="183">
        <f>F25/'غياب مريم احمد'!S9</f>
        <v>4596.8</v>
      </c>
      <c r="F25" s="95">
        <f>'تفاصيل يوم مريم احمد'!B46</f>
        <v>22984</v>
      </c>
      <c r="G25" s="95">
        <f>'تفاصيل يوم مريم احمد'!E46</f>
        <v>10</v>
      </c>
    </row>
    <row r="26" spans="1:15" x14ac:dyDescent="0.25">
      <c r="A26" s="103">
        <v>2.5</v>
      </c>
      <c r="B26" s="201" t="s">
        <v>41</v>
      </c>
      <c r="C26" s="94" t="s">
        <v>22</v>
      </c>
      <c r="D26" s="164">
        <f>'تفاصيل يوم مروة السعداوي'!B11</f>
        <v>10100</v>
      </c>
      <c r="E26" s="183">
        <f>F26/'غياب مروة السعداوي'!S9</f>
        <v>10188.200000000001</v>
      </c>
      <c r="F26" s="95">
        <f>'تفاصيل يوم مروة السعداوي'!B46</f>
        <v>50941</v>
      </c>
      <c r="G26" s="95">
        <f>'تفاصيل يوم مروة السعداوي'!E46</f>
        <v>22</v>
      </c>
    </row>
    <row r="27" spans="1:15" x14ac:dyDescent="0.25">
      <c r="A27" s="103">
        <v>1</v>
      </c>
      <c r="B27" s="201" t="s">
        <v>42</v>
      </c>
      <c r="C27" s="94" t="s">
        <v>22</v>
      </c>
      <c r="D27" s="163">
        <f>'تفاصيل يوم مروة جمال'!B11</f>
        <v>3709</v>
      </c>
      <c r="E27" s="182">
        <f>F27/'غياب مروة جمال'!S9</f>
        <v>3895.6666666666665</v>
      </c>
      <c r="F27" s="95">
        <f>'تفاصيل يوم مروة جمال'!B46</f>
        <v>23374</v>
      </c>
      <c r="G27" s="95">
        <f>'تفاصيل يوم مروة جمال'!E46</f>
        <v>11</v>
      </c>
    </row>
    <row r="28" spans="1:15" x14ac:dyDescent="0.25">
      <c r="A28" s="103">
        <v>2.5</v>
      </c>
      <c r="B28" s="93" t="s">
        <v>43</v>
      </c>
      <c r="C28" s="94" t="s">
        <v>22</v>
      </c>
      <c r="D28" s="170">
        <f>'تفاصيل يوم منه'!B11</f>
        <v>0</v>
      </c>
      <c r="E28" s="183">
        <f>F28/'غياب منة'!S9</f>
        <v>9437</v>
      </c>
      <c r="F28" s="95">
        <f>'تفاصيل يوم منه'!B46</f>
        <v>37748</v>
      </c>
      <c r="G28" s="95">
        <f>'تفاصيل يوم منه'!E46</f>
        <v>15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170">
        <f>'تفاصيل يوم غاده'!B11</f>
        <v>0</v>
      </c>
      <c r="E29" s="182">
        <f>F29/'غياب غادة'!S9</f>
        <v>2859</v>
      </c>
      <c r="F29" s="95">
        <f>'تفاصيل يوم غاده'!B46</f>
        <v>11436</v>
      </c>
      <c r="G29" s="95">
        <f>'تفاصيل يوم غاده'!E46</f>
        <v>5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170">
        <f>'تفاصيل يوم غاده يوسف'!B11</f>
        <v>0</v>
      </c>
      <c r="E30" s="182">
        <f>F30/'غياب غاده يوسف'!S9</f>
        <v>2361.4</v>
      </c>
      <c r="F30" s="95">
        <f>'تفاصيل يوم غاده يوسف'!B46</f>
        <v>11807</v>
      </c>
      <c r="G30" s="95">
        <f>'تفاصيل يوم غاده يوسف'!E46</f>
        <v>5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201" t="s">
        <v>45</v>
      </c>
      <c r="C31" s="94" t="s">
        <v>22</v>
      </c>
      <c r="D31" s="164">
        <f>'تفاصيل يوم نرمين'!B11</f>
        <v>5021</v>
      </c>
      <c r="E31" s="182">
        <f>F31/'غياب نرمين'!S9</f>
        <v>3799.5</v>
      </c>
      <c r="F31" s="95">
        <f>'تفاصيل يوم نرمين'!B46</f>
        <v>22797</v>
      </c>
      <c r="G31" s="95">
        <f>'تفاصيل يوم نرمين'!E46</f>
        <v>9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203">
        <f>'تفاصيل يوم نور عبداللاه'!B11</f>
        <v>0</v>
      </c>
      <c r="E32" s="177">
        <f>F32/'غياب نور عبداللاه'!S9</f>
        <v>0</v>
      </c>
      <c r="F32" s="95">
        <f>'تفاصيل يوم نور عبداللاه'!B46</f>
        <v>0</v>
      </c>
      <c r="G32" s="95">
        <f>'تفاصيل يوم نور عبداللاه'!E46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203">
        <f>'تفاصيل يوم رانا'!B12</f>
        <v>0</v>
      </c>
      <c r="E33" s="182">
        <f>F33/'غياب رانا'!S9</f>
        <v>3235</v>
      </c>
      <c r="F33" s="95">
        <f>'تفاصيل يوم رانا'!B47</f>
        <v>12940</v>
      </c>
      <c r="G33" s="95">
        <f>'تفاصيل يوم رانا'!E47</f>
        <v>7</v>
      </c>
    </row>
    <row r="34" spans="1:15" x14ac:dyDescent="0.25">
      <c r="A34" s="103">
        <v>1</v>
      </c>
      <c r="B34" s="201" t="s">
        <v>54</v>
      </c>
      <c r="C34" s="94" t="s">
        <v>22</v>
      </c>
      <c r="D34" s="164">
        <f>'تفاصيل يوم سلمي الصاوي'!B11</f>
        <v>5246</v>
      </c>
      <c r="E34" s="183">
        <f>F34/'غياب سلمي الصاوي'!S9</f>
        <v>5290.8</v>
      </c>
      <c r="F34" s="95">
        <f>'تفاصيل يوم سلمي الصاوي'!B46</f>
        <v>26454</v>
      </c>
      <c r="G34" s="95">
        <f>'تفاصيل يوم سلمي الصاوي'!E46</f>
        <v>12</v>
      </c>
    </row>
    <row r="35" spans="1:15" ht="14.25" customHeight="1" x14ac:dyDescent="0.25">
      <c r="A35" s="103">
        <v>1</v>
      </c>
      <c r="B35" s="201" t="s">
        <v>49</v>
      </c>
      <c r="C35" s="94" t="s">
        <v>22</v>
      </c>
      <c r="D35" s="163">
        <f>'تفاصيل يوم سيلفيا'!B11</f>
        <v>3545</v>
      </c>
      <c r="E35" s="182">
        <f>F35/'غياب سيلفيا'!S9</f>
        <v>3797.4</v>
      </c>
      <c r="F35" s="95">
        <f>'تفاصيل يوم سيلفيا'!B46</f>
        <v>18987</v>
      </c>
      <c r="G35" s="95">
        <f>'تفاصيل يوم سيلفيا'!E46</f>
        <v>12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170">
        <f>'تفاصيل يوم شهد'!B11</f>
        <v>0</v>
      </c>
      <c r="E36" s="182">
        <f>F36/'غياب شهد'!S9</f>
        <v>2661</v>
      </c>
      <c r="F36" s="95">
        <f>'تفاصيل يوم شهد'!B46</f>
        <v>5322</v>
      </c>
      <c r="G36" s="95">
        <f>'تفاصيل يوم شهد'!E46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203">
        <f>'تفاصيل يوم سمية'!B11</f>
        <v>0</v>
      </c>
      <c r="E37" s="177">
        <f>F37/'غياب سمية'!S9</f>
        <v>0</v>
      </c>
      <c r="F37" s="95">
        <f>'تفاصيل يوم سمية'!B46</f>
        <v>0</v>
      </c>
      <c r="G37" s="95">
        <f>'تفاصيل يوم سمية'!E46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170">
        <f>'تفاصيل يوم هويدا'!B11</f>
        <v>0</v>
      </c>
      <c r="E38" s="182">
        <f>F38/'غياب هوايدا'!S9</f>
        <v>3792.75</v>
      </c>
      <c r="F38" s="95">
        <f>'تفاصيل يوم هويدا'!B46</f>
        <v>15171</v>
      </c>
      <c r="G38" s="95">
        <f>'تفاصيل يوم هويدا'!E46</f>
        <v>8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201" t="s">
        <v>51</v>
      </c>
      <c r="C39" s="94" t="s">
        <v>22</v>
      </c>
      <c r="D39" s="164">
        <f>'تفاصيل يوم سوزان'!B11</f>
        <v>4038</v>
      </c>
      <c r="E39" s="183">
        <f>F39/'غياب سوزان'!S9</f>
        <v>4410.2</v>
      </c>
      <c r="F39" s="95">
        <f>'تفاصيل يوم سوزان'!B46</f>
        <v>22051</v>
      </c>
      <c r="G39" s="95">
        <f>'تفاصيل يوم سوزان'!E46</f>
        <v>10</v>
      </c>
    </row>
    <row r="40" spans="1:15" ht="15.75" x14ac:dyDescent="0.25">
      <c r="A40" s="103">
        <v>1</v>
      </c>
      <c r="B40" s="201" t="s">
        <v>52</v>
      </c>
      <c r="C40" s="94" t="s">
        <v>22</v>
      </c>
      <c r="D40" s="164">
        <f>'تفاصيل يوم تقي'!B11</f>
        <v>4017</v>
      </c>
      <c r="E40" s="183">
        <f>F40/'غياب تقي'!S9</f>
        <v>4089.8</v>
      </c>
      <c r="F40" s="95">
        <f>'تفاصيل يوم تقي'!B46</f>
        <v>20449</v>
      </c>
      <c r="G40" s="95">
        <f>'تفاصيل يوم تقي'!E46</f>
        <v>11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3584.7788888888886</v>
      </c>
      <c r="F41" s="128"/>
      <c r="G41" s="128"/>
      <c r="H41" s="198">
        <f>SUM(D17:D40)+D8+D12+D14</f>
        <v>53430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107543.36666666665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3584.7788888888886</v>
      </c>
      <c r="E45" s="103"/>
    </row>
  </sheetData>
  <autoFilter ref="C3:C40" xr:uid="{00000000-0001-0000-3300-000000000000}"/>
  <mergeCells count="2">
    <mergeCell ref="B41:D41"/>
    <mergeCell ref="H40:I40"/>
  </mergeCells>
  <conditionalFormatting sqref="I30">
    <cfRule type="top10" dxfId="25" priority="1" bottom="1" rank="1"/>
  </conditionalFormatting>
  <hyperlinks>
    <hyperlink ref="B4" location="'تفاصيل يوم عمرو'!A1" display="عمرو" xr:uid="{00000000-0004-0000-3300-000000000000}"/>
    <hyperlink ref="B5" location="'تفاصيل يوم ميرهان'!A1" display="ميرهان" xr:uid="{00000000-0004-0000-3300-000001000000}"/>
    <hyperlink ref="B7" location="'تفاصيل يوم ايه عبده'!A1" display="ايه عبده" xr:uid="{00000000-0004-0000-3300-000002000000}"/>
    <hyperlink ref="B8" location="'تفاصيل يوم نور فرحات'!A1" display="نور فرحات" xr:uid="{00000000-0004-0000-3300-000003000000}"/>
    <hyperlink ref="B10" location="'تفاصيل يوم اسماء'!A1" display="أسماء" xr:uid="{00000000-0004-0000-3300-000004000000}"/>
    <hyperlink ref="B11" location="'تفاصيل يوم حسني'!A1" display="حسني" xr:uid="{00000000-0004-0000-3300-000005000000}"/>
    <hyperlink ref="B13" location="'تفاصيل يوم هبه'!A1" display="هبة" xr:uid="{00000000-0004-0000-3300-000006000000}"/>
    <hyperlink ref="B15" location="'تفاصيل يوم مونيكا'!A1" display="مونيكا" xr:uid="{00000000-0004-0000-3300-000007000000}"/>
    <hyperlink ref="B17" location="'تفاصيل يوم فاطمه خطاب'!A1" display="فاطمه خطاب" xr:uid="{00000000-0004-0000-3300-000008000000}"/>
    <hyperlink ref="B18" location="'تفاصيل يوم دنيا'!A1" display="دنيا" xr:uid="{00000000-0004-0000-3300-000009000000}"/>
    <hyperlink ref="B19" location="'تفاصيل يوم كيرلس سمير'!A1" display="كيرلس سمير" xr:uid="{00000000-0004-0000-3300-00000A000000}"/>
    <hyperlink ref="B20" location="'تفاصيل يوم محمد حسن'!A1" display="محمد حسن" xr:uid="{00000000-0004-0000-3300-00000B000000}"/>
    <hyperlink ref="B21" location="'تفاصيل يوم محمد بدر'!A1" display="محمد بدر" xr:uid="{00000000-0004-0000-3300-00000C000000}"/>
    <hyperlink ref="B22" location="'تفاصيل يوم محمود صبحي'!A1" display="محمود صبحي" xr:uid="{00000000-0004-0000-3300-00000D000000}"/>
    <hyperlink ref="B23" location="'تفاصيل يوم مروان'!A1" display=" مروان" xr:uid="{00000000-0004-0000-3300-00000E000000}"/>
    <hyperlink ref="B24" location="'تفاصيل يوم مريم درويش'!A1" display="مريم درويش" xr:uid="{00000000-0004-0000-3300-00000F000000}"/>
    <hyperlink ref="B25" location="'تفاصيل يوم مريم احمد'!A1" display="مريم احمد" xr:uid="{00000000-0004-0000-3300-000010000000}"/>
    <hyperlink ref="B26" location="'تفاصيل يوم مروة السعداوي'!A1" display="مروة السعداوي" xr:uid="{00000000-0004-0000-3300-000011000000}"/>
    <hyperlink ref="B27" location="'تفاصيل يوم مروة جمال'!A1" display="مروة جمال" xr:uid="{00000000-0004-0000-3300-000012000000}"/>
    <hyperlink ref="B28" location="'تفاصيل يوم منه'!A1" display="منة" xr:uid="{00000000-0004-0000-3300-000013000000}"/>
    <hyperlink ref="B29" location="'تفاصيل يوم غاده'!A1" display="غادة" xr:uid="{00000000-0004-0000-3300-000014000000}"/>
    <hyperlink ref="B31" location="'تفاصيل يوم نرمين'!A1" display="نرمين " xr:uid="{00000000-0004-0000-3300-000015000000}"/>
    <hyperlink ref="B32" location="'تفاصيل يوم نور عبداللاه'!A1" display="نور عبدلاه" xr:uid="{00000000-0004-0000-3300-000016000000}"/>
    <hyperlink ref="B33" location="'تفاصيل يوم رانا'!A1" display="رانا" xr:uid="{00000000-0004-0000-3300-000017000000}"/>
    <hyperlink ref="B34" location="'تفاصيل يوم سلمي الصاوي'!A1" display="سلمى الصاوي" xr:uid="{00000000-0004-0000-3300-000018000000}"/>
    <hyperlink ref="B35" location="'تفاصيل يوم سيلفيا'!A1" display="سيلفيا" xr:uid="{00000000-0004-0000-3300-000019000000}"/>
    <hyperlink ref="B36" location="'تفاصيل يوم شهد'!A1" display="شهد" xr:uid="{00000000-0004-0000-3300-00001A000000}"/>
    <hyperlink ref="B37" location="'تفاصيل يوم سمية'!A1" display="سمية" xr:uid="{00000000-0004-0000-3300-00001B000000}"/>
    <hyperlink ref="B39" location="'تفاصيل يوم سوزان'!A1" display="سوزان" xr:uid="{00000000-0004-0000-3300-00001C000000}"/>
    <hyperlink ref="B40" location="'تفاصيل يوم تقي'!A1" display="تقي" xr:uid="{00000000-0004-0000-3300-00001D000000}"/>
    <hyperlink ref="B38" location="'تفاصيل يوم هويدا'!A1" display="هوايدا محمد" xr:uid="{49F7DFCA-61A7-4D31-B148-B11546B1A4D3}"/>
    <hyperlink ref="B9" location="'تفاصيل نور مراجع'!A1" display="نور فرحات" xr:uid="{E6C5B1D1-89B6-409C-8503-48BED82E5A4E}"/>
    <hyperlink ref="B12" location="'تفاصيل هبه كاتب'!A1" display="هبة" xr:uid="{5847C7A2-2BD2-466B-BE87-43B8079D809B}"/>
    <hyperlink ref="B30" location="'تفاصيل يوم غاده يوسف'!A1" display="غاده يوسف" xr:uid="{58B83BDB-8E6C-418C-A3A0-BB548F0F4F15}"/>
    <hyperlink ref="B14" location="'تفاصيل يوم مونيكا كاتب'!A1" display="مونيكا" xr:uid="{4B63B766-3C6A-4FC4-959F-71BBCE2E3A77}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S45"/>
  <sheetViews>
    <sheetView rightToLeft="1" workbookViewId="0">
      <pane ySplit="3" topLeftCell="A4" activePane="bottomLeft" state="frozen"/>
      <selection pane="bottomLeft" activeCell="J27" sqref="J27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737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عمرو'!B12</f>
        <v>0</v>
      </c>
      <c r="E4" s="177">
        <f>F4/'غياب عمرو'!S10</f>
        <v>0</v>
      </c>
      <c r="F4" s="95">
        <f>'تفاصيل يوم عمرو'!B47</f>
        <v>0</v>
      </c>
      <c r="G4" s="95">
        <f>'تفاصيل يوم عمرو'!E47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ميرهان'!B15</f>
        <v>5745</v>
      </c>
      <c r="E5" s="177">
        <f>F5/'غياب ميرهان'!S10</f>
        <v>1613</v>
      </c>
      <c r="F5" s="95">
        <f>'تفاصيل يوم ميرهان'!B50</f>
        <v>9678</v>
      </c>
      <c r="G5" s="95">
        <f>'تفاصيل يوم ميرهان'!E50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عبده'!B12</f>
        <v>0</v>
      </c>
      <c r="E7" s="177">
        <f>F7/'غياب ايه عبده'!S10</f>
        <v>9878.3333333333339</v>
      </c>
      <c r="F7" s="95">
        <f>'تفاصيل يوم ايه عبده'!B47</f>
        <v>59270</v>
      </c>
      <c r="G7" s="95">
        <f>'تفاصيل يوم ايه عبده'!E47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فرحات'!B12</f>
        <v>0</v>
      </c>
      <c r="E8" s="192">
        <f>F8/'غياب نور فرحات'!S10</f>
        <v>677.4</v>
      </c>
      <c r="F8" s="162">
        <f>'تفاصيل يوم نور فرحات'!B47</f>
        <v>3387</v>
      </c>
      <c r="G8" s="162">
        <f>'تفاصيل يوم نور فرحات'!E47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مراجع'!B12</f>
        <v>26315</v>
      </c>
      <c r="E9" s="177">
        <f>F9/'غياب نور فرحات'!S10</f>
        <v>21171.4</v>
      </c>
      <c r="F9" s="95">
        <f>'تفاصيل نور مراجع'!B47</f>
        <v>105857</v>
      </c>
      <c r="G9" s="95">
        <f>'تفاصيل نور مراجع'!E47</f>
        <v>54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اسماء'!B12</f>
        <v>20875</v>
      </c>
      <c r="E10" s="177">
        <f>F10/'غياب اسماء'!S10</f>
        <v>10010.333333333334</v>
      </c>
      <c r="F10" s="95">
        <f>'تفاصيل يوم اسماء'!B47</f>
        <v>60062</v>
      </c>
      <c r="G10" s="95">
        <f>'تفاصيل يوم اسماء'!E47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حسني'!B12</f>
        <v>0</v>
      </c>
      <c r="E11" s="177">
        <f>F11/'غياب حسني'!S10</f>
        <v>0</v>
      </c>
      <c r="F11" s="95">
        <f>'تفاصيل يوم حسني'!B47</f>
        <v>0</v>
      </c>
      <c r="G11" s="95">
        <f>'تفاصيل يوم حسني'!E47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كاتب'!B12</f>
        <v>0</v>
      </c>
      <c r="E12" s="192">
        <f>F12/'غياب هبه'!S10</f>
        <v>2199.4285714285716</v>
      </c>
      <c r="F12" s="162">
        <f>'تفاصيل هبه كاتب'!B47</f>
        <v>15396</v>
      </c>
      <c r="G12" s="162">
        <f>'تفاصيل هبه كاتب'!E47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هبه'!B12</f>
        <v>26891</v>
      </c>
      <c r="E13" s="177">
        <f>F13/'غياب هبه'!S10</f>
        <v>24832.428571428572</v>
      </c>
      <c r="F13" s="95">
        <f>'تفاصيل يوم هبه'!B47</f>
        <v>173827</v>
      </c>
      <c r="G13" s="95">
        <f>'تفاصيل يوم هبه'!E47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كاتب'!B12</f>
        <v>0</v>
      </c>
      <c r="E14" s="162">
        <f>F14/'غياب مونيكا'!S10</f>
        <v>2368</v>
      </c>
      <c r="F14" s="162">
        <f>'تفاصيل يوم مونيكا كاتب'!B47</f>
        <v>11840</v>
      </c>
      <c r="G14" s="162">
        <f>'تفاصيل يوم مونيكا كاتب'!E47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مونيكا'!B12</f>
        <v>25048</v>
      </c>
      <c r="E15" s="177">
        <f>F15/'غياب مونيكا'!S10</f>
        <v>11274.8</v>
      </c>
      <c r="F15" s="95">
        <f>'تفاصيل يوم مونيكا'!B47</f>
        <v>56374</v>
      </c>
      <c r="G15" s="95">
        <f>'تفاصيل يوم مونيكا'!E47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104874</v>
      </c>
      <c r="E16" s="178"/>
      <c r="F16" s="96"/>
      <c r="G16" s="96"/>
      <c r="S16" s="161"/>
    </row>
    <row r="17" spans="1:15" x14ac:dyDescent="0.25">
      <c r="A17" s="103">
        <v>1</v>
      </c>
      <c r="B17" s="207" t="s">
        <v>31</v>
      </c>
      <c r="C17" s="94" t="s">
        <v>22</v>
      </c>
      <c r="D17" s="163">
        <f>'تفاصيل يوم فاطمه خطاب'!B12</f>
        <v>1027</v>
      </c>
      <c r="E17" s="182">
        <f>F17/'فاطمه خطاب'!S10</f>
        <v>3105.5</v>
      </c>
      <c r="F17" s="95">
        <f>'تفاصيل يوم فاطمه خطاب'!B47</f>
        <v>18633</v>
      </c>
      <c r="G17" s="95">
        <f>'تفاصيل يوم فاطمه خطاب'!E47</f>
        <v>6</v>
      </c>
    </row>
    <row r="18" spans="1:15" x14ac:dyDescent="0.25">
      <c r="A18" s="103">
        <v>1</v>
      </c>
      <c r="B18" s="207" t="s">
        <v>30</v>
      </c>
      <c r="C18" s="94" t="s">
        <v>22</v>
      </c>
      <c r="D18" s="164">
        <f>'تفاصيل يوم دنيا'!B12</f>
        <v>5050</v>
      </c>
      <c r="E18" s="183">
        <f>F18/'غياب دنيا'!S10</f>
        <v>4304</v>
      </c>
      <c r="F18" s="95">
        <f>'تفاصيل يوم دنيا'!B47</f>
        <v>21520</v>
      </c>
      <c r="G18" s="95">
        <f>'تفاصيل يوم دنيا'!E47</f>
        <v>13</v>
      </c>
    </row>
    <row r="19" spans="1:15" x14ac:dyDescent="0.25">
      <c r="A19" s="103">
        <v>1</v>
      </c>
      <c r="B19" s="207" t="s">
        <v>34</v>
      </c>
      <c r="C19" s="94" t="s">
        <v>22</v>
      </c>
      <c r="D19" s="164">
        <f>'تفاصيل يوم كيرلس سمير'!B12</f>
        <v>8425</v>
      </c>
      <c r="E19" s="183">
        <f>F19/'غياب كيرلس سمير'!S10</f>
        <v>7201</v>
      </c>
      <c r="F19" s="95">
        <f>'تفاصيل يوم كيرلس سمير'!B47</f>
        <v>36005</v>
      </c>
      <c r="G19" s="95">
        <f>'تفاصيل يوم كيرلس سمير'!E47</f>
        <v>27</v>
      </c>
    </row>
    <row r="20" spans="1:15" x14ac:dyDescent="0.25">
      <c r="A20" s="103">
        <v>1</v>
      </c>
      <c r="B20" s="207" t="s">
        <v>35</v>
      </c>
      <c r="C20" s="94" t="s">
        <v>22</v>
      </c>
      <c r="D20" s="164">
        <f>'تفاصيل يوم محمد حسن'!B12</f>
        <v>6383</v>
      </c>
      <c r="E20" s="183">
        <f>F20/'غياب محمد حسن'!S10</f>
        <v>5102</v>
      </c>
      <c r="F20" s="95">
        <f>'تفاصيل يوم محمد حسن'!B47</f>
        <v>30612</v>
      </c>
      <c r="G20" s="95">
        <f>'تفاصيل يوم محمد حسن'!E47</f>
        <v>16</v>
      </c>
    </row>
    <row r="21" spans="1:15" x14ac:dyDescent="0.25">
      <c r="A21" s="103">
        <v>1</v>
      </c>
      <c r="B21" s="207" t="s">
        <v>36</v>
      </c>
      <c r="C21" s="94" t="s">
        <v>22</v>
      </c>
      <c r="D21" s="163">
        <f>'تفاصيل يوم محمد بدر'!B12</f>
        <v>3146</v>
      </c>
      <c r="E21" s="182">
        <f>F21/' غياب محمد بدر'!S10</f>
        <v>3942.3333333333335</v>
      </c>
      <c r="F21" s="95">
        <f>'تفاصيل يوم محمد بدر'!B47</f>
        <v>23654</v>
      </c>
      <c r="G21" s="95">
        <f>'تفاصيل يوم محمد بدر'!E47</f>
        <v>15</v>
      </c>
    </row>
    <row r="22" spans="1:15" x14ac:dyDescent="0.25">
      <c r="A22" s="103">
        <v>1</v>
      </c>
      <c r="B22" s="207" t="s">
        <v>37</v>
      </c>
      <c r="C22" s="94" t="s">
        <v>22</v>
      </c>
      <c r="D22" s="164">
        <f>'تفاصيل يوم محمود صبحي'!B12</f>
        <v>5036</v>
      </c>
      <c r="E22" s="183">
        <f>F22/'غياب محمود صبحي'!S10</f>
        <v>4414.333333333333</v>
      </c>
      <c r="F22" s="95">
        <f>'تفاصيل يوم محمود صبحي'!B47</f>
        <v>26486</v>
      </c>
      <c r="G22" s="95">
        <f>'تفاصيل يوم محمود صبحي'!E47</f>
        <v>16</v>
      </c>
    </row>
    <row r="23" spans="1:15" x14ac:dyDescent="0.25">
      <c r="A23" s="103">
        <v>1</v>
      </c>
      <c r="B23" s="207" t="s">
        <v>38</v>
      </c>
      <c r="C23" s="94" t="s">
        <v>22</v>
      </c>
      <c r="D23" s="164">
        <f>'تفاصيل يوم مروان'!B12</f>
        <v>6050</v>
      </c>
      <c r="E23" s="183">
        <f>F23/'غياب مروان'!S10</f>
        <v>4704.2857142857147</v>
      </c>
      <c r="F23" s="95">
        <f>'تفاصيل يوم مروان'!B47</f>
        <v>32930</v>
      </c>
      <c r="G23" s="95">
        <f>'تفاصيل يوم مروان'!E47</f>
        <v>21</v>
      </c>
    </row>
    <row r="24" spans="1:15" x14ac:dyDescent="0.25">
      <c r="A24" s="103">
        <v>1</v>
      </c>
      <c r="B24" s="207" t="s">
        <v>39</v>
      </c>
      <c r="C24" s="94" t="s">
        <v>22</v>
      </c>
      <c r="D24" s="164">
        <f>'تفاصيل يوم مريم درويش'!B12</f>
        <v>6017</v>
      </c>
      <c r="E24" s="183">
        <f>F24/'غياب مريم درويش'!S10</f>
        <v>4757</v>
      </c>
      <c r="F24" s="95">
        <f>'تفاصيل يوم مريم درويش'!B47</f>
        <v>28542</v>
      </c>
      <c r="G24" s="95">
        <f>'تفاصيل يوم مريم درويش'!E47</f>
        <v>11</v>
      </c>
    </row>
    <row r="25" spans="1:15" x14ac:dyDescent="0.25">
      <c r="A25" s="103">
        <v>1</v>
      </c>
      <c r="B25" s="93" t="s">
        <v>40</v>
      </c>
      <c r="C25" s="94" t="s">
        <v>22</v>
      </c>
      <c r="D25" s="203">
        <f>'تفاصيل يوم مريم احمد'!B12</f>
        <v>0</v>
      </c>
      <c r="E25" s="183">
        <f>F25/'غياب مريم احمد'!S10</f>
        <v>4596.8</v>
      </c>
      <c r="F25" s="95">
        <f>'تفاصيل يوم مريم احمد'!B47</f>
        <v>22984</v>
      </c>
      <c r="G25" s="95">
        <f>'تفاصيل يوم مريم احمد'!E47</f>
        <v>10</v>
      </c>
    </row>
    <row r="26" spans="1:15" x14ac:dyDescent="0.25">
      <c r="A26" s="103">
        <v>2.5</v>
      </c>
      <c r="B26" s="207" t="s">
        <v>41</v>
      </c>
      <c r="C26" s="94" t="s">
        <v>22</v>
      </c>
      <c r="D26" s="164">
        <f>'تفاصيل يوم مروة السعداوي'!B12</f>
        <v>14977</v>
      </c>
      <c r="E26" s="183">
        <f>F26/'غياب مروة السعداوي'!S10</f>
        <v>10986.333333333334</v>
      </c>
      <c r="F26" s="95">
        <f>'تفاصيل يوم مروة السعداوي'!B47</f>
        <v>65918</v>
      </c>
      <c r="G26" s="95">
        <f>'تفاصيل يوم مروة السعداوي'!E47</f>
        <v>29</v>
      </c>
    </row>
    <row r="27" spans="1:15" x14ac:dyDescent="0.25">
      <c r="A27" s="103">
        <v>1</v>
      </c>
      <c r="B27" s="207" t="s">
        <v>42</v>
      </c>
      <c r="C27" s="94" t="s">
        <v>22</v>
      </c>
      <c r="D27" s="164">
        <f>'تفاصيل يوم مروة جمال'!B12</f>
        <v>8007</v>
      </c>
      <c r="E27" s="183">
        <f>F27/'غياب مروة جمال'!S10</f>
        <v>4483</v>
      </c>
      <c r="F27" s="95">
        <f>'تفاصيل يوم مروة جمال'!B47</f>
        <v>31381</v>
      </c>
      <c r="G27" s="95">
        <f>'تفاصيل يوم مروة جمال'!E47</f>
        <v>15</v>
      </c>
    </row>
    <row r="28" spans="1:15" x14ac:dyDescent="0.25">
      <c r="A28" s="103">
        <v>2.5</v>
      </c>
      <c r="B28" s="207" t="s">
        <v>43</v>
      </c>
      <c r="C28" s="94" t="s">
        <v>22</v>
      </c>
      <c r="D28" s="164">
        <f>'تفاصيل يوم منه'!B12</f>
        <v>13426</v>
      </c>
      <c r="E28" s="183">
        <f>F28/'غياب منة'!S10</f>
        <v>10234.799999999999</v>
      </c>
      <c r="F28" s="95">
        <f>'تفاصيل يوم منه'!B47</f>
        <v>51174</v>
      </c>
      <c r="G28" s="95">
        <f>'تفاصيل يوم منه'!E47</f>
        <v>18</v>
      </c>
    </row>
    <row r="29" spans="1:15" ht="14.25" customHeight="1" x14ac:dyDescent="0.25">
      <c r="A29" s="103">
        <v>1</v>
      </c>
      <c r="B29" s="207" t="s">
        <v>56</v>
      </c>
      <c r="C29" s="94" t="s">
        <v>22</v>
      </c>
      <c r="D29" s="164">
        <f>'تفاصيل يوم غاده'!B12</f>
        <v>6345</v>
      </c>
      <c r="E29" s="182">
        <f>F29/'غياب غادة'!S10</f>
        <v>3556.2</v>
      </c>
      <c r="F29" s="95">
        <f>'تفاصيل يوم غاده'!B47</f>
        <v>17781</v>
      </c>
      <c r="G29" s="95">
        <f>'تفاصيل يوم غاده'!E47</f>
        <v>9</v>
      </c>
    </row>
    <row r="30" spans="1:15" s="174" customFormat="1" ht="14.25" customHeight="1" x14ac:dyDescent="0.25">
      <c r="A30" s="103">
        <v>1</v>
      </c>
      <c r="B30" s="207" t="s">
        <v>434</v>
      </c>
      <c r="C30" s="94" t="s">
        <v>22</v>
      </c>
      <c r="D30" s="163">
        <f>'تفاصيل يوم غاده يوسف'!B12</f>
        <v>2947</v>
      </c>
      <c r="E30" s="182">
        <f>F30/'غياب غاده يوسف'!S10</f>
        <v>2459</v>
      </c>
      <c r="F30" s="95">
        <f>'تفاصيل يوم غاده يوسف'!B47</f>
        <v>14754</v>
      </c>
      <c r="G30" s="95">
        <f>'تفاصيل يوم غاده يوسف'!E47</f>
        <v>8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207" t="s">
        <v>45</v>
      </c>
      <c r="C31" s="94" t="s">
        <v>22</v>
      </c>
      <c r="D31" s="164">
        <f>'تفاصيل يوم نرمين'!B12</f>
        <v>8048</v>
      </c>
      <c r="E31" s="183">
        <f>F31/'غياب نرمين'!S10</f>
        <v>4406.4285714285716</v>
      </c>
      <c r="F31" s="95">
        <f>'تفاصيل يوم نرمين'!B47</f>
        <v>30845</v>
      </c>
      <c r="G31" s="95">
        <f>'تفاصيل يوم نرمين'!E47</f>
        <v>13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203">
        <f>'تفاصيل يوم نور عبداللاه'!B12</f>
        <v>0</v>
      </c>
      <c r="E32" s="177">
        <f>F32/'غياب نور عبداللاه'!S10</f>
        <v>0</v>
      </c>
      <c r="F32" s="95">
        <f>'تفاصيل يوم نور عبداللاه'!B47</f>
        <v>0</v>
      </c>
      <c r="G32" s="95">
        <f>'تفاصيل يوم نور عبداللاه'!E47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203">
        <f>'تفاصيل يوم رانا'!B13</f>
        <v>0</v>
      </c>
      <c r="E33" s="177">
        <f>F33/'غياب رانا'!S10</f>
        <v>3235</v>
      </c>
      <c r="F33" s="95">
        <f>'تفاصيل يوم رانا'!B48</f>
        <v>12940</v>
      </c>
      <c r="G33" s="95">
        <f>'تفاصيل يوم رانا'!E48</f>
        <v>7</v>
      </c>
    </row>
    <row r="34" spans="1:15" x14ac:dyDescent="0.25">
      <c r="A34" s="103">
        <v>1</v>
      </c>
      <c r="B34" s="207" t="s">
        <v>54</v>
      </c>
      <c r="C34" s="94" t="s">
        <v>22</v>
      </c>
      <c r="D34" s="164">
        <f>'تفاصيل يوم سلمي الصاوي'!B12</f>
        <v>6599</v>
      </c>
      <c r="E34" s="183">
        <f>F34/'غياب سلمي الصاوي'!S10</f>
        <v>5508.833333333333</v>
      </c>
      <c r="F34" s="95">
        <f>'تفاصيل يوم سلمي الصاوي'!B47</f>
        <v>33053</v>
      </c>
      <c r="G34" s="95">
        <f>'تفاصيل يوم سلمي الصاوي'!E47</f>
        <v>15</v>
      </c>
    </row>
    <row r="35" spans="1:15" ht="14.25" customHeight="1" x14ac:dyDescent="0.25">
      <c r="A35" s="103">
        <v>1</v>
      </c>
      <c r="B35" s="207" t="s">
        <v>49</v>
      </c>
      <c r="C35" s="94" t="s">
        <v>22</v>
      </c>
      <c r="D35" s="164">
        <f>'تفاصيل يوم سيلفيا'!B12</f>
        <v>4168</v>
      </c>
      <c r="E35" s="182">
        <f>F35/'غياب سيلفيا'!S10</f>
        <v>3859.1666666666665</v>
      </c>
      <c r="F35" s="95">
        <f>'تفاصيل يوم سيلفيا'!B47</f>
        <v>23155</v>
      </c>
      <c r="G35" s="95">
        <f>'تفاصيل يوم سيلفيا'!E47</f>
        <v>16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170">
        <f>'تفاصيل يوم شهد'!B12</f>
        <v>0</v>
      </c>
      <c r="E36" s="182">
        <f>F36/'غياب شهد'!S10</f>
        <v>2661</v>
      </c>
      <c r="F36" s="95">
        <f>'تفاصيل يوم شهد'!B47</f>
        <v>5322</v>
      </c>
      <c r="G36" s="95">
        <f>'تفاصيل يوم شهد'!E47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203">
        <f>'تفاصيل يوم سمية'!B12</f>
        <v>0</v>
      </c>
      <c r="E37" s="177">
        <f>F37/'غياب سمية'!S10</f>
        <v>0</v>
      </c>
      <c r="F37" s="95">
        <f>'تفاصيل يوم سمية'!B47</f>
        <v>0</v>
      </c>
      <c r="G37" s="95">
        <f>'تفاصيل يوم سمية'!E47</f>
        <v>0</v>
      </c>
    </row>
    <row r="38" spans="1:15" s="147" customFormat="1" ht="13.5" customHeight="1" x14ac:dyDescent="0.25">
      <c r="A38" s="103">
        <v>1</v>
      </c>
      <c r="B38" s="208" t="s">
        <v>204</v>
      </c>
      <c r="C38" s="94" t="s">
        <v>22</v>
      </c>
      <c r="D38" s="164">
        <f>'تفاصيل يوم هويدا'!B12</f>
        <v>4034</v>
      </c>
      <c r="E38" s="182">
        <f>F38/'غياب هوايدا'!S10</f>
        <v>3841</v>
      </c>
      <c r="F38" s="95">
        <f>'تفاصيل يوم هويدا'!B47</f>
        <v>19205</v>
      </c>
      <c r="G38" s="95">
        <f>'تفاصيل يوم هويدا'!E47</f>
        <v>10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207" t="s">
        <v>51</v>
      </c>
      <c r="C39" s="94" t="s">
        <v>22</v>
      </c>
      <c r="D39" s="164">
        <f>'تفاصيل يوم سوزان'!B12</f>
        <v>5896</v>
      </c>
      <c r="E39" s="183">
        <f>F39/'غياب سوزان'!S10</f>
        <v>4657.833333333333</v>
      </c>
      <c r="F39" s="95">
        <f>'تفاصيل يوم سوزان'!B47</f>
        <v>27947</v>
      </c>
      <c r="G39" s="95">
        <f>'تفاصيل يوم سوزان'!E47</f>
        <v>12</v>
      </c>
    </row>
    <row r="40" spans="1:15" ht="15.75" x14ac:dyDescent="0.25">
      <c r="A40" s="103">
        <v>1</v>
      </c>
      <c r="B40" s="207" t="s">
        <v>52</v>
      </c>
      <c r="C40" s="94" t="s">
        <v>22</v>
      </c>
      <c r="D40" s="163">
        <f>'تفاصيل يوم تقي'!B12</f>
        <v>3502</v>
      </c>
      <c r="E40" s="182">
        <f>F40/'غياب تقي'!S10</f>
        <v>3991.8333333333335</v>
      </c>
      <c r="F40" s="95">
        <f>'تفاصيل يوم تقي'!B47</f>
        <v>23951</v>
      </c>
      <c r="G40" s="95">
        <f>'تفاصيل يوم تقي'!E47</f>
        <v>12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3708.4169841269832</v>
      </c>
      <c r="F41" s="128"/>
      <c r="G41" s="128"/>
      <c r="H41" s="198">
        <f>SUM(D17:D40)+D8+D12+D14</f>
        <v>119083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111252.50952380949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3708.4169841269832</v>
      </c>
      <c r="E45" s="103"/>
    </row>
  </sheetData>
  <autoFilter ref="C3:D40" xr:uid="{00000000-0001-0000-3400-000000000000}"/>
  <mergeCells count="2">
    <mergeCell ref="B41:D41"/>
    <mergeCell ref="H40:I40"/>
  </mergeCells>
  <conditionalFormatting sqref="I30">
    <cfRule type="top10" dxfId="24" priority="1" bottom="1" rank="1"/>
  </conditionalFormatting>
  <hyperlinks>
    <hyperlink ref="B4" location="'تفاصيل يوم عمرو'!A1" display="عمرو" xr:uid="{00000000-0004-0000-3400-000000000000}"/>
    <hyperlink ref="B5" location="'تفاصيل يوم ميرهان'!A1" display="ميرهان" xr:uid="{00000000-0004-0000-3400-000001000000}"/>
    <hyperlink ref="B7" location="'تفاصيل يوم ايه عبده'!A1" display="ايه عبده" xr:uid="{00000000-0004-0000-3400-000002000000}"/>
    <hyperlink ref="B8" location="'تفاصيل يوم نور فرحات'!A1" display="نور فرحات" xr:uid="{00000000-0004-0000-3400-000003000000}"/>
    <hyperlink ref="B10" location="'تفاصيل يوم اسماء'!A1" display="أسماء" xr:uid="{00000000-0004-0000-3400-000004000000}"/>
    <hyperlink ref="B11" location="'تفاصيل يوم حسني'!A1" display="حسني" xr:uid="{00000000-0004-0000-3400-000005000000}"/>
    <hyperlink ref="B13" location="'تفاصيل يوم هبه'!A1" display="هبة" xr:uid="{00000000-0004-0000-3400-000006000000}"/>
    <hyperlink ref="B15" location="'تفاصيل يوم مونيكا'!A1" display="مونيكا" xr:uid="{00000000-0004-0000-3400-000007000000}"/>
    <hyperlink ref="B17" location="'تفاصيل يوم فاطمه خطاب'!A1" display="فاطمه خطاب" xr:uid="{00000000-0004-0000-3400-000008000000}"/>
    <hyperlink ref="B18" location="'تفاصيل يوم دنيا'!A1" display="دنيا" xr:uid="{00000000-0004-0000-3400-000009000000}"/>
    <hyperlink ref="B19" location="'تفاصيل يوم كيرلس سمير'!A1" display="كيرلس سمير" xr:uid="{00000000-0004-0000-3400-00000A000000}"/>
    <hyperlink ref="B20" location="'تفاصيل يوم محمد حسن'!A1" display="محمد حسن" xr:uid="{00000000-0004-0000-3400-00000B000000}"/>
    <hyperlink ref="B21" location="'تفاصيل يوم محمد بدر'!A1" display="محمد بدر" xr:uid="{00000000-0004-0000-3400-00000C000000}"/>
    <hyperlink ref="B22" location="'تفاصيل يوم محمود صبحي'!A1" display="محمود صبحي" xr:uid="{00000000-0004-0000-3400-00000D000000}"/>
    <hyperlink ref="B23" location="'تفاصيل يوم مروان'!A1" display=" مروان" xr:uid="{00000000-0004-0000-3400-00000E000000}"/>
    <hyperlink ref="B24" location="'تفاصيل يوم مريم درويش'!A1" display="مريم درويش" xr:uid="{00000000-0004-0000-3400-00000F000000}"/>
    <hyperlink ref="B25" location="'تفاصيل يوم مريم احمد'!A1" display="مريم احمد" xr:uid="{00000000-0004-0000-3400-000010000000}"/>
    <hyperlink ref="B26" location="'تفاصيل يوم مروة السعداوي'!A1" display="مروة السعداوي" xr:uid="{00000000-0004-0000-3400-000011000000}"/>
    <hyperlink ref="B27" location="'تفاصيل يوم مروة جمال'!A1" display="مروة جمال" xr:uid="{00000000-0004-0000-3400-000012000000}"/>
    <hyperlink ref="B28" location="'تفاصيل يوم منه'!A1" display="منة" xr:uid="{00000000-0004-0000-3400-000013000000}"/>
    <hyperlink ref="B29" location="'تفاصيل يوم غاده'!A1" display="غادة" xr:uid="{00000000-0004-0000-3400-000014000000}"/>
    <hyperlink ref="B31" location="'تفاصيل يوم نرمين'!A1" display="نرمين " xr:uid="{00000000-0004-0000-3400-000015000000}"/>
    <hyperlink ref="B32" location="'تفاصيل يوم نور عبداللاه'!A1" display="نور عبدلاه" xr:uid="{00000000-0004-0000-3400-000016000000}"/>
    <hyperlink ref="B33" location="'تفاصيل يوم رانا'!A1" display="رانا" xr:uid="{00000000-0004-0000-3400-000017000000}"/>
    <hyperlink ref="B34" location="'تفاصيل يوم سلمي الصاوي'!A1" display="سلمى الصاوي" xr:uid="{00000000-0004-0000-3400-000018000000}"/>
    <hyperlink ref="B35" location="'تفاصيل يوم سيلفيا'!A1" display="سيلفيا" xr:uid="{00000000-0004-0000-3400-000019000000}"/>
    <hyperlink ref="B36" location="'تفاصيل يوم شهد'!A1" display="شهد" xr:uid="{00000000-0004-0000-3400-00001A000000}"/>
    <hyperlink ref="B37" location="'تفاصيل يوم سمية'!A1" display="سمية" xr:uid="{00000000-0004-0000-3400-00001B000000}"/>
    <hyperlink ref="B39" location="'تفاصيل يوم سوزان'!A1" display="سوزان" xr:uid="{00000000-0004-0000-3400-00001C000000}"/>
    <hyperlink ref="B40" location="'تفاصيل يوم تقي'!A1" display="تقي" xr:uid="{00000000-0004-0000-3400-00001D000000}"/>
    <hyperlink ref="B38" location="'تفاصيل يوم هويدا'!A1" display="هوايدا محمد" xr:uid="{01177876-D462-4981-B960-2F71DDA97F7E}"/>
    <hyperlink ref="B9" location="'تفاصيل نور مراجع'!A1" display="نور فرحات" xr:uid="{73DB30EC-8C49-4ED4-A1A7-E895FD90047E}"/>
    <hyperlink ref="B12" location="'تفاصيل هبه كاتب'!A1" display="هبة" xr:uid="{9C24E87B-41C0-4D22-9453-D82DA535DCD2}"/>
    <hyperlink ref="B30" location="'تفاصيل يوم غاده يوسف'!A1" display="غاده يوسف" xr:uid="{69A407D3-E722-40E0-91DF-4E1F79423094}"/>
    <hyperlink ref="B14" location="'تفاصيل يوم مونيكا كاتب'!A1" display="مونيكا" xr:uid="{B448047C-8B1E-466D-8B23-DDE86F75B10B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S45"/>
  <sheetViews>
    <sheetView rightToLeft="1" workbookViewId="0">
      <pane ySplit="3" topLeftCell="A4" activePane="bottomLeft" state="frozen"/>
      <selection pane="bottomLeft" activeCell="B22" sqref="B22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920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عمرو'!B13</f>
        <v>0</v>
      </c>
      <c r="E4" s="177">
        <f>F4/'غياب عمرو'!S11</f>
        <v>0</v>
      </c>
      <c r="F4" s="95">
        <f>'تفاصيل يوم عمرو'!B48</f>
        <v>0</v>
      </c>
      <c r="G4" s="95">
        <f>'تفاصيل يوم عمرو'!E48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ميرهان'!B16</f>
        <v>0</v>
      </c>
      <c r="E5" s="177">
        <f>F5/'غياب ميرهان'!S11</f>
        <v>1382.5714285714287</v>
      </c>
      <c r="F5" s="95">
        <f>'تفاصيل يوم ميرهان'!B51</f>
        <v>9678</v>
      </c>
      <c r="G5" s="95">
        <f>'تفاصيل يوم ميرهان'!E51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87"/>
      <c r="B7" s="93" t="s">
        <v>26</v>
      </c>
      <c r="C7" s="94" t="s">
        <v>23</v>
      </c>
      <c r="D7" s="95">
        <f>'تفاصيل يوم ايه عبده'!B13</f>
        <v>0</v>
      </c>
      <c r="E7" s="177">
        <f>F7/'غياب ايه عبده'!S11</f>
        <v>8467.1428571428569</v>
      </c>
      <c r="F7" s="95">
        <f>'تفاصيل يوم ايه عبده'!B48</f>
        <v>59270</v>
      </c>
      <c r="G7" s="95">
        <f>'تفاصيل يوم ايه عبده'!E48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فرحات'!B13</f>
        <v>0</v>
      </c>
      <c r="E8" s="192">
        <f>F8/'غياب نور فرحات'!S11</f>
        <v>564.5</v>
      </c>
      <c r="F8" s="162">
        <f>'تفاصيل يوم نور فرحات'!B48</f>
        <v>3387</v>
      </c>
      <c r="G8" s="162">
        <f>'تفاصيل يوم نور فرحات'!E48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مراجع'!B13</f>
        <v>25194</v>
      </c>
      <c r="E9" s="177">
        <f>F9/'غياب نور فرحات'!S11</f>
        <v>21841.833333333332</v>
      </c>
      <c r="F9" s="95">
        <f>'تفاصيل نور مراجع'!B48</f>
        <v>131051</v>
      </c>
      <c r="G9" s="95">
        <f>'تفاصيل نور مراجع'!E48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اسماء'!B13</f>
        <v>0</v>
      </c>
      <c r="E10" s="177">
        <f>F10/'غياب اسماء'!S11</f>
        <v>8580.2857142857138</v>
      </c>
      <c r="F10" s="95">
        <f>'تفاصيل يوم اسماء'!B48</f>
        <v>60062</v>
      </c>
      <c r="G10" s="95">
        <f>'تفاصيل يوم اسماء'!E48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حسني'!B13</f>
        <v>0</v>
      </c>
      <c r="E11" s="177">
        <f>F11/'غياب حسني'!S11</f>
        <v>0</v>
      </c>
      <c r="F11" s="95">
        <f>'تفاصيل يوم حسني'!B48</f>
        <v>0</v>
      </c>
      <c r="G11" s="95">
        <f>'تفاصيل يوم حسني'!E48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كاتب'!B13</f>
        <v>0</v>
      </c>
      <c r="E12" s="192">
        <f>F12/'غياب هبه'!S11</f>
        <v>2199.4285714285716</v>
      </c>
      <c r="F12" s="162">
        <f>'تفاصيل هبه كاتب'!B48</f>
        <v>15396</v>
      </c>
      <c r="G12" s="162">
        <f>'تفاصيل هبه كاتب'!E48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هبه'!B13</f>
        <v>0</v>
      </c>
      <c r="E13" s="177">
        <f>F13/'غياب هبه'!S11</f>
        <v>24832.428571428572</v>
      </c>
      <c r="F13" s="95">
        <f>'تفاصيل يوم هبه'!B48</f>
        <v>173827</v>
      </c>
      <c r="G13" s="95">
        <f>'تفاصيل يوم هبه'!E48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كاتب'!B13</f>
        <v>0</v>
      </c>
      <c r="E14" s="192">
        <f>F14/'غياب مونيكا'!S11</f>
        <v>1973.3333333333333</v>
      </c>
      <c r="F14" s="162">
        <f>'تفاصيل يوم مونيكا كاتب'!B48</f>
        <v>11840</v>
      </c>
      <c r="G14" s="162">
        <f>'تفاصيل يوم مونيكا كاتب'!E48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مونيكا'!B13</f>
        <v>0</v>
      </c>
      <c r="E15" s="177">
        <f>F15/'غياب مونيكا'!S11</f>
        <v>9395.6666666666661</v>
      </c>
      <c r="F15" s="95">
        <f>'تفاصيل يوم مونيكا'!B48</f>
        <v>56374</v>
      </c>
      <c r="G15" s="95">
        <f>'تفاصيل يوم مونيكا'!E48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25194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164">
        <f>'تفاصيل يوم فاطمه خطاب'!B13</f>
        <v>8396</v>
      </c>
      <c r="E17" s="182">
        <f>F17/'فاطمه خطاب'!S11</f>
        <v>3861.2857142857142</v>
      </c>
      <c r="F17" s="95">
        <f>'تفاصيل يوم فاطمه خطاب'!B48</f>
        <v>27029</v>
      </c>
      <c r="G17" s="95">
        <f>'تفاصيل يوم فاطمه خطاب'!E48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164">
        <f>'تفاصيل يوم دنيا'!B13</f>
        <v>4030</v>
      </c>
      <c r="E18" s="183">
        <f>F18/'غياب دنيا'!S11</f>
        <v>4258.333333333333</v>
      </c>
      <c r="F18" s="95">
        <f>'تفاصيل يوم دنيا'!B48</f>
        <v>25550</v>
      </c>
      <c r="G18" s="95">
        <f>'تفاصيل يوم دنيا'!E48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164">
        <f>'تفاصيل يوم كيرلس سمير'!B13</f>
        <v>8116</v>
      </c>
      <c r="E19" s="183">
        <f>F19/'غياب كيرلس سمير'!S11</f>
        <v>7353.5</v>
      </c>
      <c r="F19" s="95">
        <f>'تفاصيل يوم كيرلس سمير'!B48</f>
        <v>44121</v>
      </c>
      <c r="G19" s="95">
        <f>'تفاصيل يوم كيرلس سمير'!E48</f>
        <v>32</v>
      </c>
    </row>
    <row r="20" spans="1:15" x14ac:dyDescent="0.25">
      <c r="A20" s="103">
        <v>1</v>
      </c>
      <c r="B20" s="93" t="s">
        <v>35</v>
      </c>
      <c r="C20" s="209" t="s">
        <v>22</v>
      </c>
      <c r="D20" s="95">
        <f>'تفاصيل يوم محمد حسن'!B13</f>
        <v>0</v>
      </c>
      <c r="E20" s="183">
        <f>F20/'غياب محمد حسن'!S11</f>
        <v>5102</v>
      </c>
      <c r="F20" s="95">
        <f>'تفاصيل يوم محمد حسن'!B48</f>
        <v>30612</v>
      </c>
      <c r="G20" s="95">
        <f>'تفاصيل يوم محمد حسن'!E48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164">
        <f>'تفاصيل يوم محمد بدر'!B13</f>
        <v>4317</v>
      </c>
      <c r="E21" s="182">
        <f>F21/' غياب محمد بدر'!S11</f>
        <v>3995.8571428571427</v>
      </c>
      <c r="F21" s="95">
        <f>'تفاصيل يوم محمد بدر'!B48</f>
        <v>27971</v>
      </c>
      <c r="G21" s="95">
        <f>'تفاصيل يوم محمد بدر'!E48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164">
        <f>'تفاصيل يوم محمود صبحي'!B13</f>
        <v>5141</v>
      </c>
      <c r="E22" s="183">
        <f>F22/'غياب محمود صبحي'!S11</f>
        <v>4518.1428571428569</v>
      </c>
      <c r="F22" s="95">
        <f>'تفاصيل يوم محمود صبحي'!B48</f>
        <v>31627</v>
      </c>
      <c r="G22" s="95">
        <f>'تفاصيل يوم محمود صبحي'!E48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164">
        <f>'تفاصيل يوم مروان'!B13</f>
        <v>5039</v>
      </c>
      <c r="E23" s="183">
        <f>F23/'غياب مروان'!S11</f>
        <v>4746.125</v>
      </c>
      <c r="F23" s="95">
        <f>'تفاصيل يوم مروان'!B48</f>
        <v>37969</v>
      </c>
      <c r="G23" s="95">
        <f>'تفاصيل يوم مروان'!E48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164">
        <f>'تفاصيل يوم مريم درويش'!B13</f>
        <v>6100</v>
      </c>
      <c r="E24" s="183">
        <f>F24/'غياب مريم درويش'!S11</f>
        <v>4948.8571428571431</v>
      </c>
      <c r="F24" s="95">
        <f>'تفاصيل يوم مريم درويش'!B48</f>
        <v>34642</v>
      </c>
      <c r="G24" s="95">
        <f>'تفاصيل يوم مريم درويش'!E48</f>
        <v>15</v>
      </c>
    </row>
    <row r="25" spans="1:15" x14ac:dyDescent="0.25">
      <c r="A25" s="103">
        <v>1</v>
      </c>
      <c r="B25" s="93" t="s">
        <v>40</v>
      </c>
      <c r="C25" s="203" t="s">
        <v>22</v>
      </c>
      <c r="D25" s="95">
        <f>'تفاصيل يوم مريم احمد'!B13</f>
        <v>0</v>
      </c>
      <c r="E25" s="183">
        <f>F25/'غياب مريم احمد'!S11</f>
        <v>4596.8</v>
      </c>
      <c r="F25" s="95">
        <f>'تفاصيل يوم مريم احمد'!B48</f>
        <v>22984</v>
      </c>
      <c r="G25" s="95">
        <f>'تفاصيل يوم مريم احمد'!E48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164">
        <f>'تفاصيل يوم مروة السعداوي'!B13</f>
        <v>10510</v>
      </c>
      <c r="E26" s="183">
        <f>F26/'غياب مروة السعداوي'!S11</f>
        <v>10918.285714285714</v>
      </c>
      <c r="F26" s="95">
        <f>'تفاصيل يوم مروة السعداوي'!B48</f>
        <v>76428</v>
      </c>
      <c r="G26" s="95">
        <f>'تفاصيل يوم مروة السعداوي'!E48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164">
        <f>'تفاصيل يوم مروة جمال'!B13</f>
        <v>5581</v>
      </c>
      <c r="E27" s="183">
        <f>F27/'غياب مروة جمال'!S11</f>
        <v>4620.25</v>
      </c>
      <c r="F27" s="95">
        <f>'تفاصيل يوم مروة جمال'!B48</f>
        <v>36962</v>
      </c>
      <c r="G27" s="95">
        <f>'تفاصيل يوم مروة جمال'!E48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164">
        <f>'تفاصيل يوم منه'!B13</f>
        <v>11530</v>
      </c>
      <c r="E28" s="183">
        <f>F28/'غياب منة'!S11</f>
        <v>10450.666666666666</v>
      </c>
      <c r="F28" s="95">
        <f>'تفاصيل يوم منه'!B48</f>
        <v>62704</v>
      </c>
      <c r="G28" s="95">
        <f>'تفاصيل يوم منه'!E48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164">
        <f>'تفاصيل يوم غاده'!B13</f>
        <v>6078</v>
      </c>
      <c r="E29" s="182">
        <f>F29/'غياب غادة'!S11</f>
        <v>3976.5</v>
      </c>
      <c r="F29" s="95">
        <f>'تفاصيل يوم غاده'!B48</f>
        <v>23859</v>
      </c>
      <c r="G29" s="95">
        <f>'تفاصيل يوم غاده'!E48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163">
        <f>'تفاصيل يوم غاده يوسف'!B13</f>
        <v>2808</v>
      </c>
      <c r="E30" s="182">
        <f>F30/'غياب غاده يوسف'!S11</f>
        <v>2508.8571428571427</v>
      </c>
      <c r="F30" s="95">
        <f>'تفاصيل يوم غاده يوسف'!B48</f>
        <v>17562</v>
      </c>
      <c r="G30" s="95">
        <f>'تفاصيل يوم غاده يوسف'!E48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164">
        <f>'تفاصيل يوم نرمين'!B13</f>
        <v>4161</v>
      </c>
      <c r="E31" s="183">
        <f>F31/'غياب نرمين'!S11</f>
        <v>4375.75</v>
      </c>
      <c r="F31" s="95">
        <f>'تفاصيل يوم نرمين'!B48</f>
        <v>35006</v>
      </c>
      <c r="G31" s="95">
        <f>'تفاصيل يوم نرمين'!E48</f>
        <v>16</v>
      </c>
    </row>
    <row r="32" spans="1:15" ht="15" customHeight="1" x14ac:dyDescent="0.25">
      <c r="A32" s="103">
        <v>1</v>
      </c>
      <c r="B32" s="93" t="s">
        <v>100</v>
      </c>
      <c r="C32" s="203" t="s">
        <v>22</v>
      </c>
      <c r="D32" s="95">
        <f>'تفاصيل يوم نور عبداللاه'!B13</f>
        <v>0</v>
      </c>
      <c r="E32" s="177">
        <f>F32/'غياب نور عبداللاه'!S11</f>
        <v>0</v>
      </c>
      <c r="F32" s="95">
        <f>'تفاصيل يوم نور عبداللاه'!B48</f>
        <v>0</v>
      </c>
      <c r="G32" s="95">
        <f>'تفاصيل يوم نور عبداللاه'!E48</f>
        <v>0</v>
      </c>
    </row>
    <row r="33" spans="1:15" x14ac:dyDescent="0.25">
      <c r="A33" s="103">
        <v>1</v>
      </c>
      <c r="B33" s="93" t="s">
        <v>47</v>
      </c>
      <c r="C33" s="203" t="s">
        <v>22</v>
      </c>
      <c r="D33" s="95">
        <f>'تفاصيل يوم رانا'!B14</f>
        <v>0</v>
      </c>
      <c r="E33" s="177">
        <f>F33/'غياب رانا'!S11</f>
        <v>3235</v>
      </c>
      <c r="F33" s="95">
        <f>'تفاصيل يوم رانا'!B49</f>
        <v>12940</v>
      </c>
      <c r="G33" s="95">
        <f>'تفاصيل يوم رانا'!E49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164">
        <f>'تفاصيل يوم سلمي الصاوي'!B13</f>
        <v>5930</v>
      </c>
      <c r="E34" s="183">
        <f>F34/'غياب سلمي الصاوي'!S11</f>
        <v>5569</v>
      </c>
      <c r="F34" s="95">
        <f>'تفاصيل يوم سلمي الصاوي'!B48</f>
        <v>38983</v>
      </c>
      <c r="G34" s="95">
        <f>'تفاصيل يوم سلمي الصاوي'!E48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164">
        <f>'تفاصيل يوم سيلفيا'!B13</f>
        <v>4122</v>
      </c>
      <c r="E35" s="182">
        <f>F35/'غياب سيلفيا'!S11</f>
        <v>3896.7142857142858</v>
      </c>
      <c r="F35" s="95">
        <f>'تفاصيل يوم سيلفيا'!B48</f>
        <v>27277</v>
      </c>
      <c r="G35" s="95">
        <f>'تفاصيل يوم سيلفيا'!E48</f>
        <v>19</v>
      </c>
    </row>
    <row r="36" spans="1:15" ht="14.25" customHeight="1" x14ac:dyDescent="0.25">
      <c r="A36" s="103">
        <v>1</v>
      </c>
      <c r="B36" s="93" t="s">
        <v>50</v>
      </c>
      <c r="C36" s="170" t="s">
        <v>22</v>
      </c>
      <c r="D36" s="95">
        <f>'تفاصيل يوم شهد'!B13</f>
        <v>0</v>
      </c>
      <c r="E36" s="182">
        <f>F36/'غياب شهد'!S11</f>
        <v>2661</v>
      </c>
      <c r="F36" s="95">
        <f>'تفاصيل يوم شهد'!B48</f>
        <v>5322</v>
      </c>
      <c r="G36" s="95">
        <f>'تفاصيل يوم شهد'!E48</f>
        <v>3</v>
      </c>
    </row>
    <row r="37" spans="1:15" ht="13.5" customHeight="1" x14ac:dyDescent="0.25">
      <c r="A37" s="103">
        <v>1</v>
      </c>
      <c r="B37" s="93" t="s">
        <v>53</v>
      </c>
      <c r="C37" s="203" t="s">
        <v>22</v>
      </c>
      <c r="D37" s="95">
        <f>'تفاصيل يوم سمية'!B13</f>
        <v>0</v>
      </c>
      <c r="E37" s="177">
        <f>F37/'غياب سمية'!S11</f>
        <v>0</v>
      </c>
      <c r="F37" s="95">
        <f>'تفاصيل يوم سمية'!B48</f>
        <v>0</v>
      </c>
      <c r="G37" s="95">
        <f>'تفاصيل يوم سمية'!E48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163">
        <f>'تفاصيل يوم هويدا'!B13</f>
        <v>3169</v>
      </c>
      <c r="E38" s="182">
        <f>F38/'غياب هوايدا'!S11</f>
        <v>3729</v>
      </c>
      <c r="F38" s="95">
        <f>'تفاصيل يوم هويدا'!B48</f>
        <v>22374</v>
      </c>
      <c r="G38" s="95">
        <f>'تفاصيل يوم هويدا'!E48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164">
        <f>'تفاصيل يوم سوزان'!B13</f>
        <v>5036</v>
      </c>
      <c r="E39" s="183">
        <f>F39/'غياب سوزان'!S11</f>
        <v>4711.8571428571431</v>
      </c>
      <c r="F39" s="95">
        <f>'تفاصيل يوم سوزان'!B48</f>
        <v>32983</v>
      </c>
      <c r="G39" s="95">
        <f>'تفاصيل يوم سوزان'!E48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164">
        <f>'تفاصيل يوم تقي'!B13</f>
        <v>5109</v>
      </c>
      <c r="E40" s="183">
        <f>F40/'غياب تقي'!S11</f>
        <v>4151.4285714285716</v>
      </c>
      <c r="F40" s="95">
        <f>'تفاصيل يوم تقي'!B48</f>
        <v>29060</v>
      </c>
      <c r="G40" s="95">
        <f>'تفاصيل يوم تقي'!E48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105173</v>
      </c>
      <c r="I41" s="198"/>
    </row>
    <row r="42" spans="1:15" x14ac:dyDescent="0.25"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500-000000000000}"/>
  <mergeCells count="2">
    <mergeCell ref="B41:D41"/>
    <mergeCell ref="H40:I40"/>
  </mergeCells>
  <conditionalFormatting sqref="I30">
    <cfRule type="top10" dxfId="23" priority="1" bottom="1" rank="1"/>
  </conditionalFormatting>
  <hyperlinks>
    <hyperlink ref="B4" location="'تفاصيل يوم عمرو'!A1" display="عمرو" xr:uid="{00000000-0004-0000-3500-000000000000}"/>
    <hyperlink ref="B5" location="'تفاصيل يوم ميرهان'!A1" display="ميرهان" xr:uid="{00000000-0004-0000-3500-000001000000}"/>
    <hyperlink ref="B7" location="'تفاصيل يوم ايه عبده'!A1" display="ايه عبده" xr:uid="{00000000-0004-0000-3500-000002000000}"/>
    <hyperlink ref="B8" location="'تفاصيل يوم نور فرحات'!A1" display="نور فرحات" xr:uid="{00000000-0004-0000-3500-000003000000}"/>
    <hyperlink ref="B10" location="'تفاصيل يوم اسماء'!A1" display="أسماء" xr:uid="{00000000-0004-0000-3500-000004000000}"/>
    <hyperlink ref="B11" location="'تفاصيل يوم حسني'!A1" display="حسني" xr:uid="{00000000-0004-0000-3500-000005000000}"/>
    <hyperlink ref="B13" location="'تفاصيل يوم هبه'!A1" display="هبة" xr:uid="{00000000-0004-0000-3500-000006000000}"/>
    <hyperlink ref="B15" location="'تفاصيل يوم مونيكا'!A1" display="مونيكا" xr:uid="{00000000-0004-0000-3500-000007000000}"/>
    <hyperlink ref="B17" location="'تفاصيل يوم فاطمه خطاب'!A1" display="فاطمه خطاب" xr:uid="{00000000-0004-0000-3500-000008000000}"/>
    <hyperlink ref="B18" location="'تفاصيل يوم دنيا'!A1" display="دنيا" xr:uid="{00000000-0004-0000-3500-000009000000}"/>
    <hyperlink ref="B19" location="'تفاصيل يوم كيرلس سمير'!A1" display="كيرلس سمير" xr:uid="{00000000-0004-0000-3500-00000A000000}"/>
    <hyperlink ref="B20" location="'تفاصيل يوم محمد حسن'!A1" display="محمد حسن" xr:uid="{00000000-0004-0000-3500-00000B000000}"/>
    <hyperlink ref="B21" location="'تفاصيل يوم محمد بدر'!A1" display="محمد بدر" xr:uid="{00000000-0004-0000-3500-00000C000000}"/>
    <hyperlink ref="B22" location="'تفاصيل يوم محمود صبحي'!A1" display="محمود صبحي" xr:uid="{00000000-0004-0000-3500-00000D000000}"/>
    <hyperlink ref="B23" location="'تفاصيل يوم مروان'!A1" display=" مروان" xr:uid="{00000000-0004-0000-3500-00000E000000}"/>
    <hyperlink ref="B24" location="'تفاصيل يوم مريم درويش'!A1" display="مريم درويش" xr:uid="{00000000-0004-0000-3500-00000F000000}"/>
    <hyperlink ref="B25" location="'تفاصيل يوم مريم احمد'!A1" display="مريم احمد" xr:uid="{00000000-0004-0000-3500-000010000000}"/>
    <hyperlink ref="B26" location="'تفاصيل يوم مروة السعداوي'!A1" display="مروة السعداوي" xr:uid="{00000000-0004-0000-3500-000011000000}"/>
    <hyperlink ref="B27" location="'تفاصيل يوم مروة جمال'!A1" display="مروة جمال" xr:uid="{00000000-0004-0000-3500-000012000000}"/>
    <hyperlink ref="B28" location="'تفاصيل يوم منه'!A1" display="منة" xr:uid="{00000000-0004-0000-3500-000013000000}"/>
    <hyperlink ref="B29" location="'تفاصيل يوم غاده'!A1" display="غادة" xr:uid="{00000000-0004-0000-3500-000014000000}"/>
    <hyperlink ref="B31" location="'تفاصيل يوم نرمين'!A1" display="نرمين " xr:uid="{00000000-0004-0000-3500-000015000000}"/>
    <hyperlink ref="B32" location="'تفاصيل يوم نور عبداللاه'!A1" display="نور عبدلاه" xr:uid="{00000000-0004-0000-3500-000016000000}"/>
    <hyperlink ref="B33" location="'تفاصيل يوم رانا'!A1" display="رانا" xr:uid="{00000000-0004-0000-3500-000017000000}"/>
    <hyperlink ref="B34" location="'تفاصيل يوم سلمي الصاوي'!A1" display="سلمى الصاوي" xr:uid="{00000000-0004-0000-3500-000018000000}"/>
    <hyperlink ref="B35" location="'تفاصيل يوم سيلفيا'!A1" display="سيلفيا" xr:uid="{00000000-0004-0000-3500-000019000000}"/>
    <hyperlink ref="B36" location="'تفاصيل يوم شهد'!A1" display="شهد" xr:uid="{00000000-0004-0000-3500-00001A000000}"/>
    <hyperlink ref="B37" location="'تفاصيل يوم سمية'!A1" display="سمية" xr:uid="{00000000-0004-0000-3500-00001B000000}"/>
    <hyperlink ref="B39" location="'تفاصيل يوم سوزان'!A1" display="سوزان" xr:uid="{00000000-0004-0000-3500-00001C000000}"/>
    <hyperlink ref="B40" location="'تفاصيل يوم تقي'!A1" display="تقي" xr:uid="{00000000-0004-0000-3500-00001D000000}"/>
    <hyperlink ref="B38" location="'تفاصيل يوم هويدا'!A1" display="هوايدا محمد" xr:uid="{E1532454-4DD3-4CEE-9B1D-BB553DE5D033}"/>
    <hyperlink ref="B9" location="'تفاصيل نور مراجع'!A1" display="نور فرحات" xr:uid="{AA683AFE-8C47-41A6-8FC8-CCE185070C53}"/>
    <hyperlink ref="B12" location="'تفاصيل هبه كاتب'!A1" display="هبة" xr:uid="{E815A6CD-7A93-4930-A7A2-4D21114F3FF5}"/>
    <hyperlink ref="B30" location="'تفاصيل يوم غاده يوسف'!A1" display="غاده يوسف" xr:uid="{BC525871-4299-465D-B865-17A7DB179C97}"/>
    <hyperlink ref="B14" location="'تفاصيل يوم مونيكا كاتب'!A1" display="مونيكا" xr:uid="{0D7E7F5B-672C-49A8-86FE-F5461B3DC669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عمرو'!B14</f>
        <v>0</v>
      </c>
      <c r="E4" s="177">
        <f>F4/'غياب عمرو'!S12</f>
        <v>0</v>
      </c>
      <c r="F4" s="95">
        <f>'تفاصيل يوم عمرو'!B49</f>
        <v>0</v>
      </c>
      <c r="G4" s="95">
        <f>'تفاصيل يوم عمرو'!E49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ميرهان'!B17</f>
        <v>0</v>
      </c>
      <c r="E5" s="177">
        <f>F5/'غياب ميرهان'!S12</f>
        <v>1382.5714285714287</v>
      </c>
      <c r="F5" s="95">
        <f>'تفاصيل يوم ميرهان'!B52</f>
        <v>9678</v>
      </c>
      <c r="G5" s="95">
        <f>'تفاصيل يوم ميرهان'!E52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عبده'!B14</f>
        <v>0</v>
      </c>
      <c r="E7" s="177">
        <f>F7/'غياب ايه عبده'!S12</f>
        <v>8467.1428571428569</v>
      </c>
      <c r="F7" s="95">
        <f>'تفاصيل يوم ايه عبده'!B49</f>
        <v>59270</v>
      </c>
      <c r="G7" s="95">
        <f>'تفاصيل يوم ايه عبده'!E49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فرحات'!B14</f>
        <v>0</v>
      </c>
      <c r="E8" s="192">
        <f>F8/'غياب نور فرحات'!S12</f>
        <v>564.5</v>
      </c>
      <c r="F8" s="162">
        <f>'تفاصيل يوم نور فرحات'!B49</f>
        <v>3387</v>
      </c>
      <c r="G8" s="162">
        <f>'تفاصيل يوم نور فرحات'!E49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مراجع'!B14</f>
        <v>0</v>
      </c>
      <c r="E9" s="177">
        <f>F9/'غياب نور فرحات'!S12</f>
        <v>21841.833333333332</v>
      </c>
      <c r="F9" s="95">
        <f>'تفاصيل نور مراجع'!B49</f>
        <v>131051</v>
      </c>
      <c r="G9" s="95">
        <f>'تفاصيل نور مراجع'!E49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اسماء'!B14</f>
        <v>0</v>
      </c>
      <c r="E10" s="177">
        <f>F10/'غياب اسماء'!S12</f>
        <v>8580.2857142857138</v>
      </c>
      <c r="F10" s="95">
        <f>'تفاصيل يوم اسماء'!B49</f>
        <v>60062</v>
      </c>
      <c r="G10" s="95">
        <f>'تفاصيل يوم اسماء'!E49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حسني'!B14</f>
        <v>0</v>
      </c>
      <c r="E11" s="177">
        <f>F11/'غياب حسني'!S12</f>
        <v>0</v>
      </c>
      <c r="F11" s="95">
        <f>'تفاصيل يوم حسني'!B49</f>
        <v>0</v>
      </c>
      <c r="G11" s="95">
        <f>'تفاصيل يوم حسني'!E49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كاتب'!B14</f>
        <v>0</v>
      </c>
      <c r="E12" s="192">
        <f>F12/'غياب هبه'!S12</f>
        <v>2199.4285714285716</v>
      </c>
      <c r="F12" s="162">
        <f>'تفاصيل هبه كاتب'!B49</f>
        <v>15396</v>
      </c>
      <c r="G12" s="162">
        <f>'تفاصيل هبه كاتب'!E49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هبه'!B14</f>
        <v>0</v>
      </c>
      <c r="E13" s="177">
        <f>F13/'غياب هبه'!S12</f>
        <v>24832.428571428572</v>
      </c>
      <c r="F13" s="95">
        <f>'تفاصيل يوم هبه'!B49</f>
        <v>173827</v>
      </c>
      <c r="G13" s="95">
        <f>'تفاصيل يوم هبه'!E49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كاتب'!B14</f>
        <v>0</v>
      </c>
      <c r="E14" s="162">
        <f>F14/'غياب مونيكا'!S12</f>
        <v>1973.3333333333333</v>
      </c>
      <c r="F14" s="162">
        <f>'تفاصيل يوم مونيكا كاتب'!B49</f>
        <v>11840</v>
      </c>
      <c r="G14" s="162">
        <f>'تفاصيل يوم مونيكا كاتب'!E49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مونيكا'!B14</f>
        <v>0</v>
      </c>
      <c r="E15" s="177">
        <f>F15/'غياب مونيكا'!S12</f>
        <v>9395.6666666666661</v>
      </c>
      <c r="F15" s="95">
        <f>'تفاصيل يوم مونيكا'!B49</f>
        <v>56374</v>
      </c>
      <c r="G15" s="95">
        <f>'تفاصيل يوم مونيكا'!E49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خطاب'!B14</f>
        <v>0</v>
      </c>
      <c r="E17" s="177">
        <f>F17/'فاطمه خطاب'!S12</f>
        <v>3861.2857142857142</v>
      </c>
      <c r="F17" s="95">
        <f>'تفاصيل يوم فاطمه خطاب'!B49</f>
        <v>27029</v>
      </c>
      <c r="G17" s="95">
        <f>'تفاصيل يوم فاطمه خطاب'!E49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دنيا'!B14</f>
        <v>0</v>
      </c>
      <c r="E18" s="177">
        <f>F18/'غياب دنيا'!S12</f>
        <v>4258.333333333333</v>
      </c>
      <c r="F18" s="95">
        <f>'تفاصيل يوم دنيا'!B49</f>
        <v>25550</v>
      </c>
      <c r="G18" s="95">
        <f>'تفاصيل يوم دنيا'!E49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سمير'!B14</f>
        <v>0</v>
      </c>
      <c r="E19" s="177">
        <f>F19/'غياب كيرلس سمير'!S12</f>
        <v>7353.5</v>
      </c>
      <c r="F19" s="95">
        <f>'تفاصيل يوم كيرلس سمير'!B49</f>
        <v>44121</v>
      </c>
      <c r="G19" s="95">
        <f>'تفاصيل يوم كيرلس سمير'!E49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حسن'!B14</f>
        <v>0</v>
      </c>
      <c r="E20" s="177">
        <f>F20/'غياب محمد حسن'!S12</f>
        <v>5102</v>
      </c>
      <c r="F20" s="95">
        <f>'تفاصيل يوم محمد حسن'!B49</f>
        <v>30612</v>
      </c>
      <c r="G20" s="95">
        <f>'تفاصيل يوم محمد حسن'!E49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بدر'!B14</f>
        <v>0</v>
      </c>
      <c r="E21" s="177">
        <f>F21/' غياب محمد بدر'!S12</f>
        <v>3995.8571428571427</v>
      </c>
      <c r="F21" s="95">
        <f>'تفاصيل يوم محمد بدر'!B49</f>
        <v>27971</v>
      </c>
      <c r="G21" s="95">
        <f>'تفاصيل يوم محمد بدر'!E49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صبحي'!B14</f>
        <v>0</v>
      </c>
      <c r="E22" s="177">
        <f>F22/'غياب محمود صبحي'!S12</f>
        <v>4518.1428571428569</v>
      </c>
      <c r="F22" s="95">
        <f>'تفاصيل يوم محمود صبحي'!B49</f>
        <v>31627</v>
      </c>
      <c r="G22" s="95">
        <f>'تفاصيل يوم محمود صبحي'!E49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مروان'!B14</f>
        <v>0</v>
      </c>
      <c r="E23" s="177">
        <f>F23/'غياب مروان'!S12</f>
        <v>4746.125</v>
      </c>
      <c r="F23" s="95">
        <f>'تفاصيل يوم مروان'!B49</f>
        <v>37969</v>
      </c>
      <c r="G23" s="95">
        <f>'تفاصيل يوم مروان'!E49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درويش'!B14</f>
        <v>0</v>
      </c>
      <c r="E24" s="177">
        <f>F24/'غياب مريم درويش'!S12</f>
        <v>4948.8571428571431</v>
      </c>
      <c r="F24" s="95">
        <f>'تفاصيل يوم مريم درويش'!B49</f>
        <v>34642</v>
      </c>
      <c r="G24" s="95">
        <f>'تفاصيل يوم مريم درويش'!E49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احمد'!B14</f>
        <v>0</v>
      </c>
      <c r="E25" s="177">
        <f>F25/'غياب مريم احمد'!S12</f>
        <v>4596.8</v>
      </c>
      <c r="F25" s="95">
        <f>'تفاصيل يوم مريم احمد'!B49</f>
        <v>22984</v>
      </c>
      <c r="G25" s="95">
        <f>'تفاصيل يوم مريم احمد'!E49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السعداوي'!B14</f>
        <v>0</v>
      </c>
      <c r="E26" s="177">
        <f>F26/'غياب مروة السعداوي'!S12</f>
        <v>10918.285714285714</v>
      </c>
      <c r="F26" s="95">
        <f>'تفاصيل يوم مروة السعداوي'!B49</f>
        <v>76428</v>
      </c>
      <c r="G26" s="95">
        <f>'تفاصيل يوم مروة السعداوي'!E49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جمال'!B14</f>
        <v>0</v>
      </c>
      <c r="E27" s="177">
        <f>F27/'غياب مروة جمال'!S12</f>
        <v>4620.25</v>
      </c>
      <c r="F27" s="95">
        <f>'تفاصيل يوم مروة جمال'!B49</f>
        <v>36962</v>
      </c>
      <c r="G27" s="95">
        <f>'تفاصيل يوم مروة جمال'!E49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منه'!B14</f>
        <v>0</v>
      </c>
      <c r="E28" s="177">
        <f>F28/'غياب منة'!S12</f>
        <v>10450.666666666666</v>
      </c>
      <c r="F28" s="95">
        <f>'تفاصيل يوم منه'!B49</f>
        <v>62704</v>
      </c>
      <c r="G28" s="95">
        <f>'تفاصيل يوم منه'!E49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غاده'!B14</f>
        <v>0</v>
      </c>
      <c r="E29" s="177">
        <f>F29/'غياب غادة'!S12</f>
        <v>3976.5</v>
      </c>
      <c r="F29" s="95">
        <f>'تفاصيل يوم غاده'!B49</f>
        <v>23859</v>
      </c>
      <c r="G29" s="95">
        <f>'تفاصيل يوم غاده'!E49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يوسف'!B14</f>
        <v>0</v>
      </c>
      <c r="E30" s="177">
        <f>F30/'غياب غاده يوسف'!S12</f>
        <v>2508.8571428571427</v>
      </c>
      <c r="F30" s="95">
        <f>'تفاصيل يوم غاده يوسف'!B49</f>
        <v>17562</v>
      </c>
      <c r="G30" s="95">
        <f>'تفاصيل يوم غاده يوسف'!E49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نرمين'!B14</f>
        <v>0</v>
      </c>
      <c r="E31" s="177">
        <f>F31/'غياب نرمين'!S12</f>
        <v>4375.75</v>
      </c>
      <c r="F31" s="95">
        <f>'تفاصيل يوم نرمين'!B49</f>
        <v>35006</v>
      </c>
      <c r="G31" s="95">
        <f>'تفاصيل يوم نرمين'!E49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عبداللاه'!B14</f>
        <v>0</v>
      </c>
      <c r="E32" s="177">
        <f>F32/'غياب نور عبداللاه'!S12</f>
        <v>0</v>
      </c>
      <c r="F32" s="95">
        <f>'تفاصيل يوم نور عبداللاه'!B49</f>
        <v>0</v>
      </c>
      <c r="G32" s="95">
        <f>'تفاصيل يوم نور عبداللاه'!E49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رانا'!B15</f>
        <v>0</v>
      </c>
      <c r="E33" s="177">
        <f>F33/'غياب رانا'!S12</f>
        <v>3235</v>
      </c>
      <c r="F33" s="95">
        <f>'تفاصيل يوم رانا'!B50</f>
        <v>12940</v>
      </c>
      <c r="G33" s="95">
        <f>'تفاصيل يوم رانا'!E50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الصاوي'!B14</f>
        <v>0</v>
      </c>
      <c r="E34" s="177">
        <f>F34/'غياب سلمي الصاوي'!S12</f>
        <v>5569</v>
      </c>
      <c r="F34" s="95">
        <f>'تفاصيل يوم سلمي الصاوي'!B49</f>
        <v>38983</v>
      </c>
      <c r="G34" s="95">
        <f>'تفاصيل يوم سلمي الصاوي'!E49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سيلفيا'!B14</f>
        <v>0</v>
      </c>
      <c r="E35" s="177">
        <f>F35/'غياب سيلفيا'!S12</f>
        <v>3896.7142857142858</v>
      </c>
      <c r="F35" s="95">
        <f>'تفاصيل يوم سيلفيا'!B49</f>
        <v>27277</v>
      </c>
      <c r="G35" s="95">
        <f>'تفاصيل يوم سيلفيا'!E49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شهد'!B14</f>
        <v>0</v>
      </c>
      <c r="E36" s="177">
        <f>F36/'غياب شهد'!S12</f>
        <v>2661</v>
      </c>
      <c r="F36" s="95">
        <f>'تفاصيل يوم شهد'!B49</f>
        <v>5322</v>
      </c>
      <c r="G36" s="95">
        <f>'تفاصيل يوم شهد'!E49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سمية'!B14</f>
        <v>0</v>
      </c>
      <c r="E37" s="177">
        <f>F37/'غياب سمية'!S12</f>
        <v>0</v>
      </c>
      <c r="F37" s="95">
        <f>'تفاصيل يوم سمية'!B49</f>
        <v>0</v>
      </c>
      <c r="G37" s="95">
        <f>'تفاصيل يوم سمية'!E49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هويدا'!B14</f>
        <v>0</v>
      </c>
      <c r="E38" s="177">
        <f>F38/'غياب هوايدا'!S12</f>
        <v>3729</v>
      </c>
      <c r="F38" s="95">
        <f>'تفاصيل يوم هويدا'!B49</f>
        <v>22374</v>
      </c>
      <c r="G38" s="95">
        <f>'تفاصيل يوم هويدا'!E49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سوزان'!B14</f>
        <v>0</v>
      </c>
      <c r="E39" s="177">
        <f>F39/'غياب سوزان'!S12</f>
        <v>4711.8571428571431</v>
      </c>
      <c r="F39" s="95">
        <f>'تفاصيل يوم سوزان'!B49</f>
        <v>32983</v>
      </c>
      <c r="G39" s="95">
        <f>'تفاصيل يوم سوزان'!E49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تقي'!B14</f>
        <v>0</v>
      </c>
      <c r="E40" s="177">
        <f>F40/'غياب تقي'!S12</f>
        <v>4151.4285714285716</v>
      </c>
      <c r="F40" s="95">
        <f>'تفاصيل يوم تقي'!B49</f>
        <v>29060</v>
      </c>
      <c r="G40" s="95">
        <f>'تفاصيل يوم تقي'!E49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600-000000000000}"/>
  <mergeCells count="2">
    <mergeCell ref="B41:D41"/>
    <mergeCell ref="H40:I40"/>
  </mergeCells>
  <conditionalFormatting sqref="I30">
    <cfRule type="top10" dxfId="22" priority="1" bottom="1" rank="1"/>
  </conditionalFormatting>
  <hyperlinks>
    <hyperlink ref="B4" location="'تفاصيل يوم عمرو'!A1" display="عمرو" xr:uid="{00000000-0004-0000-3600-000000000000}"/>
    <hyperlink ref="B5" location="'تفاصيل يوم ميرهان'!A1" display="ميرهان" xr:uid="{00000000-0004-0000-3600-000001000000}"/>
    <hyperlink ref="B7" location="'تفاصيل يوم ايه عبده'!A1" display="ايه عبده" xr:uid="{00000000-0004-0000-3600-000002000000}"/>
    <hyperlink ref="B8" location="'تفاصيل يوم نور فرحات'!A1" display="نور فرحات" xr:uid="{00000000-0004-0000-3600-000003000000}"/>
    <hyperlink ref="B10" location="'تفاصيل يوم اسماء'!A1" display="أسماء" xr:uid="{00000000-0004-0000-3600-000004000000}"/>
    <hyperlink ref="B11" location="'تفاصيل يوم حسني'!A1" display="حسني" xr:uid="{00000000-0004-0000-3600-000005000000}"/>
    <hyperlink ref="B13" location="'تفاصيل يوم هبه'!A1" display="هبة" xr:uid="{00000000-0004-0000-3600-000006000000}"/>
    <hyperlink ref="B15" location="'تفاصيل يوم مونيكا'!A1" display="مونيكا" xr:uid="{00000000-0004-0000-3600-000007000000}"/>
    <hyperlink ref="B17" location="'تفاصيل يوم فاطمه خطاب'!A1" display="فاطمه خطاب" xr:uid="{00000000-0004-0000-3600-000008000000}"/>
    <hyperlink ref="B18" location="'تفاصيل يوم دنيا'!A1" display="دنيا" xr:uid="{00000000-0004-0000-3600-000009000000}"/>
    <hyperlink ref="B19" location="'تفاصيل يوم كيرلس سمير'!A1" display="كيرلس سمير" xr:uid="{00000000-0004-0000-3600-00000A000000}"/>
    <hyperlink ref="B20" location="'تفاصيل يوم محمد حسن'!A1" display="محمد حسن" xr:uid="{00000000-0004-0000-3600-00000B000000}"/>
    <hyperlink ref="B21" location="'تفاصيل يوم محمد بدر'!A1" display="محمد بدر" xr:uid="{00000000-0004-0000-3600-00000C000000}"/>
    <hyperlink ref="B22" location="'تفاصيل يوم محمود صبحي'!A1" display="محمود صبحي" xr:uid="{00000000-0004-0000-3600-00000D000000}"/>
    <hyperlink ref="B23" location="'تفاصيل يوم مروان'!A1" display=" مروان" xr:uid="{00000000-0004-0000-3600-00000E000000}"/>
    <hyperlink ref="B24" location="'تفاصيل يوم مريم درويش'!A1" display="مريم درويش" xr:uid="{00000000-0004-0000-3600-00000F000000}"/>
    <hyperlink ref="B25" location="'تفاصيل يوم مريم احمد'!A1" display="مريم احمد" xr:uid="{00000000-0004-0000-3600-000010000000}"/>
    <hyperlink ref="B26" location="'تفاصيل يوم مروة السعداوي'!A1" display="مروة السعداوي" xr:uid="{00000000-0004-0000-3600-000011000000}"/>
    <hyperlink ref="B27" location="'تفاصيل يوم مروة جمال'!A1" display="مروة جمال" xr:uid="{00000000-0004-0000-3600-000012000000}"/>
    <hyperlink ref="B28" location="'تفاصيل يوم منه'!A1" display="منة" xr:uid="{00000000-0004-0000-3600-000013000000}"/>
    <hyperlink ref="B29" location="'تفاصيل يوم غاده'!A1" display="غادة" xr:uid="{00000000-0004-0000-3600-000014000000}"/>
    <hyperlink ref="B31" location="'تفاصيل يوم نرمين'!A1" display="نرمين " xr:uid="{00000000-0004-0000-3600-000015000000}"/>
    <hyperlink ref="B32" location="'تفاصيل يوم نور عبداللاه'!A1" display="نور عبدلاه" xr:uid="{00000000-0004-0000-3600-000016000000}"/>
    <hyperlink ref="B33" location="'تفاصيل يوم رانا'!A1" display="رانا" xr:uid="{00000000-0004-0000-3600-000017000000}"/>
    <hyperlink ref="B34" location="'تفاصيل يوم سلمي الصاوي'!A1" display="سلمى الصاوي" xr:uid="{00000000-0004-0000-3600-000018000000}"/>
    <hyperlink ref="B35" location="'تفاصيل يوم سيلفيا'!A1" display="سيلفيا" xr:uid="{00000000-0004-0000-3600-000019000000}"/>
    <hyperlink ref="B36" location="'تفاصيل يوم شهد'!A1" display="شهد" xr:uid="{00000000-0004-0000-3600-00001A000000}"/>
    <hyperlink ref="B37" location="'تفاصيل يوم سمية'!A1" display="سمية" xr:uid="{00000000-0004-0000-3600-00001B000000}"/>
    <hyperlink ref="B39" location="'تفاصيل يوم سوزان'!A1" display="سوزان" xr:uid="{00000000-0004-0000-3600-00001C000000}"/>
    <hyperlink ref="B40" location="'تفاصيل يوم تقي'!A1" display="تقي" xr:uid="{00000000-0004-0000-3600-00001D000000}"/>
    <hyperlink ref="B38" location="'تفاصيل يوم هويدا'!A1" display="هوايدا محمد" xr:uid="{3815450A-C6E0-4882-962E-183F8AC57E35}"/>
    <hyperlink ref="B9" location="'تفاصيل نور مراجع'!A1" display="نور فرحات" xr:uid="{C8DEF2D7-CED7-4F3C-AE8B-A9FD3D64AD49}"/>
    <hyperlink ref="B12" location="'تفاصيل هبه كاتب'!A1" display="هبة" xr:uid="{D64E313D-DB2F-4EFD-AB85-AEE2D9C001B9}"/>
    <hyperlink ref="B30" location="'تفاصيل يوم غاده يوسف'!A1" display="غاده يوسف" xr:uid="{C8745FF9-C3E5-48CB-9F40-8A1A5D6B5CD6}"/>
    <hyperlink ref="B14" location="'تفاصيل يوم مونيكا كاتب'!A1" display="مونيكا" xr:uid="{C43105E4-BC3F-4B90-B499-AB37F2B2767B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عمرو'!B15</f>
        <v>0</v>
      </c>
      <c r="E4" s="177">
        <f>F4/'غياب عمرو'!S13</f>
        <v>0</v>
      </c>
      <c r="F4" s="95">
        <f>'تفاصيل يوم عمرو'!B50</f>
        <v>0</v>
      </c>
      <c r="G4" s="95">
        <f>'تفاصيل يوم عمرو'!E50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ميرهان'!B18</f>
        <v>0</v>
      </c>
      <c r="E5" s="177">
        <f>F5/'غياب ميرهان'!S13</f>
        <v>1382.5714285714287</v>
      </c>
      <c r="F5" s="95">
        <f>'تفاصيل يوم ميرهان'!B53</f>
        <v>9678</v>
      </c>
      <c r="G5" s="95">
        <f>'تفاصيل يوم ميرهان'!E53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عبده'!B15</f>
        <v>0</v>
      </c>
      <c r="E7" s="177">
        <f>F7/'غياب ايه عبده'!S13</f>
        <v>8467.1428571428569</v>
      </c>
      <c r="F7" s="95">
        <f>'تفاصيل يوم ايه عبده'!B50</f>
        <v>59270</v>
      </c>
      <c r="G7" s="95">
        <f>'تفاصيل يوم ايه عبده'!E50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فرحات'!B15</f>
        <v>0</v>
      </c>
      <c r="E8" s="192">
        <f>F8/'غياب نور فرحات'!S13</f>
        <v>564.5</v>
      </c>
      <c r="F8" s="162">
        <f>'تفاصيل يوم نور فرحات'!B50</f>
        <v>3387</v>
      </c>
      <c r="G8" s="162">
        <f>'تفاصيل يوم نور فرحات'!E50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مراجع'!B15</f>
        <v>0</v>
      </c>
      <c r="E9" s="177">
        <f>F9/'غياب نور فرحات'!S13</f>
        <v>21841.833333333332</v>
      </c>
      <c r="F9" s="95">
        <f>'تفاصيل نور مراجع'!B50</f>
        <v>131051</v>
      </c>
      <c r="G9" s="95">
        <f>'تفاصيل نور مراجع'!E50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اسماء'!B15</f>
        <v>0</v>
      </c>
      <c r="E10" s="177">
        <f>F10/'غياب اسماء'!S13</f>
        <v>8580.2857142857138</v>
      </c>
      <c r="F10" s="95">
        <f>'تفاصيل يوم اسماء'!B50</f>
        <v>60062</v>
      </c>
      <c r="G10" s="95">
        <f>'تفاصيل يوم اسماء'!E50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حسني'!B15</f>
        <v>0</v>
      </c>
      <c r="E11" s="177">
        <f>F11/'غياب حسني'!S13</f>
        <v>0</v>
      </c>
      <c r="F11" s="95">
        <f>'تفاصيل يوم حسني'!B50</f>
        <v>0</v>
      </c>
      <c r="G11" s="95">
        <f>'تفاصيل يوم حسني'!E50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كاتب'!B15</f>
        <v>0</v>
      </c>
      <c r="E12" s="192">
        <f>F12/'غياب هبه'!S13</f>
        <v>2199.4285714285716</v>
      </c>
      <c r="F12" s="162">
        <f>'تفاصيل هبه كاتب'!B50</f>
        <v>15396</v>
      </c>
      <c r="G12" s="162">
        <f>'تفاصيل هبه كاتب'!E50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هبه'!B15</f>
        <v>0</v>
      </c>
      <c r="E13" s="177">
        <f>F13/'غياب هبه'!S13</f>
        <v>24832.428571428572</v>
      </c>
      <c r="F13" s="95">
        <f>'تفاصيل يوم هبه'!B50</f>
        <v>173827</v>
      </c>
      <c r="G13" s="95">
        <f>'تفاصيل يوم هبه'!E50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كاتب'!B15</f>
        <v>0</v>
      </c>
      <c r="E14" s="162">
        <f>F14/'غياب مونيكا'!S13</f>
        <v>1973.3333333333333</v>
      </c>
      <c r="F14" s="162">
        <f>'تفاصيل يوم مونيكا كاتب'!B50</f>
        <v>11840</v>
      </c>
      <c r="G14" s="162">
        <f>'تفاصيل يوم مونيكا كاتب'!E50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مونيكا'!B15</f>
        <v>0</v>
      </c>
      <c r="E15" s="177">
        <f>F15/'غياب مونيكا'!S13</f>
        <v>9395.6666666666661</v>
      </c>
      <c r="F15" s="95">
        <f>'تفاصيل يوم مونيكا'!B50</f>
        <v>56374</v>
      </c>
      <c r="G15" s="95">
        <f>'تفاصيل يوم مونيكا'!E50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خطاب'!B15</f>
        <v>0</v>
      </c>
      <c r="E17" s="177">
        <f>F17/'فاطمه خطاب'!S13</f>
        <v>3861.2857142857142</v>
      </c>
      <c r="F17" s="95">
        <f>'تفاصيل يوم فاطمه خطاب'!B50</f>
        <v>27029</v>
      </c>
      <c r="G17" s="95">
        <f>'تفاصيل يوم فاطمه خطاب'!E50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دنيا'!B15</f>
        <v>0</v>
      </c>
      <c r="E18" s="177">
        <f>F18/'غياب دنيا'!S13</f>
        <v>4258.333333333333</v>
      </c>
      <c r="F18" s="95">
        <f>'تفاصيل يوم دنيا'!B50</f>
        <v>25550</v>
      </c>
      <c r="G18" s="95">
        <f>'تفاصيل يوم دنيا'!E50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سمير'!B15</f>
        <v>0</v>
      </c>
      <c r="E19" s="177">
        <f>F19/'غياب كيرلس سمير'!S13</f>
        <v>7353.5</v>
      </c>
      <c r="F19" s="95">
        <f>'تفاصيل يوم كيرلس سمير'!B50</f>
        <v>44121</v>
      </c>
      <c r="G19" s="95">
        <f>'تفاصيل يوم كيرلس سمير'!E50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حسن'!B15</f>
        <v>0</v>
      </c>
      <c r="E20" s="177">
        <f>F20/'غياب محمد حسن'!S13</f>
        <v>5102</v>
      </c>
      <c r="F20" s="95">
        <f>'تفاصيل يوم محمد حسن'!B50</f>
        <v>30612</v>
      </c>
      <c r="G20" s="95">
        <f>'تفاصيل يوم محمد حسن'!E50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بدر'!B15</f>
        <v>0</v>
      </c>
      <c r="E21" s="177">
        <f>F21/' غياب محمد بدر'!S13</f>
        <v>3995.8571428571427</v>
      </c>
      <c r="F21" s="95">
        <f>'تفاصيل يوم محمد بدر'!B50</f>
        <v>27971</v>
      </c>
      <c r="G21" s="95">
        <f>'تفاصيل يوم محمد بدر'!E50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صبحي'!B15</f>
        <v>0</v>
      </c>
      <c r="E22" s="177">
        <f>F22/'غياب محمود صبحي'!S13</f>
        <v>4518.1428571428569</v>
      </c>
      <c r="F22" s="95">
        <f>'تفاصيل يوم محمود صبحي'!B50</f>
        <v>31627</v>
      </c>
      <c r="G22" s="95">
        <f>'تفاصيل يوم محمود صبحي'!E50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مروان'!B15</f>
        <v>0</v>
      </c>
      <c r="E23" s="177">
        <f>F23/'غياب مروان'!S13</f>
        <v>4746.125</v>
      </c>
      <c r="F23" s="95">
        <f>'تفاصيل يوم مروان'!B50</f>
        <v>37969</v>
      </c>
      <c r="G23" s="95">
        <f>'تفاصيل يوم مروان'!E50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درويش'!B15</f>
        <v>0</v>
      </c>
      <c r="E24" s="177">
        <f>F24/'غياب مريم درويش'!S13</f>
        <v>4948.8571428571431</v>
      </c>
      <c r="F24" s="95">
        <f>'تفاصيل يوم مريم درويش'!B50</f>
        <v>34642</v>
      </c>
      <c r="G24" s="95">
        <f>'تفاصيل يوم مريم درويش'!E50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احمد'!B15</f>
        <v>0</v>
      </c>
      <c r="E25" s="177">
        <f>F25/'غياب مريم احمد'!S13</f>
        <v>4596.8</v>
      </c>
      <c r="F25" s="95">
        <f>'تفاصيل يوم مريم احمد'!B50</f>
        <v>22984</v>
      </c>
      <c r="G25" s="95">
        <f>'تفاصيل يوم مريم احمد'!E50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السعداوي'!B15</f>
        <v>0</v>
      </c>
      <c r="E26" s="177">
        <f>F26/'غياب مروة السعداوي'!S13</f>
        <v>10918.285714285714</v>
      </c>
      <c r="F26" s="95">
        <f>'تفاصيل يوم مروة السعداوي'!B50</f>
        <v>76428</v>
      </c>
      <c r="G26" s="95">
        <f>'تفاصيل يوم مروة السعداوي'!E50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جمال'!B15</f>
        <v>0</v>
      </c>
      <c r="E27" s="177">
        <f>F27/'غياب مروة جمال'!S13</f>
        <v>4620.25</v>
      </c>
      <c r="F27" s="95">
        <f>'تفاصيل يوم مروة جمال'!B50</f>
        <v>36962</v>
      </c>
      <c r="G27" s="95">
        <f>'تفاصيل يوم مروة جمال'!E50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منه'!B15</f>
        <v>0</v>
      </c>
      <c r="E28" s="177">
        <f>F28/'غياب منة'!S13</f>
        <v>10450.666666666666</v>
      </c>
      <c r="F28" s="95">
        <f>'تفاصيل يوم منه'!B50</f>
        <v>62704</v>
      </c>
      <c r="G28" s="95">
        <f>'تفاصيل يوم منه'!E50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غاده'!B15</f>
        <v>0</v>
      </c>
      <c r="E29" s="177">
        <f>F29/'غياب غادة'!S13</f>
        <v>3976.5</v>
      </c>
      <c r="F29" s="95">
        <f>'تفاصيل يوم غاده'!B50</f>
        <v>23859</v>
      </c>
      <c r="G29" s="95">
        <f>'تفاصيل يوم غاده'!E50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يوسف'!B15</f>
        <v>0</v>
      </c>
      <c r="E30" s="177">
        <f>F30/'غياب غاده يوسف'!S13</f>
        <v>2508.8571428571427</v>
      </c>
      <c r="F30" s="95">
        <f>'تفاصيل يوم غاده يوسف'!B50</f>
        <v>17562</v>
      </c>
      <c r="G30" s="95">
        <f>'تفاصيل يوم غاده يوسف'!E50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نرمين'!B15</f>
        <v>0</v>
      </c>
      <c r="E31" s="177">
        <f>F31/'غياب نرمين'!S13</f>
        <v>4375.75</v>
      </c>
      <c r="F31" s="95">
        <f>'تفاصيل يوم نرمين'!B50</f>
        <v>35006</v>
      </c>
      <c r="G31" s="95">
        <f>'تفاصيل يوم نرمين'!E50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عبداللاه'!B15</f>
        <v>0</v>
      </c>
      <c r="E32" s="177">
        <f>F32/'غياب نور عبداللاه'!S13</f>
        <v>0</v>
      </c>
      <c r="F32" s="95">
        <f>'تفاصيل يوم نور عبداللاه'!B50</f>
        <v>0</v>
      </c>
      <c r="G32" s="95">
        <f>'تفاصيل يوم نور عبداللاه'!E50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رانا'!B16</f>
        <v>0</v>
      </c>
      <c r="E33" s="177">
        <f>F33/'غياب رانا'!S13</f>
        <v>3235</v>
      </c>
      <c r="F33" s="95">
        <f>'تفاصيل يوم رانا'!B51</f>
        <v>12940</v>
      </c>
      <c r="G33" s="95">
        <f>'تفاصيل يوم رانا'!E51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الصاوي'!B15</f>
        <v>0</v>
      </c>
      <c r="E34" s="177">
        <f>F34/'غياب سلمي الصاوي'!S13</f>
        <v>5569</v>
      </c>
      <c r="F34" s="95">
        <f>'تفاصيل يوم سلمي الصاوي'!B50</f>
        <v>38983</v>
      </c>
      <c r="G34" s="95">
        <f>'تفاصيل يوم سلمي الصاوي'!E50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سيلفيا'!B15</f>
        <v>0</v>
      </c>
      <c r="E35" s="177">
        <f>F35/'غياب سيلفيا'!S13</f>
        <v>3896.7142857142858</v>
      </c>
      <c r="F35" s="95">
        <f>'تفاصيل يوم سيلفيا'!B50</f>
        <v>27277</v>
      </c>
      <c r="G35" s="95">
        <f>'تفاصيل يوم سيلفيا'!E50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شهد'!B15</f>
        <v>0</v>
      </c>
      <c r="E36" s="177">
        <f>F36/'غياب شهد'!S13</f>
        <v>2661</v>
      </c>
      <c r="F36" s="95">
        <f>'تفاصيل يوم شهد'!B50</f>
        <v>5322</v>
      </c>
      <c r="G36" s="95">
        <f>'تفاصيل يوم شهد'!E50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سمية'!B15</f>
        <v>0</v>
      </c>
      <c r="E37" s="177">
        <f>F37/'غياب سمية'!S13</f>
        <v>0</v>
      </c>
      <c r="F37" s="95">
        <f>'تفاصيل يوم سمية'!B50</f>
        <v>0</v>
      </c>
      <c r="G37" s="95">
        <f>'تفاصيل يوم سمية'!E50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هويدا'!B15</f>
        <v>0</v>
      </c>
      <c r="E38" s="177">
        <f>F38/'غياب هوايدا'!S13</f>
        <v>3729</v>
      </c>
      <c r="F38" s="95">
        <f>'تفاصيل يوم هويدا'!B50</f>
        <v>22374</v>
      </c>
      <c r="G38" s="95">
        <f>'تفاصيل يوم هويدا'!E50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سوزان'!B15</f>
        <v>0</v>
      </c>
      <c r="E39" s="177">
        <f>F39/'غياب سوزان'!S13</f>
        <v>4711.8571428571431</v>
      </c>
      <c r="F39" s="95">
        <f>'تفاصيل يوم سوزان'!B50</f>
        <v>32983</v>
      </c>
      <c r="G39" s="95">
        <f>'تفاصيل يوم سوزان'!E50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تقي'!B15</f>
        <v>0</v>
      </c>
      <c r="E40" s="177">
        <f>F40/'غياب تقي'!S13</f>
        <v>4151.4285714285716</v>
      </c>
      <c r="F40" s="95">
        <f>'تفاصيل يوم تقي'!B50</f>
        <v>29060</v>
      </c>
      <c r="G40" s="95">
        <f>'تفاصيل يوم تقي'!E50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6"/>
      <c r="C42" s="106"/>
      <c r="D42" s="103"/>
      <c r="E42" s="103"/>
    </row>
    <row r="43" spans="1:15" x14ac:dyDescent="0.25">
      <c r="A43" s="103"/>
      <c r="B43" s="106"/>
      <c r="C43" s="106"/>
      <c r="D43" s="103"/>
      <c r="E43" s="191">
        <f>SUM(E17:E40)+E8+E12+E14</f>
        <v>112922.47261904762</v>
      </c>
    </row>
    <row r="44" spans="1:15" x14ac:dyDescent="0.25">
      <c r="B44" s="106"/>
      <c r="C44" s="106"/>
      <c r="D44" s="103"/>
      <c r="E44" s="103"/>
    </row>
    <row r="45" spans="1:15" x14ac:dyDescent="0.25">
      <c r="B45" s="106"/>
      <c r="C45" s="106"/>
      <c r="D45" s="103">
        <f>E43/A41</f>
        <v>3764.0824206349207</v>
      </c>
      <c r="E45" s="103"/>
    </row>
  </sheetData>
  <autoFilter ref="C3:C40" xr:uid="{00000000-0001-0000-3700-000000000000}"/>
  <mergeCells count="2">
    <mergeCell ref="B41:D41"/>
    <mergeCell ref="H40:I40"/>
  </mergeCells>
  <conditionalFormatting sqref="I30">
    <cfRule type="top10" dxfId="21" priority="1" bottom="1" rank="1"/>
  </conditionalFormatting>
  <hyperlinks>
    <hyperlink ref="B4" location="'تفاصيل يوم عمرو'!A1" display="عمرو" xr:uid="{00000000-0004-0000-3700-000000000000}"/>
    <hyperlink ref="B5" location="'تفاصيل يوم ميرهان'!A1" display="ميرهان" xr:uid="{00000000-0004-0000-3700-000001000000}"/>
    <hyperlink ref="B7" location="'تفاصيل يوم ايه عبده'!A1" display="ايه عبده" xr:uid="{00000000-0004-0000-3700-000002000000}"/>
    <hyperlink ref="B8" location="'تفاصيل يوم نور فرحات'!A1" display="نور فرحات" xr:uid="{00000000-0004-0000-3700-000003000000}"/>
    <hyperlink ref="B10" location="'تفاصيل يوم اسماء'!A1" display="أسماء" xr:uid="{00000000-0004-0000-3700-000004000000}"/>
    <hyperlink ref="B11" location="'تفاصيل يوم حسني'!A1" display="حسني" xr:uid="{00000000-0004-0000-3700-000005000000}"/>
    <hyperlink ref="B13" location="'تفاصيل يوم هبه'!A1" display="هبة" xr:uid="{00000000-0004-0000-3700-000006000000}"/>
    <hyperlink ref="B15" location="'تفاصيل يوم مونيكا'!A1" display="مونيكا" xr:uid="{00000000-0004-0000-3700-000007000000}"/>
    <hyperlink ref="B17" location="'تفاصيل يوم فاطمه خطاب'!A1" display="فاطمه خطاب" xr:uid="{00000000-0004-0000-3700-000008000000}"/>
    <hyperlink ref="B18" location="'تفاصيل يوم دنيا'!A1" display="دنيا" xr:uid="{00000000-0004-0000-3700-000009000000}"/>
    <hyperlink ref="B19" location="'تفاصيل يوم كيرلس سمير'!A1" display="كيرلس سمير" xr:uid="{00000000-0004-0000-3700-00000A000000}"/>
    <hyperlink ref="B20" location="'تفاصيل يوم محمد حسن'!A1" display="محمد حسن" xr:uid="{00000000-0004-0000-3700-00000B000000}"/>
    <hyperlink ref="B21" location="'تفاصيل يوم محمد بدر'!A1" display="محمد بدر" xr:uid="{00000000-0004-0000-3700-00000C000000}"/>
    <hyperlink ref="B22" location="'تفاصيل يوم محمود صبحي'!A1" display="محمود صبحي" xr:uid="{00000000-0004-0000-3700-00000D000000}"/>
    <hyperlink ref="B23" location="'تفاصيل يوم مروان'!A1" display=" مروان" xr:uid="{00000000-0004-0000-3700-00000E000000}"/>
    <hyperlink ref="B24" location="'تفاصيل يوم مريم درويش'!A1" display="مريم درويش" xr:uid="{00000000-0004-0000-3700-00000F000000}"/>
    <hyperlink ref="B25" location="'تفاصيل يوم مريم احمد'!A1" display="مريم احمد" xr:uid="{00000000-0004-0000-3700-000010000000}"/>
    <hyperlink ref="B26" location="'تفاصيل يوم مروة السعداوي'!A1" display="مروة السعداوي" xr:uid="{00000000-0004-0000-3700-000011000000}"/>
    <hyperlink ref="B27" location="'تفاصيل يوم مروة جمال'!A1" display="مروة جمال" xr:uid="{00000000-0004-0000-3700-000012000000}"/>
    <hyperlink ref="B28" location="'تفاصيل يوم منه'!A1" display="منة" xr:uid="{00000000-0004-0000-3700-000013000000}"/>
    <hyperlink ref="B29" location="'تفاصيل يوم غاده'!A1" display="غادة" xr:uid="{00000000-0004-0000-3700-000014000000}"/>
    <hyperlink ref="B31" location="'تفاصيل يوم نرمين'!A1" display="نرمين " xr:uid="{00000000-0004-0000-3700-000015000000}"/>
    <hyperlink ref="B32" location="'تفاصيل يوم نور عبداللاه'!A1" display="نور عبدلاه" xr:uid="{00000000-0004-0000-3700-000016000000}"/>
    <hyperlink ref="B33" location="'تفاصيل يوم رانا'!A1" display="رانا" xr:uid="{00000000-0004-0000-3700-000017000000}"/>
    <hyperlink ref="B34" location="'تفاصيل يوم سلمي الصاوي'!A1" display="سلمى الصاوي" xr:uid="{00000000-0004-0000-3700-000018000000}"/>
    <hyperlink ref="B35" location="'تفاصيل يوم سيلفيا'!A1" display="سيلفيا" xr:uid="{00000000-0004-0000-3700-000019000000}"/>
    <hyperlink ref="B36" location="'تفاصيل يوم شهد'!A1" display="شهد" xr:uid="{00000000-0004-0000-3700-00001A000000}"/>
    <hyperlink ref="B37" location="'تفاصيل يوم سمية'!A1" display="سمية" xr:uid="{00000000-0004-0000-3700-00001B000000}"/>
    <hyperlink ref="B39" location="'تفاصيل يوم سوزان'!A1" display="سوزان" xr:uid="{00000000-0004-0000-3700-00001C000000}"/>
    <hyperlink ref="B40" location="'تفاصيل يوم تقي'!A1" display="تقي" xr:uid="{00000000-0004-0000-3700-00001D000000}"/>
    <hyperlink ref="B38" location="'تفاصيل يوم هويدا'!A1" display="هوايدا محمد" xr:uid="{A8E65FC2-F7A6-4178-BD34-8337B4344052}"/>
    <hyperlink ref="B9" location="'تفاصيل نور مراجع'!A1" display="نور فرحات" xr:uid="{4043144F-CA77-4E4B-A9AC-78DE50081076}"/>
    <hyperlink ref="B12" location="'تفاصيل هبه كاتب'!A1" display="هبة" xr:uid="{DD542FC6-FE0C-4237-A075-5EC7EF48D464}"/>
    <hyperlink ref="B30" location="'تفاصيل يوم غاده يوسف'!A1" display="غاده يوسف" xr:uid="{73A0386C-7ED6-4FAC-8B09-D11625827704}"/>
    <hyperlink ref="B14" location="'تفاصيل يوم مونيكا كاتب'!A1" display="مونيكا" xr:uid="{BF732FB8-12ED-431C-A628-54FD9AF4DFD4}"/>
  </hyperlink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عمرو'!B16</f>
        <v>0</v>
      </c>
      <c r="E4" s="177">
        <f>F4/'غياب عمرو'!S14</f>
        <v>0</v>
      </c>
      <c r="F4" s="95">
        <f>'تفاصيل يوم عمرو'!B51</f>
        <v>0</v>
      </c>
      <c r="G4" s="95">
        <f>'تفاصيل يوم عمرو'!E51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ميرهان'!B19</f>
        <v>0</v>
      </c>
      <c r="E5" s="177">
        <f>F5/'غياب ميرهان'!S14</f>
        <v>1382.5714285714287</v>
      </c>
      <c r="F5" s="95">
        <f>'تفاصيل يوم ميرهان'!B54</f>
        <v>9678</v>
      </c>
      <c r="G5" s="95">
        <f>'تفاصيل يوم ميرهان'!E54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عبده'!B16</f>
        <v>0</v>
      </c>
      <c r="E7" s="177">
        <f>F7/'غياب ايه عبده'!S14</f>
        <v>8467.1428571428569</v>
      </c>
      <c r="F7" s="95">
        <f>'تفاصيل يوم ايه عبده'!B51</f>
        <v>59270</v>
      </c>
      <c r="G7" s="95">
        <f>'تفاصيل يوم ايه عبده'!E51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فرحات'!B16</f>
        <v>0</v>
      </c>
      <c r="E8" s="192">
        <f>F8/'غياب نور فرحات'!S14</f>
        <v>564.5</v>
      </c>
      <c r="F8" s="162">
        <f>'تفاصيل يوم نور فرحات'!B51</f>
        <v>3387</v>
      </c>
      <c r="G8" s="162">
        <f>'تفاصيل يوم نور فرحات'!E51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مراجع'!B16</f>
        <v>0</v>
      </c>
      <c r="E9" s="177">
        <f>F9/'غياب نور فرحات'!S14</f>
        <v>21841.833333333332</v>
      </c>
      <c r="F9" s="95">
        <f>'تفاصيل نور مراجع'!B51</f>
        <v>131051</v>
      </c>
      <c r="G9" s="95">
        <f>'تفاصيل نور مراجع'!E51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اسماء'!B16</f>
        <v>0</v>
      </c>
      <c r="E10" s="177">
        <f>F10/'غياب اسماء'!S14</f>
        <v>8580.2857142857138</v>
      </c>
      <c r="F10" s="95">
        <f>'تفاصيل يوم اسماء'!B51</f>
        <v>60062</v>
      </c>
      <c r="G10" s="95">
        <f>'تفاصيل يوم اسماء'!E51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حسني'!B16</f>
        <v>0</v>
      </c>
      <c r="E11" s="177">
        <f>F11/'غياب حسني'!S14</f>
        <v>0</v>
      </c>
      <c r="F11" s="95">
        <f>'تفاصيل يوم حسني'!B51</f>
        <v>0</v>
      </c>
      <c r="G11" s="95">
        <f>'تفاصيل يوم حسني'!E51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كاتب'!B16</f>
        <v>0</v>
      </c>
      <c r="E12" s="192">
        <f>F12/'غياب هبه'!S14</f>
        <v>2199.4285714285716</v>
      </c>
      <c r="F12" s="162">
        <f>'تفاصيل هبه كاتب'!B51</f>
        <v>15396</v>
      </c>
      <c r="G12" s="162">
        <f>'تفاصيل هبه كاتب'!E51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هبه'!B16</f>
        <v>0</v>
      </c>
      <c r="E13" s="177">
        <f>F13/'غياب هبه'!S14</f>
        <v>24832.428571428572</v>
      </c>
      <c r="F13" s="95">
        <f>'تفاصيل يوم هبه'!B51</f>
        <v>173827</v>
      </c>
      <c r="G13" s="95">
        <f>'تفاصيل يوم هبه'!E51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كاتب'!B16</f>
        <v>0</v>
      </c>
      <c r="E14" s="162">
        <f>F14/'غياب مونيكا'!S14</f>
        <v>1973.3333333333333</v>
      </c>
      <c r="F14" s="162">
        <f>'تفاصيل يوم مونيكا كاتب'!B51</f>
        <v>11840</v>
      </c>
      <c r="G14" s="162">
        <f>'تفاصيل يوم مونيكا كاتب'!E51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مونيكا'!B16</f>
        <v>0</v>
      </c>
      <c r="E15" s="177">
        <f>F15/'غياب مونيكا'!S14</f>
        <v>9395.6666666666661</v>
      </c>
      <c r="F15" s="95">
        <f>'تفاصيل يوم مونيكا'!B51</f>
        <v>56374</v>
      </c>
      <c r="G15" s="95">
        <f>'تفاصيل يوم مونيكا'!E51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خطاب'!B16</f>
        <v>0</v>
      </c>
      <c r="E17" s="177">
        <f>F17/'فاطمه خطاب'!S14</f>
        <v>3861.2857142857142</v>
      </c>
      <c r="F17" s="95">
        <f>'تفاصيل يوم فاطمه خطاب'!B51</f>
        <v>27029</v>
      </c>
      <c r="G17" s="95">
        <f>'تفاصيل يوم فاطمه خطاب'!E51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دنيا'!B16</f>
        <v>0</v>
      </c>
      <c r="E18" s="177">
        <f>F18/'غياب دنيا'!S14</f>
        <v>4258.333333333333</v>
      </c>
      <c r="F18" s="95">
        <f>'تفاصيل يوم دنيا'!B51</f>
        <v>25550</v>
      </c>
      <c r="G18" s="95">
        <f>'تفاصيل يوم دنيا'!E51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سمير'!B16</f>
        <v>0</v>
      </c>
      <c r="E19" s="177">
        <f>F19/'غياب كيرلس سمير'!S14</f>
        <v>7353.5</v>
      </c>
      <c r="F19" s="95">
        <f>'تفاصيل يوم كيرلس سمير'!B51</f>
        <v>44121</v>
      </c>
      <c r="G19" s="95">
        <f>'تفاصيل يوم كيرلس سمير'!E51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حسن'!B16</f>
        <v>0</v>
      </c>
      <c r="E20" s="177">
        <f>F20/'غياب محمد حسن'!S14</f>
        <v>5102</v>
      </c>
      <c r="F20" s="95">
        <f>'تفاصيل يوم محمد حسن'!B51</f>
        <v>30612</v>
      </c>
      <c r="G20" s="95">
        <f>'تفاصيل يوم محمد حسن'!E51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بدر'!B16</f>
        <v>0</v>
      </c>
      <c r="E21" s="177">
        <f>F21/' غياب محمد بدر'!S14</f>
        <v>3995.8571428571427</v>
      </c>
      <c r="F21" s="95">
        <f>'تفاصيل يوم محمد بدر'!B51</f>
        <v>27971</v>
      </c>
      <c r="G21" s="95">
        <f>'تفاصيل يوم محمد بدر'!E51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صبحي'!B16</f>
        <v>0</v>
      </c>
      <c r="E22" s="177">
        <f>F22/'غياب محمود صبحي'!S14</f>
        <v>4518.1428571428569</v>
      </c>
      <c r="F22" s="95">
        <f>'تفاصيل يوم محمود صبحي'!B51</f>
        <v>31627</v>
      </c>
      <c r="G22" s="95">
        <f>'تفاصيل يوم محمود صبحي'!E51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مروان'!B16</f>
        <v>0</v>
      </c>
      <c r="E23" s="177">
        <f>F23/'غياب مروان'!S14</f>
        <v>4746.125</v>
      </c>
      <c r="F23" s="95">
        <f>'تفاصيل يوم مروان'!B51</f>
        <v>37969</v>
      </c>
      <c r="G23" s="95">
        <f>'تفاصيل يوم مروان'!E51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درويش'!B16</f>
        <v>0</v>
      </c>
      <c r="E24" s="177">
        <f>F24/'غياب مريم درويش'!S14</f>
        <v>4948.8571428571431</v>
      </c>
      <c r="F24" s="95">
        <f>'تفاصيل يوم مريم درويش'!B51</f>
        <v>34642</v>
      </c>
      <c r="G24" s="95">
        <f>'تفاصيل يوم مريم درويش'!E51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احمد'!B16</f>
        <v>0</v>
      </c>
      <c r="E25" s="177">
        <f>F25/'غياب مريم احمد'!S14</f>
        <v>4596.8</v>
      </c>
      <c r="F25" s="95">
        <f>'تفاصيل يوم مريم احمد'!B51</f>
        <v>22984</v>
      </c>
      <c r="G25" s="95">
        <f>'تفاصيل يوم مريم احمد'!E51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السعداوي'!B16</f>
        <v>0</v>
      </c>
      <c r="E26" s="177">
        <f>F26/'غياب مروة السعداوي'!S14</f>
        <v>10918.285714285714</v>
      </c>
      <c r="F26" s="95">
        <f>'تفاصيل يوم مروة السعداوي'!B51</f>
        <v>76428</v>
      </c>
      <c r="G26" s="95">
        <f>'تفاصيل يوم مروة السعداوي'!E51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جمال'!B16</f>
        <v>0</v>
      </c>
      <c r="E27" s="177">
        <f>F27/'غياب مروة جمال'!S14</f>
        <v>4620.25</v>
      </c>
      <c r="F27" s="95">
        <f>'تفاصيل يوم مروة جمال'!B51</f>
        <v>36962</v>
      </c>
      <c r="G27" s="95">
        <f>'تفاصيل يوم مروة جمال'!E51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منه'!B16</f>
        <v>0</v>
      </c>
      <c r="E28" s="177">
        <f>F28/'غياب منة'!S14</f>
        <v>10450.666666666666</v>
      </c>
      <c r="F28" s="95">
        <f>'تفاصيل يوم منه'!B51</f>
        <v>62704</v>
      </c>
      <c r="G28" s="95">
        <f>'تفاصيل يوم منه'!E51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غاده'!B16</f>
        <v>0</v>
      </c>
      <c r="E29" s="177">
        <f>F29/'غياب غادة'!S14</f>
        <v>3976.5</v>
      </c>
      <c r="F29" s="95">
        <f>'تفاصيل يوم غاده'!B51</f>
        <v>23859</v>
      </c>
      <c r="G29" s="95">
        <f>'تفاصيل يوم غاده'!E51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يوسف'!B16</f>
        <v>0</v>
      </c>
      <c r="E30" s="177">
        <f>F30/'غياب غاده يوسف'!S14</f>
        <v>2508.8571428571427</v>
      </c>
      <c r="F30" s="95">
        <f>'تفاصيل يوم غاده يوسف'!B51</f>
        <v>17562</v>
      </c>
      <c r="G30" s="95">
        <f>'تفاصيل يوم غاده يوسف'!E51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نرمين'!B16</f>
        <v>0</v>
      </c>
      <c r="E31" s="177">
        <f>F31/'غياب نرمين'!S14</f>
        <v>4375.75</v>
      </c>
      <c r="F31" s="95">
        <f>'تفاصيل يوم نرمين'!B51</f>
        <v>35006</v>
      </c>
      <c r="G31" s="95">
        <f>'تفاصيل يوم نرمين'!E51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عبداللاه'!B16</f>
        <v>0</v>
      </c>
      <c r="E32" s="177">
        <f>F32/'غياب نور عبداللاه'!S14</f>
        <v>0</v>
      </c>
      <c r="F32" s="95">
        <f>'تفاصيل يوم نور عبداللاه'!B51</f>
        <v>0</v>
      </c>
      <c r="G32" s="95">
        <f>'تفاصيل يوم نور عبداللاه'!E51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رانا'!B17</f>
        <v>0</v>
      </c>
      <c r="E33" s="177">
        <f>F33/'غياب رانا'!S14</f>
        <v>3235</v>
      </c>
      <c r="F33" s="95">
        <f>'تفاصيل يوم رانا'!B52</f>
        <v>12940</v>
      </c>
      <c r="G33" s="95">
        <f>'تفاصيل يوم رانا'!E52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الصاوي'!B16</f>
        <v>0</v>
      </c>
      <c r="E34" s="177">
        <f>F34/'غياب سلمي الصاوي'!S14</f>
        <v>5569</v>
      </c>
      <c r="F34" s="95">
        <f>'تفاصيل يوم سلمي الصاوي'!B51</f>
        <v>38983</v>
      </c>
      <c r="G34" s="95">
        <f>'تفاصيل يوم سلمي الصاوي'!E51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سيلفيا'!B16</f>
        <v>0</v>
      </c>
      <c r="E35" s="177">
        <f>F35/'غياب سيلفيا'!S14</f>
        <v>3896.7142857142858</v>
      </c>
      <c r="F35" s="95">
        <f>'تفاصيل يوم سيلفيا'!B51</f>
        <v>27277</v>
      </c>
      <c r="G35" s="95">
        <f>'تفاصيل يوم سيلفيا'!E51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شهد'!B16</f>
        <v>0</v>
      </c>
      <c r="E36" s="177">
        <f>F36/'غياب شهد'!S14</f>
        <v>2661</v>
      </c>
      <c r="F36" s="95">
        <f>'تفاصيل يوم شهد'!B51</f>
        <v>5322</v>
      </c>
      <c r="G36" s="95">
        <f>'تفاصيل يوم شهد'!E51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سمية'!B16</f>
        <v>0</v>
      </c>
      <c r="E37" s="177">
        <f>F37/'غياب سمية'!S14</f>
        <v>0</v>
      </c>
      <c r="F37" s="95">
        <f>'تفاصيل يوم سمية'!B51</f>
        <v>0</v>
      </c>
      <c r="G37" s="95">
        <f>'تفاصيل يوم سمية'!E51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هويدا'!B16</f>
        <v>0</v>
      </c>
      <c r="E38" s="177">
        <f>F38/'غياب هوايدا'!S14</f>
        <v>3729</v>
      </c>
      <c r="F38" s="95">
        <f>'تفاصيل يوم هويدا'!B51</f>
        <v>22374</v>
      </c>
      <c r="G38" s="95">
        <f>'تفاصيل يوم هويدا'!E51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سوزان'!B16</f>
        <v>0</v>
      </c>
      <c r="E39" s="177">
        <f>F39/'غياب سوزان'!S14</f>
        <v>4711.8571428571431</v>
      </c>
      <c r="F39" s="95">
        <f>'تفاصيل يوم سوزان'!B51</f>
        <v>32983</v>
      </c>
      <c r="G39" s="95">
        <f>'تفاصيل يوم سوزان'!E51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تقي'!B16</f>
        <v>0</v>
      </c>
      <c r="E40" s="177">
        <f>F40/'غياب تقي'!S14</f>
        <v>4151.4285714285716</v>
      </c>
      <c r="F40" s="95">
        <f>'تفاصيل يوم تقي'!B51</f>
        <v>29060</v>
      </c>
      <c r="G40" s="95">
        <f>'تفاصيل يوم تقي'!E51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800-000000000000}"/>
  <mergeCells count="2">
    <mergeCell ref="B41:D41"/>
    <mergeCell ref="H40:I40"/>
  </mergeCells>
  <conditionalFormatting sqref="I30">
    <cfRule type="top10" dxfId="20" priority="1" bottom="1" rank="1"/>
  </conditionalFormatting>
  <hyperlinks>
    <hyperlink ref="B4" location="'تفاصيل يوم عمرو'!A1" display="عمرو" xr:uid="{00000000-0004-0000-3800-000000000000}"/>
    <hyperlink ref="B5" location="'تفاصيل يوم ميرهان'!A1" display="ميرهان" xr:uid="{00000000-0004-0000-3800-000001000000}"/>
    <hyperlink ref="B7" location="'تفاصيل يوم ايه عبده'!A1" display="ايه عبده" xr:uid="{00000000-0004-0000-3800-000002000000}"/>
    <hyperlink ref="B8" location="'تفاصيل يوم نور فرحات'!A1" display="نور فرحات" xr:uid="{00000000-0004-0000-3800-000003000000}"/>
    <hyperlink ref="B10" location="'تفاصيل يوم اسماء'!A1" display="أسماء" xr:uid="{00000000-0004-0000-3800-000004000000}"/>
    <hyperlink ref="B11" location="'تفاصيل يوم حسني'!A1" display="حسني" xr:uid="{00000000-0004-0000-3800-000005000000}"/>
    <hyperlink ref="B13" location="'تفاصيل يوم هبه'!A1" display="هبة" xr:uid="{00000000-0004-0000-3800-000006000000}"/>
    <hyperlink ref="B15" location="'تفاصيل يوم مونيكا'!A1" display="مونيكا" xr:uid="{00000000-0004-0000-3800-000007000000}"/>
    <hyperlink ref="B17" location="'تفاصيل يوم فاطمه خطاب'!A1" display="فاطمه خطاب" xr:uid="{00000000-0004-0000-3800-000008000000}"/>
    <hyperlink ref="B18" location="'تفاصيل يوم دنيا'!A1" display="دنيا" xr:uid="{00000000-0004-0000-3800-000009000000}"/>
    <hyperlink ref="B19" location="'تفاصيل يوم كيرلس سمير'!A1" display="كيرلس سمير" xr:uid="{00000000-0004-0000-3800-00000A000000}"/>
    <hyperlink ref="B20" location="'تفاصيل يوم محمد حسن'!A1" display="محمد حسن" xr:uid="{00000000-0004-0000-3800-00000B000000}"/>
    <hyperlink ref="B21" location="'تفاصيل يوم محمد بدر'!A1" display="محمد بدر" xr:uid="{00000000-0004-0000-3800-00000C000000}"/>
    <hyperlink ref="B22" location="'تفاصيل يوم محمود صبحي'!A1" display="محمود صبحي" xr:uid="{00000000-0004-0000-3800-00000D000000}"/>
    <hyperlink ref="B23" location="'تفاصيل يوم مروان'!A1" display=" مروان" xr:uid="{00000000-0004-0000-3800-00000E000000}"/>
    <hyperlink ref="B24" location="'تفاصيل يوم مريم درويش'!A1" display="مريم درويش" xr:uid="{00000000-0004-0000-3800-00000F000000}"/>
    <hyperlink ref="B25" location="'تفاصيل يوم مريم احمد'!A1" display="مريم احمد" xr:uid="{00000000-0004-0000-3800-000010000000}"/>
    <hyperlink ref="B26" location="'تفاصيل يوم مروة السعداوي'!A1" display="مروة السعداوي" xr:uid="{00000000-0004-0000-3800-000011000000}"/>
    <hyperlink ref="B27" location="'تفاصيل يوم مروة جمال'!A1" display="مروة جمال" xr:uid="{00000000-0004-0000-3800-000012000000}"/>
    <hyperlink ref="B28" location="'تفاصيل يوم منه'!A1" display="منة" xr:uid="{00000000-0004-0000-3800-000013000000}"/>
    <hyperlink ref="B29" location="'تفاصيل يوم غاده'!A1" display="غادة" xr:uid="{00000000-0004-0000-3800-000014000000}"/>
    <hyperlink ref="B31" location="'تفاصيل يوم نرمين'!A1" display="نرمين " xr:uid="{00000000-0004-0000-3800-000015000000}"/>
    <hyperlink ref="B32" location="'تفاصيل يوم نور عبداللاه'!A1" display="نور عبدلاه" xr:uid="{00000000-0004-0000-3800-000016000000}"/>
    <hyperlink ref="B33" location="'تفاصيل يوم رانا'!A1" display="رانا" xr:uid="{00000000-0004-0000-3800-000017000000}"/>
    <hyperlink ref="B34" location="'تفاصيل يوم سلمي الصاوي'!A1" display="سلمى الصاوي" xr:uid="{00000000-0004-0000-3800-000018000000}"/>
    <hyperlink ref="B35" location="'تفاصيل يوم سيلفيا'!A1" display="سيلفيا" xr:uid="{00000000-0004-0000-3800-000019000000}"/>
    <hyperlink ref="B36" location="'تفاصيل يوم شهد'!A1" display="شهد" xr:uid="{00000000-0004-0000-3800-00001A000000}"/>
    <hyperlink ref="B37" location="'تفاصيل يوم سمية'!A1" display="سمية" xr:uid="{00000000-0004-0000-3800-00001B000000}"/>
    <hyperlink ref="B39" location="'تفاصيل يوم سوزان'!A1" display="سوزان" xr:uid="{00000000-0004-0000-3800-00001C000000}"/>
    <hyperlink ref="B40" location="'تفاصيل يوم تقي'!A1" display="تقي" xr:uid="{00000000-0004-0000-3800-00001D000000}"/>
    <hyperlink ref="B38" location="'تفاصيل يوم هويدا'!A1" display="هوايدا محمد" xr:uid="{9D7A5BEF-7BD7-4F4B-B90C-0579671E3032}"/>
    <hyperlink ref="B9" location="'تفاصيل نور مراجع'!A1" display="نور فرحات" xr:uid="{533C1422-27D6-4215-A0D0-12AD00A2B0BC}"/>
    <hyperlink ref="B12" location="'تفاصيل هبه كاتب'!A1" display="هبة" xr:uid="{640C1776-DA89-4346-B600-15485F18F7F9}"/>
    <hyperlink ref="B30" location="'تفاصيل يوم غاده يوسف'!A1" display="غاده يوسف" xr:uid="{2B732D6A-2B68-4FC1-BCB8-00F60A06BB96}"/>
    <hyperlink ref="B14" location="'تفاصيل يوم مونيكا كاتب'!A1" display="مونيكا" xr:uid="{0817026A-0D0E-4ED4-891F-F3873BA775B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43"/>
  <sheetViews>
    <sheetView rightToLeft="1" workbookViewId="0">
      <selection activeCell="E36" sqref="E36"/>
    </sheetView>
  </sheetViews>
  <sheetFormatPr defaultColWidth="9" defaultRowHeight="15" x14ac:dyDescent="0.25"/>
  <cols>
    <col min="1" max="2" width="9" style="11"/>
    <col min="3" max="3" width="11.85546875" style="26" customWidth="1"/>
    <col min="4" max="4" width="32.7109375" style="26" customWidth="1"/>
    <col min="5" max="5" width="18.28515625" style="100" bestFit="1" customWidth="1"/>
    <col min="6" max="6" width="9" style="3"/>
    <col min="7" max="7" width="11" style="3" bestFit="1" customWidth="1"/>
    <col min="8" max="8" width="9" style="3"/>
    <col min="9" max="10" width="9" style="101"/>
    <col min="11" max="16384" width="9" style="3"/>
  </cols>
  <sheetData>
    <row r="1" spans="1:20" ht="15" customHeight="1" x14ac:dyDescent="0.25">
      <c r="A1" s="3"/>
      <c r="B1" s="3"/>
      <c r="C1" s="3"/>
      <c r="D1" s="3"/>
      <c r="E1" s="3"/>
      <c r="I1" s="3"/>
      <c r="J1" s="3"/>
    </row>
    <row r="2" spans="1:20" ht="15" customHeight="1" x14ac:dyDescent="0.25">
      <c r="A2" s="3"/>
      <c r="B2" s="3"/>
      <c r="C2" s="3"/>
      <c r="D2" s="3"/>
      <c r="E2" s="3"/>
      <c r="I2" s="3"/>
      <c r="J2" s="3"/>
      <c r="P2" s="103"/>
      <c r="Q2" s="103"/>
      <c r="R2" s="103"/>
      <c r="S2" s="103"/>
      <c r="T2" s="103"/>
    </row>
    <row r="3" spans="1:20" x14ac:dyDescent="0.25">
      <c r="A3" s="3"/>
      <c r="B3" s="3"/>
      <c r="C3" s="3"/>
      <c r="D3" s="3"/>
      <c r="E3" s="3"/>
      <c r="I3" s="3"/>
      <c r="J3" s="3"/>
      <c r="P3" s="107"/>
      <c r="Q3" s="103"/>
      <c r="R3" s="103"/>
      <c r="S3" s="103"/>
      <c r="T3" s="103"/>
    </row>
    <row r="4" spans="1:20" x14ac:dyDescent="0.25">
      <c r="A4" s="3"/>
      <c r="B4" s="3"/>
      <c r="C4" s="3"/>
      <c r="D4" s="3"/>
      <c r="E4" s="3"/>
      <c r="I4" s="3"/>
      <c r="J4" s="3"/>
      <c r="P4" s="107"/>
      <c r="Q4" s="103"/>
      <c r="R4" s="103"/>
      <c r="S4" s="103"/>
      <c r="T4" s="103"/>
    </row>
    <row r="5" spans="1:20" ht="14.25" customHeight="1" x14ac:dyDescent="0.25">
      <c r="A5" s="3"/>
      <c r="B5" s="3"/>
      <c r="C5" s="3"/>
      <c r="D5" s="3"/>
      <c r="E5" s="3"/>
      <c r="I5" s="3"/>
      <c r="J5" s="3"/>
      <c r="K5" s="48"/>
      <c r="L5" s="48"/>
      <c r="M5" s="48"/>
      <c r="N5" s="48"/>
      <c r="P5" s="107"/>
      <c r="Q5" s="103"/>
      <c r="R5" s="103"/>
      <c r="S5" s="103"/>
      <c r="T5" s="103"/>
    </row>
    <row r="6" spans="1:20" ht="14.25" customHeight="1" x14ac:dyDescent="0.25">
      <c r="A6" s="3"/>
      <c r="B6" s="3"/>
      <c r="C6" s="3"/>
      <c r="D6" s="3"/>
      <c r="E6" s="3"/>
      <c r="I6" s="3"/>
      <c r="J6" s="3"/>
      <c r="K6" s="48"/>
      <c r="L6" s="48"/>
      <c r="M6" s="48"/>
      <c r="N6" s="48"/>
      <c r="P6" s="107"/>
      <c r="Q6" s="103"/>
      <c r="R6" s="103"/>
      <c r="S6" s="103"/>
      <c r="T6" s="103"/>
    </row>
    <row r="7" spans="1:20" ht="30" customHeight="1" x14ac:dyDescent="0.25">
      <c r="A7" s="3"/>
      <c r="B7" s="3"/>
      <c r="C7" s="3"/>
      <c r="D7" s="113" t="s">
        <v>135</v>
      </c>
      <c r="E7" s="3"/>
      <c r="I7" s="3"/>
      <c r="J7" s="3"/>
      <c r="K7" s="48"/>
      <c r="L7" s="48"/>
      <c r="M7" s="48"/>
      <c r="N7" s="48"/>
      <c r="P7" s="107"/>
      <c r="Q7" s="103"/>
      <c r="R7" s="103"/>
      <c r="S7" s="103"/>
      <c r="T7" s="103"/>
    </row>
    <row r="8" spans="1:20" ht="30" customHeight="1" x14ac:dyDescent="0.25">
      <c r="A8" s="3"/>
      <c r="B8" s="3"/>
      <c r="C8" s="3"/>
      <c r="D8" s="112" t="s">
        <v>128</v>
      </c>
      <c r="E8" s="3"/>
      <c r="I8" s="3"/>
      <c r="J8" s="3"/>
      <c r="K8" s="48"/>
      <c r="L8" s="48"/>
      <c r="M8" s="48"/>
      <c r="N8" s="48"/>
      <c r="P8" s="107"/>
      <c r="Q8" s="103"/>
      <c r="R8" s="103"/>
      <c r="S8" s="103"/>
      <c r="T8" s="103"/>
    </row>
    <row r="9" spans="1:20" ht="30" customHeight="1" x14ac:dyDescent="0.25">
      <c r="A9" s="3"/>
      <c r="B9" s="3"/>
      <c r="C9" s="3"/>
      <c r="D9" s="112" t="s">
        <v>136</v>
      </c>
      <c r="E9" s="3"/>
      <c r="I9" s="3"/>
      <c r="J9" s="3"/>
      <c r="P9" s="107"/>
      <c r="Q9" s="103"/>
      <c r="R9" s="103"/>
      <c r="S9" s="103"/>
      <c r="T9" s="103"/>
    </row>
    <row r="10" spans="1:20" ht="30" customHeight="1" x14ac:dyDescent="0.25">
      <c r="A10" s="3"/>
      <c r="B10" s="3"/>
      <c r="C10" s="3"/>
      <c r="D10" s="112" t="s">
        <v>137</v>
      </c>
      <c r="E10" s="3"/>
      <c r="I10" s="3"/>
      <c r="J10" s="3"/>
      <c r="P10" s="107"/>
      <c r="Q10" s="103"/>
      <c r="R10" s="103"/>
      <c r="S10" s="103"/>
      <c r="T10" s="103"/>
    </row>
    <row r="11" spans="1:20" x14ac:dyDescent="0.25">
      <c r="A11" s="3"/>
      <c r="B11" s="3"/>
      <c r="C11" s="3"/>
      <c r="D11" s="3"/>
      <c r="E11" s="3"/>
      <c r="I11" s="3"/>
      <c r="J11" s="3"/>
      <c r="P11" s="107"/>
      <c r="Q11" s="103"/>
      <c r="R11" s="103"/>
      <c r="S11" s="103"/>
      <c r="T11" s="103"/>
    </row>
    <row r="12" spans="1:20" x14ac:dyDescent="0.25">
      <c r="A12" s="3"/>
      <c r="B12" s="3"/>
      <c r="C12" s="3"/>
      <c r="D12" s="3"/>
      <c r="E12" s="3"/>
      <c r="I12" s="3"/>
      <c r="J12" s="3"/>
      <c r="P12" s="107"/>
      <c r="Q12" s="103"/>
      <c r="R12" s="103"/>
      <c r="S12" s="103"/>
      <c r="T12" s="103"/>
    </row>
    <row r="13" spans="1:20" x14ac:dyDescent="0.25">
      <c r="A13" s="3"/>
      <c r="B13" s="3"/>
      <c r="C13" s="3"/>
      <c r="D13" s="3"/>
      <c r="E13" s="3"/>
      <c r="I13" s="3"/>
      <c r="J13" s="3"/>
      <c r="P13" s="107"/>
      <c r="Q13" s="103"/>
      <c r="R13" s="103"/>
      <c r="S13" s="103"/>
      <c r="T13" s="103"/>
    </row>
    <row r="14" spans="1:20" x14ac:dyDescent="0.25">
      <c r="A14" s="3"/>
      <c r="B14" s="3"/>
      <c r="C14" s="3"/>
      <c r="D14" s="3"/>
      <c r="E14" s="3"/>
      <c r="I14" s="3"/>
      <c r="J14" s="3"/>
      <c r="P14" s="107"/>
      <c r="Q14" s="103"/>
      <c r="R14" s="103"/>
      <c r="S14" s="103"/>
      <c r="T14" s="103"/>
    </row>
    <row r="15" spans="1:20" x14ac:dyDescent="0.25">
      <c r="A15" s="3"/>
      <c r="B15" s="3"/>
      <c r="C15" s="3"/>
      <c r="D15" s="3"/>
      <c r="E15" s="3"/>
      <c r="I15" s="3"/>
      <c r="J15" s="3"/>
      <c r="P15" s="107"/>
      <c r="Q15" s="103"/>
      <c r="R15" s="103"/>
      <c r="S15" s="103"/>
      <c r="T15" s="103"/>
    </row>
    <row r="16" spans="1:20" x14ac:dyDescent="0.25">
      <c r="A16" s="3"/>
      <c r="B16" s="3"/>
      <c r="C16" s="3"/>
      <c r="D16" s="3"/>
      <c r="E16" s="3"/>
      <c r="I16" s="3"/>
      <c r="J16" s="3"/>
      <c r="P16" s="107"/>
      <c r="Q16" s="103"/>
      <c r="R16" s="103"/>
      <c r="S16" s="103"/>
      <c r="T16" s="103"/>
    </row>
    <row r="17" spans="1:20" x14ac:dyDescent="0.25">
      <c r="A17" s="3"/>
      <c r="B17" s="3"/>
      <c r="C17" s="3"/>
      <c r="D17" s="3"/>
      <c r="E17" s="3"/>
      <c r="I17" s="3"/>
      <c r="J17" s="3"/>
      <c r="P17" s="107"/>
      <c r="Q17" s="103"/>
      <c r="R17" s="103"/>
      <c r="S17" s="103"/>
      <c r="T17" s="103"/>
    </row>
    <row r="18" spans="1:20" x14ac:dyDescent="0.25">
      <c r="A18" s="3"/>
      <c r="B18" s="3"/>
      <c r="C18" s="3"/>
      <c r="D18" s="3"/>
      <c r="E18" s="3"/>
      <c r="I18" s="3"/>
      <c r="J18" s="3"/>
      <c r="P18" s="107"/>
      <c r="Q18" s="103"/>
      <c r="R18" s="103"/>
      <c r="S18" s="103"/>
      <c r="T18" s="103"/>
    </row>
    <row r="19" spans="1:20" x14ac:dyDescent="0.25">
      <c r="A19" s="3"/>
      <c r="B19" s="3"/>
      <c r="C19" s="3"/>
      <c r="D19" s="3"/>
      <c r="E19" s="3"/>
      <c r="I19" s="3"/>
      <c r="J19" s="3"/>
      <c r="P19" s="107"/>
      <c r="Q19" s="103"/>
      <c r="R19" s="103"/>
      <c r="S19" s="103"/>
      <c r="T19" s="103"/>
    </row>
    <row r="20" spans="1:20" x14ac:dyDescent="0.25">
      <c r="A20" s="3"/>
      <c r="B20" s="3"/>
      <c r="C20" s="3"/>
      <c r="D20" s="3"/>
      <c r="E20" s="3"/>
      <c r="I20" s="3"/>
      <c r="J20" s="3"/>
      <c r="P20" s="107"/>
      <c r="Q20" s="103"/>
      <c r="R20" s="103"/>
      <c r="S20" s="103"/>
      <c r="T20" s="103"/>
    </row>
    <row r="21" spans="1:20" x14ac:dyDescent="0.25">
      <c r="A21" s="3"/>
      <c r="B21" s="3"/>
      <c r="C21" s="3"/>
      <c r="D21" s="3"/>
      <c r="E21" s="3"/>
      <c r="I21" s="3"/>
      <c r="J21" s="3"/>
      <c r="P21" s="107"/>
      <c r="Q21" s="103"/>
      <c r="R21" s="103"/>
      <c r="S21" s="103"/>
      <c r="T21" s="103"/>
    </row>
    <row r="22" spans="1:20" x14ac:dyDescent="0.25">
      <c r="A22" s="3"/>
      <c r="B22" s="3"/>
      <c r="C22" s="3"/>
      <c r="D22" s="3"/>
      <c r="E22" s="3"/>
      <c r="I22" s="3"/>
      <c r="J22" s="3"/>
      <c r="P22" s="107"/>
      <c r="Q22" s="103"/>
      <c r="R22" s="103"/>
      <c r="S22" s="103"/>
      <c r="T22" s="103"/>
    </row>
    <row r="23" spans="1:20" x14ac:dyDescent="0.25">
      <c r="A23" s="3"/>
      <c r="B23" s="3"/>
      <c r="C23" s="3"/>
      <c r="D23" s="3"/>
      <c r="E23" s="3"/>
      <c r="I23" s="3"/>
      <c r="J23" s="3"/>
      <c r="P23" s="107"/>
      <c r="Q23" s="103"/>
      <c r="R23" s="103"/>
      <c r="S23" s="103"/>
      <c r="T23" s="103"/>
    </row>
    <row r="24" spans="1:20" x14ac:dyDescent="0.25">
      <c r="A24" s="3"/>
      <c r="B24" s="3"/>
      <c r="C24" s="3"/>
      <c r="D24" s="3"/>
      <c r="E24" s="3"/>
      <c r="I24" s="3"/>
      <c r="J24" s="3"/>
      <c r="P24" s="107"/>
      <c r="Q24" s="103"/>
      <c r="R24" s="103"/>
      <c r="S24" s="103"/>
      <c r="T24" s="103"/>
    </row>
    <row r="25" spans="1:20" x14ac:dyDescent="0.25">
      <c r="A25" s="3"/>
      <c r="B25" s="3"/>
      <c r="C25" s="3"/>
      <c r="D25" s="3"/>
      <c r="E25" s="3"/>
      <c r="I25" s="3"/>
      <c r="J25" s="3"/>
      <c r="P25" s="107"/>
      <c r="Q25" s="103"/>
      <c r="R25" s="103"/>
      <c r="S25" s="103"/>
      <c r="T25" s="103"/>
    </row>
    <row r="26" spans="1:20" x14ac:dyDescent="0.25">
      <c r="A26" s="3"/>
      <c r="B26" s="3"/>
      <c r="C26" s="3"/>
      <c r="D26" s="3"/>
      <c r="E26" s="3"/>
      <c r="I26" s="3"/>
      <c r="J26" s="3"/>
      <c r="P26" s="107"/>
      <c r="Q26" s="103"/>
      <c r="R26" s="103"/>
      <c r="S26" s="103"/>
      <c r="T26" s="103"/>
    </row>
    <row r="27" spans="1:20" x14ac:dyDescent="0.25">
      <c r="A27" s="3"/>
      <c r="B27" s="3"/>
      <c r="C27" s="3"/>
      <c r="D27" s="3"/>
      <c r="E27" s="3"/>
      <c r="I27" s="3"/>
      <c r="J27" s="3"/>
      <c r="P27" s="107"/>
      <c r="Q27" s="103"/>
      <c r="R27" s="103"/>
      <c r="S27" s="103"/>
      <c r="T27" s="103"/>
    </row>
    <row r="28" spans="1:20" x14ac:dyDescent="0.25">
      <c r="A28" s="3"/>
      <c r="B28" s="3"/>
      <c r="C28" s="3"/>
      <c r="D28" s="3"/>
      <c r="E28" s="3"/>
      <c r="I28" s="3"/>
      <c r="J28" s="3"/>
      <c r="P28" s="107"/>
      <c r="Q28" s="103"/>
      <c r="R28" s="103"/>
      <c r="S28" s="103"/>
      <c r="T28" s="103"/>
    </row>
    <row r="29" spans="1:20" x14ac:dyDescent="0.25">
      <c r="A29" s="3"/>
      <c r="B29" s="3"/>
      <c r="C29" s="3"/>
      <c r="D29" s="3"/>
      <c r="E29" s="3"/>
      <c r="I29" s="3"/>
      <c r="J29" s="3"/>
      <c r="P29" s="107"/>
      <c r="Q29" s="103"/>
      <c r="R29" s="103"/>
      <c r="S29" s="103"/>
      <c r="T29" s="103"/>
    </row>
    <row r="30" spans="1:20" x14ac:dyDescent="0.25">
      <c r="A30" s="3"/>
      <c r="B30" s="3"/>
      <c r="C30" s="3"/>
      <c r="D30" s="3"/>
      <c r="E30" s="3"/>
      <c r="I30" s="3"/>
      <c r="J30" s="3"/>
      <c r="P30" s="107"/>
      <c r="Q30" s="103"/>
      <c r="R30" s="103"/>
      <c r="S30" s="103"/>
      <c r="T30" s="103"/>
    </row>
    <row r="31" spans="1:20" x14ac:dyDescent="0.25">
      <c r="A31" s="3"/>
      <c r="B31" s="3"/>
      <c r="C31" s="3"/>
      <c r="D31" s="3"/>
      <c r="E31" s="3"/>
      <c r="I31" s="3"/>
      <c r="J31" s="3"/>
      <c r="P31" s="107"/>
      <c r="Q31" s="103"/>
      <c r="R31" s="103"/>
      <c r="S31" s="103"/>
      <c r="T31" s="103"/>
    </row>
    <row r="32" spans="1:20" x14ac:dyDescent="0.25">
      <c r="A32" s="3"/>
      <c r="B32" s="3"/>
      <c r="C32" s="3"/>
      <c r="D32" s="3"/>
      <c r="E32" s="3"/>
      <c r="I32" s="3"/>
      <c r="J32" s="3"/>
      <c r="P32" s="107"/>
      <c r="Q32" s="103"/>
      <c r="R32" s="103"/>
      <c r="S32" s="103"/>
      <c r="T32" s="103"/>
    </row>
    <row r="33" spans="1:20" x14ac:dyDescent="0.25">
      <c r="A33" s="3"/>
      <c r="B33" s="3"/>
      <c r="C33" s="3"/>
      <c r="D33" s="3"/>
      <c r="E33" s="3"/>
      <c r="I33" s="3"/>
      <c r="J33" s="3"/>
      <c r="P33" s="107"/>
      <c r="Q33" s="103"/>
      <c r="R33" s="103"/>
      <c r="S33" s="103"/>
      <c r="T33" s="103"/>
    </row>
    <row r="34" spans="1:20" x14ac:dyDescent="0.25">
      <c r="A34" s="3"/>
      <c r="B34" s="3"/>
      <c r="C34" s="3"/>
      <c r="D34" s="3"/>
      <c r="E34" s="3"/>
      <c r="I34" s="3"/>
      <c r="J34" s="3"/>
      <c r="P34" s="107"/>
      <c r="Q34" s="103"/>
      <c r="R34" s="103"/>
      <c r="S34" s="103"/>
      <c r="T34" s="103"/>
    </row>
    <row r="35" spans="1:20" x14ac:dyDescent="0.25">
      <c r="A35" s="3"/>
      <c r="B35" s="3"/>
      <c r="C35" s="3"/>
      <c r="D35" s="3"/>
      <c r="E35" s="3"/>
      <c r="I35" s="3"/>
      <c r="J35" s="3"/>
      <c r="P35" s="107"/>
      <c r="Q35" s="103"/>
      <c r="R35" s="103"/>
      <c r="S35" s="103"/>
      <c r="T35" s="103"/>
    </row>
    <row r="36" spans="1:20" x14ac:dyDescent="0.25">
      <c r="A36" s="3"/>
      <c r="B36" s="3"/>
      <c r="C36" s="3"/>
      <c r="D36" s="3"/>
      <c r="E36" s="3"/>
      <c r="I36" s="3"/>
      <c r="J36" s="3"/>
      <c r="P36" s="103"/>
      <c r="Q36" s="103"/>
      <c r="R36" s="103"/>
      <c r="S36" s="103"/>
      <c r="T36" s="103"/>
    </row>
    <row r="37" spans="1:20" x14ac:dyDescent="0.25">
      <c r="A37" s="3"/>
      <c r="B37" s="3"/>
      <c r="C37" s="3"/>
      <c r="D37" s="3"/>
      <c r="E37" s="3"/>
      <c r="I37" s="3"/>
      <c r="J37" s="3"/>
      <c r="Q37" s="103"/>
      <c r="R37" s="103"/>
      <c r="S37" s="103"/>
      <c r="T37" s="103"/>
    </row>
    <row r="38" spans="1:20" x14ac:dyDescent="0.25">
      <c r="A38" s="3"/>
      <c r="B38" s="3"/>
      <c r="C38" s="3"/>
      <c r="D38" s="3"/>
      <c r="E38" s="3"/>
      <c r="I38" s="3"/>
      <c r="J38" s="3"/>
    </row>
    <row r="39" spans="1:20" x14ac:dyDescent="0.25">
      <c r="A39" s="3"/>
      <c r="B39" s="3"/>
      <c r="C39" s="3"/>
      <c r="D39" s="3"/>
      <c r="E39" s="3"/>
      <c r="I39" s="3"/>
      <c r="J39" s="3"/>
    </row>
    <row r="40" spans="1:20" x14ac:dyDescent="0.25">
      <c r="A40" s="3"/>
      <c r="B40" s="3"/>
      <c r="C40" s="3"/>
      <c r="D40" s="3"/>
      <c r="E40" s="3"/>
      <c r="I40" s="3"/>
      <c r="J40" s="3"/>
    </row>
    <row r="41" spans="1:20" x14ac:dyDescent="0.25">
      <c r="A41" s="3"/>
      <c r="B41" s="3"/>
      <c r="C41" s="3"/>
      <c r="D41" s="3"/>
      <c r="E41" s="3"/>
      <c r="I41" s="3"/>
      <c r="J41" s="3"/>
    </row>
    <row r="42" spans="1:20" x14ac:dyDescent="0.25">
      <c r="A42" s="3"/>
      <c r="B42" s="3"/>
      <c r="C42" s="3"/>
      <c r="D42" s="3"/>
      <c r="E42" s="3"/>
      <c r="I42" s="3"/>
      <c r="J42" s="3"/>
    </row>
    <row r="43" spans="1:20" x14ac:dyDescent="0.25">
      <c r="A43" s="3"/>
      <c r="B43" s="3"/>
      <c r="C43" s="3"/>
      <c r="D43" s="3"/>
      <c r="E43" s="3"/>
      <c r="I43" s="3"/>
      <c r="J43" s="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عمرو'!B17</f>
        <v>0</v>
      </c>
      <c r="E4" s="177">
        <f>F4/'غياب عمرو'!S15</f>
        <v>0</v>
      </c>
      <c r="F4" s="95">
        <f>'تفاصيل يوم عمرو'!B52</f>
        <v>0</v>
      </c>
      <c r="G4" s="95">
        <f>'تفاصيل يوم عمرو'!E52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ميرهان'!B20</f>
        <v>0</v>
      </c>
      <c r="E5" s="177">
        <f>F5/'غياب ميرهان'!S15</f>
        <v>1382.5714285714287</v>
      </c>
      <c r="F5" s="95">
        <f>'تفاصيل يوم ميرهان'!B55</f>
        <v>9678</v>
      </c>
      <c r="G5" s="95">
        <f>'تفاصيل يوم ميرهان'!E55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عبده'!B17</f>
        <v>0</v>
      </c>
      <c r="E7" s="177">
        <f>F7/'غياب ايه عبده'!S15</f>
        <v>8467.1428571428569</v>
      </c>
      <c r="F7" s="95">
        <f>'تفاصيل يوم ايه عبده'!B52</f>
        <v>59270</v>
      </c>
      <c r="G7" s="95">
        <f>'تفاصيل يوم ايه عبده'!E52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فرحات'!B17</f>
        <v>0</v>
      </c>
      <c r="E8" s="192">
        <f>F8/'غياب نور فرحات'!S15</f>
        <v>564.5</v>
      </c>
      <c r="F8" s="162">
        <f>'تفاصيل يوم نور فرحات'!B52</f>
        <v>3387</v>
      </c>
      <c r="G8" s="162">
        <f>'تفاصيل يوم نور فرحات'!E52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مراجع'!B17</f>
        <v>0</v>
      </c>
      <c r="E9" s="177">
        <f>F9/'غياب نور فرحات'!S15</f>
        <v>21841.833333333332</v>
      </c>
      <c r="F9" s="95">
        <f>'تفاصيل نور مراجع'!B52</f>
        <v>131051</v>
      </c>
      <c r="G9" s="95">
        <f>'تفاصيل نور مراجع'!E52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اسماء'!B17</f>
        <v>0</v>
      </c>
      <c r="E10" s="177">
        <f>F10/'غياب اسماء'!S15</f>
        <v>8580.2857142857138</v>
      </c>
      <c r="F10" s="95">
        <f>'تفاصيل يوم اسماء'!B52</f>
        <v>60062</v>
      </c>
      <c r="G10" s="95">
        <f>'تفاصيل يوم اسماء'!E52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حسني'!B17</f>
        <v>0</v>
      </c>
      <c r="E11" s="177">
        <f>F11/'غياب حسني'!S15</f>
        <v>0</v>
      </c>
      <c r="F11" s="95">
        <f>'تفاصيل يوم حسني'!B52</f>
        <v>0</v>
      </c>
      <c r="G11" s="95">
        <f>'تفاصيل يوم حسني'!E52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كاتب'!B17</f>
        <v>0</v>
      </c>
      <c r="E12" s="192">
        <f>F12/'غياب هبه'!S15</f>
        <v>2199.4285714285716</v>
      </c>
      <c r="F12" s="162">
        <f>'تفاصيل هبه كاتب'!B52</f>
        <v>15396</v>
      </c>
      <c r="G12" s="162">
        <f>'تفاصيل هبه كاتب'!E52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هبه'!B17</f>
        <v>0</v>
      </c>
      <c r="E13" s="177">
        <f>F13/'غياب هبه'!S15</f>
        <v>24832.428571428572</v>
      </c>
      <c r="F13" s="95">
        <f>'تفاصيل يوم هبه'!B52</f>
        <v>173827</v>
      </c>
      <c r="G13" s="95">
        <f>'تفاصيل يوم هبه'!E52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كاتب'!B17</f>
        <v>0</v>
      </c>
      <c r="E14" s="162">
        <f>F14/'غياب مونيكا'!S15</f>
        <v>1973.3333333333333</v>
      </c>
      <c r="F14" s="162">
        <f>'تفاصيل يوم مونيكا كاتب'!B52</f>
        <v>11840</v>
      </c>
      <c r="G14" s="162">
        <f>'تفاصيل يوم مونيكا كاتب'!E52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مونيكا'!B17</f>
        <v>0</v>
      </c>
      <c r="E15" s="177">
        <f>F15/'غياب مونيكا'!S15</f>
        <v>9395.6666666666661</v>
      </c>
      <c r="F15" s="95">
        <f>'تفاصيل يوم مونيكا'!B52</f>
        <v>56374</v>
      </c>
      <c r="G15" s="95">
        <f>'تفاصيل يوم مونيكا'!E52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خطاب'!B17</f>
        <v>0</v>
      </c>
      <c r="E17" s="177">
        <f>F17/'فاطمه خطاب'!S15</f>
        <v>3861.2857142857142</v>
      </c>
      <c r="F17" s="95">
        <f>'تفاصيل يوم فاطمه خطاب'!B52</f>
        <v>27029</v>
      </c>
      <c r="G17" s="95">
        <f>'تفاصيل يوم فاطمه خطاب'!E52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دنيا'!B17</f>
        <v>0</v>
      </c>
      <c r="E18" s="177">
        <f>F18/'غياب دنيا'!S15</f>
        <v>4258.333333333333</v>
      </c>
      <c r="F18" s="95">
        <f>'تفاصيل يوم دنيا'!B52</f>
        <v>25550</v>
      </c>
      <c r="G18" s="95">
        <f>'تفاصيل يوم دنيا'!E52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سمير'!B17</f>
        <v>0</v>
      </c>
      <c r="E19" s="177">
        <f>F19/'غياب كيرلس سمير'!S15</f>
        <v>7353.5</v>
      </c>
      <c r="F19" s="95">
        <f>'تفاصيل يوم كيرلس سمير'!B52</f>
        <v>44121</v>
      </c>
      <c r="G19" s="95">
        <f>'تفاصيل يوم كيرلس سمير'!E52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حسن'!B17</f>
        <v>0</v>
      </c>
      <c r="E20" s="177">
        <f>F20/'غياب محمد حسن'!S15</f>
        <v>5102</v>
      </c>
      <c r="F20" s="95">
        <f>'تفاصيل يوم محمد حسن'!B52</f>
        <v>30612</v>
      </c>
      <c r="G20" s="95">
        <f>'تفاصيل يوم محمد حسن'!E52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بدر'!B17</f>
        <v>0</v>
      </c>
      <c r="E21" s="177">
        <f>F21/' غياب محمد بدر'!S15</f>
        <v>3995.8571428571427</v>
      </c>
      <c r="F21" s="95">
        <f>'تفاصيل يوم محمد بدر'!B52</f>
        <v>27971</v>
      </c>
      <c r="G21" s="95">
        <f>'تفاصيل يوم محمد بدر'!E52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صبحي'!B17</f>
        <v>0</v>
      </c>
      <c r="E22" s="177">
        <f>F22/'غياب محمود صبحي'!S15</f>
        <v>4518.1428571428569</v>
      </c>
      <c r="F22" s="95">
        <f>'تفاصيل يوم محمود صبحي'!B52</f>
        <v>31627</v>
      </c>
      <c r="G22" s="95">
        <f>'تفاصيل يوم محمود صبحي'!E52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مروان'!B17</f>
        <v>0</v>
      </c>
      <c r="E23" s="177">
        <f>F23/'غياب مروان'!S15</f>
        <v>4746.125</v>
      </c>
      <c r="F23" s="95">
        <f>'تفاصيل يوم مروان'!B52</f>
        <v>37969</v>
      </c>
      <c r="G23" s="95">
        <f>'تفاصيل يوم مروان'!E52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درويش'!B17</f>
        <v>0</v>
      </c>
      <c r="E24" s="177">
        <f>F24/'غياب مريم درويش'!S15</f>
        <v>4948.8571428571431</v>
      </c>
      <c r="F24" s="95">
        <f>'تفاصيل يوم مريم درويش'!B52</f>
        <v>34642</v>
      </c>
      <c r="G24" s="95">
        <f>'تفاصيل يوم مريم درويش'!E52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احمد'!B17</f>
        <v>0</v>
      </c>
      <c r="E25" s="177">
        <f>F25/'غياب مريم احمد'!S15</f>
        <v>4596.8</v>
      </c>
      <c r="F25" s="95">
        <f>'تفاصيل يوم مريم احمد'!B52</f>
        <v>22984</v>
      </c>
      <c r="G25" s="95">
        <f>'تفاصيل يوم مريم احمد'!E52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السعداوي'!B17</f>
        <v>0</v>
      </c>
      <c r="E26" s="177">
        <f>F26/'غياب مروة السعداوي'!S15</f>
        <v>10918.285714285714</v>
      </c>
      <c r="F26" s="95">
        <f>'تفاصيل يوم مروة السعداوي'!B52</f>
        <v>76428</v>
      </c>
      <c r="G26" s="95">
        <f>'تفاصيل يوم مروة السعداوي'!E52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جمال'!B17</f>
        <v>0</v>
      </c>
      <c r="E27" s="177">
        <f>F27/'غياب مروة جمال'!S15</f>
        <v>4620.25</v>
      </c>
      <c r="F27" s="95">
        <f>'تفاصيل يوم مروة جمال'!B52</f>
        <v>36962</v>
      </c>
      <c r="G27" s="95">
        <f>'تفاصيل يوم مروة جمال'!E52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منه'!B17</f>
        <v>0</v>
      </c>
      <c r="E28" s="177">
        <f>F28/'غياب منة'!S15</f>
        <v>10450.666666666666</v>
      </c>
      <c r="F28" s="95">
        <f>'تفاصيل يوم منه'!B52</f>
        <v>62704</v>
      </c>
      <c r="G28" s="95">
        <f>'تفاصيل يوم منه'!E52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غاده'!B17</f>
        <v>0</v>
      </c>
      <c r="E29" s="177">
        <f>F29/'غياب غادة'!S15</f>
        <v>3976.5</v>
      </c>
      <c r="F29" s="95">
        <f>'تفاصيل يوم غاده'!B52</f>
        <v>23859</v>
      </c>
      <c r="G29" s="95">
        <f>'تفاصيل يوم غاده'!E52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يوسف'!B17</f>
        <v>0</v>
      </c>
      <c r="E30" s="177">
        <f>F30/'غياب غاده يوسف'!S15</f>
        <v>2508.8571428571427</v>
      </c>
      <c r="F30" s="95">
        <f>'تفاصيل يوم غاده يوسف'!B52</f>
        <v>17562</v>
      </c>
      <c r="G30" s="95">
        <f>'تفاصيل يوم غاده يوسف'!E52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نرمين'!B17</f>
        <v>0</v>
      </c>
      <c r="E31" s="177">
        <f>F31/'غياب نرمين'!S15</f>
        <v>4375.75</v>
      </c>
      <c r="F31" s="95">
        <f>'تفاصيل يوم نرمين'!B52</f>
        <v>35006</v>
      </c>
      <c r="G31" s="95">
        <f>'تفاصيل يوم نرمين'!E52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عبداللاه'!B17</f>
        <v>0</v>
      </c>
      <c r="E32" s="177">
        <f>F32/'غياب نور عبداللاه'!S15</f>
        <v>0</v>
      </c>
      <c r="F32" s="95">
        <f>'تفاصيل يوم نور عبداللاه'!B52</f>
        <v>0</v>
      </c>
      <c r="G32" s="95">
        <f>'تفاصيل يوم نور عبداللاه'!E52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رانا'!B18</f>
        <v>0</v>
      </c>
      <c r="E33" s="177">
        <f>F33/'غياب رانا'!S15</f>
        <v>3235</v>
      </c>
      <c r="F33" s="95">
        <f>'تفاصيل يوم رانا'!B53</f>
        <v>12940</v>
      </c>
      <c r="G33" s="95">
        <f>'تفاصيل يوم رانا'!E52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الصاوي'!B17</f>
        <v>0</v>
      </c>
      <c r="E34" s="177">
        <f>F34/'غياب سلمي الصاوي'!S15</f>
        <v>5569</v>
      </c>
      <c r="F34" s="95">
        <f>'تفاصيل يوم سلمي الصاوي'!B52</f>
        <v>38983</v>
      </c>
      <c r="G34" s="95">
        <f>'تفاصيل يوم سلمي الصاوي'!E52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سيلفيا'!B17</f>
        <v>0</v>
      </c>
      <c r="E35" s="177">
        <f>F35/'غياب سيلفيا'!S15</f>
        <v>3896.7142857142858</v>
      </c>
      <c r="F35" s="95">
        <f>'تفاصيل يوم سيلفيا'!B52</f>
        <v>27277</v>
      </c>
      <c r="G35" s="95">
        <f>'تفاصيل يوم سيلفيا'!E52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شهد'!B17</f>
        <v>0</v>
      </c>
      <c r="E36" s="177">
        <f>F36/'غياب شهد'!S15</f>
        <v>2661</v>
      </c>
      <c r="F36" s="95">
        <f>'تفاصيل يوم شهد'!B52</f>
        <v>5322</v>
      </c>
      <c r="G36" s="95">
        <f>'تفاصيل يوم شهد'!E52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سمية'!B17</f>
        <v>0</v>
      </c>
      <c r="E37" s="177">
        <f>F37/'غياب سمية'!S15</f>
        <v>0</v>
      </c>
      <c r="F37" s="95">
        <f>'تفاصيل يوم سمية'!B52</f>
        <v>0</v>
      </c>
      <c r="G37" s="95">
        <f>'تفاصيل يوم سمية'!E52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هويدا'!B17</f>
        <v>0</v>
      </c>
      <c r="E38" s="177">
        <f>F38/'غياب هوايدا'!S15</f>
        <v>3729</v>
      </c>
      <c r="F38" s="95">
        <f>'تفاصيل يوم هويدا'!B52</f>
        <v>22374</v>
      </c>
      <c r="G38" s="95">
        <f>'تفاصيل يوم هويدا'!E52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سوزان'!B17</f>
        <v>0</v>
      </c>
      <c r="E39" s="177">
        <f>F39/'غياب سوزان'!S15</f>
        <v>4711.8571428571431</v>
      </c>
      <c r="F39" s="95">
        <f>'تفاصيل يوم سوزان'!B52</f>
        <v>32983</v>
      </c>
      <c r="G39" s="95">
        <f>'تفاصيل يوم سوزان'!E52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تقي'!B17</f>
        <v>0</v>
      </c>
      <c r="E40" s="177">
        <f>F40/'غياب تقي'!S15</f>
        <v>4151.4285714285716</v>
      </c>
      <c r="F40" s="95">
        <f>'تفاصيل يوم تقي'!B52</f>
        <v>29060</v>
      </c>
      <c r="G40" s="95">
        <f>'تفاصيل يوم تقي'!E52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900-000000000000}"/>
  <mergeCells count="2">
    <mergeCell ref="B41:D41"/>
    <mergeCell ref="H40:I40"/>
  </mergeCells>
  <conditionalFormatting sqref="I30">
    <cfRule type="top10" dxfId="19" priority="1" bottom="1" rank="1"/>
  </conditionalFormatting>
  <hyperlinks>
    <hyperlink ref="B4" location="'تفاصيل يوم عمرو'!A1" display="عمرو" xr:uid="{00000000-0004-0000-3900-000000000000}"/>
    <hyperlink ref="B5" location="'تفاصيل يوم ميرهان'!A1" display="ميرهان" xr:uid="{00000000-0004-0000-3900-000001000000}"/>
    <hyperlink ref="B7" location="'تفاصيل يوم ايه عبده'!A1" display="ايه عبده" xr:uid="{00000000-0004-0000-3900-000002000000}"/>
    <hyperlink ref="B8" location="'تفاصيل يوم نور فرحات'!A1" display="نور فرحات" xr:uid="{00000000-0004-0000-3900-000003000000}"/>
    <hyperlink ref="B10" location="'تفاصيل يوم اسماء'!A1" display="أسماء" xr:uid="{00000000-0004-0000-3900-000004000000}"/>
    <hyperlink ref="B11" location="'تفاصيل يوم حسني'!A1" display="حسني" xr:uid="{00000000-0004-0000-3900-000005000000}"/>
    <hyperlink ref="B13" location="'تفاصيل يوم هبه'!A1" display="هبة" xr:uid="{00000000-0004-0000-3900-000006000000}"/>
    <hyperlink ref="B15" location="'تفاصيل يوم مونيكا'!A1" display="مونيكا" xr:uid="{00000000-0004-0000-3900-000007000000}"/>
    <hyperlink ref="B17" location="'تفاصيل يوم فاطمه خطاب'!A1" display="فاطمه خطاب" xr:uid="{00000000-0004-0000-3900-000008000000}"/>
    <hyperlink ref="B18" location="'تفاصيل يوم دنيا'!A1" display="دنيا" xr:uid="{00000000-0004-0000-3900-000009000000}"/>
    <hyperlink ref="B19" location="'تفاصيل يوم كيرلس سمير'!A1" display="كيرلس سمير" xr:uid="{00000000-0004-0000-3900-00000A000000}"/>
    <hyperlink ref="B20" location="'تفاصيل يوم محمد حسن'!A1" display="محمد حسن" xr:uid="{00000000-0004-0000-3900-00000B000000}"/>
    <hyperlink ref="B21" location="'تفاصيل يوم محمد بدر'!A1" display="محمد بدر" xr:uid="{00000000-0004-0000-3900-00000C000000}"/>
    <hyperlink ref="B22" location="'تفاصيل يوم محمود صبحي'!A1" display="محمود صبحي" xr:uid="{00000000-0004-0000-3900-00000D000000}"/>
    <hyperlink ref="B23" location="'تفاصيل يوم مروان'!A1" display=" مروان" xr:uid="{00000000-0004-0000-3900-00000E000000}"/>
    <hyperlink ref="B24" location="'تفاصيل يوم مريم درويش'!A1" display="مريم درويش" xr:uid="{00000000-0004-0000-3900-00000F000000}"/>
    <hyperlink ref="B25" location="'تفاصيل يوم مريم احمد'!A1" display="مريم احمد" xr:uid="{00000000-0004-0000-3900-000010000000}"/>
    <hyperlink ref="B26" location="'تفاصيل يوم مروة السعداوي'!A1" display="مروة السعداوي" xr:uid="{00000000-0004-0000-3900-000011000000}"/>
    <hyperlink ref="B27" location="'تفاصيل يوم مروة جمال'!A1" display="مروة جمال" xr:uid="{00000000-0004-0000-3900-000012000000}"/>
    <hyperlink ref="B28" location="'تفاصيل يوم منه'!A1" display="منة" xr:uid="{00000000-0004-0000-3900-000013000000}"/>
    <hyperlink ref="B29" location="'تفاصيل يوم غاده'!A1" display="غادة" xr:uid="{00000000-0004-0000-3900-000014000000}"/>
    <hyperlink ref="B31" location="'تفاصيل يوم نرمين'!A1" display="نرمين " xr:uid="{00000000-0004-0000-3900-000015000000}"/>
    <hyperlink ref="B32" location="'تفاصيل يوم نور عبداللاه'!A1" display="نور عبدلاه" xr:uid="{00000000-0004-0000-3900-000016000000}"/>
    <hyperlink ref="B33" location="'تفاصيل يوم رانا'!A1" display="رانا" xr:uid="{00000000-0004-0000-3900-000017000000}"/>
    <hyperlink ref="B34" location="'تفاصيل يوم سلمي الصاوي'!A1" display="سلمى الصاوي" xr:uid="{00000000-0004-0000-3900-000018000000}"/>
    <hyperlink ref="B35" location="'تفاصيل يوم سيلفيا'!A1" display="سيلفيا" xr:uid="{00000000-0004-0000-3900-000019000000}"/>
    <hyperlink ref="B36" location="'تفاصيل يوم شهد'!A1" display="شهد" xr:uid="{00000000-0004-0000-3900-00001A000000}"/>
    <hyperlink ref="B37" location="'تفاصيل يوم سمية'!A1" display="سمية" xr:uid="{00000000-0004-0000-3900-00001B000000}"/>
    <hyperlink ref="B39" location="'تفاصيل يوم سوزان'!A1" display="سوزان" xr:uid="{00000000-0004-0000-3900-00001C000000}"/>
    <hyperlink ref="B40" location="'تفاصيل يوم تقي'!A1" display="تقي" xr:uid="{00000000-0004-0000-3900-00001D000000}"/>
    <hyperlink ref="B38" location="'تفاصيل يوم هويدا'!A1" display="هوايدا محمد" xr:uid="{21D00022-EC7B-4471-8746-6FAF67D4E0EF}"/>
    <hyperlink ref="B9" location="'تفاصيل نور مراجع'!A1" display="نور فرحات" xr:uid="{863FBF10-6AEC-4074-A9CA-AB7AE239FBAD}"/>
    <hyperlink ref="B12" location="'تفاصيل هبه كاتب'!A1" display="هبة" xr:uid="{D9BC3906-5AC5-4098-9FC5-B4E655A4FA5B}"/>
    <hyperlink ref="B30" location="'تفاصيل يوم غاده يوسف'!A1" display="غاده يوسف" xr:uid="{CFBFB8A0-7BCC-409A-83FF-F0BF71D5F6CF}"/>
    <hyperlink ref="B14" location="'تفاصيل يوم مونيكا كاتب'!A1" display="مونيكا" xr:uid="{92D03C3E-5DF5-402A-A8BE-E294863D2281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عمرو'!B18</f>
        <v>0</v>
      </c>
      <c r="E4" s="177">
        <f>F4/'غياب عمرو'!S16</f>
        <v>0</v>
      </c>
      <c r="F4" s="95">
        <f>'تفاصيل يوم عمرو'!B53</f>
        <v>0</v>
      </c>
      <c r="G4" s="95">
        <f>'تفاصيل يوم عمرو'!E53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ميرهان'!B21</f>
        <v>0</v>
      </c>
      <c r="E5" s="177">
        <f>F5/'غياب ميرهان'!S16</f>
        <v>1382.5714285714287</v>
      </c>
      <c r="F5" s="95">
        <f>'تفاصيل يوم ميرهان'!B56</f>
        <v>9678</v>
      </c>
      <c r="G5" s="95">
        <f>'تفاصيل يوم ميرهان'!E56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عبده'!B18</f>
        <v>0</v>
      </c>
      <c r="E7" s="177">
        <f>F7/'غياب ايه عبده'!S16</f>
        <v>8467.1428571428569</v>
      </c>
      <c r="F7" s="95">
        <f>'تفاصيل يوم ايه عبده'!B53</f>
        <v>59270</v>
      </c>
      <c r="G7" s="95">
        <f>'تفاصيل يوم ايه عبده'!E53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فرحات'!B18</f>
        <v>0</v>
      </c>
      <c r="E8" s="192">
        <f>F8/'غياب نور فرحات'!S16</f>
        <v>564.5</v>
      </c>
      <c r="F8" s="162">
        <f>'تفاصيل يوم نور فرحات'!B53</f>
        <v>3387</v>
      </c>
      <c r="G8" s="162">
        <f>'تفاصيل يوم نور فرحات'!E53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مراجع'!B18</f>
        <v>0</v>
      </c>
      <c r="E9" s="177">
        <f>F9/'غياب نور فرحات'!S16</f>
        <v>21841.833333333332</v>
      </c>
      <c r="F9" s="95">
        <f>'تفاصيل نور مراجع'!B53</f>
        <v>131051</v>
      </c>
      <c r="G9" s="95">
        <f>'تفاصيل نور مراجع'!E53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اسماء'!B18</f>
        <v>0</v>
      </c>
      <c r="E10" s="177">
        <f>F10/'غياب اسماء'!S16</f>
        <v>8580.2857142857138</v>
      </c>
      <c r="F10" s="95">
        <f>'تفاصيل يوم اسماء'!B53</f>
        <v>60062</v>
      </c>
      <c r="G10" s="95">
        <f>'تفاصيل يوم اسماء'!E53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حسني'!B18</f>
        <v>0</v>
      </c>
      <c r="E11" s="177">
        <f>F11/'غياب حسني'!S16</f>
        <v>0</v>
      </c>
      <c r="F11" s="95">
        <f>'تفاصيل يوم حسني'!B53</f>
        <v>0</v>
      </c>
      <c r="G11" s="95">
        <f>'تفاصيل يوم حسني'!E53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كاتب'!B18</f>
        <v>0</v>
      </c>
      <c r="E12" s="192">
        <f>F12/'غياب هبه'!S16</f>
        <v>2199.4285714285716</v>
      </c>
      <c r="F12" s="162">
        <f>'تفاصيل هبه كاتب'!B53</f>
        <v>15396</v>
      </c>
      <c r="G12" s="162">
        <f>'تفاصيل هبه كاتب'!E53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هبه'!B18</f>
        <v>0</v>
      </c>
      <c r="E13" s="177">
        <f>F13/'غياب هبه'!S16</f>
        <v>24832.428571428572</v>
      </c>
      <c r="F13" s="95">
        <f>'تفاصيل يوم هبه'!B53</f>
        <v>173827</v>
      </c>
      <c r="G13" s="95">
        <f>'تفاصيل يوم هبه'!E53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كاتب'!B18</f>
        <v>0</v>
      </c>
      <c r="E14" s="162">
        <f>F14/'غياب مونيكا'!S16</f>
        <v>1973.3333333333333</v>
      </c>
      <c r="F14" s="162">
        <f>'تفاصيل يوم مونيكا كاتب'!B53</f>
        <v>11840</v>
      </c>
      <c r="G14" s="162">
        <f>'تفاصيل يوم مونيكا كاتب'!E53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مونيكا'!B18</f>
        <v>0</v>
      </c>
      <c r="E15" s="177">
        <f>F15/'غياب مونيكا'!S16</f>
        <v>9395.6666666666661</v>
      </c>
      <c r="F15" s="95">
        <f>'تفاصيل يوم مونيكا'!B53</f>
        <v>56374</v>
      </c>
      <c r="G15" s="95">
        <f>'تفاصيل يوم مونيكا'!E53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خطاب'!B18</f>
        <v>0</v>
      </c>
      <c r="E17" s="177">
        <f>F17/'فاطمه خطاب'!S16</f>
        <v>3861.2857142857142</v>
      </c>
      <c r="F17" s="95">
        <f>'تفاصيل يوم فاطمه خطاب'!B53</f>
        <v>27029</v>
      </c>
      <c r="G17" s="95">
        <f>'تفاصيل يوم فاطمه خطاب'!E53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دنيا'!B18</f>
        <v>0</v>
      </c>
      <c r="E18" s="177">
        <f>F18/'غياب دنيا'!S16</f>
        <v>4258.333333333333</v>
      </c>
      <c r="F18" s="95">
        <f>'تفاصيل يوم دنيا'!B53</f>
        <v>25550</v>
      </c>
      <c r="G18" s="95">
        <f>'تفاصيل يوم دنيا'!E53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سمير'!B18</f>
        <v>0</v>
      </c>
      <c r="E19" s="177">
        <f>F19/'غياب كيرلس سمير'!S16</f>
        <v>7353.5</v>
      </c>
      <c r="F19" s="95">
        <f>'تفاصيل يوم كيرلس سمير'!B53</f>
        <v>44121</v>
      </c>
      <c r="G19" s="95">
        <f>'تفاصيل يوم كيرلس سمير'!E53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حسن'!B18</f>
        <v>0</v>
      </c>
      <c r="E20" s="177">
        <f>F20/'غياب محمد حسن'!S16</f>
        <v>5102</v>
      </c>
      <c r="F20" s="95">
        <f>'تفاصيل يوم محمد حسن'!B53</f>
        <v>30612</v>
      </c>
      <c r="G20" s="95">
        <f>'تفاصيل يوم محمد حسن'!E53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بدر'!B18</f>
        <v>0</v>
      </c>
      <c r="E21" s="177">
        <f>F21/' غياب محمد بدر'!S16</f>
        <v>3995.8571428571427</v>
      </c>
      <c r="F21" s="95">
        <f>'تفاصيل يوم محمد بدر'!B53</f>
        <v>27971</v>
      </c>
      <c r="G21" s="95">
        <f>'تفاصيل يوم محمد بدر'!E53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صبحي'!B18</f>
        <v>0</v>
      </c>
      <c r="E22" s="177">
        <f>F22/'غياب محمود صبحي'!S16</f>
        <v>4518.1428571428569</v>
      </c>
      <c r="F22" s="95">
        <f>'تفاصيل يوم محمود صبحي'!B53</f>
        <v>31627</v>
      </c>
      <c r="G22" s="95">
        <f>'تفاصيل يوم محمود صبحي'!E53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مروان'!B18</f>
        <v>0</v>
      </c>
      <c r="E23" s="177">
        <f>F23/'غياب مروان'!S16</f>
        <v>4746.125</v>
      </c>
      <c r="F23" s="95">
        <f>'تفاصيل يوم مروان'!B53</f>
        <v>37969</v>
      </c>
      <c r="G23" s="95">
        <f>'تفاصيل يوم مروان'!E53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درويش'!B18</f>
        <v>0</v>
      </c>
      <c r="E24" s="177">
        <f>F24/'غياب مريم درويش'!S16</f>
        <v>4948.8571428571431</v>
      </c>
      <c r="F24" s="95">
        <f>'تفاصيل يوم مريم درويش'!B53</f>
        <v>34642</v>
      </c>
      <c r="G24" s="95">
        <f>'تفاصيل يوم مريم درويش'!E53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احمد'!B18</f>
        <v>0</v>
      </c>
      <c r="E25" s="177">
        <f>F25/'غياب مريم احمد'!S16</f>
        <v>4596.8</v>
      </c>
      <c r="F25" s="95">
        <f>'تفاصيل يوم مريم احمد'!B53</f>
        <v>22984</v>
      </c>
      <c r="G25" s="95">
        <f>'تفاصيل يوم مريم احمد'!E53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السعداوي'!B18</f>
        <v>0</v>
      </c>
      <c r="E26" s="177">
        <f>F26/'غياب مروة السعداوي'!S16</f>
        <v>10918.285714285714</v>
      </c>
      <c r="F26" s="95">
        <f>'تفاصيل يوم مروة السعداوي'!B53</f>
        <v>76428</v>
      </c>
      <c r="G26" s="95">
        <f>'تفاصيل يوم مروة السعداوي'!E53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جمال'!B18</f>
        <v>0</v>
      </c>
      <c r="E27" s="177">
        <f>F27/'غياب مروة جمال'!S16</f>
        <v>4620.25</v>
      </c>
      <c r="F27" s="95">
        <f>'تفاصيل يوم مروة جمال'!B53</f>
        <v>36962</v>
      </c>
      <c r="G27" s="95">
        <f>'تفاصيل يوم مروة جمال'!E53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منه'!B18</f>
        <v>0</v>
      </c>
      <c r="E28" s="177">
        <f>F28/'غياب منة'!S16</f>
        <v>10450.666666666666</v>
      </c>
      <c r="F28" s="95">
        <f>'تفاصيل يوم منه'!B53</f>
        <v>62704</v>
      </c>
      <c r="G28" s="95">
        <f>'تفاصيل يوم منه'!E53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غاده'!B18</f>
        <v>0</v>
      </c>
      <c r="E29" s="177">
        <f>F29/'غياب غادة'!S16</f>
        <v>3976.5</v>
      </c>
      <c r="F29" s="95">
        <f>'تفاصيل يوم غاده'!B53</f>
        <v>23859</v>
      </c>
      <c r="G29" s="95">
        <f>'تفاصيل يوم غاده'!E53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يوسف'!B18</f>
        <v>0</v>
      </c>
      <c r="E30" s="177">
        <f>F30/'غياب غاده يوسف'!S16</f>
        <v>2508.8571428571427</v>
      </c>
      <c r="F30" s="95">
        <f>'تفاصيل يوم غاده يوسف'!B53</f>
        <v>17562</v>
      </c>
      <c r="G30" s="95">
        <f>'تفاصيل يوم غاده يوسف'!E53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نرمين'!B18</f>
        <v>0</v>
      </c>
      <c r="E31" s="177">
        <f>F31/'غياب نرمين'!S16</f>
        <v>4375.75</v>
      </c>
      <c r="F31" s="95">
        <f>'تفاصيل يوم نرمين'!B53</f>
        <v>35006</v>
      </c>
      <c r="G31" s="95">
        <f>'تفاصيل يوم نرمين'!E53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عبداللاه'!B18</f>
        <v>0</v>
      </c>
      <c r="E32" s="177">
        <f>F32/'غياب نور عبداللاه'!S16</f>
        <v>0</v>
      </c>
      <c r="F32" s="95">
        <f>'تفاصيل يوم نور عبداللاه'!B53</f>
        <v>0</v>
      </c>
      <c r="G32" s="95">
        <f>'تفاصيل يوم نور عبداللاه'!E53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رانا'!B19</f>
        <v>0</v>
      </c>
      <c r="E33" s="177">
        <f>F33/'غياب رانا'!S16</f>
        <v>3235</v>
      </c>
      <c r="F33" s="95">
        <f>'تفاصيل يوم رانا'!B54</f>
        <v>12940</v>
      </c>
      <c r="G33" s="95">
        <f>'تفاصيل يوم رانا'!E54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الصاوي'!B18</f>
        <v>0</v>
      </c>
      <c r="E34" s="177">
        <f>F34/'غياب سلمي الصاوي'!S16</f>
        <v>5569</v>
      </c>
      <c r="F34" s="95">
        <f>'تفاصيل يوم سلمي الصاوي'!B53</f>
        <v>38983</v>
      </c>
      <c r="G34" s="95">
        <f>'تفاصيل يوم سلمي الصاوي'!E53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سيلفيا'!B18</f>
        <v>0</v>
      </c>
      <c r="E35" s="177">
        <f>F35/'غياب سيلفيا'!S16</f>
        <v>3896.7142857142858</v>
      </c>
      <c r="F35" s="95">
        <f>'تفاصيل يوم سيلفيا'!B53</f>
        <v>27277</v>
      </c>
      <c r="G35" s="95">
        <f>'تفاصيل يوم سيلفيا'!E53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شهد'!B18</f>
        <v>0</v>
      </c>
      <c r="E36" s="177">
        <f>F36/'غياب شهد'!S16</f>
        <v>2661</v>
      </c>
      <c r="F36" s="95">
        <f>'تفاصيل يوم شهد'!B53</f>
        <v>5322</v>
      </c>
      <c r="G36" s="95">
        <f>'تفاصيل يوم شهد'!E53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سمية'!B18</f>
        <v>0</v>
      </c>
      <c r="E37" s="177">
        <f>F37/'غياب سمية'!S16</f>
        <v>0</v>
      </c>
      <c r="F37" s="95">
        <f>'تفاصيل يوم سمية'!B53</f>
        <v>0</v>
      </c>
      <c r="G37" s="95">
        <f>'تفاصيل يوم سمية'!E53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هويدا'!B18</f>
        <v>0</v>
      </c>
      <c r="E38" s="177">
        <f>F38/'غياب هوايدا'!S16</f>
        <v>3729</v>
      </c>
      <c r="F38" s="95">
        <f>'تفاصيل يوم هويدا'!B53</f>
        <v>22374</v>
      </c>
      <c r="G38" s="95">
        <f>'تفاصيل يوم هويدا'!E53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سوزان'!B18</f>
        <v>0</v>
      </c>
      <c r="E39" s="177">
        <f>F39/'غياب سوزان'!S16</f>
        <v>4711.8571428571431</v>
      </c>
      <c r="F39" s="95">
        <f>'تفاصيل يوم سوزان'!B53</f>
        <v>32983</v>
      </c>
      <c r="G39" s="95">
        <f>'تفاصيل يوم سوزان'!E53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تقي'!B18</f>
        <v>0</v>
      </c>
      <c r="E40" s="177">
        <f>F40/'غياب تقي'!S16</f>
        <v>4151.4285714285716</v>
      </c>
      <c r="F40" s="95">
        <f>'تفاصيل يوم تقي'!B53</f>
        <v>29060</v>
      </c>
      <c r="G40" s="95">
        <f>'تفاصيل يوم تقي'!E53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A00-000000000000}"/>
  <mergeCells count="2">
    <mergeCell ref="B41:D41"/>
    <mergeCell ref="H40:I40"/>
  </mergeCells>
  <conditionalFormatting sqref="I30">
    <cfRule type="top10" dxfId="18" priority="1" bottom="1" rank="1"/>
  </conditionalFormatting>
  <hyperlinks>
    <hyperlink ref="B4" location="'تفاصيل يوم عمرو'!A1" display="عمرو" xr:uid="{00000000-0004-0000-3A00-000000000000}"/>
    <hyperlink ref="B5" location="'تفاصيل يوم ميرهان'!A1" display="ميرهان" xr:uid="{00000000-0004-0000-3A00-000001000000}"/>
    <hyperlink ref="B7" location="'تفاصيل يوم ايه عبده'!A1" display="ايه عبده" xr:uid="{00000000-0004-0000-3A00-000002000000}"/>
    <hyperlink ref="B8" location="'تفاصيل يوم نور فرحات'!A1" display="نور فرحات" xr:uid="{00000000-0004-0000-3A00-000003000000}"/>
    <hyperlink ref="B10" location="'تفاصيل يوم اسماء'!A1" display="أسماء" xr:uid="{00000000-0004-0000-3A00-000004000000}"/>
    <hyperlink ref="B11" location="'تفاصيل يوم حسني'!A1" display="حسني" xr:uid="{00000000-0004-0000-3A00-000005000000}"/>
    <hyperlink ref="B13" location="'تفاصيل يوم هبه'!A1" display="هبة" xr:uid="{00000000-0004-0000-3A00-000006000000}"/>
    <hyperlink ref="B15" location="'تفاصيل يوم مونيكا'!A1" display="مونيكا" xr:uid="{00000000-0004-0000-3A00-000007000000}"/>
    <hyperlink ref="B17" location="'تفاصيل يوم فاطمه خطاب'!A1" display="فاطمه خطاب" xr:uid="{00000000-0004-0000-3A00-000008000000}"/>
    <hyperlink ref="B18" location="'تفاصيل يوم دنيا'!A1" display="دنيا" xr:uid="{00000000-0004-0000-3A00-000009000000}"/>
    <hyperlink ref="B19" location="'تفاصيل يوم كيرلس سمير'!A1" display="كيرلس سمير" xr:uid="{00000000-0004-0000-3A00-00000A000000}"/>
    <hyperlink ref="B20" location="'تفاصيل يوم محمد حسن'!A1" display="محمد حسن" xr:uid="{00000000-0004-0000-3A00-00000B000000}"/>
    <hyperlink ref="B21" location="'تفاصيل يوم محمد بدر'!A1" display="محمد بدر" xr:uid="{00000000-0004-0000-3A00-00000C000000}"/>
    <hyperlink ref="B22" location="'تفاصيل يوم محمود صبحي'!A1" display="محمود صبحي" xr:uid="{00000000-0004-0000-3A00-00000D000000}"/>
    <hyperlink ref="B23" location="'تفاصيل يوم مروان'!A1" display=" مروان" xr:uid="{00000000-0004-0000-3A00-00000E000000}"/>
    <hyperlink ref="B24" location="'تفاصيل يوم مريم درويش'!A1" display="مريم درويش" xr:uid="{00000000-0004-0000-3A00-00000F000000}"/>
    <hyperlink ref="B25" location="'تفاصيل يوم مريم احمد'!A1" display="مريم احمد" xr:uid="{00000000-0004-0000-3A00-000010000000}"/>
    <hyperlink ref="B26" location="'تفاصيل يوم مروة السعداوي'!A1" display="مروة السعداوي" xr:uid="{00000000-0004-0000-3A00-000011000000}"/>
    <hyperlink ref="B27" location="'تفاصيل يوم مروة جمال'!A1" display="مروة جمال" xr:uid="{00000000-0004-0000-3A00-000012000000}"/>
    <hyperlink ref="B28" location="'تفاصيل يوم منه'!A1" display="منة" xr:uid="{00000000-0004-0000-3A00-000013000000}"/>
    <hyperlink ref="B29" location="'تفاصيل يوم غاده'!A1" display="غادة" xr:uid="{00000000-0004-0000-3A00-000014000000}"/>
    <hyperlink ref="B31" location="'تفاصيل يوم نرمين'!A1" display="نرمين " xr:uid="{00000000-0004-0000-3A00-000015000000}"/>
    <hyperlink ref="B32" location="'تفاصيل يوم نور عبداللاه'!A1" display="نور عبدلاه" xr:uid="{00000000-0004-0000-3A00-000016000000}"/>
    <hyperlink ref="B33" location="'تفاصيل يوم رانا'!A1" display="رانا" xr:uid="{00000000-0004-0000-3A00-000017000000}"/>
    <hyperlink ref="B34" location="'تفاصيل يوم سلمي الصاوي'!A1" display="سلمى الصاوي" xr:uid="{00000000-0004-0000-3A00-000018000000}"/>
    <hyperlink ref="B35" location="'تفاصيل يوم سيلفيا'!A1" display="سيلفيا" xr:uid="{00000000-0004-0000-3A00-000019000000}"/>
    <hyperlink ref="B36" location="'تفاصيل يوم شهد'!A1" display="شهد" xr:uid="{00000000-0004-0000-3A00-00001A000000}"/>
    <hyperlink ref="B37" location="'تفاصيل يوم سمية'!A1" display="سمية" xr:uid="{00000000-0004-0000-3A00-00001B000000}"/>
    <hyperlink ref="B39" location="'تفاصيل يوم سوزان'!A1" display="سوزان" xr:uid="{00000000-0004-0000-3A00-00001C000000}"/>
    <hyperlink ref="B40" location="'تفاصيل يوم تقي'!A1" display="تقي" xr:uid="{00000000-0004-0000-3A00-00001D000000}"/>
    <hyperlink ref="B38" location="'تفاصيل يوم هويدا'!A1" display="هوايدا محمد" xr:uid="{2F2C189C-AA0B-45E7-8C6F-92B7D4AC17E0}"/>
    <hyperlink ref="B9" location="'تفاصيل نور مراجع'!A1" display="نور فرحات" xr:uid="{1E13A612-504F-4A7D-AA3C-D5BCC6EFDB65}"/>
    <hyperlink ref="B12" location="'تفاصيل هبه كاتب'!A1" display="هبة" xr:uid="{D47DAACB-5E29-4426-9284-E08B0D033574}"/>
    <hyperlink ref="B30" location="'تفاصيل يوم غاده يوسف'!A1" display="غاده يوسف" xr:uid="{975CF3E0-A64D-4674-86BD-E6F3B07FE7C0}"/>
    <hyperlink ref="B14" location="'تفاصيل يوم مونيكا كاتب'!A1" display="مونيكا" xr:uid="{9EB551B0-F12F-419E-BEB4-39A378F785A5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عمرو'!B19</f>
        <v>0</v>
      </c>
      <c r="E4" s="177">
        <f>F4/'غياب عمرو'!S17</f>
        <v>0</v>
      </c>
      <c r="F4" s="95">
        <f>'تفاصيل يوم عمرو'!B54</f>
        <v>0</v>
      </c>
      <c r="G4" s="95">
        <f>'تفاصيل يوم عمرو'!E54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ميرهان'!B22</f>
        <v>0</v>
      </c>
      <c r="E5" s="177">
        <f>F5/'غياب ميرهان'!S17</f>
        <v>1382.5714285714287</v>
      </c>
      <c r="F5" s="95">
        <f>'تفاصيل يوم ميرهان'!B57</f>
        <v>9678</v>
      </c>
      <c r="G5" s="95">
        <f>'تفاصيل يوم ميرهان'!E57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عبده'!B19</f>
        <v>0</v>
      </c>
      <c r="E7" s="177">
        <f>F7/'غياب ايه عبده'!S17</f>
        <v>8467.1428571428569</v>
      </c>
      <c r="F7" s="95">
        <f>'تفاصيل يوم ايه عبده'!B54</f>
        <v>59270</v>
      </c>
      <c r="G7" s="95">
        <f>'تفاصيل يوم ايه عبده'!E54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فرحات'!B19</f>
        <v>0</v>
      </c>
      <c r="E8" s="192">
        <f>F8/'غياب نور فرحات'!S17</f>
        <v>564.5</v>
      </c>
      <c r="F8" s="162">
        <f>'تفاصيل يوم نور فرحات'!B54</f>
        <v>3387</v>
      </c>
      <c r="G8" s="162">
        <f>'تفاصيل يوم نور فرحات'!E54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مراجع'!B19</f>
        <v>0</v>
      </c>
      <c r="E9" s="177">
        <f>F9/'غياب نور فرحات'!S17</f>
        <v>21841.833333333332</v>
      </c>
      <c r="F9" s="95">
        <f>'تفاصيل نور مراجع'!B54</f>
        <v>131051</v>
      </c>
      <c r="G9" s="95">
        <f>'تفاصيل نور مراجع'!E54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اسماء'!B19</f>
        <v>0</v>
      </c>
      <c r="E10" s="177">
        <f>F10/'غياب اسماء'!S17</f>
        <v>8580.2857142857138</v>
      </c>
      <c r="F10" s="95">
        <f>'تفاصيل يوم اسماء'!B54</f>
        <v>60062</v>
      </c>
      <c r="G10" s="95">
        <f>'تفاصيل يوم اسماء'!E54</f>
        <v>39</v>
      </c>
    </row>
    <row r="11" spans="1:19" ht="14.25" customHeight="1" x14ac:dyDescent="0.25">
      <c r="A11" s="103"/>
      <c r="B11" s="93" t="s">
        <v>33</v>
      </c>
      <c r="C11" s="94" t="s">
        <v>23</v>
      </c>
      <c r="D11" s="95">
        <f>'تفاصيل يوم حسني'!B19</f>
        <v>0</v>
      </c>
      <c r="E11" s="177">
        <f>F11/'غياب حسني'!S17</f>
        <v>0</v>
      </c>
      <c r="F11" s="95">
        <f>'تفاصيل يوم حسني'!B54</f>
        <v>0</v>
      </c>
      <c r="G11" s="95">
        <f>'تفاصيل يوم حسني'!E54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كاتب'!B19</f>
        <v>0</v>
      </c>
      <c r="E12" s="192">
        <f>F12/'غياب هبه'!S17</f>
        <v>2199.4285714285716</v>
      </c>
      <c r="F12" s="162">
        <f>'تفاصيل هبه كاتب'!B54</f>
        <v>15396</v>
      </c>
      <c r="G12" s="162">
        <f>'تفاصيل هبه كاتب'!E54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هبه'!B19</f>
        <v>0</v>
      </c>
      <c r="E13" s="177">
        <f>F13/'غياب هبه'!S17</f>
        <v>24832.428571428572</v>
      </c>
      <c r="F13" s="95">
        <f>'تفاصيل يوم هبه'!B54</f>
        <v>173827</v>
      </c>
      <c r="G13" s="95">
        <f>'تفاصيل يوم هبه'!E54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كاتب'!B19</f>
        <v>0</v>
      </c>
      <c r="E14" s="162">
        <f>F14/'غياب مونيكا'!S17</f>
        <v>1973.3333333333333</v>
      </c>
      <c r="F14" s="162">
        <f>'تفاصيل يوم مونيكا كاتب'!B54</f>
        <v>11840</v>
      </c>
      <c r="G14" s="162">
        <f>'تفاصيل يوم مونيكا كاتب'!E54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مونيكا'!B19</f>
        <v>0</v>
      </c>
      <c r="E15" s="177">
        <f>F15/'غياب مونيكا'!S17</f>
        <v>9395.6666666666661</v>
      </c>
      <c r="F15" s="95">
        <f>'تفاصيل يوم مونيكا'!B54</f>
        <v>56374</v>
      </c>
      <c r="G15" s="95">
        <f>'تفاصيل يوم مونيكا'!E54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خطاب'!B19</f>
        <v>0</v>
      </c>
      <c r="E17" s="177">
        <f>F17/'فاطمه خطاب'!S17</f>
        <v>3861.2857142857142</v>
      </c>
      <c r="F17" s="95">
        <f>'تفاصيل يوم فاطمه خطاب'!B54</f>
        <v>27029</v>
      </c>
      <c r="G17" s="95">
        <f>'تفاصيل يوم فاطمه خطاب'!E54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دنيا'!B19</f>
        <v>0</v>
      </c>
      <c r="E18" s="177">
        <f>F18/'غياب دنيا'!S17</f>
        <v>4258.333333333333</v>
      </c>
      <c r="F18" s="95">
        <f>'تفاصيل يوم دنيا'!B54</f>
        <v>25550</v>
      </c>
      <c r="G18" s="95">
        <f>'تفاصيل يوم دنيا'!E54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سمير'!B19</f>
        <v>0</v>
      </c>
      <c r="E19" s="177">
        <f>F19/'غياب كيرلس سمير'!S17</f>
        <v>7353.5</v>
      </c>
      <c r="F19" s="95">
        <f>'تفاصيل يوم كيرلس سمير'!B54</f>
        <v>44121</v>
      </c>
      <c r="G19" s="95">
        <f>'تفاصيل يوم كيرلس سمير'!E54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حسن'!B19</f>
        <v>0</v>
      </c>
      <c r="E20" s="177">
        <f>F20/'غياب محمد حسن'!S17</f>
        <v>5102</v>
      </c>
      <c r="F20" s="95">
        <f>'تفاصيل يوم محمد حسن'!B54</f>
        <v>30612</v>
      </c>
      <c r="G20" s="95">
        <f>'تفاصيل يوم محمد حسن'!E54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بدر'!B19</f>
        <v>0</v>
      </c>
      <c r="E21" s="177">
        <f>F21/' غياب محمد بدر'!S17</f>
        <v>3995.8571428571427</v>
      </c>
      <c r="F21" s="95">
        <f>'تفاصيل يوم محمد بدر'!B54</f>
        <v>27971</v>
      </c>
      <c r="G21" s="95">
        <f>'تفاصيل يوم محمد بدر'!E54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صبحي'!B19</f>
        <v>0</v>
      </c>
      <c r="E22" s="177">
        <f>F22/'غياب محمود صبحي'!S17</f>
        <v>4518.1428571428569</v>
      </c>
      <c r="F22" s="95">
        <f>'تفاصيل يوم محمود صبحي'!B54</f>
        <v>31627</v>
      </c>
      <c r="G22" s="95">
        <f>'تفاصيل يوم محمود صبحي'!E54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مروان'!B19</f>
        <v>0</v>
      </c>
      <c r="E23" s="177">
        <f>F23/'غياب مروان'!S17</f>
        <v>4746.125</v>
      </c>
      <c r="F23" s="95">
        <f>'تفاصيل يوم مروان'!B54</f>
        <v>37969</v>
      </c>
      <c r="G23" s="95">
        <f>'تفاصيل يوم مروان'!E54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درويش'!B19</f>
        <v>0</v>
      </c>
      <c r="E24" s="177">
        <f>F24/'غياب مريم درويش'!S17</f>
        <v>4948.8571428571431</v>
      </c>
      <c r="F24" s="95">
        <f>'تفاصيل يوم مريم درويش'!B54</f>
        <v>34642</v>
      </c>
      <c r="G24" s="95">
        <f>'تفاصيل يوم مريم درويش'!E54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احمد'!B19</f>
        <v>0</v>
      </c>
      <c r="E25" s="177">
        <f>F25/'غياب مريم احمد'!S17</f>
        <v>4596.8</v>
      </c>
      <c r="F25" s="95">
        <f>'تفاصيل يوم مريم احمد'!B54</f>
        <v>22984</v>
      </c>
      <c r="G25" s="95">
        <f>'تفاصيل يوم مريم احمد'!E54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السعداوي'!B19</f>
        <v>0</v>
      </c>
      <c r="E26" s="177">
        <f>F26/'غياب مروة السعداوي'!S17</f>
        <v>10918.285714285714</v>
      </c>
      <c r="F26" s="95">
        <f>'تفاصيل يوم مروة السعداوي'!B54</f>
        <v>76428</v>
      </c>
      <c r="G26" s="95">
        <f>'تفاصيل يوم مروة السعداوي'!E54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جمال'!B19</f>
        <v>0</v>
      </c>
      <c r="E27" s="177">
        <f>F27/'غياب مروة جمال'!S17</f>
        <v>4620.25</v>
      </c>
      <c r="F27" s="95">
        <f>'تفاصيل يوم مروة جمال'!B54</f>
        <v>36962</v>
      </c>
      <c r="G27" s="95">
        <f>'تفاصيل يوم مروة جمال'!E54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منه'!B19</f>
        <v>0</v>
      </c>
      <c r="E28" s="177">
        <f>F28/'غياب منة'!S17</f>
        <v>10450.666666666666</v>
      </c>
      <c r="F28" s="95">
        <f>'تفاصيل يوم منه'!B54</f>
        <v>62704</v>
      </c>
      <c r="G28" s="95">
        <f>'تفاصيل يوم منه'!E54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غاده'!B19</f>
        <v>0</v>
      </c>
      <c r="E29" s="177">
        <f>F29/'غياب غادة'!S17</f>
        <v>3976.5</v>
      </c>
      <c r="F29" s="95">
        <f>'تفاصيل يوم غاده'!B54</f>
        <v>23859</v>
      </c>
      <c r="G29" s="95">
        <f>'تفاصيل يوم غاده'!E54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يوسف'!B19</f>
        <v>0</v>
      </c>
      <c r="E30" s="177">
        <f>F30/'غياب غاده يوسف'!S17</f>
        <v>2508.8571428571427</v>
      </c>
      <c r="F30" s="95">
        <f>'تفاصيل يوم غاده يوسف'!B54</f>
        <v>17562</v>
      </c>
      <c r="G30" s="95">
        <f>'تفاصيل يوم غاده يوسف'!E54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نرمين'!B19</f>
        <v>0</v>
      </c>
      <c r="E31" s="177">
        <f>F31/'غياب نرمين'!S17</f>
        <v>4375.75</v>
      </c>
      <c r="F31" s="95">
        <f>'تفاصيل يوم نرمين'!B54</f>
        <v>35006</v>
      </c>
      <c r="G31" s="95">
        <f>'تفاصيل يوم نرمين'!E54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عبداللاه'!B19</f>
        <v>0</v>
      </c>
      <c r="E32" s="177">
        <f>F32/'غياب نور عبداللاه'!S17</f>
        <v>0</v>
      </c>
      <c r="F32" s="95">
        <f>'تفاصيل يوم نور عبداللاه'!B54</f>
        <v>0</v>
      </c>
      <c r="G32" s="95">
        <f>'تفاصيل يوم نور عبداللاه'!E54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رانا'!B20</f>
        <v>0</v>
      </c>
      <c r="E33" s="177">
        <f>F33/'غياب رانا'!S17</f>
        <v>3235</v>
      </c>
      <c r="F33" s="95">
        <f>'تفاصيل يوم رانا'!B55</f>
        <v>12940</v>
      </c>
      <c r="G33" s="95">
        <f>'تفاصيل يوم رانا'!E55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الصاوي'!B19</f>
        <v>0</v>
      </c>
      <c r="E34" s="177">
        <f>F34/'غياب سلمي الصاوي'!S17</f>
        <v>5569</v>
      </c>
      <c r="F34" s="95">
        <f>'تفاصيل يوم سلمي الصاوي'!B54</f>
        <v>38983</v>
      </c>
      <c r="G34" s="95">
        <f>'تفاصيل يوم سلمي الصاوي'!E54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سيلفيا'!B19</f>
        <v>0</v>
      </c>
      <c r="E35" s="177">
        <f>F35/'غياب سيلفيا'!S17</f>
        <v>3896.7142857142858</v>
      </c>
      <c r="F35" s="95">
        <f>'تفاصيل يوم سيلفيا'!B54</f>
        <v>27277</v>
      </c>
      <c r="G35" s="95">
        <f>'تفاصيل يوم سيلفيا'!E54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شهد'!B19</f>
        <v>0</v>
      </c>
      <c r="E36" s="177">
        <f>F36/'غياب شهد'!S17</f>
        <v>2661</v>
      </c>
      <c r="F36" s="95">
        <f>'تفاصيل يوم شهد'!B54</f>
        <v>5322</v>
      </c>
      <c r="G36" s="95">
        <f>'تفاصيل يوم شهد'!E54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سمية'!B19</f>
        <v>0</v>
      </c>
      <c r="E37" s="177">
        <f>F37/'غياب سمية'!S17</f>
        <v>0</v>
      </c>
      <c r="F37" s="95">
        <f>'تفاصيل يوم سمية'!B54</f>
        <v>0</v>
      </c>
      <c r="G37" s="95">
        <f>'تفاصيل يوم سمية'!E54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هويدا'!B19</f>
        <v>0</v>
      </c>
      <c r="E38" s="177">
        <f>F38/'غياب هوايدا'!S17</f>
        <v>3729</v>
      </c>
      <c r="F38" s="95">
        <f>'تفاصيل يوم هويدا'!B54</f>
        <v>22374</v>
      </c>
      <c r="G38" s="95">
        <f>'تفاصيل يوم هويدا'!E54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سوزان'!B19</f>
        <v>0</v>
      </c>
      <c r="E39" s="177">
        <f>F39/'غياب سوزان'!S17</f>
        <v>4711.8571428571431</v>
      </c>
      <c r="F39" s="95">
        <f>'تفاصيل يوم سوزان'!B54</f>
        <v>32983</v>
      </c>
      <c r="G39" s="95">
        <f>'تفاصيل يوم سوزان'!E54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تقي'!B19</f>
        <v>0</v>
      </c>
      <c r="E40" s="177">
        <f>F40/'غياب تقي'!S17</f>
        <v>4151.4285714285716</v>
      </c>
      <c r="F40" s="95">
        <f>'تفاصيل يوم تقي'!B54</f>
        <v>29060</v>
      </c>
      <c r="G40" s="95">
        <f>'تفاصيل يوم تقي'!E54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87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B00-000000000000}"/>
  <mergeCells count="2">
    <mergeCell ref="B41:D41"/>
    <mergeCell ref="H40:I40"/>
  </mergeCells>
  <conditionalFormatting sqref="I30">
    <cfRule type="top10" dxfId="17" priority="1" bottom="1" rank="1"/>
  </conditionalFormatting>
  <hyperlinks>
    <hyperlink ref="B4" location="'تفاصيل يوم عمرو'!A1" display="عمرو" xr:uid="{00000000-0004-0000-3B00-000000000000}"/>
    <hyperlink ref="B5" location="'تفاصيل يوم ميرهان'!A1" display="ميرهان" xr:uid="{00000000-0004-0000-3B00-000001000000}"/>
    <hyperlink ref="B7" location="'تفاصيل يوم ايه عبده'!A1" display="ايه عبده" xr:uid="{00000000-0004-0000-3B00-000002000000}"/>
    <hyperlink ref="B8" location="'تفاصيل يوم نور فرحات'!A1" display="نور فرحات" xr:uid="{00000000-0004-0000-3B00-000003000000}"/>
    <hyperlink ref="B10" location="'تفاصيل يوم اسماء'!A1" display="أسماء" xr:uid="{00000000-0004-0000-3B00-000004000000}"/>
    <hyperlink ref="B11" location="'تفاصيل يوم حسني'!A1" display="حسني" xr:uid="{00000000-0004-0000-3B00-000005000000}"/>
    <hyperlink ref="B13" location="'تفاصيل يوم هبه'!A1" display="هبة" xr:uid="{00000000-0004-0000-3B00-000006000000}"/>
    <hyperlink ref="B15" location="'تفاصيل يوم مونيكا'!A1" display="مونيكا" xr:uid="{00000000-0004-0000-3B00-000007000000}"/>
    <hyperlink ref="B17" location="'تفاصيل يوم فاطمه خطاب'!A1" display="فاطمه خطاب" xr:uid="{00000000-0004-0000-3B00-000008000000}"/>
    <hyperlink ref="B18" location="'تفاصيل يوم دنيا'!A1" display="دنيا" xr:uid="{00000000-0004-0000-3B00-000009000000}"/>
    <hyperlink ref="B19" location="'تفاصيل يوم كيرلس سمير'!A1" display="كيرلس سمير" xr:uid="{00000000-0004-0000-3B00-00000A000000}"/>
    <hyperlink ref="B20" location="'تفاصيل يوم محمد حسن'!A1" display="محمد حسن" xr:uid="{00000000-0004-0000-3B00-00000B000000}"/>
    <hyperlink ref="B21" location="'تفاصيل يوم محمد بدر'!A1" display="محمد بدر" xr:uid="{00000000-0004-0000-3B00-00000C000000}"/>
    <hyperlink ref="B22" location="'تفاصيل يوم محمود صبحي'!A1" display="محمود صبحي" xr:uid="{00000000-0004-0000-3B00-00000D000000}"/>
    <hyperlink ref="B23" location="'تفاصيل يوم مروان'!A1" display=" مروان" xr:uid="{00000000-0004-0000-3B00-00000E000000}"/>
    <hyperlink ref="B24" location="'تفاصيل يوم مريم درويش'!A1" display="مريم درويش" xr:uid="{00000000-0004-0000-3B00-00000F000000}"/>
    <hyperlink ref="B25" location="'تفاصيل يوم مريم احمد'!A1" display="مريم احمد" xr:uid="{00000000-0004-0000-3B00-000010000000}"/>
    <hyperlink ref="B26" location="'تفاصيل يوم مروة السعداوي'!A1" display="مروة السعداوي" xr:uid="{00000000-0004-0000-3B00-000011000000}"/>
    <hyperlink ref="B27" location="'تفاصيل يوم مروة جمال'!A1" display="مروة جمال" xr:uid="{00000000-0004-0000-3B00-000012000000}"/>
    <hyperlink ref="B28" location="'تفاصيل يوم منه'!A1" display="منة" xr:uid="{00000000-0004-0000-3B00-000013000000}"/>
    <hyperlink ref="B29" location="'تفاصيل يوم غاده'!A1" display="غادة" xr:uid="{00000000-0004-0000-3B00-000014000000}"/>
    <hyperlink ref="B31" location="'تفاصيل يوم نرمين'!A1" display="نرمين " xr:uid="{00000000-0004-0000-3B00-000015000000}"/>
    <hyperlink ref="B32" location="'تفاصيل يوم نور عبداللاه'!A1" display="نور عبدلاه" xr:uid="{00000000-0004-0000-3B00-000016000000}"/>
    <hyperlink ref="B33" location="'تفاصيل يوم رانا'!A1" display="رانا" xr:uid="{00000000-0004-0000-3B00-000017000000}"/>
    <hyperlink ref="B34" location="'تفاصيل يوم سلمي الصاوي'!A1" display="سلمى الصاوي" xr:uid="{00000000-0004-0000-3B00-000018000000}"/>
    <hyperlink ref="B35" location="'تفاصيل يوم سيلفيا'!A1" display="سيلفيا" xr:uid="{00000000-0004-0000-3B00-000019000000}"/>
    <hyperlink ref="B36" location="'تفاصيل يوم شهد'!A1" display="شهد" xr:uid="{00000000-0004-0000-3B00-00001A000000}"/>
    <hyperlink ref="B37" location="'تفاصيل يوم سمية'!A1" display="سمية" xr:uid="{00000000-0004-0000-3B00-00001B000000}"/>
    <hyperlink ref="B39" location="'تفاصيل يوم سوزان'!A1" display="سوزان" xr:uid="{00000000-0004-0000-3B00-00001C000000}"/>
    <hyperlink ref="B40" location="'تفاصيل يوم تقي'!A1" display="تقي" xr:uid="{00000000-0004-0000-3B00-00001D000000}"/>
    <hyperlink ref="B38" location="'تفاصيل يوم هويدا'!A1" display="هوايدا محمد" xr:uid="{E691FFC8-4A78-4A00-98B4-AF6BDA304304}"/>
    <hyperlink ref="B9" location="'تفاصيل نور مراجع'!A1" display="نور فرحات" xr:uid="{245E5AA3-20FC-49E0-AD84-48DE87067F6B}"/>
    <hyperlink ref="B12" location="'تفاصيل هبه كاتب'!A1" display="هبة" xr:uid="{DFCA1899-41B2-483D-8C84-2DFB092C3176}"/>
    <hyperlink ref="B30" location="'تفاصيل يوم غاده يوسف'!A1" display="غاده يوسف" xr:uid="{DC343E7D-CC4E-4A8B-AE7E-65CE524BF1F6}"/>
    <hyperlink ref="B14" location="'تفاصيل يوم مونيكا كاتب'!A1" display="مونيكا" xr:uid="{CC12BD5A-8351-4E24-94BD-44D200B34277}"/>
  </hyperlinks>
  <pageMargins left="0.7" right="0.7" top="0.75" bottom="0.75" header="0.3" footer="0.3"/>
  <pageSetup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عمرو'!B20</f>
        <v>0</v>
      </c>
      <c r="E4" s="177">
        <f>F4/'غياب عمرو'!S18</f>
        <v>0</v>
      </c>
      <c r="F4" s="95">
        <f>'تفاصيل يوم عمرو'!B55</f>
        <v>0</v>
      </c>
      <c r="G4" s="95">
        <f>'تفاصيل يوم عمرو'!E55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ميرهان'!B23</f>
        <v>0</v>
      </c>
      <c r="E5" s="177">
        <f>F5/'غياب ميرهان'!S18</f>
        <v>1382.5714285714287</v>
      </c>
      <c r="F5" s="95">
        <f>'تفاصيل يوم ميرهان'!B58</f>
        <v>9678</v>
      </c>
      <c r="G5" s="95">
        <f>'تفاصيل يوم ميرهان'!E58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عبده'!B20</f>
        <v>0</v>
      </c>
      <c r="E7" s="177">
        <f>F7/'غياب ايه عبده'!S18</f>
        <v>8467.1428571428569</v>
      </c>
      <c r="F7" s="95">
        <f>'تفاصيل يوم ايه عبده'!B55</f>
        <v>59270</v>
      </c>
      <c r="G7" s="95">
        <f>'تفاصيل يوم ايه عبده'!E55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فرحات'!B20</f>
        <v>0</v>
      </c>
      <c r="E8" s="192">
        <f>F8/'غياب نور فرحات'!S18</f>
        <v>564.5</v>
      </c>
      <c r="F8" s="162">
        <f>'تفاصيل يوم نور فرحات'!B55</f>
        <v>3387</v>
      </c>
      <c r="G8" s="162">
        <f>'تفاصيل يوم نور فرحات'!E55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مراجع'!B20</f>
        <v>0</v>
      </c>
      <c r="E9" s="177">
        <f>F9/'غياب نور فرحات'!S18</f>
        <v>21841.833333333332</v>
      </c>
      <c r="F9" s="95">
        <f>'تفاصيل نور مراجع'!B55</f>
        <v>131051</v>
      </c>
      <c r="G9" s="95">
        <f>'تفاصيل نور مراجع'!E55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اسماء'!B20</f>
        <v>0</v>
      </c>
      <c r="E10" s="177">
        <f>F10/'غياب اسماء'!S18</f>
        <v>8580.2857142857138</v>
      </c>
      <c r="F10" s="95">
        <f>'تفاصيل يوم اسماء'!B55</f>
        <v>60062</v>
      </c>
      <c r="G10" s="95">
        <f>'تفاصيل يوم اسماء'!E55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حسني'!B20</f>
        <v>0</v>
      </c>
      <c r="E11" s="177">
        <f>F11/'غياب حسني'!S18</f>
        <v>0</v>
      </c>
      <c r="F11" s="95">
        <f>'تفاصيل يوم حسني'!B55</f>
        <v>0</v>
      </c>
      <c r="G11" s="95">
        <f>'تفاصيل يوم حسني'!E55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كاتب'!B20</f>
        <v>0</v>
      </c>
      <c r="E12" s="192">
        <f>F12/'غياب هبه'!S18</f>
        <v>2199.4285714285716</v>
      </c>
      <c r="F12" s="162">
        <f>'تفاصيل هبه كاتب'!B55</f>
        <v>15396</v>
      </c>
      <c r="G12" s="162">
        <f>'تفاصيل هبه كاتب'!E55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هبه'!B20</f>
        <v>0</v>
      </c>
      <c r="E13" s="177">
        <f>F13/'غياب هبه'!S18</f>
        <v>24832.428571428572</v>
      </c>
      <c r="F13" s="95">
        <f>'تفاصيل يوم هبه'!B55</f>
        <v>173827</v>
      </c>
      <c r="G13" s="95">
        <f>'تفاصيل يوم هبه'!E55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كاتب'!B20</f>
        <v>0</v>
      </c>
      <c r="E14" s="162">
        <f>F14/'غياب مونيكا'!S18</f>
        <v>1973.3333333333333</v>
      </c>
      <c r="F14" s="162">
        <f>'تفاصيل يوم مونيكا كاتب'!B55</f>
        <v>11840</v>
      </c>
      <c r="G14" s="162">
        <f>'تفاصيل يوم مونيكا كاتب'!E55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مونيكا'!B20</f>
        <v>0</v>
      </c>
      <c r="E15" s="177">
        <f>F15/'غياب مونيكا'!S18</f>
        <v>9395.6666666666661</v>
      </c>
      <c r="F15" s="95">
        <f>'تفاصيل يوم مونيكا'!B55</f>
        <v>56374</v>
      </c>
      <c r="G15" s="95">
        <f>'تفاصيل يوم مونيكا'!E55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خطاب'!B20</f>
        <v>0</v>
      </c>
      <c r="E17" s="177">
        <f>F17/'فاطمه خطاب'!S18</f>
        <v>3861.2857142857142</v>
      </c>
      <c r="F17" s="95">
        <f>'تفاصيل يوم فاطمه خطاب'!B55</f>
        <v>27029</v>
      </c>
      <c r="G17" s="95">
        <f>'تفاصيل يوم فاطمه خطاب'!E55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دنيا'!B20</f>
        <v>0</v>
      </c>
      <c r="E18" s="177">
        <f>F18/'غياب دنيا'!S18</f>
        <v>4258.333333333333</v>
      </c>
      <c r="F18" s="95">
        <f>'تفاصيل يوم دنيا'!B55</f>
        <v>25550</v>
      </c>
      <c r="G18" s="95">
        <f>'تفاصيل يوم دنيا'!E55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سمير'!B20</f>
        <v>0</v>
      </c>
      <c r="E19" s="177">
        <f>F19/'غياب كيرلس سمير'!S18</f>
        <v>7353.5</v>
      </c>
      <c r="F19" s="95">
        <f>'تفاصيل يوم كيرلس سمير'!B55</f>
        <v>44121</v>
      </c>
      <c r="G19" s="95">
        <f>'تفاصيل يوم كيرلس سمير'!E55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حسن'!B20</f>
        <v>0</v>
      </c>
      <c r="E20" s="177">
        <f>F20/'غياب محمد حسن'!S18</f>
        <v>5102</v>
      </c>
      <c r="F20" s="95">
        <f>'تفاصيل يوم محمد حسن'!B55</f>
        <v>30612</v>
      </c>
      <c r="G20" s="95">
        <f>'تفاصيل يوم محمد حسن'!E55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بدر'!B20</f>
        <v>0</v>
      </c>
      <c r="E21" s="177">
        <f>F21/' غياب محمد بدر'!S18</f>
        <v>3995.8571428571427</v>
      </c>
      <c r="F21" s="95">
        <f>'تفاصيل يوم محمد بدر'!B55</f>
        <v>27971</v>
      </c>
      <c r="G21" s="95">
        <f>'تفاصيل يوم محمد بدر'!E55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صبحي'!B20</f>
        <v>0</v>
      </c>
      <c r="E22" s="177">
        <f>F22/'غياب محمود صبحي'!S18</f>
        <v>4518.1428571428569</v>
      </c>
      <c r="F22" s="95">
        <f>'تفاصيل يوم محمود صبحي'!B55</f>
        <v>31627</v>
      </c>
      <c r="G22" s="95">
        <f>'تفاصيل يوم محمود صبحي'!E55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مروان'!B20</f>
        <v>0</v>
      </c>
      <c r="E23" s="177">
        <f>F23/'غياب مروان'!S18</f>
        <v>4746.125</v>
      </c>
      <c r="F23" s="95">
        <f>'تفاصيل يوم مروان'!B55</f>
        <v>37969</v>
      </c>
      <c r="G23" s="95">
        <f>'تفاصيل يوم مروان'!E55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درويش'!B20</f>
        <v>0</v>
      </c>
      <c r="E24" s="177">
        <f>F24/'غياب مريم درويش'!S18</f>
        <v>4948.8571428571431</v>
      </c>
      <c r="F24" s="95">
        <f>'تفاصيل يوم مريم درويش'!B55</f>
        <v>34642</v>
      </c>
      <c r="G24" s="95">
        <f>'تفاصيل يوم مريم درويش'!E55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احمد'!B20</f>
        <v>0</v>
      </c>
      <c r="E25" s="177">
        <f>F25/'غياب مريم احمد'!S18</f>
        <v>4596.8</v>
      </c>
      <c r="F25" s="95">
        <f>'تفاصيل يوم مريم احمد'!B55</f>
        <v>22984</v>
      </c>
      <c r="G25" s="95">
        <f>'تفاصيل يوم مريم احمد'!E55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السعداوي'!B20</f>
        <v>0</v>
      </c>
      <c r="E26" s="177">
        <f>F26/'غياب مروة السعداوي'!S18</f>
        <v>10918.285714285714</v>
      </c>
      <c r="F26" s="95">
        <f>'تفاصيل يوم مروة السعداوي'!B55</f>
        <v>76428</v>
      </c>
      <c r="G26" s="95">
        <f>'تفاصيل يوم مروة السعداوي'!E55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جمال'!B20</f>
        <v>0</v>
      </c>
      <c r="E27" s="177">
        <f>F27/'غياب مروة جمال'!S18</f>
        <v>4620.25</v>
      </c>
      <c r="F27" s="95">
        <f>'تفاصيل يوم مروة جمال'!B55</f>
        <v>36962</v>
      </c>
      <c r="G27" s="95">
        <f>'تفاصيل يوم مروة جمال'!E55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منه'!B20</f>
        <v>0</v>
      </c>
      <c r="E28" s="177">
        <f>F28/'غياب منة'!S18</f>
        <v>10450.666666666666</v>
      </c>
      <c r="F28" s="95">
        <f>'تفاصيل يوم منه'!B55</f>
        <v>62704</v>
      </c>
      <c r="G28" s="95">
        <f>'تفاصيل يوم منه'!E55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غاده'!B20</f>
        <v>0</v>
      </c>
      <c r="E29" s="177">
        <f>F29/'غياب غادة'!S18</f>
        <v>3976.5</v>
      </c>
      <c r="F29" s="95">
        <f>'تفاصيل يوم غاده'!B55</f>
        <v>23859</v>
      </c>
      <c r="G29" s="95">
        <f>'تفاصيل يوم غاده'!E55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يوسف'!B20</f>
        <v>0</v>
      </c>
      <c r="E30" s="177">
        <f>F30/'غياب غاده يوسف'!S18</f>
        <v>2508.8571428571427</v>
      </c>
      <c r="F30" s="95">
        <f>'تفاصيل يوم غاده يوسف'!B55</f>
        <v>17562</v>
      </c>
      <c r="G30" s="95">
        <f>'تفاصيل يوم غاده يوسف'!E55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نرمين'!B20</f>
        <v>0</v>
      </c>
      <c r="E31" s="177">
        <f>F31/'غياب نرمين'!S18</f>
        <v>4375.75</v>
      </c>
      <c r="F31" s="95">
        <f>'تفاصيل يوم نرمين'!B55</f>
        <v>35006</v>
      </c>
      <c r="G31" s="95">
        <f>'تفاصيل يوم نرمين'!E55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عبداللاه'!B20</f>
        <v>0</v>
      </c>
      <c r="E32" s="177">
        <f>F32/'غياب نور عبداللاه'!S18</f>
        <v>0</v>
      </c>
      <c r="F32" s="95">
        <f>'تفاصيل يوم نور عبداللاه'!B55</f>
        <v>0</v>
      </c>
      <c r="G32" s="95">
        <f>'تفاصيل يوم نور عبداللاه'!E55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رانا'!B21</f>
        <v>0</v>
      </c>
      <c r="E33" s="177">
        <f>F33/'غياب رانا'!S18</f>
        <v>3235</v>
      </c>
      <c r="F33" s="95">
        <f>'تفاصيل يوم رانا'!B56</f>
        <v>12940</v>
      </c>
      <c r="G33" s="95">
        <f>'تفاصيل يوم رانا'!E56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الصاوي'!B20</f>
        <v>0</v>
      </c>
      <c r="E34" s="177">
        <f>F34/'غياب سلمي الصاوي'!S18</f>
        <v>5569</v>
      </c>
      <c r="F34" s="95">
        <f>'تفاصيل يوم سلمي الصاوي'!B55</f>
        <v>38983</v>
      </c>
      <c r="G34" s="95">
        <f>'تفاصيل يوم سلمي الصاوي'!E55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سيلفيا'!B20</f>
        <v>0</v>
      </c>
      <c r="E35" s="177">
        <f>F35/'غياب سيلفيا'!S18</f>
        <v>3896.7142857142858</v>
      </c>
      <c r="F35" s="95">
        <f>'تفاصيل يوم سيلفيا'!B55</f>
        <v>27277</v>
      </c>
      <c r="G35" s="95">
        <f>'تفاصيل يوم سيلفيا'!E55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شهد'!B20</f>
        <v>0</v>
      </c>
      <c r="E36" s="177">
        <f>F36/'غياب شهد'!S18</f>
        <v>2661</v>
      </c>
      <c r="F36" s="95">
        <f>'تفاصيل يوم شهد'!B55</f>
        <v>5322</v>
      </c>
      <c r="G36" s="95">
        <f>'تفاصيل يوم شهد'!E55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سمية'!B20</f>
        <v>0</v>
      </c>
      <c r="E37" s="177">
        <f>F37/'غياب سمية'!S18</f>
        <v>0</v>
      </c>
      <c r="F37" s="95">
        <f>'تفاصيل يوم سمية'!B55</f>
        <v>0</v>
      </c>
      <c r="G37" s="95">
        <f>'تفاصيل يوم سمية'!E55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هويدا'!B20</f>
        <v>0</v>
      </c>
      <c r="E38" s="177">
        <f>F38/'غياب هوايدا'!S18</f>
        <v>3729</v>
      </c>
      <c r="F38" s="95">
        <f>'تفاصيل يوم هويدا'!B55</f>
        <v>22374</v>
      </c>
      <c r="G38" s="95">
        <f>'تفاصيل يوم هويدا'!E55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سوزان'!B20</f>
        <v>0</v>
      </c>
      <c r="E39" s="177">
        <f>F39/'غياب سوزان'!S18</f>
        <v>4711.8571428571431</v>
      </c>
      <c r="F39" s="95">
        <f>'تفاصيل يوم سوزان'!B55</f>
        <v>32983</v>
      </c>
      <c r="G39" s="95">
        <f>'تفاصيل يوم سوزان'!E55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تقي'!B20</f>
        <v>0</v>
      </c>
      <c r="E40" s="177">
        <f>F40/'غياب تقي'!S18</f>
        <v>4151.4285714285716</v>
      </c>
      <c r="F40" s="95">
        <f>'تفاصيل يوم تقي'!B55</f>
        <v>29060</v>
      </c>
      <c r="G40" s="95">
        <f>'تفاصيل يوم تقي'!E55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C00-000000000000}"/>
  <mergeCells count="2">
    <mergeCell ref="B41:D41"/>
    <mergeCell ref="H40:I40"/>
  </mergeCells>
  <conditionalFormatting sqref="I30">
    <cfRule type="top10" dxfId="16" priority="1" bottom="1" rank="1"/>
  </conditionalFormatting>
  <hyperlinks>
    <hyperlink ref="B4" location="'تفاصيل يوم عمرو'!A1" display="عمرو" xr:uid="{00000000-0004-0000-3C00-000000000000}"/>
    <hyperlink ref="B5" location="'تفاصيل يوم ميرهان'!A1" display="ميرهان" xr:uid="{00000000-0004-0000-3C00-000001000000}"/>
    <hyperlink ref="B7" location="'تفاصيل يوم ايه عبده'!A1" display="ايه عبده" xr:uid="{00000000-0004-0000-3C00-000002000000}"/>
    <hyperlink ref="B8" location="'تفاصيل يوم نور فرحات'!A1" display="نور فرحات" xr:uid="{00000000-0004-0000-3C00-000003000000}"/>
    <hyperlink ref="B10" location="'تفاصيل يوم اسماء'!A1" display="أسماء" xr:uid="{00000000-0004-0000-3C00-000004000000}"/>
    <hyperlink ref="B11" location="'تفاصيل يوم حسني'!A1" display="حسني" xr:uid="{00000000-0004-0000-3C00-000005000000}"/>
    <hyperlink ref="B13" location="'تفاصيل يوم هبه'!A1" display="هبة" xr:uid="{00000000-0004-0000-3C00-000006000000}"/>
    <hyperlink ref="B15" location="'تفاصيل يوم مونيكا'!A1" display="مونيكا" xr:uid="{00000000-0004-0000-3C00-000007000000}"/>
    <hyperlink ref="B17" location="'تفاصيل يوم فاطمه خطاب'!A1" display="فاطمه خطاب" xr:uid="{00000000-0004-0000-3C00-000008000000}"/>
    <hyperlink ref="B18" location="'تفاصيل يوم دنيا'!A1" display="دنيا" xr:uid="{00000000-0004-0000-3C00-000009000000}"/>
    <hyperlink ref="B19" location="'تفاصيل يوم كيرلس سمير'!A1" display="كيرلس سمير" xr:uid="{00000000-0004-0000-3C00-00000A000000}"/>
    <hyperlink ref="B20" location="'تفاصيل يوم محمد حسن'!A1" display="محمد حسن" xr:uid="{00000000-0004-0000-3C00-00000B000000}"/>
    <hyperlink ref="B21" location="'تفاصيل يوم محمد بدر'!A1" display="محمد بدر" xr:uid="{00000000-0004-0000-3C00-00000C000000}"/>
    <hyperlink ref="B22" location="'تفاصيل يوم محمود صبحي'!A1" display="محمود صبحي" xr:uid="{00000000-0004-0000-3C00-00000D000000}"/>
    <hyperlink ref="B23" location="'تفاصيل يوم مروان'!A1" display=" مروان" xr:uid="{00000000-0004-0000-3C00-00000E000000}"/>
    <hyperlink ref="B24" location="'تفاصيل يوم مريم درويش'!A1" display="مريم درويش" xr:uid="{00000000-0004-0000-3C00-00000F000000}"/>
    <hyperlink ref="B25" location="'تفاصيل يوم مريم احمد'!A1" display="مريم احمد" xr:uid="{00000000-0004-0000-3C00-000010000000}"/>
    <hyperlink ref="B26" location="'تفاصيل يوم مروة السعداوي'!A1" display="مروة السعداوي" xr:uid="{00000000-0004-0000-3C00-000011000000}"/>
    <hyperlink ref="B27" location="'تفاصيل يوم مروة جمال'!A1" display="مروة جمال" xr:uid="{00000000-0004-0000-3C00-000012000000}"/>
    <hyperlink ref="B28" location="'تفاصيل يوم منه'!A1" display="منة" xr:uid="{00000000-0004-0000-3C00-000013000000}"/>
    <hyperlink ref="B29" location="'تفاصيل يوم غاده'!A1" display="غادة" xr:uid="{00000000-0004-0000-3C00-000014000000}"/>
    <hyperlink ref="B31" location="'تفاصيل يوم نرمين'!A1" display="نرمين " xr:uid="{00000000-0004-0000-3C00-000015000000}"/>
    <hyperlink ref="B32" location="'تفاصيل يوم نور عبداللاه'!A1" display="نور عبدلاه" xr:uid="{00000000-0004-0000-3C00-000016000000}"/>
    <hyperlink ref="B33" location="'تفاصيل يوم رانا'!A1" display="رانا" xr:uid="{00000000-0004-0000-3C00-000017000000}"/>
    <hyperlink ref="B34" location="'تفاصيل يوم سلمي الصاوي'!A1" display="سلمى الصاوي" xr:uid="{00000000-0004-0000-3C00-000018000000}"/>
    <hyperlink ref="B35" location="'تفاصيل يوم سيلفيا'!A1" display="سيلفيا" xr:uid="{00000000-0004-0000-3C00-000019000000}"/>
    <hyperlink ref="B36" location="'تفاصيل يوم شهد'!A1" display="شهد" xr:uid="{00000000-0004-0000-3C00-00001A000000}"/>
    <hyperlink ref="B37" location="'تفاصيل يوم سمية'!A1" display="سمية" xr:uid="{00000000-0004-0000-3C00-00001B000000}"/>
    <hyperlink ref="B39" location="'تفاصيل يوم سوزان'!A1" display="سوزان" xr:uid="{00000000-0004-0000-3C00-00001C000000}"/>
    <hyperlink ref="B40" location="'تفاصيل يوم تقي'!A1" display="تقي" xr:uid="{00000000-0004-0000-3C00-00001D000000}"/>
    <hyperlink ref="B38" location="'تفاصيل يوم هويدا'!A1" display="هوايدا محمد" xr:uid="{046E57A5-F3C6-49E2-BBB6-B4928A0612F7}"/>
    <hyperlink ref="B9" location="'تفاصيل نور مراجع'!A1" display="نور فرحات" xr:uid="{E89AEEA2-0CF7-43BA-B98C-747E687F4F4B}"/>
    <hyperlink ref="B12" location="'تفاصيل هبه كاتب'!A1" display="هبة" xr:uid="{5E87BB37-2B28-4644-844B-EAECA5D1D06D}"/>
    <hyperlink ref="B30" location="'تفاصيل يوم غاده يوسف'!A1" display="غاده يوسف" xr:uid="{EAF1D7EB-64A9-40C7-94AA-E79354249268}"/>
    <hyperlink ref="B14" location="'تفاصيل يوم مونيكا كاتب'!A1" display="مونيكا" xr:uid="{C727CFF7-34FB-4F78-ADA6-C6A5F11919AC}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عمرو'!B21</f>
        <v>0</v>
      </c>
      <c r="E4" s="177">
        <f>F4/'غياب عمرو'!S19</f>
        <v>0</v>
      </c>
      <c r="F4" s="95">
        <f>'تفاصيل يوم عمرو'!B56</f>
        <v>0</v>
      </c>
      <c r="G4" s="95">
        <f>'تفاصيل يوم عمرو'!E56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ميرهان'!B24</f>
        <v>0</v>
      </c>
      <c r="E5" s="177">
        <f>F5/'غياب ميرهان'!S19</f>
        <v>1382.5714285714287</v>
      </c>
      <c r="F5" s="95">
        <f>'تفاصيل يوم ميرهان'!B59</f>
        <v>9678</v>
      </c>
      <c r="G5" s="95">
        <f>'تفاصيل يوم ميرهان'!E59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عبده'!B21</f>
        <v>0</v>
      </c>
      <c r="E7" s="177">
        <f>F7/'غياب ايه عبده'!S19</f>
        <v>8467.1428571428569</v>
      </c>
      <c r="F7" s="95">
        <f>'تفاصيل يوم ايه عبده'!B56</f>
        <v>59270</v>
      </c>
      <c r="G7" s="95">
        <f>'تفاصيل يوم ايه عبده'!E56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فرحات'!B21</f>
        <v>0</v>
      </c>
      <c r="E8" s="192">
        <f>F8/'غياب نور فرحات'!S19</f>
        <v>564.5</v>
      </c>
      <c r="F8" s="162">
        <f>'تفاصيل يوم نور فرحات'!B56</f>
        <v>3387</v>
      </c>
      <c r="G8" s="162">
        <f>'تفاصيل يوم نور فرحات'!E56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مراجع'!B21</f>
        <v>0</v>
      </c>
      <c r="E9" s="177">
        <f>F9/'غياب نور فرحات'!S19</f>
        <v>21841.833333333332</v>
      </c>
      <c r="F9" s="95">
        <f>'تفاصيل نور مراجع'!B56</f>
        <v>131051</v>
      </c>
      <c r="G9" s="95">
        <f>'تفاصيل نور مراجع'!E56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اسماء'!B21</f>
        <v>0</v>
      </c>
      <c r="E10" s="177">
        <f>F10/'غياب اسماء'!S19</f>
        <v>8580.2857142857138</v>
      </c>
      <c r="F10" s="95">
        <f>'تفاصيل يوم اسماء'!B56</f>
        <v>60062</v>
      </c>
      <c r="G10" s="95">
        <f>'تفاصيل يوم اسماء'!E56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حسني'!B21</f>
        <v>0</v>
      </c>
      <c r="E11" s="177">
        <f>F11/'غياب حسني'!S19</f>
        <v>0</v>
      </c>
      <c r="F11" s="95">
        <f>'تفاصيل يوم حسني'!B56</f>
        <v>0</v>
      </c>
      <c r="G11" s="95">
        <f>'تفاصيل يوم حسني'!E56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كاتب'!B21</f>
        <v>0</v>
      </c>
      <c r="E12" s="192">
        <f>F12/'غياب هبه'!S19</f>
        <v>2199.4285714285716</v>
      </c>
      <c r="F12" s="162">
        <f>'تفاصيل هبه كاتب'!B56</f>
        <v>15396</v>
      </c>
      <c r="G12" s="162">
        <f>'تفاصيل هبه كاتب'!E56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هبه'!B21</f>
        <v>0</v>
      </c>
      <c r="E13" s="177">
        <f>F13/'غياب هبه'!S19</f>
        <v>24832.428571428572</v>
      </c>
      <c r="F13" s="95">
        <f>'تفاصيل يوم هبه'!B56</f>
        <v>173827</v>
      </c>
      <c r="G13" s="95">
        <f>'تفاصيل يوم هبه'!E56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كاتب'!B21</f>
        <v>0</v>
      </c>
      <c r="E14" s="162">
        <f>F14/'غياب مونيكا'!S19</f>
        <v>1973.3333333333333</v>
      </c>
      <c r="F14" s="162">
        <f>'تفاصيل يوم مونيكا كاتب'!B56</f>
        <v>11840</v>
      </c>
      <c r="G14" s="162">
        <f>'تفاصيل يوم مونيكا كاتب'!E56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مونيكا'!B21</f>
        <v>0</v>
      </c>
      <c r="E15" s="177">
        <f>F15/'غياب مونيكا'!S19</f>
        <v>9395.6666666666661</v>
      </c>
      <c r="F15" s="95">
        <f>'تفاصيل يوم مونيكا'!B56</f>
        <v>56374</v>
      </c>
      <c r="G15" s="95">
        <f>'تفاصيل يوم مونيكا'!E56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خطاب'!B21</f>
        <v>0</v>
      </c>
      <c r="E17" s="177">
        <f>F17/'فاطمه خطاب'!S19</f>
        <v>3861.2857142857142</v>
      </c>
      <c r="F17" s="95">
        <f>'تفاصيل يوم فاطمه خطاب'!B56</f>
        <v>27029</v>
      </c>
      <c r="G17" s="95">
        <f>'تفاصيل يوم فاطمه خطاب'!E56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دنيا'!B21</f>
        <v>0</v>
      </c>
      <c r="E18" s="177">
        <f>F18/'غياب دنيا'!S19</f>
        <v>4258.333333333333</v>
      </c>
      <c r="F18" s="95">
        <f>'تفاصيل يوم دنيا'!B56</f>
        <v>25550</v>
      </c>
      <c r="G18" s="95">
        <f>'تفاصيل يوم دنيا'!E56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سمير'!B21</f>
        <v>0</v>
      </c>
      <c r="E19" s="177">
        <f>F19/'غياب كيرلس سمير'!S19</f>
        <v>7353.5</v>
      </c>
      <c r="F19" s="95">
        <f>'تفاصيل يوم كيرلس سمير'!B56</f>
        <v>44121</v>
      </c>
      <c r="G19" s="95">
        <f>'تفاصيل يوم كيرلس سمير'!E56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حسن'!B21</f>
        <v>0</v>
      </c>
      <c r="E20" s="177">
        <f>F20/'غياب محمد حسن'!S19</f>
        <v>5102</v>
      </c>
      <c r="F20" s="95">
        <f>'تفاصيل يوم محمد حسن'!B56</f>
        <v>30612</v>
      </c>
      <c r="G20" s="95">
        <f>'تفاصيل يوم محمد حسن'!E56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بدر'!B21</f>
        <v>0</v>
      </c>
      <c r="E21" s="177">
        <f>F21/' غياب محمد بدر'!S19</f>
        <v>3995.8571428571427</v>
      </c>
      <c r="F21" s="95">
        <f>'تفاصيل يوم محمد بدر'!B56</f>
        <v>27971</v>
      </c>
      <c r="G21" s="95">
        <f>'تفاصيل يوم محمد بدر'!E56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صبحي'!B21</f>
        <v>0</v>
      </c>
      <c r="E22" s="177">
        <f>F22/'غياب محمود صبحي'!S19</f>
        <v>4518.1428571428569</v>
      </c>
      <c r="F22" s="95">
        <f>'تفاصيل يوم محمود صبحي'!B56</f>
        <v>31627</v>
      </c>
      <c r="G22" s="95">
        <f>'تفاصيل يوم محمود صبحي'!E56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مروان'!B21</f>
        <v>0</v>
      </c>
      <c r="E23" s="177">
        <f>F23/'غياب مروان'!S19</f>
        <v>4746.125</v>
      </c>
      <c r="F23" s="95">
        <f>'تفاصيل يوم مروان'!B56</f>
        <v>37969</v>
      </c>
      <c r="G23" s="95">
        <f>'تفاصيل يوم مروان'!E56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درويش'!B21</f>
        <v>0</v>
      </c>
      <c r="E24" s="177">
        <f>F24/'غياب مريم درويش'!S19</f>
        <v>4948.8571428571431</v>
      </c>
      <c r="F24" s="95">
        <f>'تفاصيل يوم مريم درويش'!B56</f>
        <v>34642</v>
      </c>
      <c r="G24" s="95">
        <f>'تفاصيل يوم مريم درويش'!E56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احمد'!B21</f>
        <v>0</v>
      </c>
      <c r="E25" s="177">
        <f>F25/'غياب مريم احمد'!S19</f>
        <v>4596.8</v>
      </c>
      <c r="F25" s="95">
        <f>'تفاصيل يوم مريم احمد'!B56</f>
        <v>22984</v>
      </c>
      <c r="G25" s="95">
        <f>'تفاصيل يوم مريم احمد'!E56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السعداوي'!B21</f>
        <v>0</v>
      </c>
      <c r="E26" s="177">
        <f>F26/'غياب مروة السعداوي'!S19</f>
        <v>10918.285714285714</v>
      </c>
      <c r="F26" s="95">
        <f>'تفاصيل يوم مروة السعداوي'!B56</f>
        <v>76428</v>
      </c>
      <c r="G26" s="95">
        <f>'تفاصيل يوم مروة السعداوي'!E56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جمال'!B21</f>
        <v>0</v>
      </c>
      <c r="E27" s="177">
        <f>F27/'غياب مروة جمال'!S19</f>
        <v>4620.25</v>
      </c>
      <c r="F27" s="95">
        <f>'تفاصيل يوم مروة جمال'!B56</f>
        <v>36962</v>
      </c>
      <c r="G27" s="95">
        <f>'تفاصيل يوم مروة جمال'!E56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منه'!B21</f>
        <v>0</v>
      </c>
      <c r="E28" s="177">
        <f>F28/'غياب منة'!S19</f>
        <v>10450.666666666666</v>
      </c>
      <c r="F28" s="95">
        <f>'تفاصيل يوم منه'!B56</f>
        <v>62704</v>
      </c>
      <c r="G28" s="95">
        <f>'تفاصيل يوم منه'!E56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غاده'!B21</f>
        <v>0</v>
      </c>
      <c r="E29" s="177">
        <f>F29/'غياب غادة'!S19</f>
        <v>3976.5</v>
      </c>
      <c r="F29" s="95">
        <f>'تفاصيل يوم غاده'!B56</f>
        <v>23859</v>
      </c>
      <c r="G29" s="95">
        <f>'تفاصيل يوم غاده'!E56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يوسف'!B21</f>
        <v>0</v>
      </c>
      <c r="E30" s="177">
        <f>F30/'غياب غاده يوسف'!S19</f>
        <v>2508.8571428571427</v>
      </c>
      <c r="F30" s="95">
        <f>'تفاصيل يوم غاده يوسف'!B56</f>
        <v>17562</v>
      </c>
      <c r="G30" s="95">
        <f>'تفاصيل يوم غاده يوسف'!E56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نرمين'!B21</f>
        <v>0</v>
      </c>
      <c r="E31" s="177">
        <f>F31/'غياب نرمين'!S19</f>
        <v>4375.75</v>
      </c>
      <c r="F31" s="95">
        <f>'تفاصيل يوم نرمين'!B56</f>
        <v>35006</v>
      </c>
      <c r="G31" s="95">
        <f>'تفاصيل يوم نرمين'!E56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عبداللاه'!B21</f>
        <v>0</v>
      </c>
      <c r="E32" s="177">
        <f>F32/'غياب نور عبداللاه'!S19</f>
        <v>0</v>
      </c>
      <c r="F32" s="95">
        <f>'تفاصيل يوم نور عبداللاه'!B56</f>
        <v>0</v>
      </c>
      <c r="G32" s="95">
        <f>'تفاصيل يوم نور عبداللاه'!E56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رانا'!B22</f>
        <v>0</v>
      </c>
      <c r="E33" s="177">
        <f>F33/'غياب رانا'!S19</f>
        <v>3235</v>
      </c>
      <c r="F33" s="95">
        <f>'تفاصيل يوم رانا'!B57</f>
        <v>12940</v>
      </c>
      <c r="G33" s="95">
        <f>'تفاصيل يوم رانا'!E56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الصاوي'!B21</f>
        <v>0</v>
      </c>
      <c r="E34" s="177">
        <f>F34/'غياب سلمي الصاوي'!S19</f>
        <v>5569</v>
      </c>
      <c r="F34" s="95">
        <f>'تفاصيل يوم سلمي الصاوي'!B56</f>
        <v>38983</v>
      </c>
      <c r="G34" s="95">
        <f>'تفاصيل يوم سلمي الصاوي'!E56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سيلفيا'!B21</f>
        <v>0</v>
      </c>
      <c r="E35" s="177">
        <f>F35/'غياب سيلفيا'!S19</f>
        <v>3896.7142857142858</v>
      </c>
      <c r="F35" s="95">
        <f>'تفاصيل يوم سيلفيا'!B56</f>
        <v>27277</v>
      </c>
      <c r="G35" s="95">
        <f>'تفاصيل يوم سيلفيا'!E56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شهد'!B21</f>
        <v>0</v>
      </c>
      <c r="E36" s="177">
        <f>F36/'غياب شهد'!S19</f>
        <v>2661</v>
      </c>
      <c r="F36" s="95">
        <f>'تفاصيل يوم شهد'!B56</f>
        <v>5322</v>
      </c>
      <c r="G36" s="95">
        <f>'تفاصيل يوم شهد'!E56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سمية'!B21</f>
        <v>0</v>
      </c>
      <c r="E37" s="177">
        <f>F37/'غياب سمية'!S19</f>
        <v>0</v>
      </c>
      <c r="F37" s="95">
        <f>'تفاصيل يوم سمية'!B56</f>
        <v>0</v>
      </c>
      <c r="G37" s="95">
        <f>'تفاصيل يوم سمية'!E56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هويدا'!B21</f>
        <v>0</v>
      </c>
      <c r="E38" s="177">
        <f>F38/'غياب هوايدا'!S19</f>
        <v>3729</v>
      </c>
      <c r="F38" s="95">
        <f>'تفاصيل يوم هويدا'!B56</f>
        <v>22374</v>
      </c>
      <c r="G38" s="95">
        <f>'تفاصيل يوم هويدا'!E56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سوزان'!B21</f>
        <v>0</v>
      </c>
      <c r="E39" s="177">
        <f>F39/'غياب سوزان'!S19</f>
        <v>4711.8571428571431</v>
      </c>
      <c r="F39" s="95">
        <f>'تفاصيل يوم سوزان'!B56</f>
        <v>32983</v>
      </c>
      <c r="G39" s="95">
        <f>'تفاصيل يوم سوزان'!E56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تقي'!B21</f>
        <v>0</v>
      </c>
      <c r="E40" s="177">
        <f>F40/'غياب تقي'!S19</f>
        <v>4151.4285714285716</v>
      </c>
      <c r="F40" s="95">
        <f>'تفاصيل يوم تقي'!B56</f>
        <v>29060</v>
      </c>
      <c r="G40" s="95">
        <f>'تفاصيل يوم تقي'!E56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60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D00-000000000000}"/>
  <mergeCells count="2">
    <mergeCell ref="B41:D41"/>
    <mergeCell ref="H40:I40"/>
  </mergeCells>
  <conditionalFormatting sqref="I30">
    <cfRule type="top10" dxfId="15" priority="1" bottom="1" rank="1"/>
  </conditionalFormatting>
  <hyperlinks>
    <hyperlink ref="B4" location="'تفاصيل يوم عمرو'!A1" display="عمرو" xr:uid="{00000000-0004-0000-3D00-000000000000}"/>
    <hyperlink ref="B5" location="'تفاصيل يوم ميرهان'!A1" display="ميرهان" xr:uid="{00000000-0004-0000-3D00-000001000000}"/>
    <hyperlink ref="B7" location="'تفاصيل يوم ايه عبده'!A1" display="ايه عبده" xr:uid="{00000000-0004-0000-3D00-000002000000}"/>
    <hyperlink ref="B8" location="'تفاصيل يوم نور فرحات'!A1" display="نور فرحات" xr:uid="{00000000-0004-0000-3D00-000003000000}"/>
    <hyperlink ref="B10" location="'تفاصيل يوم اسماء'!A1" display="أسماء" xr:uid="{00000000-0004-0000-3D00-000004000000}"/>
    <hyperlink ref="B11" location="'تفاصيل يوم حسني'!A1" display="حسني" xr:uid="{00000000-0004-0000-3D00-000005000000}"/>
    <hyperlink ref="B13" location="'تفاصيل يوم هبه'!A1" display="هبة" xr:uid="{00000000-0004-0000-3D00-000006000000}"/>
    <hyperlink ref="B15" location="'تفاصيل يوم مونيكا'!A1" display="مونيكا" xr:uid="{00000000-0004-0000-3D00-000007000000}"/>
    <hyperlink ref="B17" location="'تفاصيل يوم فاطمه خطاب'!A1" display="فاطمه خطاب" xr:uid="{00000000-0004-0000-3D00-000008000000}"/>
    <hyperlink ref="B18" location="'تفاصيل يوم دنيا'!A1" display="دنيا" xr:uid="{00000000-0004-0000-3D00-000009000000}"/>
    <hyperlink ref="B19" location="'تفاصيل يوم كيرلس سمير'!A1" display="كيرلس سمير" xr:uid="{00000000-0004-0000-3D00-00000A000000}"/>
    <hyperlink ref="B20" location="'تفاصيل يوم محمد حسن'!A1" display="محمد حسن" xr:uid="{00000000-0004-0000-3D00-00000B000000}"/>
    <hyperlink ref="B21" location="'تفاصيل يوم محمد بدر'!A1" display="محمد بدر" xr:uid="{00000000-0004-0000-3D00-00000C000000}"/>
    <hyperlink ref="B22" location="'تفاصيل يوم محمود صبحي'!A1" display="محمود صبحي" xr:uid="{00000000-0004-0000-3D00-00000D000000}"/>
    <hyperlink ref="B23" location="'تفاصيل يوم مروان'!A1" display=" مروان" xr:uid="{00000000-0004-0000-3D00-00000E000000}"/>
    <hyperlink ref="B24" location="'تفاصيل يوم مريم درويش'!A1" display="مريم درويش" xr:uid="{00000000-0004-0000-3D00-00000F000000}"/>
    <hyperlink ref="B25" location="'تفاصيل يوم مريم احمد'!A1" display="مريم احمد" xr:uid="{00000000-0004-0000-3D00-000010000000}"/>
    <hyperlink ref="B26" location="'تفاصيل يوم مروة السعداوي'!A1" display="مروة السعداوي" xr:uid="{00000000-0004-0000-3D00-000011000000}"/>
    <hyperlink ref="B27" location="'تفاصيل يوم مروة جمال'!A1" display="مروة جمال" xr:uid="{00000000-0004-0000-3D00-000012000000}"/>
    <hyperlink ref="B28" location="'تفاصيل يوم منه'!A1" display="منة" xr:uid="{00000000-0004-0000-3D00-000013000000}"/>
    <hyperlink ref="B29" location="'تفاصيل يوم غاده'!A1" display="غادة" xr:uid="{00000000-0004-0000-3D00-000014000000}"/>
    <hyperlink ref="B31" location="'تفاصيل يوم نرمين'!A1" display="نرمين " xr:uid="{00000000-0004-0000-3D00-000015000000}"/>
    <hyperlink ref="B32" location="'تفاصيل يوم نور عبداللاه'!A1" display="نور عبدلاه" xr:uid="{00000000-0004-0000-3D00-000016000000}"/>
    <hyperlink ref="B33" location="'تفاصيل يوم رانا'!A1" display="رانا" xr:uid="{00000000-0004-0000-3D00-000017000000}"/>
    <hyperlink ref="B34" location="'تفاصيل يوم سلمي الصاوي'!A1" display="سلمى الصاوي" xr:uid="{00000000-0004-0000-3D00-000018000000}"/>
    <hyperlink ref="B35" location="'تفاصيل يوم سيلفيا'!A1" display="سيلفيا" xr:uid="{00000000-0004-0000-3D00-000019000000}"/>
    <hyperlink ref="B36" location="'تفاصيل يوم شهد'!A1" display="شهد" xr:uid="{00000000-0004-0000-3D00-00001A000000}"/>
    <hyperlink ref="B37" location="'تفاصيل يوم سمية'!A1" display="سمية" xr:uid="{00000000-0004-0000-3D00-00001B000000}"/>
    <hyperlink ref="B39" location="'تفاصيل يوم سوزان'!A1" display="سوزان" xr:uid="{00000000-0004-0000-3D00-00001C000000}"/>
    <hyperlink ref="B40" location="'تفاصيل يوم تقي'!A1" display="تقي" xr:uid="{00000000-0004-0000-3D00-00001D000000}"/>
    <hyperlink ref="B38" location="'تفاصيل يوم هويدا'!A1" display="هوايدا محمد" xr:uid="{A8231F69-551D-487C-93FE-C4FB4B6CA46F}"/>
    <hyperlink ref="B9" location="'تفاصيل نور مراجع'!A1" display="نور فرحات" xr:uid="{D8774994-2AA8-48D8-AFE4-C24BA61CA947}"/>
    <hyperlink ref="B12" location="'تفاصيل هبه كاتب'!A1" display="هبة" xr:uid="{B64E2727-1D0F-4985-9AEE-2E7D143711FC}"/>
    <hyperlink ref="B30" location="'تفاصيل يوم غاده يوسف'!A1" display="غاده يوسف" xr:uid="{CBE2DC57-2918-475F-A30C-67B7272ED270}"/>
    <hyperlink ref="B14" location="'تفاصيل يوم مونيكا كاتب'!A1" display="مونيكا" xr:uid="{2F8EDEDD-C90C-4047-878B-7021C8FF7296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عمرو'!B22</f>
        <v>0</v>
      </c>
      <c r="E4" s="177">
        <f>F4/'غياب عمرو'!S20</f>
        <v>0</v>
      </c>
      <c r="F4" s="95">
        <f>'تفاصيل يوم عمرو'!B57</f>
        <v>0</v>
      </c>
      <c r="G4" s="95">
        <f>'تفاصيل يوم عمرو'!E57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ميرهان'!B25</f>
        <v>0</v>
      </c>
      <c r="E5" s="177">
        <f>F5/'غياب ميرهان'!S20</f>
        <v>1382.5714285714287</v>
      </c>
      <c r="F5" s="95">
        <f>'تفاصيل يوم ميرهان'!B60</f>
        <v>9678</v>
      </c>
      <c r="G5" s="95">
        <f>'تفاصيل يوم ميرهان'!E60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عبده'!B22</f>
        <v>0</v>
      </c>
      <c r="E7" s="177">
        <f>F7/'غياب ايه عبده'!S20</f>
        <v>8467.1428571428569</v>
      </c>
      <c r="F7" s="95">
        <f>'تفاصيل يوم ايه عبده'!B57</f>
        <v>59270</v>
      </c>
      <c r="G7" s="95">
        <f>'تفاصيل يوم ايه عبده'!E57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فرحات'!B22</f>
        <v>0</v>
      </c>
      <c r="E8" s="192">
        <f>F8/'غياب نور فرحات'!S20</f>
        <v>564.5</v>
      </c>
      <c r="F8" s="162">
        <f>'تفاصيل يوم نور فرحات'!B57</f>
        <v>3387</v>
      </c>
      <c r="G8" s="162">
        <f>'تفاصيل يوم نور فرحات'!E57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مراجع'!B22</f>
        <v>0</v>
      </c>
      <c r="E9" s="177">
        <f>F9/'غياب نور فرحات'!S20</f>
        <v>21841.833333333332</v>
      </c>
      <c r="F9" s="95">
        <f>'تفاصيل نور مراجع'!B57</f>
        <v>131051</v>
      </c>
      <c r="G9" s="95">
        <f>'تفاصيل نور مراجع'!E57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اسماء'!B22</f>
        <v>0</v>
      </c>
      <c r="E10" s="177">
        <f>F10/'غياب اسماء'!S20</f>
        <v>8580.2857142857138</v>
      </c>
      <c r="F10" s="95">
        <f>'تفاصيل يوم اسماء'!B57</f>
        <v>60062</v>
      </c>
      <c r="G10" s="95">
        <f>'تفاصيل يوم اسماء'!E57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حسني'!B22</f>
        <v>0</v>
      </c>
      <c r="E11" s="177">
        <f>F11/'غياب حسني'!S20</f>
        <v>0</v>
      </c>
      <c r="F11" s="95">
        <f>'تفاصيل يوم حسني'!B57</f>
        <v>0</v>
      </c>
      <c r="G11" s="95">
        <f>'تفاصيل يوم حسني'!E57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كاتب'!B22</f>
        <v>0</v>
      </c>
      <c r="E12" s="192">
        <f>F12/'غياب هبه'!S20</f>
        <v>2199.4285714285716</v>
      </c>
      <c r="F12" s="162">
        <f>'تفاصيل هبه كاتب'!B57</f>
        <v>15396</v>
      </c>
      <c r="G12" s="162">
        <f>'تفاصيل هبه كاتب'!E57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هبه'!B22</f>
        <v>0</v>
      </c>
      <c r="E13" s="177">
        <f>F13/'غياب هبه'!S20</f>
        <v>24832.428571428572</v>
      </c>
      <c r="F13" s="95">
        <f>'تفاصيل يوم هبه'!B57</f>
        <v>173827</v>
      </c>
      <c r="G13" s="95">
        <f>'تفاصيل يوم هبه'!E57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كاتب'!B22</f>
        <v>0</v>
      </c>
      <c r="E14" s="162">
        <f>F14/'غياب مونيكا'!S20</f>
        <v>1973.3333333333333</v>
      </c>
      <c r="F14" s="162">
        <f>'تفاصيل يوم مونيكا كاتب'!B57</f>
        <v>11840</v>
      </c>
      <c r="G14" s="162">
        <f>'تفاصيل يوم مونيكا كاتب'!E57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مونيكا'!B22</f>
        <v>0</v>
      </c>
      <c r="E15" s="177">
        <f>F15/'غياب مونيكا'!S20</f>
        <v>9395.6666666666661</v>
      </c>
      <c r="F15" s="95">
        <f>'تفاصيل يوم مونيكا'!B57</f>
        <v>56374</v>
      </c>
      <c r="G15" s="95">
        <f>'تفاصيل يوم مونيكا'!E57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خطاب'!B22</f>
        <v>0</v>
      </c>
      <c r="E17" s="177">
        <f>F17/'فاطمه خطاب'!S20</f>
        <v>3861.2857142857142</v>
      </c>
      <c r="F17" s="95">
        <f>'تفاصيل يوم فاطمه خطاب'!B57</f>
        <v>27029</v>
      </c>
      <c r="G17" s="95">
        <f>'تفاصيل يوم فاطمه خطاب'!E57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دنيا'!B22</f>
        <v>0</v>
      </c>
      <c r="E18" s="177">
        <f>F18/'غياب دنيا'!S20</f>
        <v>4258.333333333333</v>
      </c>
      <c r="F18" s="95">
        <f>'تفاصيل يوم دنيا'!B57</f>
        <v>25550</v>
      </c>
      <c r="G18" s="95">
        <f>'تفاصيل يوم دنيا'!E57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سمير'!B22</f>
        <v>0</v>
      </c>
      <c r="E19" s="177">
        <f>F19/'غياب كيرلس سمير'!S20</f>
        <v>7353.5</v>
      </c>
      <c r="F19" s="95">
        <f>'تفاصيل يوم كيرلس سمير'!B57</f>
        <v>44121</v>
      </c>
      <c r="G19" s="95">
        <f>'تفاصيل يوم كيرلس سمير'!E57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حسن'!B22</f>
        <v>0</v>
      </c>
      <c r="E20" s="177">
        <f>F20/'غياب محمد حسن'!S20</f>
        <v>5102</v>
      </c>
      <c r="F20" s="95">
        <f>'تفاصيل يوم محمد حسن'!B57</f>
        <v>30612</v>
      </c>
      <c r="G20" s="95">
        <f>'تفاصيل يوم محمد حسن'!E57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بدر'!B22</f>
        <v>0</v>
      </c>
      <c r="E21" s="177">
        <f>F21/' غياب محمد بدر'!S20</f>
        <v>3995.8571428571427</v>
      </c>
      <c r="F21" s="95">
        <f>'تفاصيل يوم محمد بدر'!B57</f>
        <v>27971</v>
      </c>
      <c r="G21" s="95">
        <f>'تفاصيل يوم محمد بدر'!E57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صبحي'!B22</f>
        <v>0</v>
      </c>
      <c r="E22" s="177">
        <f>F22/'غياب محمود صبحي'!S20</f>
        <v>4518.1428571428569</v>
      </c>
      <c r="F22" s="95">
        <f>'تفاصيل يوم محمود صبحي'!B57</f>
        <v>31627</v>
      </c>
      <c r="G22" s="95">
        <f>'تفاصيل يوم محمود صبحي'!E57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مروان'!B22</f>
        <v>0</v>
      </c>
      <c r="E23" s="177">
        <f>F23/'غياب مروان'!S20</f>
        <v>4746.125</v>
      </c>
      <c r="F23" s="95">
        <f>'تفاصيل يوم مروان'!B57</f>
        <v>37969</v>
      </c>
      <c r="G23" s="95">
        <f>'تفاصيل يوم مروان'!E57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درويش'!B22</f>
        <v>0</v>
      </c>
      <c r="E24" s="177">
        <f>F24/'غياب مريم درويش'!S20</f>
        <v>4948.8571428571431</v>
      </c>
      <c r="F24" s="95">
        <f>'تفاصيل يوم مريم درويش'!B57</f>
        <v>34642</v>
      </c>
      <c r="G24" s="95">
        <f>'تفاصيل يوم مريم درويش'!E57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احمد'!B22</f>
        <v>0</v>
      </c>
      <c r="E25" s="177">
        <f>F25/'غياب مريم احمد'!S20</f>
        <v>4596.8</v>
      </c>
      <c r="F25" s="95">
        <f>'تفاصيل يوم مريم احمد'!B57</f>
        <v>22984</v>
      </c>
      <c r="G25" s="95">
        <f>'تفاصيل يوم مريم احمد'!E57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السعداوي'!B22</f>
        <v>0</v>
      </c>
      <c r="E26" s="177">
        <f>F26/'غياب مروة السعداوي'!S20</f>
        <v>10918.285714285714</v>
      </c>
      <c r="F26" s="95">
        <f>'تفاصيل يوم مروة السعداوي'!B57</f>
        <v>76428</v>
      </c>
      <c r="G26" s="95">
        <f>'تفاصيل يوم مروة السعداوي'!E57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جمال'!B22</f>
        <v>0</v>
      </c>
      <c r="E27" s="177">
        <f>F27/'غياب مروة جمال'!S20</f>
        <v>4620.25</v>
      </c>
      <c r="F27" s="95">
        <f>'تفاصيل يوم مروة جمال'!B57</f>
        <v>36962</v>
      </c>
      <c r="G27" s="95">
        <f>'تفاصيل يوم مروة جمال'!E57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منه'!B22</f>
        <v>0</v>
      </c>
      <c r="E28" s="177">
        <f>F28/'غياب منة'!S20</f>
        <v>10450.666666666666</v>
      </c>
      <c r="F28" s="95">
        <f>'تفاصيل يوم منه'!B57</f>
        <v>62704</v>
      </c>
      <c r="G28" s="95">
        <f>'تفاصيل يوم منه'!E57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غاده'!B22</f>
        <v>0</v>
      </c>
      <c r="E29" s="177">
        <f>F29/'غياب غادة'!S20</f>
        <v>3976.5</v>
      </c>
      <c r="F29" s="95">
        <f>'تفاصيل يوم غاده'!B57</f>
        <v>23859</v>
      </c>
      <c r="G29" s="95">
        <f>'تفاصيل يوم غاده'!E57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يوسف'!B22</f>
        <v>0</v>
      </c>
      <c r="E30" s="177">
        <f>F30/'غياب غاده يوسف'!S20</f>
        <v>2508.8571428571427</v>
      </c>
      <c r="F30" s="95">
        <f>'تفاصيل يوم غاده يوسف'!B57</f>
        <v>17562</v>
      </c>
      <c r="G30" s="95">
        <f>'تفاصيل يوم غاده يوسف'!E57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نرمين'!B22</f>
        <v>0</v>
      </c>
      <c r="E31" s="177">
        <f>F31/'غياب نرمين'!S20</f>
        <v>4375.75</v>
      </c>
      <c r="F31" s="95">
        <f>'تفاصيل يوم نرمين'!B57</f>
        <v>35006</v>
      </c>
      <c r="G31" s="95">
        <f>'تفاصيل يوم نرمين'!E57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عبداللاه'!B22</f>
        <v>0</v>
      </c>
      <c r="E32" s="177">
        <f>F32/'غياب نور عبداللاه'!S20</f>
        <v>0</v>
      </c>
      <c r="F32" s="95">
        <f>'تفاصيل يوم نور عبداللاه'!B57</f>
        <v>0</v>
      </c>
      <c r="G32" s="95">
        <f>'تفاصيل يوم نور عبداللاه'!E57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رانا'!B23</f>
        <v>0</v>
      </c>
      <c r="E33" s="177">
        <f>F33/'غياب رانا'!S20</f>
        <v>3235</v>
      </c>
      <c r="F33" s="95">
        <f>'تفاصيل يوم رانا'!B58</f>
        <v>12940</v>
      </c>
      <c r="G33" s="95">
        <f>'تفاصيل يوم رانا'!E58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الصاوي'!B22</f>
        <v>0</v>
      </c>
      <c r="E34" s="177">
        <f>F34/'غياب سلمي الصاوي'!S20</f>
        <v>5569</v>
      </c>
      <c r="F34" s="95">
        <f>'تفاصيل يوم سلمي الصاوي'!B57</f>
        <v>38983</v>
      </c>
      <c r="G34" s="95">
        <f>'تفاصيل يوم سلمي الصاوي'!E57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سيلفيا'!B22</f>
        <v>0</v>
      </c>
      <c r="E35" s="177">
        <f>F35/'غياب سيلفيا'!S20</f>
        <v>3896.7142857142858</v>
      </c>
      <c r="F35" s="95">
        <f>'تفاصيل يوم سيلفيا'!B57</f>
        <v>27277</v>
      </c>
      <c r="G35" s="95">
        <f>'تفاصيل يوم سيلفيا'!E57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شهد'!B22</f>
        <v>0</v>
      </c>
      <c r="E36" s="177">
        <f>F36/'غياب شهد'!S20</f>
        <v>2661</v>
      </c>
      <c r="F36" s="95">
        <f>'تفاصيل يوم شهد'!B57</f>
        <v>5322</v>
      </c>
      <c r="G36" s="95">
        <f>'تفاصيل يوم شهد'!E57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سمية'!B22</f>
        <v>0</v>
      </c>
      <c r="E37" s="177">
        <f>F37/'غياب سمية'!S20</f>
        <v>0</v>
      </c>
      <c r="F37" s="95">
        <f>'تفاصيل يوم سمية'!B57</f>
        <v>0</v>
      </c>
      <c r="G37" s="95">
        <f>'تفاصيل يوم سمية'!E57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هويدا'!B22</f>
        <v>0</v>
      </c>
      <c r="E38" s="177">
        <f>F38/'غياب هوايدا'!S20</f>
        <v>3729</v>
      </c>
      <c r="F38" s="95">
        <f>'تفاصيل يوم هويدا'!B57</f>
        <v>22374</v>
      </c>
      <c r="G38" s="95">
        <f>'تفاصيل يوم هويدا'!E57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سوزان'!B22</f>
        <v>0</v>
      </c>
      <c r="E39" s="177">
        <f>F39/'غياب سوزان'!S20</f>
        <v>4711.8571428571431</v>
      </c>
      <c r="F39" s="95">
        <f>'تفاصيل يوم سوزان'!B57</f>
        <v>32983</v>
      </c>
      <c r="G39" s="95">
        <f>'تفاصيل يوم سوزان'!E57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تقي'!B22</f>
        <v>0</v>
      </c>
      <c r="E40" s="177">
        <f>F40/'غياب تقي'!S20</f>
        <v>4151.4285714285716</v>
      </c>
      <c r="F40" s="95">
        <f>'تفاصيل يوم تقي'!B57</f>
        <v>29060</v>
      </c>
      <c r="G40" s="95">
        <f>'تفاصيل يوم تقي'!E57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3E00-000000000000}"/>
  <mergeCells count="2">
    <mergeCell ref="B41:D41"/>
    <mergeCell ref="H40:I40"/>
  </mergeCells>
  <conditionalFormatting sqref="I30">
    <cfRule type="top10" dxfId="14" priority="1" bottom="1" rank="1"/>
  </conditionalFormatting>
  <hyperlinks>
    <hyperlink ref="B4" location="'تفاصيل يوم عمرو'!A1" display="عمرو" xr:uid="{00000000-0004-0000-3E00-000000000000}"/>
    <hyperlink ref="B5" location="'تفاصيل يوم ميرهان'!A1" display="ميرهان" xr:uid="{00000000-0004-0000-3E00-000001000000}"/>
    <hyperlink ref="B7" location="'تفاصيل يوم ايه عبده'!A1" display="ايه عبده" xr:uid="{00000000-0004-0000-3E00-000002000000}"/>
    <hyperlink ref="B8" location="'تفاصيل يوم نور فرحات'!A1" display="نور فرحات" xr:uid="{00000000-0004-0000-3E00-000003000000}"/>
    <hyperlink ref="B10" location="'تفاصيل يوم اسماء'!A1" display="أسماء" xr:uid="{00000000-0004-0000-3E00-000004000000}"/>
    <hyperlink ref="B11" location="'تفاصيل يوم حسني'!A1" display="حسني" xr:uid="{00000000-0004-0000-3E00-000005000000}"/>
    <hyperlink ref="B13" location="'تفاصيل يوم هبه'!A1" display="هبة" xr:uid="{00000000-0004-0000-3E00-000006000000}"/>
    <hyperlink ref="B15" location="'تفاصيل يوم مونيكا'!A1" display="مونيكا" xr:uid="{00000000-0004-0000-3E00-000007000000}"/>
    <hyperlink ref="B17" location="'تفاصيل يوم فاطمه خطاب'!A1" display="فاطمه خطاب" xr:uid="{00000000-0004-0000-3E00-000008000000}"/>
    <hyperlink ref="B18" location="'تفاصيل يوم دنيا'!A1" display="دنيا" xr:uid="{00000000-0004-0000-3E00-000009000000}"/>
    <hyperlink ref="B19" location="'تفاصيل يوم كيرلس سمير'!A1" display="كيرلس سمير" xr:uid="{00000000-0004-0000-3E00-00000A000000}"/>
    <hyperlink ref="B20" location="'تفاصيل يوم محمد حسن'!A1" display="محمد حسن" xr:uid="{00000000-0004-0000-3E00-00000B000000}"/>
    <hyperlink ref="B21" location="'تفاصيل يوم محمد بدر'!A1" display="محمد بدر" xr:uid="{00000000-0004-0000-3E00-00000C000000}"/>
    <hyperlink ref="B22" location="'تفاصيل يوم محمود صبحي'!A1" display="محمود صبحي" xr:uid="{00000000-0004-0000-3E00-00000D000000}"/>
    <hyperlink ref="B23" location="'تفاصيل يوم مروان'!A1" display=" مروان" xr:uid="{00000000-0004-0000-3E00-00000E000000}"/>
    <hyperlink ref="B24" location="'تفاصيل يوم مريم درويش'!A1" display="مريم درويش" xr:uid="{00000000-0004-0000-3E00-00000F000000}"/>
    <hyperlink ref="B25" location="'تفاصيل يوم مريم احمد'!A1" display="مريم احمد" xr:uid="{00000000-0004-0000-3E00-000010000000}"/>
    <hyperlink ref="B26" location="'تفاصيل يوم مروة السعداوي'!A1" display="مروة السعداوي" xr:uid="{00000000-0004-0000-3E00-000011000000}"/>
    <hyperlink ref="B27" location="'تفاصيل يوم مروة جمال'!A1" display="مروة جمال" xr:uid="{00000000-0004-0000-3E00-000012000000}"/>
    <hyperlink ref="B28" location="'تفاصيل يوم منه'!A1" display="منة" xr:uid="{00000000-0004-0000-3E00-000013000000}"/>
    <hyperlink ref="B29" location="'تفاصيل يوم غاده'!A1" display="غادة" xr:uid="{00000000-0004-0000-3E00-000014000000}"/>
    <hyperlink ref="B31" location="'تفاصيل يوم نرمين'!A1" display="نرمين " xr:uid="{00000000-0004-0000-3E00-000015000000}"/>
    <hyperlink ref="B32" location="'تفاصيل يوم نور عبداللاه'!A1" display="نور عبدلاه" xr:uid="{00000000-0004-0000-3E00-000016000000}"/>
    <hyperlink ref="B33" location="'تفاصيل يوم رانا'!A1" display="رانا" xr:uid="{00000000-0004-0000-3E00-000017000000}"/>
    <hyperlink ref="B34" location="'تفاصيل يوم سلمي الصاوي'!A1" display="سلمى الصاوي" xr:uid="{00000000-0004-0000-3E00-000018000000}"/>
    <hyperlink ref="B35" location="'تفاصيل يوم سيلفيا'!A1" display="سيلفيا" xr:uid="{00000000-0004-0000-3E00-000019000000}"/>
    <hyperlink ref="B36" location="'تفاصيل يوم شهد'!A1" display="شهد" xr:uid="{00000000-0004-0000-3E00-00001A000000}"/>
    <hyperlink ref="B37" location="'تفاصيل يوم سمية'!A1" display="سمية" xr:uid="{00000000-0004-0000-3E00-00001B000000}"/>
    <hyperlink ref="B39" location="'تفاصيل يوم سوزان'!A1" display="سوزان" xr:uid="{00000000-0004-0000-3E00-00001C000000}"/>
    <hyperlink ref="B40" location="'تفاصيل يوم تقي'!A1" display="تقي" xr:uid="{00000000-0004-0000-3E00-00001D000000}"/>
    <hyperlink ref="B38" location="'تفاصيل يوم هويدا'!A1" display="هوايدا محمد" xr:uid="{F34B10A6-7A50-449C-9C86-B607926F5B96}"/>
    <hyperlink ref="B9" location="'تفاصيل نور مراجع'!A1" display="نور فرحات" xr:uid="{35078BE0-AD38-4FFC-B4AB-F9535EB9BC4C}"/>
    <hyperlink ref="B12" location="'تفاصيل هبه كاتب'!A1" display="هبة" xr:uid="{3F583659-5B39-46C4-89BE-62909D763CA1}"/>
    <hyperlink ref="B30" location="'تفاصيل يوم غاده يوسف'!A1" display="غاده يوسف" xr:uid="{041F98F2-12DC-4894-9699-2B88E041D871}"/>
    <hyperlink ref="B14" location="'تفاصيل يوم مونيكا كاتب'!A1" display="مونيكا" xr:uid="{7A1DC262-5BDB-4546-925F-E7F85BF54C17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S45"/>
  <sheetViews>
    <sheetView rightToLeft="1" workbookViewId="0">
      <pane ySplit="3" topLeftCell="A7" activePane="bottomLeft" state="frozen"/>
      <selection pane="bottomLeft" activeCell="H41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عمرو'!B23</f>
        <v>0</v>
      </c>
      <c r="E4" s="177">
        <f>F4/'غياب عمرو'!S21</f>
        <v>0</v>
      </c>
      <c r="F4" s="95">
        <f>'تفاصيل يوم عمرو'!B58</f>
        <v>0</v>
      </c>
      <c r="G4" s="95">
        <f>'تفاصيل يوم عمرو'!E58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ميرهان'!B26</f>
        <v>0</v>
      </c>
      <c r="E5" s="177">
        <f>F5/'غياب ميرهان'!S21</f>
        <v>1382.5714285714287</v>
      </c>
      <c r="F5" s="95">
        <f>'تفاصيل يوم ميرهان'!B61</f>
        <v>9678</v>
      </c>
      <c r="G5" s="95">
        <f>'تفاصيل يوم ميرهان'!E61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عبده'!B23</f>
        <v>0</v>
      </c>
      <c r="E7" s="177">
        <f>F7/'غياب ايه عبده'!S21</f>
        <v>8467.1428571428569</v>
      </c>
      <c r="F7" s="95">
        <f>'تفاصيل يوم ايه عبده'!B58</f>
        <v>59270</v>
      </c>
      <c r="G7" s="95">
        <f>'تفاصيل يوم ايه عبده'!E58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فرحات'!B23</f>
        <v>0</v>
      </c>
      <c r="E8" s="192">
        <f>F8/'غياب نور فرحات'!S21</f>
        <v>564.5</v>
      </c>
      <c r="F8" s="162">
        <f>'تفاصيل يوم نور فرحات'!B58</f>
        <v>3387</v>
      </c>
      <c r="G8" s="162">
        <f>'تفاصيل يوم نور فرحات'!E58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مراجع'!B23</f>
        <v>0</v>
      </c>
      <c r="E9" s="177">
        <f>F9/'غياب نور فرحات'!S21</f>
        <v>21841.833333333332</v>
      </c>
      <c r="F9" s="95">
        <f>'تفاصيل نور مراجع'!B58</f>
        <v>131051</v>
      </c>
      <c r="G9" s="95">
        <f>'تفاصيل نور مراجع'!E58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اسماء'!B23</f>
        <v>0</v>
      </c>
      <c r="E10" s="177">
        <f>F10/'غياب اسماء'!S21</f>
        <v>8580.2857142857138</v>
      </c>
      <c r="F10" s="95">
        <f>'تفاصيل يوم اسماء'!B58</f>
        <v>60062</v>
      </c>
      <c r="G10" s="95">
        <f>'تفاصيل يوم اسماء'!E58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حسني'!B23</f>
        <v>0</v>
      </c>
      <c r="E11" s="177">
        <f>F11/'غياب حسني'!S21</f>
        <v>0</v>
      </c>
      <c r="F11" s="95">
        <f>'تفاصيل يوم حسني'!B58</f>
        <v>0</v>
      </c>
      <c r="G11" s="95">
        <f>'تفاصيل يوم حسني'!E58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كاتب'!B23</f>
        <v>0</v>
      </c>
      <c r="E12" s="192">
        <f>F12/'غياب هبه'!S21</f>
        <v>2199.4285714285716</v>
      </c>
      <c r="F12" s="162">
        <f>'تفاصيل هبه كاتب'!B58</f>
        <v>15396</v>
      </c>
      <c r="G12" s="162">
        <f>'تفاصيل هبه كاتب'!E58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هبه'!B23</f>
        <v>0</v>
      </c>
      <c r="E13" s="177">
        <f>F13/'غياب هبه'!S21</f>
        <v>24832.428571428572</v>
      </c>
      <c r="F13" s="95">
        <f>'تفاصيل يوم هبه'!B58</f>
        <v>173827</v>
      </c>
      <c r="G13" s="95">
        <f>'تفاصيل يوم هبه'!E58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كاتب'!B23</f>
        <v>0</v>
      </c>
      <c r="E14" s="162">
        <f>F14/'غياب مونيكا'!S21</f>
        <v>1973.3333333333333</v>
      </c>
      <c r="F14" s="162">
        <f>'تفاصيل يوم مونيكا كاتب'!B58</f>
        <v>11840</v>
      </c>
      <c r="G14" s="162">
        <f>'تفاصيل يوم مونيكا كاتب'!E58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مونيكا'!B23</f>
        <v>0</v>
      </c>
      <c r="E15" s="177">
        <f>F15/'غياب مونيكا'!S21</f>
        <v>9395.6666666666661</v>
      </c>
      <c r="F15" s="95">
        <f>'تفاصيل يوم مونيكا'!B58</f>
        <v>56374</v>
      </c>
      <c r="G15" s="95">
        <f>'تفاصيل يوم مونيكا'!E58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6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خطاب'!B23</f>
        <v>0</v>
      </c>
      <c r="E17" s="177">
        <f>F17/'فاطمه خطاب'!S21</f>
        <v>3861.2857142857142</v>
      </c>
      <c r="F17" s="95">
        <f>'تفاصيل يوم فاطمه خطاب'!B58</f>
        <v>27029</v>
      </c>
      <c r="G17" s="95">
        <f>'تفاصيل يوم فاطمه خطاب'!E58</f>
        <v>9</v>
      </c>
    </row>
    <row r="18" spans="1:16" x14ac:dyDescent="0.25">
      <c r="A18" s="103">
        <v>1</v>
      </c>
      <c r="B18" s="93" t="s">
        <v>30</v>
      </c>
      <c r="C18" s="94" t="s">
        <v>22</v>
      </c>
      <c r="D18" s="95">
        <f>'تفاصيل يوم دنيا'!B23</f>
        <v>0</v>
      </c>
      <c r="E18" s="177">
        <f>F18/'غياب دنيا'!S21</f>
        <v>4258.333333333333</v>
      </c>
      <c r="F18" s="95">
        <f>'تفاصيل يوم دنيا'!B58</f>
        <v>25550</v>
      </c>
      <c r="G18" s="95">
        <f>'تفاصيل يوم دنيا'!E58</f>
        <v>16</v>
      </c>
    </row>
    <row r="19" spans="1:16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سمير'!B23</f>
        <v>0</v>
      </c>
      <c r="E19" s="177">
        <f>F19/'غياب كيرلس سمير'!S21</f>
        <v>7353.5</v>
      </c>
      <c r="F19" s="95">
        <f>'تفاصيل يوم كيرلس سمير'!B58</f>
        <v>44121</v>
      </c>
      <c r="G19" s="95">
        <f>'تفاصيل يوم كيرلس سمير'!E58</f>
        <v>32</v>
      </c>
    </row>
    <row r="20" spans="1:16" x14ac:dyDescent="0.25">
      <c r="A20" s="103">
        <v>1</v>
      </c>
      <c r="B20" s="93" t="s">
        <v>35</v>
      </c>
      <c r="C20" s="94" t="s">
        <v>22</v>
      </c>
      <c r="D20" s="95">
        <f>'تفاصيل يوم محمد حسن'!B23</f>
        <v>0</v>
      </c>
      <c r="E20" s="177">
        <f>F20/'غياب محمد حسن'!S21</f>
        <v>5102</v>
      </c>
      <c r="F20" s="95">
        <f>'تفاصيل يوم محمد حسن'!B58</f>
        <v>30612</v>
      </c>
      <c r="G20" s="95">
        <f>'تفاصيل يوم محمد حسن'!E58</f>
        <v>16</v>
      </c>
    </row>
    <row r="21" spans="1:16" x14ac:dyDescent="0.25">
      <c r="A21" s="103">
        <v>1</v>
      </c>
      <c r="B21" s="93" t="s">
        <v>36</v>
      </c>
      <c r="C21" s="94" t="s">
        <v>22</v>
      </c>
      <c r="D21" s="95">
        <f>'تفاصيل يوم محمد بدر'!B23</f>
        <v>0</v>
      </c>
      <c r="E21" s="177">
        <f>F21/' غياب محمد بدر'!S21</f>
        <v>3995.8571428571427</v>
      </c>
      <c r="F21" s="95">
        <f>'تفاصيل يوم محمد بدر'!B58</f>
        <v>27971</v>
      </c>
      <c r="G21" s="95">
        <f>'تفاصيل يوم محمد بدر'!E58</f>
        <v>19</v>
      </c>
    </row>
    <row r="22" spans="1:16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صبحي'!B23</f>
        <v>0</v>
      </c>
      <c r="E22" s="177">
        <f>F22/'غياب محمود صبحي'!S21</f>
        <v>4518.1428571428569</v>
      </c>
      <c r="F22" s="95">
        <f>'تفاصيل يوم محمود صبحي'!B58</f>
        <v>31627</v>
      </c>
      <c r="G22" s="95">
        <f>'تفاصيل يوم محمود صبحي'!E58</f>
        <v>20</v>
      </c>
    </row>
    <row r="23" spans="1:16" x14ac:dyDescent="0.25">
      <c r="A23" s="103">
        <v>1</v>
      </c>
      <c r="B23" s="93" t="s">
        <v>38</v>
      </c>
      <c r="C23" s="94" t="s">
        <v>22</v>
      </c>
      <c r="D23" s="95">
        <f>'تفاصيل يوم مروان'!B23</f>
        <v>0</v>
      </c>
      <c r="E23" s="177">
        <f>F23/'غياب مروان'!S21</f>
        <v>4746.125</v>
      </c>
      <c r="F23" s="95">
        <f>'تفاصيل يوم مروان'!B58</f>
        <v>37969</v>
      </c>
      <c r="G23" s="95">
        <f>'تفاصيل يوم مروان'!E58</f>
        <v>24</v>
      </c>
      <c r="M23" s="104"/>
      <c r="N23" s="104"/>
      <c r="O23" s="104"/>
      <c r="P23" s="104"/>
    </row>
    <row r="24" spans="1:16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درويش'!B23</f>
        <v>0</v>
      </c>
      <c r="E24" s="177">
        <f>F24/'غياب مريم درويش'!S21</f>
        <v>4948.8571428571431</v>
      </c>
      <c r="F24" s="95">
        <f>'تفاصيل يوم مريم درويش'!B58</f>
        <v>34642</v>
      </c>
      <c r="G24" s="95">
        <f>'تفاصيل يوم مريم درويش'!E58</f>
        <v>15</v>
      </c>
      <c r="M24" s="104"/>
      <c r="N24" s="104"/>
      <c r="O24" s="104"/>
      <c r="P24" s="104"/>
    </row>
    <row r="25" spans="1:16" x14ac:dyDescent="0.25">
      <c r="A25" s="103">
        <v>1</v>
      </c>
      <c r="B25" s="93" t="s">
        <v>40</v>
      </c>
      <c r="C25" s="94" t="s">
        <v>22</v>
      </c>
      <c r="D25" s="95">
        <f>'تفاصيل يوم مريم احمد'!B23</f>
        <v>0</v>
      </c>
      <c r="E25" s="177">
        <f>F25/'غياب مريم احمد'!S21</f>
        <v>4596.8</v>
      </c>
      <c r="F25" s="95">
        <f>'تفاصيل يوم مريم احمد'!B58</f>
        <v>22984</v>
      </c>
      <c r="G25" s="95">
        <f>'تفاصيل يوم مريم احمد'!E58</f>
        <v>10</v>
      </c>
      <c r="M25" s="104"/>
      <c r="N25" s="104"/>
    </row>
    <row r="26" spans="1:16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السعداوي'!B23</f>
        <v>0</v>
      </c>
      <c r="E26" s="177">
        <f>F26/'غياب مروة السعداوي'!S21</f>
        <v>10918.285714285714</v>
      </c>
      <c r="F26" s="95">
        <f>'تفاصيل يوم مروة السعداوي'!B58</f>
        <v>76428</v>
      </c>
      <c r="G26" s="95">
        <f>'تفاصيل يوم مروة السعداوي'!E58</f>
        <v>36</v>
      </c>
      <c r="M26" s="104"/>
      <c r="N26" s="104"/>
      <c r="O26" s="104"/>
      <c r="P26" s="104"/>
    </row>
    <row r="27" spans="1:16" x14ac:dyDescent="0.25">
      <c r="A27" s="103">
        <v>1</v>
      </c>
      <c r="B27" s="93" t="s">
        <v>42</v>
      </c>
      <c r="C27" s="94" t="s">
        <v>22</v>
      </c>
      <c r="D27" s="95">
        <f>'تفاصيل يوم مروة جمال'!B23</f>
        <v>0</v>
      </c>
      <c r="E27" s="177">
        <f>F27/'غياب مروة جمال'!S21</f>
        <v>4620.25</v>
      </c>
      <c r="F27" s="95">
        <f>'تفاصيل يوم مروة جمال'!B58</f>
        <v>36962</v>
      </c>
      <c r="G27" s="95">
        <f>'تفاصيل يوم مروة جمال'!E58</f>
        <v>19</v>
      </c>
      <c r="M27" s="104"/>
      <c r="N27" s="104"/>
      <c r="O27" s="104"/>
    </row>
    <row r="28" spans="1:16" x14ac:dyDescent="0.25">
      <c r="A28" s="103">
        <v>2.5</v>
      </c>
      <c r="B28" s="93" t="s">
        <v>43</v>
      </c>
      <c r="C28" s="94" t="s">
        <v>22</v>
      </c>
      <c r="D28" s="95">
        <f>'تفاصيل يوم منه'!B23</f>
        <v>0</v>
      </c>
      <c r="E28" s="177">
        <f>F28/'غياب منة'!S21</f>
        <v>10450.666666666666</v>
      </c>
      <c r="F28" s="95">
        <f>'تفاصيل يوم منه'!B58</f>
        <v>62704</v>
      </c>
      <c r="G28" s="95">
        <f>'تفاصيل يوم منه'!E58</f>
        <v>23</v>
      </c>
      <c r="M28" s="104"/>
      <c r="N28" s="104"/>
      <c r="O28" s="104"/>
    </row>
    <row r="29" spans="1:16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غاده'!B23</f>
        <v>0</v>
      </c>
      <c r="E29" s="177">
        <f>F29/'غياب غادة'!S21</f>
        <v>3976.5</v>
      </c>
      <c r="F29" s="95">
        <f>'تفاصيل يوم غاده'!B58</f>
        <v>23859</v>
      </c>
      <c r="G29" s="95">
        <f>'تفاصيل يوم غاده'!E58</f>
        <v>12</v>
      </c>
      <c r="M29" s="104"/>
      <c r="N29" s="104"/>
    </row>
    <row r="30" spans="1:16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يوسف'!B23</f>
        <v>0</v>
      </c>
      <c r="E30" s="177">
        <f>F30/'غياب غاده يوسف'!S21</f>
        <v>2508.8571428571427</v>
      </c>
      <c r="F30" s="95">
        <f>'تفاصيل يوم غاده يوسف'!B58</f>
        <v>17562</v>
      </c>
      <c r="G30" s="95">
        <f>'تفاصيل يوم غاده يوسف'!E58</f>
        <v>9</v>
      </c>
      <c r="I30" s="129"/>
      <c r="J30" s="129"/>
      <c r="K30" s="129"/>
      <c r="L30" s="129"/>
      <c r="M30" s="129"/>
      <c r="N30" s="129"/>
      <c r="O30" s="129"/>
    </row>
    <row r="31" spans="1:16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نرمين'!B23</f>
        <v>0</v>
      </c>
      <c r="E31" s="177">
        <f>F31/'غياب نرمين'!S21</f>
        <v>4375.75</v>
      </c>
      <c r="F31" s="95">
        <f>'تفاصيل يوم نرمين'!B58</f>
        <v>35006</v>
      </c>
      <c r="G31" s="95">
        <f>'تفاصيل يوم نرمين'!E58</f>
        <v>16</v>
      </c>
      <c r="M31" s="104"/>
      <c r="N31" s="104"/>
      <c r="O31" s="104"/>
      <c r="P31" s="104"/>
    </row>
    <row r="32" spans="1:16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عبداللاه'!B23</f>
        <v>0</v>
      </c>
      <c r="E32" s="177">
        <f>F32/'غياب نور عبداللاه'!S21</f>
        <v>0</v>
      </c>
      <c r="F32" s="95">
        <f>'تفاصيل يوم نور عبداللاه'!B58</f>
        <v>0</v>
      </c>
      <c r="G32" s="95">
        <f>'تفاصيل يوم نور عبداللاه'!E58</f>
        <v>0</v>
      </c>
      <c r="M32" s="104"/>
      <c r="N32" s="104"/>
      <c r="O32" s="104"/>
      <c r="P32" s="104"/>
    </row>
    <row r="33" spans="1:16" x14ac:dyDescent="0.25">
      <c r="A33" s="103">
        <v>1</v>
      </c>
      <c r="B33" s="93" t="s">
        <v>47</v>
      </c>
      <c r="C33" s="94" t="s">
        <v>22</v>
      </c>
      <c r="D33" s="95">
        <f>'تفاصيل يوم رانا'!B24</f>
        <v>0</v>
      </c>
      <c r="E33" s="177">
        <f>F33/'غياب رانا'!S21</f>
        <v>3235</v>
      </c>
      <c r="F33" s="95">
        <f>'تفاصيل يوم رانا'!B59</f>
        <v>12940</v>
      </c>
      <c r="G33" s="95">
        <f>'تفاصيل يوم رانا'!E59</f>
        <v>7</v>
      </c>
      <c r="M33" s="104"/>
      <c r="N33" s="104"/>
      <c r="O33" s="104"/>
      <c r="P33" s="104"/>
    </row>
    <row r="34" spans="1:16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الصاوي'!B23</f>
        <v>0</v>
      </c>
      <c r="E34" s="177">
        <f>F34/'غياب سلمي الصاوي'!S21</f>
        <v>5569</v>
      </c>
      <c r="F34" s="95">
        <f>'تفاصيل يوم سلمي الصاوي'!B58</f>
        <v>38983</v>
      </c>
      <c r="G34" s="95">
        <f>'تفاصيل يوم سلمي الصاوي'!E58</f>
        <v>20</v>
      </c>
      <c r="M34" s="104"/>
      <c r="N34" s="104"/>
      <c r="O34" s="104"/>
      <c r="P34" s="104"/>
    </row>
    <row r="35" spans="1:16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سيلفيا'!B23</f>
        <v>0</v>
      </c>
      <c r="E35" s="177">
        <f>F35/'غياب سيلفيا'!S21</f>
        <v>3896.7142857142858</v>
      </c>
      <c r="F35" s="95">
        <f>'تفاصيل يوم سيلفيا'!B58</f>
        <v>27277</v>
      </c>
      <c r="G35" s="95">
        <f>'تفاصيل يوم سيلفيا'!E58</f>
        <v>19</v>
      </c>
    </row>
    <row r="36" spans="1:16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شهد'!B23</f>
        <v>0</v>
      </c>
      <c r="E36" s="177">
        <f>F36/'غياب شهد'!S21</f>
        <v>2661</v>
      </c>
      <c r="F36" s="95">
        <f>'تفاصيل يوم شهد'!B58</f>
        <v>5322</v>
      </c>
      <c r="G36" s="95">
        <f>'تفاصيل يوم شهد'!E58</f>
        <v>3</v>
      </c>
    </row>
    <row r="37" spans="1:16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سمية'!B23</f>
        <v>0</v>
      </c>
      <c r="E37" s="177">
        <f>F37/'غياب سمية'!S21</f>
        <v>0</v>
      </c>
      <c r="F37" s="95">
        <f>'تفاصيل يوم سمية'!B58</f>
        <v>0</v>
      </c>
      <c r="G37" s="95">
        <f>'تفاصيل يوم سمية'!E58</f>
        <v>0</v>
      </c>
    </row>
    <row r="38" spans="1:16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هويدا'!B23</f>
        <v>0</v>
      </c>
      <c r="E38" s="177">
        <f>F38/'غياب هوايدا'!S21</f>
        <v>3729</v>
      </c>
      <c r="F38" s="95">
        <f>'تفاصيل يوم هويدا'!B58</f>
        <v>22374</v>
      </c>
      <c r="G38" s="95">
        <f>'تفاصيل يوم هويدا'!E25</f>
        <v>0</v>
      </c>
      <c r="I38" s="129"/>
      <c r="J38" s="148"/>
      <c r="K38" s="148"/>
      <c r="L38" s="148"/>
      <c r="M38" s="148"/>
      <c r="N38" s="129"/>
      <c r="O38" s="129"/>
    </row>
    <row r="39" spans="1:16" x14ac:dyDescent="0.25">
      <c r="A39" s="103">
        <v>1</v>
      </c>
      <c r="B39" s="93" t="s">
        <v>51</v>
      </c>
      <c r="C39" s="94" t="s">
        <v>22</v>
      </c>
      <c r="D39" s="95">
        <f>'تفاصيل يوم سوزان'!B23</f>
        <v>0</v>
      </c>
      <c r="E39" s="177">
        <f>F39/'غياب سوزان'!S21</f>
        <v>4711.8571428571431</v>
      </c>
      <c r="F39" s="95">
        <f>'تفاصيل يوم سوزان'!B58</f>
        <v>32983</v>
      </c>
      <c r="G39" s="95">
        <f>'تفاصيل يوم سوزان'!E58</f>
        <v>15</v>
      </c>
    </row>
    <row r="40" spans="1:16" ht="15.75" x14ac:dyDescent="0.25">
      <c r="A40" s="103">
        <v>1</v>
      </c>
      <c r="B40" s="93" t="s">
        <v>52</v>
      </c>
      <c r="C40" s="94" t="s">
        <v>22</v>
      </c>
      <c r="D40" s="95">
        <f>'تفاصيل يوم تقي'!B23</f>
        <v>0</v>
      </c>
      <c r="E40" s="177">
        <f>F40/'غياب تقي'!S21</f>
        <v>4151.4285714285716</v>
      </c>
      <c r="F40" s="95">
        <f>'تفاصيل يوم تقي'!B58</f>
        <v>29060</v>
      </c>
      <c r="G40" s="95">
        <f>'تفاصيل يوم تقي'!E58</f>
        <v>14</v>
      </c>
      <c r="H40" s="287" t="s">
        <v>624</v>
      </c>
      <c r="I40" s="288"/>
    </row>
    <row r="41" spans="1:16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6" x14ac:dyDescent="0.25">
      <c r="A42" s="103"/>
      <c r="B42" s="103"/>
      <c r="C42" s="106"/>
      <c r="D42" s="103"/>
      <c r="E42" s="103"/>
    </row>
    <row r="43" spans="1:16" x14ac:dyDescent="0.25">
      <c r="A43" s="103"/>
      <c r="B43" s="106"/>
      <c r="C43" s="106"/>
      <c r="D43" s="103"/>
      <c r="E43" s="191">
        <f>SUM(E17:E40)+E8+E12+E14</f>
        <v>112922.47261904762</v>
      </c>
    </row>
    <row r="44" spans="1:16" x14ac:dyDescent="0.25">
      <c r="A44" s="103"/>
      <c r="B44" s="106"/>
      <c r="C44" s="106"/>
      <c r="D44" s="103"/>
      <c r="E44" s="103"/>
    </row>
    <row r="45" spans="1:16" x14ac:dyDescent="0.25">
      <c r="B45" s="106"/>
      <c r="C45" s="106"/>
      <c r="D45" s="103">
        <f>E43/A41</f>
        <v>3764.0824206349207</v>
      </c>
      <c r="E45" s="103"/>
    </row>
  </sheetData>
  <autoFilter ref="C3:C40" xr:uid="{00000000-0001-0000-3F00-000000000000}"/>
  <mergeCells count="2">
    <mergeCell ref="B41:D41"/>
    <mergeCell ref="H40:I40"/>
  </mergeCells>
  <conditionalFormatting sqref="I30">
    <cfRule type="top10" dxfId="13" priority="1" bottom="1" rank="1"/>
  </conditionalFormatting>
  <dataValidations count="1">
    <dataValidation type="list" allowBlank="1" showInputMessage="1" showErrorMessage="1" sqref="N25" xr:uid="{00000000-0002-0000-3F00-000000000000}">
      <formula1>"yes,no"</formula1>
    </dataValidation>
  </dataValidations>
  <hyperlinks>
    <hyperlink ref="B4" location="'تفاصيل يوم عمرو'!A1" display="عمرو" xr:uid="{00000000-0004-0000-3F00-000000000000}"/>
    <hyperlink ref="B5" location="'تفاصيل يوم ميرهان'!A1" display="ميرهان" xr:uid="{00000000-0004-0000-3F00-000001000000}"/>
    <hyperlink ref="B7" location="'تفاصيل يوم ايه عبده'!A1" display="ايه عبده" xr:uid="{00000000-0004-0000-3F00-000002000000}"/>
    <hyperlink ref="B8" location="'تفاصيل يوم نور فرحات'!A1" display="نور فرحات" xr:uid="{00000000-0004-0000-3F00-000003000000}"/>
    <hyperlink ref="B10" location="'تفاصيل يوم اسماء'!A1" display="أسماء" xr:uid="{00000000-0004-0000-3F00-000004000000}"/>
    <hyperlink ref="B11" location="'تفاصيل يوم حسني'!A1" display="حسني" xr:uid="{00000000-0004-0000-3F00-000005000000}"/>
    <hyperlink ref="B13" location="'تفاصيل يوم هبه'!A1" display="هبة" xr:uid="{00000000-0004-0000-3F00-000006000000}"/>
    <hyperlink ref="B15" location="'تفاصيل يوم مونيكا'!A1" display="مونيكا" xr:uid="{00000000-0004-0000-3F00-000007000000}"/>
    <hyperlink ref="B17" location="'تفاصيل يوم فاطمه خطاب'!A1" display="فاطمه خطاب" xr:uid="{00000000-0004-0000-3F00-000008000000}"/>
    <hyperlink ref="B18" location="'تفاصيل يوم دنيا'!A1" display="دنيا" xr:uid="{00000000-0004-0000-3F00-000009000000}"/>
    <hyperlink ref="B19" location="'تفاصيل يوم كيرلس سمير'!A1" display="كيرلس سمير" xr:uid="{00000000-0004-0000-3F00-00000A000000}"/>
    <hyperlink ref="B20" location="'تفاصيل يوم محمد حسن'!A1" display="محمد حسن" xr:uid="{00000000-0004-0000-3F00-00000B000000}"/>
    <hyperlink ref="B21" location="'تفاصيل يوم محمد بدر'!A1" display="محمد بدر" xr:uid="{00000000-0004-0000-3F00-00000C000000}"/>
    <hyperlink ref="B22" location="'تفاصيل يوم محمود صبحي'!A1" display="محمود صبحي" xr:uid="{00000000-0004-0000-3F00-00000D000000}"/>
    <hyperlink ref="B23" location="'تفاصيل يوم مروان'!A1" display=" مروان" xr:uid="{00000000-0004-0000-3F00-00000E000000}"/>
    <hyperlink ref="B24" location="'تفاصيل يوم مريم درويش'!A1" display="مريم درويش" xr:uid="{00000000-0004-0000-3F00-00000F000000}"/>
    <hyperlink ref="B25" location="'تفاصيل يوم مريم احمد'!A1" display="مريم احمد" xr:uid="{00000000-0004-0000-3F00-000010000000}"/>
    <hyperlink ref="B26" location="'تفاصيل يوم مروة السعداوي'!A1" display="مروة السعداوي" xr:uid="{00000000-0004-0000-3F00-000011000000}"/>
    <hyperlink ref="B27" location="'تفاصيل يوم مروة جمال'!A1" display="مروة جمال" xr:uid="{00000000-0004-0000-3F00-000012000000}"/>
    <hyperlink ref="B28" location="'تفاصيل يوم منه'!A1" display="منة" xr:uid="{00000000-0004-0000-3F00-000013000000}"/>
    <hyperlink ref="B29" location="'تفاصيل يوم غاده'!A1" display="غادة" xr:uid="{00000000-0004-0000-3F00-000014000000}"/>
    <hyperlink ref="B31" location="'تفاصيل يوم نرمين'!A1" display="نرمين " xr:uid="{00000000-0004-0000-3F00-000015000000}"/>
    <hyperlink ref="B32" location="'تفاصيل يوم نور عبداللاه'!A1" display="نور عبدلاه" xr:uid="{00000000-0004-0000-3F00-000016000000}"/>
    <hyperlink ref="B33" location="'تفاصيل يوم رانا'!A1" display="رانا" xr:uid="{00000000-0004-0000-3F00-000017000000}"/>
    <hyperlink ref="B34" location="'تفاصيل يوم سلمي الصاوي'!A1" display="سلمى الصاوي" xr:uid="{00000000-0004-0000-3F00-000018000000}"/>
    <hyperlink ref="B35" location="'تفاصيل يوم سيلفيا'!A1" display="سيلفيا" xr:uid="{00000000-0004-0000-3F00-000019000000}"/>
    <hyperlink ref="B36" location="'تفاصيل يوم شهد'!A1" display="شهد" xr:uid="{00000000-0004-0000-3F00-00001A000000}"/>
    <hyperlink ref="B37" location="'تفاصيل يوم سمية'!A1" display="سمية" xr:uid="{00000000-0004-0000-3F00-00001B000000}"/>
    <hyperlink ref="B39" location="'تفاصيل يوم سوزان'!A1" display="سوزان" xr:uid="{00000000-0004-0000-3F00-00001C000000}"/>
    <hyperlink ref="B40" location="'تفاصيل يوم تقي'!A1" display="تقي" xr:uid="{00000000-0004-0000-3F00-00001D000000}"/>
    <hyperlink ref="B38" location="'تفاصيل يوم هويدا'!A1" display="هوايدا محمد" xr:uid="{BCA03B91-3D55-46EC-87DB-7C8881D5FDF6}"/>
    <hyperlink ref="B9" location="'تفاصيل نور مراجع'!A1" display="نور فرحات" xr:uid="{FFB0BD79-4395-459A-8C2F-DC28015454FC}"/>
    <hyperlink ref="B12" location="'تفاصيل هبه كاتب'!A1" display="هبة" xr:uid="{8F3D3D56-0C46-43D9-9321-66A18757C67B}"/>
    <hyperlink ref="B30" location="'تفاصيل يوم غاده يوسف'!A1" display="غاده يوسف" xr:uid="{AED98952-D113-4110-A4E2-BB4E581E727C}"/>
    <hyperlink ref="B14" location="'تفاصيل يوم مونيكا كاتب'!A1" display="مونيكا" xr:uid="{508D51AD-C76B-4075-8EF4-94A03EC46293}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S45"/>
  <sheetViews>
    <sheetView rightToLeft="1" workbookViewId="0">
      <pane ySplit="3" topLeftCell="A7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عمرو'!B24</f>
        <v>0</v>
      </c>
      <c r="E4" s="177">
        <f>F4/'غياب عمرو'!S22</f>
        <v>0</v>
      </c>
      <c r="F4" s="95">
        <f>'تفاصيل يوم عمرو'!B59</f>
        <v>0</v>
      </c>
      <c r="G4" s="95">
        <f>'تفاصيل يوم عمرو'!E59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ميرهان'!B27</f>
        <v>0</v>
      </c>
      <c r="E5" s="177">
        <f>F5/'غياب ميرهان'!S22</f>
        <v>1382.5714285714287</v>
      </c>
      <c r="F5" s="95">
        <f>'تفاصيل يوم ميرهان'!B62</f>
        <v>9678</v>
      </c>
      <c r="G5" s="95">
        <f>'تفاصيل يوم ميرهان'!E62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عبده'!B24</f>
        <v>0</v>
      </c>
      <c r="E7" s="177">
        <f>F7/'غياب ايه عبده'!S22</f>
        <v>8467.1428571428569</v>
      </c>
      <c r="F7" s="95">
        <f>'تفاصيل يوم ايه عبده'!B59</f>
        <v>59270</v>
      </c>
      <c r="G7" s="95">
        <f>'تفاصيل يوم ايه عبده'!E59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فرحات'!B24</f>
        <v>0</v>
      </c>
      <c r="E8" s="192">
        <f>F8/'غياب نور فرحات'!S22</f>
        <v>564.5</v>
      </c>
      <c r="F8" s="162">
        <f>'تفاصيل يوم نور فرحات'!B59</f>
        <v>3387</v>
      </c>
      <c r="G8" s="162">
        <f>'تفاصيل يوم نور فرحات'!E59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مراجع'!B24</f>
        <v>0</v>
      </c>
      <c r="E9" s="177">
        <f>F9/'غياب نور فرحات'!S22</f>
        <v>21841.833333333332</v>
      </c>
      <c r="F9" s="95">
        <f>'تفاصيل نور مراجع'!B59</f>
        <v>131051</v>
      </c>
      <c r="G9" s="95">
        <f>'تفاصيل نور مراجع'!E59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اسماء'!B24</f>
        <v>0</v>
      </c>
      <c r="E10" s="177">
        <f>F10/'غياب اسماء'!S22</f>
        <v>8580.2857142857138</v>
      </c>
      <c r="F10" s="95">
        <f>'تفاصيل يوم اسماء'!B59</f>
        <v>60062</v>
      </c>
      <c r="G10" s="95">
        <f>'تفاصيل يوم اسماء'!E59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حسني'!B24</f>
        <v>0</v>
      </c>
      <c r="E11" s="177">
        <f>F11/'غياب حسني'!S22</f>
        <v>0</v>
      </c>
      <c r="F11" s="95">
        <f>'تفاصيل يوم حسني'!B59</f>
        <v>0</v>
      </c>
      <c r="G11" s="95">
        <f>'تفاصيل يوم حسني'!E59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كاتب'!B24</f>
        <v>0</v>
      </c>
      <c r="E12" s="192">
        <f>F12/'غياب هبه'!S22</f>
        <v>2199.4285714285716</v>
      </c>
      <c r="F12" s="162">
        <f>'تفاصيل هبه كاتب'!B59</f>
        <v>15396</v>
      </c>
      <c r="G12" s="162">
        <f>'تفاصيل هبه كاتب'!E59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هبه'!B24</f>
        <v>0</v>
      </c>
      <c r="E13" s="177">
        <f>F13/'غياب هبه'!S22</f>
        <v>24832.428571428572</v>
      </c>
      <c r="F13" s="95">
        <f>'تفاصيل يوم هبه'!B59</f>
        <v>173827</v>
      </c>
      <c r="G13" s="95">
        <f>'تفاصيل يوم هبه'!E59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كاتب'!B24</f>
        <v>0</v>
      </c>
      <c r="E14" s="162">
        <f>F14/'غياب مونيكا'!S22</f>
        <v>1973.3333333333333</v>
      </c>
      <c r="F14" s="162">
        <f>'تفاصيل يوم مونيكا كاتب'!B59</f>
        <v>11840</v>
      </c>
      <c r="G14" s="162">
        <f>'تفاصيل يوم مونيكا كاتب'!E59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مونيكا'!B24</f>
        <v>0</v>
      </c>
      <c r="E15" s="177">
        <f>F15/'غياب مونيكا'!S22</f>
        <v>9395.6666666666661</v>
      </c>
      <c r="F15" s="95">
        <f>'تفاصيل يوم مونيكا'!B59</f>
        <v>56374</v>
      </c>
      <c r="G15" s="95">
        <f>'تفاصيل يوم مونيكا'!E59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خطاب'!B24</f>
        <v>0</v>
      </c>
      <c r="E17" s="177">
        <f>F17/'فاطمه خطاب'!S22</f>
        <v>3861.2857142857142</v>
      </c>
      <c r="F17" s="95">
        <f>'تفاصيل يوم فاطمه خطاب'!B59</f>
        <v>27029</v>
      </c>
      <c r="G17" s="95">
        <f>'تفاصيل يوم فاطمه خطاب'!E59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دنيا'!B24</f>
        <v>0</v>
      </c>
      <c r="E18" s="177">
        <f>F18/'غياب دنيا'!S22</f>
        <v>4258.333333333333</v>
      </c>
      <c r="F18" s="95">
        <f>'تفاصيل يوم دنيا'!B59</f>
        <v>25550</v>
      </c>
      <c r="G18" s="95">
        <f>'تفاصيل يوم دنيا'!E59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سمير'!B24</f>
        <v>0</v>
      </c>
      <c r="E19" s="177">
        <f>F19/'غياب كيرلس سمير'!S22</f>
        <v>7353.5</v>
      </c>
      <c r="F19" s="95">
        <f>'تفاصيل يوم كيرلس سمير'!B59</f>
        <v>44121</v>
      </c>
      <c r="G19" s="95">
        <f>'تفاصيل يوم كيرلس سمير'!E59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حسن'!B24</f>
        <v>0</v>
      </c>
      <c r="E20" s="177">
        <f>F20/'غياب محمد حسن'!S22</f>
        <v>5102</v>
      </c>
      <c r="F20" s="95">
        <f>'تفاصيل يوم محمد حسن'!B59</f>
        <v>30612</v>
      </c>
      <c r="G20" s="95">
        <f>'تفاصيل يوم محمد حسن'!E59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بدر'!B24</f>
        <v>0</v>
      </c>
      <c r="E21" s="177">
        <f>F21/' غياب محمد بدر'!S22</f>
        <v>3995.8571428571427</v>
      </c>
      <c r="F21" s="95">
        <f>'تفاصيل يوم محمد بدر'!B59</f>
        <v>27971</v>
      </c>
      <c r="G21" s="95">
        <f>'تفاصيل يوم محمد بدر'!E59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صبحي'!B24</f>
        <v>0</v>
      </c>
      <c r="E22" s="177">
        <f>F22/'غياب محمود صبحي'!S22</f>
        <v>4518.1428571428569</v>
      </c>
      <c r="F22" s="95">
        <f>'تفاصيل يوم محمود صبحي'!B59</f>
        <v>31627</v>
      </c>
      <c r="G22" s="95">
        <f>'تفاصيل يوم محمود صبحي'!E59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مروان'!B24</f>
        <v>0</v>
      </c>
      <c r="E23" s="177">
        <f>F23/'غياب مروان'!S22</f>
        <v>4746.125</v>
      </c>
      <c r="F23" s="95">
        <f>'تفاصيل يوم مروان'!B59</f>
        <v>37969</v>
      </c>
      <c r="G23" s="95">
        <f>'تفاصيل يوم مروان'!E59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درويش'!B24</f>
        <v>0</v>
      </c>
      <c r="E24" s="177">
        <f>F24/'غياب مريم درويش'!S22</f>
        <v>4948.8571428571431</v>
      </c>
      <c r="F24" s="95">
        <f>'تفاصيل يوم مريم درويش'!B59</f>
        <v>34642</v>
      </c>
      <c r="G24" s="95">
        <f>'تفاصيل يوم مريم درويش'!E59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احمد'!B24</f>
        <v>0</v>
      </c>
      <c r="E25" s="177">
        <f>F25/'غياب مريم احمد'!S22</f>
        <v>4596.8</v>
      </c>
      <c r="F25" s="95">
        <f>'تفاصيل يوم مريم احمد'!B59</f>
        <v>22984</v>
      </c>
      <c r="G25" s="95">
        <f>'تفاصيل يوم مريم احمد'!E59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السعداوي'!B24</f>
        <v>0</v>
      </c>
      <c r="E26" s="177">
        <f>F26/'غياب مروة السعداوي'!S22</f>
        <v>10918.285714285714</v>
      </c>
      <c r="F26" s="95">
        <f>'تفاصيل يوم مروة السعداوي'!B59</f>
        <v>76428</v>
      </c>
      <c r="G26" s="95">
        <f>'تفاصيل يوم مروة السعداوي'!E59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جمال'!B24</f>
        <v>0</v>
      </c>
      <c r="E27" s="177">
        <f>F27/'غياب مروة جمال'!S22</f>
        <v>4620.25</v>
      </c>
      <c r="F27" s="95">
        <f>'تفاصيل يوم مروة جمال'!B59</f>
        <v>36962</v>
      </c>
      <c r="G27" s="95">
        <f>'تفاصيل يوم مروة جمال'!E59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منه'!B24</f>
        <v>0</v>
      </c>
      <c r="E28" s="177">
        <f>F28/'غياب منة'!S22</f>
        <v>10450.666666666666</v>
      </c>
      <c r="F28" s="95">
        <f>'تفاصيل يوم منه'!B59</f>
        <v>62704</v>
      </c>
      <c r="G28" s="95">
        <f>'تفاصيل يوم منه'!E59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غاده'!B24</f>
        <v>0</v>
      </c>
      <c r="E29" s="177">
        <f>F29/'غياب غادة'!S22</f>
        <v>3976.5</v>
      </c>
      <c r="F29" s="95">
        <f>'تفاصيل يوم غاده'!B59</f>
        <v>23859</v>
      </c>
      <c r="G29" s="95">
        <f>'تفاصيل يوم غاده'!E59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يوسف'!B24</f>
        <v>0</v>
      </c>
      <c r="E30" s="177">
        <f>F30/'غياب غاده يوسف'!S22</f>
        <v>2508.8571428571427</v>
      </c>
      <c r="F30" s="95">
        <f>'تفاصيل يوم غاده يوسف'!B59</f>
        <v>17562</v>
      </c>
      <c r="G30" s="95">
        <f>'تفاصيل يوم غاده يوسف'!E59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نرمين'!B24</f>
        <v>0</v>
      </c>
      <c r="E31" s="177">
        <f>F31/'غياب نرمين'!S22</f>
        <v>4375.75</v>
      </c>
      <c r="F31" s="95">
        <f>'تفاصيل يوم نرمين'!B59</f>
        <v>35006</v>
      </c>
      <c r="G31" s="95">
        <f>'تفاصيل يوم نرمين'!E59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عبداللاه'!B24</f>
        <v>0</v>
      </c>
      <c r="E32" s="177">
        <f>F32/'غياب نور عبداللاه'!S22</f>
        <v>0</v>
      </c>
      <c r="F32" s="95">
        <f>'تفاصيل يوم نور عبداللاه'!B59</f>
        <v>0</v>
      </c>
      <c r="G32" s="95">
        <f>'تفاصيل يوم نور عبداللاه'!E59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رانا'!B25</f>
        <v>0</v>
      </c>
      <c r="E33" s="177">
        <f>F33/'غياب رانا'!S22</f>
        <v>3235</v>
      </c>
      <c r="F33" s="95">
        <f>'تفاصيل يوم رانا'!B60</f>
        <v>12940</v>
      </c>
      <c r="G33" s="95">
        <f>'تفاصيل يوم رانا'!E59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الصاوي'!B24</f>
        <v>0</v>
      </c>
      <c r="E34" s="177">
        <f>F34/'غياب سلمي الصاوي'!S22</f>
        <v>5569</v>
      </c>
      <c r="F34" s="95">
        <f>'تفاصيل يوم سلمي الصاوي'!B59</f>
        <v>38983</v>
      </c>
      <c r="G34" s="95">
        <f>'تفاصيل يوم سلمي الصاوي'!E59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سيلفيا'!B24</f>
        <v>0</v>
      </c>
      <c r="E35" s="177">
        <f>F35/'غياب سيلفيا'!S22</f>
        <v>3896.7142857142858</v>
      </c>
      <c r="F35" s="95">
        <f>'تفاصيل يوم سيلفيا'!B59</f>
        <v>27277</v>
      </c>
      <c r="G35" s="95">
        <f>'تفاصيل يوم سيلفيا'!E59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شهد'!B24</f>
        <v>0</v>
      </c>
      <c r="E36" s="177">
        <f>F36/'غياب شهد'!S22</f>
        <v>2661</v>
      </c>
      <c r="F36" s="95">
        <f>'تفاصيل يوم شهد'!B59</f>
        <v>5322</v>
      </c>
      <c r="G36" s="95">
        <f>'تفاصيل يوم شهد'!E59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سمية'!B24</f>
        <v>0</v>
      </c>
      <c r="E37" s="177">
        <f>F37/'غياب سمية'!S22</f>
        <v>0</v>
      </c>
      <c r="F37" s="95">
        <f>'تفاصيل يوم سمية'!B59</f>
        <v>0</v>
      </c>
      <c r="G37" s="95">
        <f>'تفاصيل يوم سمية'!E59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هويدا'!B24</f>
        <v>0</v>
      </c>
      <c r="E38" s="177">
        <f>F38/'غياب هوايدا'!S22</f>
        <v>3729</v>
      </c>
      <c r="F38" s="95">
        <f>'تفاصيل يوم هويدا'!B59</f>
        <v>22374</v>
      </c>
      <c r="G38" s="95">
        <f>'تفاصيل يوم هويدا'!E59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سوزان'!B24</f>
        <v>0</v>
      </c>
      <c r="E39" s="177">
        <f>F39/'غياب سوزان'!S22</f>
        <v>4711.8571428571431</v>
      </c>
      <c r="F39" s="95">
        <f>'تفاصيل يوم سوزان'!B59</f>
        <v>32983</v>
      </c>
      <c r="G39" s="95">
        <f>'تفاصيل يوم سوزان'!E59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تقي'!B24</f>
        <v>0</v>
      </c>
      <c r="E40" s="177">
        <f>F40/'غياب تقي'!S22</f>
        <v>4151.4285714285716</v>
      </c>
      <c r="F40" s="95">
        <f>'تفاصيل يوم تقي'!B59</f>
        <v>29060</v>
      </c>
      <c r="G40" s="95">
        <f>'تفاصيل يوم تقي'!E59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112922.47261904762</v>
      </c>
    </row>
    <row r="44" spans="1:15" x14ac:dyDescent="0.25">
      <c r="A44" s="103"/>
      <c r="B44" s="103"/>
      <c r="C44" s="103"/>
      <c r="D44" s="103"/>
      <c r="E44" s="103"/>
    </row>
    <row r="45" spans="1:15" x14ac:dyDescent="0.25">
      <c r="A45" s="103"/>
      <c r="B45" s="103"/>
      <c r="C45" s="103"/>
      <c r="D45" s="103">
        <f>E43/A41</f>
        <v>3764.0824206349207</v>
      </c>
      <c r="E45" s="103"/>
    </row>
  </sheetData>
  <autoFilter ref="C3:C40" xr:uid="{00000000-0001-0000-4000-000000000000}"/>
  <mergeCells count="2">
    <mergeCell ref="B41:D41"/>
    <mergeCell ref="H40:I40"/>
  </mergeCells>
  <conditionalFormatting sqref="I30">
    <cfRule type="top10" dxfId="12" priority="1" bottom="1" rank="1"/>
  </conditionalFormatting>
  <hyperlinks>
    <hyperlink ref="B4" location="'تفاصيل يوم عمرو'!A1" display="عمرو" xr:uid="{00000000-0004-0000-4000-000000000000}"/>
    <hyperlink ref="B5" location="'تفاصيل يوم ميرهان'!A1" display="ميرهان" xr:uid="{00000000-0004-0000-4000-000001000000}"/>
    <hyperlink ref="B7" location="'تفاصيل يوم ايه عبده'!A1" display="ايه عبده" xr:uid="{00000000-0004-0000-4000-000002000000}"/>
    <hyperlink ref="B8" location="'تفاصيل يوم نور فرحات'!A1" display="نور فرحات" xr:uid="{00000000-0004-0000-4000-000003000000}"/>
    <hyperlink ref="B10" location="'تفاصيل يوم اسماء'!A1" display="أسماء" xr:uid="{00000000-0004-0000-4000-000004000000}"/>
    <hyperlink ref="B11" location="'تفاصيل يوم حسني'!A1" display="حسني" xr:uid="{00000000-0004-0000-4000-000005000000}"/>
    <hyperlink ref="B13" location="'تفاصيل يوم هبه'!A1" display="هبة" xr:uid="{00000000-0004-0000-4000-000006000000}"/>
    <hyperlink ref="B15" location="'تفاصيل يوم مونيكا'!A1" display="مونيكا" xr:uid="{00000000-0004-0000-4000-000007000000}"/>
    <hyperlink ref="B17" location="'تفاصيل يوم فاطمه خطاب'!A1" display="فاطمه خطاب" xr:uid="{00000000-0004-0000-4000-000008000000}"/>
    <hyperlink ref="B18" location="'تفاصيل يوم دنيا'!A1" display="دنيا" xr:uid="{00000000-0004-0000-4000-000009000000}"/>
    <hyperlink ref="B19" location="'تفاصيل يوم كيرلس سمير'!A1" display="كيرلس سمير" xr:uid="{00000000-0004-0000-4000-00000A000000}"/>
    <hyperlink ref="B20" location="'تفاصيل يوم محمد حسن'!A1" display="محمد حسن" xr:uid="{00000000-0004-0000-4000-00000B000000}"/>
    <hyperlink ref="B21" location="'تفاصيل يوم محمد بدر'!A1" display="محمد بدر" xr:uid="{00000000-0004-0000-4000-00000C000000}"/>
    <hyperlink ref="B22" location="'تفاصيل يوم محمود صبحي'!A1" display="محمود صبحي" xr:uid="{00000000-0004-0000-4000-00000D000000}"/>
    <hyperlink ref="B23" location="'تفاصيل يوم مروان'!A1" display=" مروان" xr:uid="{00000000-0004-0000-4000-00000E000000}"/>
    <hyperlink ref="B24" location="'تفاصيل يوم مريم درويش'!A1" display="مريم درويش" xr:uid="{00000000-0004-0000-4000-00000F000000}"/>
    <hyperlink ref="B25" location="'تفاصيل يوم مريم احمد'!A1" display="مريم احمد" xr:uid="{00000000-0004-0000-4000-000010000000}"/>
    <hyperlink ref="B26" location="'تفاصيل يوم مروة السعداوي'!A1" display="مروة السعداوي" xr:uid="{00000000-0004-0000-4000-000011000000}"/>
    <hyperlink ref="B27" location="'تفاصيل يوم مروة جمال'!A1" display="مروة جمال" xr:uid="{00000000-0004-0000-4000-000012000000}"/>
    <hyperlink ref="B28" location="'تفاصيل يوم منه'!A1" display="منة" xr:uid="{00000000-0004-0000-4000-000013000000}"/>
    <hyperlink ref="B29" location="'تفاصيل يوم غاده'!A1" display="غادة" xr:uid="{00000000-0004-0000-4000-000014000000}"/>
    <hyperlink ref="B31" location="'تفاصيل يوم نرمين'!A1" display="نرمين " xr:uid="{00000000-0004-0000-4000-000015000000}"/>
    <hyperlink ref="B32" location="'تفاصيل يوم نور عبداللاه'!A1" display="نور عبدلاه" xr:uid="{00000000-0004-0000-4000-000016000000}"/>
    <hyperlink ref="B33" location="'تفاصيل يوم رانا'!A1" display="رانا" xr:uid="{00000000-0004-0000-4000-000017000000}"/>
    <hyperlink ref="B34" location="'تفاصيل يوم سلمي الصاوي'!A1" display="سلمى الصاوي" xr:uid="{00000000-0004-0000-4000-000018000000}"/>
    <hyperlink ref="B35" location="'تفاصيل يوم سيلفيا'!A1" display="سيلفيا" xr:uid="{00000000-0004-0000-4000-000019000000}"/>
    <hyperlink ref="B36" location="'تفاصيل يوم شهد'!A1" display="شهد" xr:uid="{00000000-0004-0000-4000-00001A000000}"/>
    <hyperlink ref="B37" location="'تفاصيل يوم سمية'!A1" display="سمية" xr:uid="{00000000-0004-0000-4000-00001B000000}"/>
    <hyperlink ref="B39" location="'تفاصيل يوم سوزان'!A1" display="سوزان" xr:uid="{00000000-0004-0000-4000-00001C000000}"/>
    <hyperlink ref="B40" location="'تفاصيل يوم تقي'!A1" display="تقي" xr:uid="{00000000-0004-0000-4000-00001D000000}"/>
    <hyperlink ref="B38" location="'تفاصيل يوم هويدا'!A1" display="هوايدا محمد" xr:uid="{50C1083C-2D23-4394-BE2D-79C4D7DD617D}"/>
    <hyperlink ref="B9" location="'تفاصيل نور مراجع'!A1" display="نور فرحات" xr:uid="{3D6AC5C2-BC9B-4A93-96E5-5BA9C8643A27}"/>
    <hyperlink ref="B12" location="'تفاصيل هبه كاتب'!A1" display="هبة" xr:uid="{B5081240-AFCE-4F32-900C-5B63AD3FCF9D}"/>
    <hyperlink ref="B30" location="'تفاصيل يوم غاده يوسف'!A1" display="غاده يوسف" xr:uid="{B4A705EE-82DB-4B79-B9E1-56803496AADA}"/>
    <hyperlink ref="B14" location="'تفاصيل يوم مونيكا كاتب'!A1" display="مونيكا" xr:uid="{A0B85BDA-10F1-4B9A-80C9-66CDC4A55458}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عمرو'!B25</f>
        <v>0</v>
      </c>
      <c r="E4" s="177">
        <f>F4/'غياب عمرو'!S23</f>
        <v>0</v>
      </c>
      <c r="F4" s="95">
        <f>'تفاصيل يوم عمرو'!B60</f>
        <v>0</v>
      </c>
      <c r="G4" s="95">
        <f>'تفاصيل يوم عمرو'!E60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ميرهان'!B28</f>
        <v>0</v>
      </c>
      <c r="E5" s="177">
        <f>F5/'غياب ميرهان'!S23</f>
        <v>1382.5714285714287</v>
      </c>
      <c r="F5" s="95">
        <f>'تفاصيل يوم ميرهان'!B63</f>
        <v>9678</v>
      </c>
      <c r="G5" s="95">
        <f>'تفاصيل يوم ميرهان'!E63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عبده'!B25</f>
        <v>0</v>
      </c>
      <c r="E7" s="177">
        <f>F7/'غياب ايه عبده'!S23</f>
        <v>8467.1428571428569</v>
      </c>
      <c r="F7" s="95">
        <f>'تفاصيل يوم ايه عبده'!B60</f>
        <v>59270</v>
      </c>
      <c r="G7" s="95">
        <f>'تفاصيل يوم ايه عبده'!E60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فرحات'!B25</f>
        <v>0</v>
      </c>
      <c r="E8" s="192">
        <f>F8/'غياب نور فرحات'!S23</f>
        <v>564.5</v>
      </c>
      <c r="F8" s="162">
        <f>'تفاصيل يوم نور فرحات'!B60</f>
        <v>3387</v>
      </c>
      <c r="G8" s="162">
        <f>'تفاصيل يوم نور فرحات'!E60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مراجع'!B25</f>
        <v>0</v>
      </c>
      <c r="E9" s="177">
        <f>F9/'غياب نور فرحات'!S23</f>
        <v>21841.833333333332</v>
      </c>
      <c r="F9" s="95">
        <f>'تفاصيل نور مراجع'!B60</f>
        <v>131051</v>
      </c>
      <c r="G9" s="95">
        <f>'تفاصيل نور مراجع'!E60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اسماء'!B25</f>
        <v>0</v>
      </c>
      <c r="E10" s="177">
        <f>F10/'غياب اسماء'!S23</f>
        <v>8580.2857142857138</v>
      </c>
      <c r="F10" s="95">
        <f>'تفاصيل يوم اسماء'!B60</f>
        <v>60062</v>
      </c>
      <c r="G10" s="95">
        <f>'تفاصيل يوم اسماء'!E60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حسني'!B25</f>
        <v>0</v>
      </c>
      <c r="E11" s="177">
        <f>F11/'غياب حسني'!S23</f>
        <v>0</v>
      </c>
      <c r="F11" s="95">
        <f>'تفاصيل يوم حسني'!B60</f>
        <v>0</v>
      </c>
      <c r="G11" s="95">
        <f>'تفاصيل يوم حسني'!E60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كاتب'!B25</f>
        <v>0</v>
      </c>
      <c r="E12" s="192">
        <f>F12/'غياب هبه'!S23</f>
        <v>2199.4285714285716</v>
      </c>
      <c r="F12" s="162">
        <f>'تفاصيل هبه كاتب'!B60</f>
        <v>15396</v>
      </c>
      <c r="G12" s="162">
        <f>'تفاصيل هبه كاتب'!E60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هبه'!B25</f>
        <v>0</v>
      </c>
      <c r="E13" s="177">
        <f>F13/'غياب هبه'!S23</f>
        <v>24832.428571428572</v>
      </c>
      <c r="F13" s="95">
        <f>'تفاصيل يوم هبه'!B60</f>
        <v>173827</v>
      </c>
      <c r="G13" s="95">
        <f>'تفاصيل يوم هبه'!E60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كاتب'!B25</f>
        <v>0</v>
      </c>
      <c r="E14" s="162">
        <f>F14/'غياب مونيكا'!S23</f>
        <v>1973.3333333333333</v>
      </c>
      <c r="F14" s="162">
        <f>'تفاصيل يوم مونيكا كاتب'!B60</f>
        <v>11840</v>
      </c>
      <c r="G14" s="162">
        <f>'تفاصيل يوم مونيكا كاتب'!E60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مونيكا'!B25</f>
        <v>0</v>
      </c>
      <c r="E15" s="177">
        <f>F15/'غياب مونيكا'!S23</f>
        <v>9395.6666666666661</v>
      </c>
      <c r="F15" s="95">
        <f>'تفاصيل يوم مونيكا'!B60</f>
        <v>56374</v>
      </c>
      <c r="G15" s="95">
        <f>'تفاصيل يوم مونيكا'!E60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خطاب'!B25</f>
        <v>0</v>
      </c>
      <c r="E17" s="177">
        <f>F17/'فاطمه خطاب'!S23</f>
        <v>3861.2857142857142</v>
      </c>
      <c r="F17" s="95">
        <f>'تفاصيل يوم فاطمه خطاب'!B60</f>
        <v>27029</v>
      </c>
      <c r="G17" s="95">
        <f>'تفاصيل يوم فاطمه خطاب'!E60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دنيا'!B25</f>
        <v>0</v>
      </c>
      <c r="E18" s="177">
        <f>F18/'غياب دنيا'!S23</f>
        <v>4258.333333333333</v>
      </c>
      <c r="F18" s="95">
        <f>'تفاصيل يوم دنيا'!B60</f>
        <v>25550</v>
      </c>
      <c r="G18" s="95">
        <f>'تفاصيل يوم دنيا'!E60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سمير'!B25</f>
        <v>0</v>
      </c>
      <c r="E19" s="177">
        <f>F19/'غياب كيرلس سمير'!S23</f>
        <v>7353.5</v>
      </c>
      <c r="F19" s="95">
        <f>'تفاصيل يوم كيرلس سمير'!B60</f>
        <v>44121</v>
      </c>
      <c r="G19" s="95">
        <f>'تفاصيل يوم كيرلس سمير'!E60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حسن'!B25</f>
        <v>0</v>
      </c>
      <c r="E20" s="177">
        <f>F20/'غياب محمد حسن'!S23</f>
        <v>5102</v>
      </c>
      <c r="F20" s="95">
        <f>'تفاصيل يوم محمد حسن'!B60</f>
        <v>30612</v>
      </c>
      <c r="G20" s="95">
        <f>'تفاصيل يوم محمد حسن'!E60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بدر'!B25</f>
        <v>0</v>
      </c>
      <c r="E21" s="177">
        <f>F21/' غياب محمد بدر'!S23</f>
        <v>3995.8571428571427</v>
      </c>
      <c r="F21" s="95">
        <f>'تفاصيل يوم محمد بدر'!B60</f>
        <v>27971</v>
      </c>
      <c r="G21" s="95">
        <f>'تفاصيل يوم محمد بدر'!E60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صبحي'!B25</f>
        <v>0</v>
      </c>
      <c r="E22" s="177">
        <f>F22/'غياب محمود صبحي'!S23</f>
        <v>4518.1428571428569</v>
      </c>
      <c r="F22" s="95">
        <f>'تفاصيل يوم محمود صبحي'!B60</f>
        <v>31627</v>
      </c>
      <c r="G22" s="95">
        <f>'تفاصيل يوم محمود صبحي'!E60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مروان'!B25</f>
        <v>0</v>
      </c>
      <c r="E23" s="177">
        <f>F23/'غياب مروان'!S23</f>
        <v>4746.125</v>
      </c>
      <c r="F23" s="95">
        <f>'تفاصيل يوم مروان'!B60</f>
        <v>37969</v>
      </c>
      <c r="G23" s="95">
        <f>'تفاصيل يوم مروان'!E60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درويش'!B25</f>
        <v>0</v>
      </c>
      <c r="E24" s="177">
        <f>F24/'غياب مريم درويش'!S23</f>
        <v>4948.8571428571431</v>
      </c>
      <c r="F24" s="95">
        <f>'تفاصيل يوم مريم درويش'!B60</f>
        <v>34642</v>
      </c>
      <c r="G24" s="95">
        <f>'تفاصيل يوم مريم درويش'!E60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احمد'!B25</f>
        <v>0</v>
      </c>
      <c r="E25" s="177">
        <f>F25/'غياب مريم احمد'!S23</f>
        <v>4596.8</v>
      </c>
      <c r="F25" s="95">
        <f>'تفاصيل يوم مريم احمد'!B60</f>
        <v>22984</v>
      </c>
      <c r="G25" s="95">
        <f>'تفاصيل يوم مريم احمد'!E60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السعداوي'!B25</f>
        <v>0</v>
      </c>
      <c r="E26" s="177">
        <f>F26/'غياب مروة السعداوي'!S23</f>
        <v>10918.285714285714</v>
      </c>
      <c r="F26" s="95">
        <f>'تفاصيل يوم مروة السعداوي'!B60</f>
        <v>76428</v>
      </c>
      <c r="G26" s="95">
        <f>'تفاصيل يوم مروة السعداوي'!E60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جمال'!B25</f>
        <v>0</v>
      </c>
      <c r="E27" s="177">
        <f>F27/'غياب مروة جمال'!S23</f>
        <v>4620.25</v>
      </c>
      <c r="F27" s="95">
        <f>'تفاصيل يوم مروة جمال'!B60</f>
        <v>36962</v>
      </c>
      <c r="G27" s="95">
        <f>'تفاصيل يوم مروة جمال'!E60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منه'!B25</f>
        <v>0</v>
      </c>
      <c r="E28" s="177">
        <f>F28/'غياب منة'!S23</f>
        <v>10450.666666666666</v>
      </c>
      <c r="F28" s="95">
        <f>'تفاصيل يوم منه'!B60</f>
        <v>62704</v>
      </c>
      <c r="G28" s="95">
        <f>'تفاصيل يوم منه'!E60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غاده'!B25</f>
        <v>0</v>
      </c>
      <c r="E29" s="177">
        <f>F29/'غياب غادة'!S23</f>
        <v>3976.5</v>
      </c>
      <c r="F29" s="95">
        <f>'تفاصيل يوم غاده'!B60</f>
        <v>23859</v>
      </c>
      <c r="G29" s="95">
        <f>'تفاصيل يوم غاده'!E60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يوسف'!B25</f>
        <v>0</v>
      </c>
      <c r="E30" s="177">
        <f>F30/'غياب غاده يوسف'!S23</f>
        <v>2508.8571428571427</v>
      </c>
      <c r="F30" s="95">
        <f>'تفاصيل يوم غاده يوسف'!B60</f>
        <v>17562</v>
      </c>
      <c r="G30" s="95">
        <f>'تفاصيل يوم غاده يوسف'!E60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نرمين'!B25</f>
        <v>0</v>
      </c>
      <c r="E31" s="177">
        <f>F31/'غياب نرمين'!S23</f>
        <v>4375.75</v>
      </c>
      <c r="F31" s="95">
        <f>'تفاصيل يوم نرمين'!B60</f>
        <v>35006</v>
      </c>
      <c r="G31" s="95">
        <f>'تفاصيل يوم نرمين'!E60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عبداللاه'!B25</f>
        <v>0</v>
      </c>
      <c r="E32" s="177">
        <f>F32/'غياب نور عبداللاه'!S23</f>
        <v>0</v>
      </c>
      <c r="F32" s="95">
        <f>'تفاصيل يوم نور عبداللاه'!B60</f>
        <v>0</v>
      </c>
      <c r="G32" s="95">
        <f>'تفاصيل يوم نور عبداللاه'!E60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رانا'!B26</f>
        <v>0</v>
      </c>
      <c r="E33" s="177">
        <f>F33/'غياب رانا'!S23</f>
        <v>3235</v>
      </c>
      <c r="F33" s="95">
        <f>'تفاصيل يوم رانا'!B61</f>
        <v>12940</v>
      </c>
      <c r="G33" s="95">
        <f>'تفاصيل يوم رانا'!E61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الصاوي'!B25</f>
        <v>0</v>
      </c>
      <c r="E34" s="177">
        <f>F34/'غياب سلمي الصاوي'!S23</f>
        <v>5569</v>
      </c>
      <c r="F34" s="95">
        <f>'تفاصيل يوم سلمي الصاوي'!B60</f>
        <v>38983</v>
      </c>
      <c r="G34" s="95">
        <f>'تفاصيل يوم سلمي الصاوي'!E60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سيلفيا'!B25</f>
        <v>0</v>
      </c>
      <c r="E35" s="177">
        <f>F35/'غياب سيلفيا'!S23</f>
        <v>3896.7142857142858</v>
      </c>
      <c r="F35" s="95">
        <f>'تفاصيل يوم سيلفيا'!B60</f>
        <v>27277</v>
      </c>
      <c r="G35" s="95">
        <f>'تفاصيل يوم سيلفيا'!E60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شهد'!B25</f>
        <v>0</v>
      </c>
      <c r="E36" s="177">
        <f>F36/'غياب شهد'!S23</f>
        <v>2661</v>
      </c>
      <c r="F36" s="95">
        <f>'تفاصيل يوم شهد'!B60</f>
        <v>5322</v>
      </c>
      <c r="G36" s="95">
        <f>'تفاصيل يوم شهد'!E60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سمية'!B25</f>
        <v>0</v>
      </c>
      <c r="E37" s="177">
        <f>F37/'غياب سمية'!S23</f>
        <v>0</v>
      </c>
      <c r="F37" s="95">
        <f>'تفاصيل يوم سمية'!B60</f>
        <v>0</v>
      </c>
      <c r="G37" s="95">
        <f>'تفاصيل يوم سمية'!E60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هويدا'!B25</f>
        <v>0</v>
      </c>
      <c r="E38" s="177">
        <f>F38/'غياب هوايدا'!S23</f>
        <v>3729</v>
      </c>
      <c r="F38" s="95">
        <f>'تفاصيل يوم هويدا'!B60</f>
        <v>22374</v>
      </c>
      <c r="G38" s="95">
        <f>'تفاصيل يوم هويدا'!E60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سوزان'!B25</f>
        <v>0</v>
      </c>
      <c r="E39" s="177">
        <f>F39/'غياب سوزان'!S23</f>
        <v>4711.8571428571431</v>
      </c>
      <c r="F39" s="95">
        <f>'تفاصيل يوم سوزان'!B60</f>
        <v>32983</v>
      </c>
      <c r="G39" s="95">
        <f>'تفاصيل يوم سوزان'!E60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تقي'!B25</f>
        <v>0</v>
      </c>
      <c r="E40" s="177">
        <f>F40/'غياب تقي'!S23</f>
        <v>4151.4285714285716</v>
      </c>
      <c r="F40" s="95">
        <f>'تفاصيل يوم تقي'!B60</f>
        <v>29060</v>
      </c>
      <c r="G40" s="95">
        <f>'تفاصيل يوم تقي'!E60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100-000000000000}"/>
  <mergeCells count="2">
    <mergeCell ref="B41:D41"/>
    <mergeCell ref="H40:I40"/>
  </mergeCells>
  <conditionalFormatting sqref="I30">
    <cfRule type="top10" dxfId="11" priority="1" bottom="1" rank="1"/>
  </conditionalFormatting>
  <hyperlinks>
    <hyperlink ref="B4" location="'تفاصيل يوم عمرو'!A1" display="عمرو" xr:uid="{00000000-0004-0000-4100-000000000000}"/>
    <hyperlink ref="B5" location="'تفاصيل يوم ميرهان'!A1" display="ميرهان" xr:uid="{00000000-0004-0000-4100-000001000000}"/>
    <hyperlink ref="B7" location="'تفاصيل يوم ايه عبده'!A1" display="ايه عبده" xr:uid="{00000000-0004-0000-4100-000002000000}"/>
    <hyperlink ref="B8" location="'تفاصيل يوم نور فرحات'!A1" display="نور فرحات" xr:uid="{00000000-0004-0000-4100-000003000000}"/>
    <hyperlink ref="B10" location="'تفاصيل يوم اسماء'!A1" display="أسماء" xr:uid="{00000000-0004-0000-4100-000004000000}"/>
    <hyperlink ref="B11" location="'تفاصيل يوم حسني'!A1" display="حسني" xr:uid="{00000000-0004-0000-4100-000005000000}"/>
    <hyperlink ref="B13" location="'تفاصيل يوم هبه'!A1" display="هبة" xr:uid="{00000000-0004-0000-4100-000006000000}"/>
    <hyperlink ref="B15" location="'تفاصيل يوم مونيكا'!A1" display="مونيكا" xr:uid="{00000000-0004-0000-4100-000007000000}"/>
    <hyperlink ref="B17" location="'تفاصيل يوم فاطمه خطاب'!A1" display="فاطمه خطاب" xr:uid="{00000000-0004-0000-4100-000008000000}"/>
    <hyperlink ref="B18" location="'تفاصيل يوم دنيا'!A1" display="دنيا" xr:uid="{00000000-0004-0000-4100-000009000000}"/>
    <hyperlink ref="B19" location="'تفاصيل يوم كيرلس سمير'!A1" display="كيرلس سمير" xr:uid="{00000000-0004-0000-4100-00000A000000}"/>
    <hyperlink ref="B20" location="'تفاصيل يوم محمد حسن'!A1" display="محمد حسن" xr:uid="{00000000-0004-0000-4100-00000B000000}"/>
    <hyperlink ref="B21" location="'تفاصيل يوم محمد بدر'!A1" display="محمد بدر" xr:uid="{00000000-0004-0000-4100-00000C000000}"/>
    <hyperlink ref="B22" location="'تفاصيل يوم محمود صبحي'!A1" display="محمود صبحي" xr:uid="{00000000-0004-0000-4100-00000D000000}"/>
    <hyperlink ref="B23" location="'تفاصيل يوم مروان'!A1" display=" مروان" xr:uid="{00000000-0004-0000-4100-00000E000000}"/>
    <hyperlink ref="B24" location="'تفاصيل يوم مريم درويش'!A1" display="مريم درويش" xr:uid="{00000000-0004-0000-4100-00000F000000}"/>
    <hyperlink ref="B25" location="'تفاصيل يوم مريم احمد'!A1" display="مريم احمد" xr:uid="{00000000-0004-0000-4100-000010000000}"/>
    <hyperlink ref="B26" location="'تفاصيل يوم مروة السعداوي'!A1" display="مروة السعداوي" xr:uid="{00000000-0004-0000-4100-000011000000}"/>
    <hyperlink ref="B27" location="'تفاصيل يوم مروة جمال'!A1" display="مروة جمال" xr:uid="{00000000-0004-0000-4100-000012000000}"/>
    <hyperlink ref="B28" location="'تفاصيل يوم منه'!A1" display="منة" xr:uid="{00000000-0004-0000-4100-000013000000}"/>
    <hyperlink ref="B29" location="'تفاصيل يوم غاده'!A1" display="غادة" xr:uid="{00000000-0004-0000-4100-000014000000}"/>
    <hyperlink ref="B31" location="'تفاصيل يوم نرمين'!A1" display="نرمين " xr:uid="{00000000-0004-0000-4100-000015000000}"/>
    <hyperlink ref="B32" location="'تفاصيل يوم نور عبداللاه'!A1" display="نور عبدلاه" xr:uid="{00000000-0004-0000-4100-000016000000}"/>
    <hyperlink ref="B33" location="'تفاصيل يوم رانا'!A1" display="رانا" xr:uid="{00000000-0004-0000-4100-000017000000}"/>
    <hyperlink ref="B34" location="'تفاصيل يوم سلمي الصاوي'!A1" display="سلمى الصاوي" xr:uid="{00000000-0004-0000-4100-000018000000}"/>
    <hyperlink ref="B35" location="'تفاصيل يوم سيلفيا'!A1" display="سيلفيا" xr:uid="{00000000-0004-0000-4100-000019000000}"/>
    <hyperlink ref="B36" location="'تفاصيل يوم شهد'!A1" display="شهد" xr:uid="{00000000-0004-0000-4100-00001A000000}"/>
    <hyperlink ref="B37" location="'تفاصيل يوم سمية'!A1" display="سمية" xr:uid="{00000000-0004-0000-4100-00001B000000}"/>
    <hyperlink ref="B39" location="'تفاصيل يوم سوزان'!A1" display="سوزان" xr:uid="{00000000-0004-0000-4100-00001C000000}"/>
    <hyperlink ref="B40" location="'تفاصيل يوم تقي'!A1" display="تقي" xr:uid="{00000000-0004-0000-4100-00001D000000}"/>
    <hyperlink ref="B38" location="'تفاصيل يوم هويدا'!A1" display="هوايدا محمد" xr:uid="{E2620345-706A-435D-9371-848C81220645}"/>
    <hyperlink ref="B9" location="'تفاصيل نور مراجع'!A1" display="نور فرحات" xr:uid="{2B6811A4-B246-4C56-AD6D-D6478CCC80CB}"/>
    <hyperlink ref="B12" location="'تفاصيل هبه كاتب'!A1" display="هبة" xr:uid="{0B83B88B-4A11-479D-850A-352577E295BB}"/>
    <hyperlink ref="B30" location="'تفاصيل يوم غاده يوسف'!A1" display="غاده يوسف" xr:uid="{EDFDFA46-3ABB-4C69-9A89-1A6C8734B24F}"/>
    <hyperlink ref="B14" location="'تفاصيل يوم مونيكا كاتب'!A1" display="مونيكا" xr:uid="{1B22ECA1-9730-44AD-8D70-837F0B556C00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عمرو'!B26</f>
        <v>0</v>
      </c>
      <c r="E4" s="177">
        <f>F4/'غياب عمرو'!S24</f>
        <v>0</v>
      </c>
      <c r="F4" s="95">
        <f>'تفاصيل يوم عمرو'!B61</f>
        <v>0</v>
      </c>
      <c r="G4" s="95">
        <f>'تفاصيل يوم عمرو'!E61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ميرهان'!B29</f>
        <v>0</v>
      </c>
      <c r="E5" s="177">
        <f>F5/'غياب ميرهان'!S24</f>
        <v>1382.5714285714287</v>
      </c>
      <c r="F5" s="95">
        <f>'تفاصيل يوم ميرهان'!B64</f>
        <v>9678</v>
      </c>
      <c r="G5" s="95">
        <f>'تفاصيل يوم ميرهان'!E64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عبده'!B26</f>
        <v>0</v>
      </c>
      <c r="E7" s="177">
        <f>F7/'غياب ايه عبده'!S24</f>
        <v>8467.1428571428569</v>
      </c>
      <c r="F7" s="95">
        <f>'تفاصيل يوم ايه عبده'!B61</f>
        <v>59270</v>
      </c>
      <c r="G7" s="95">
        <f>'تفاصيل يوم ايه عبده'!E61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فرحات'!B26</f>
        <v>0</v>
      </c>
      <c r="E8" s="192">
        <f>F8/'غياب نور فرحات'!S24</f>
        <v>564.5</v>
      </c>
      <c r="F8" s="162">
        <f>'تفاصيل يوم نور فرحات'!B61</f>
        <v>3387</v>
      </c>
      <c r="G8" s="162">
        <f>'تفاصيل يوم نور فرحات'!E61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مراجع'!B26</f>
        <v>0</v>
      </c>
      <c r="E9" s="177">
        <f>F9/'غياب نور فرحات'!S24</f>
        <v>21841.833333333332</v>
      </c>
      <c r="F9" s="95">
        <f>'تفاصيل نور مراجع'!B61</f>
        <v>131051</v>
      </c>
      <c r="G9" s="95">
        <f>'تفاصيل نور مراجع'!E61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اسماء'!B26</f>
        <v>0</v>
      </c>
      <c r="E10" s="177">
        <f>F10/'غياب اسماء'!S24</f>
        <v>8580.2857142857138</v>
      </c>
      <c r="F10" s="95">
        <f>'تفاصيل يوم اسماء'!B61</f>
        <v>60062</v>
      </c>
      <c r="G10" s="95">
        <f>'تفاصيل يوم اسماء'!E61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حسني'!B26</f>
        <v>0</v>
      </c>
      <c r="E11" s="177">
        <f>F11/'غياب حسني'!S24</f>
        <v>0</v>
      </c>
      <c r="F11" s="95">
        <f>'تفاصيل يوم حسني'!B61</f>
        <v>0</v>
      </c>
      <c r="G11" s="95">
        <f>'تفاصيل يوم حسني'!E61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كاتب'!B26</f>
        <v>0</v>
      </c>
      <c r="E12" s="192">
        <f>F12/'غياب هبه'!S24</f>
        <v>2199.4285714285716</v>
      </c>
      <c r="F12" s="162">
        <f>'تفاصيل هبه كاتب'!B61</f>
        <v>15396</v>
      </c>
      <c r="G12" s="162">
        <f>'تفاصيل هبه كاتب'!E61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هبه'!B26</f>
        <v>0</v>
      </c>
      <c r="E13" s="177">
        <f>F13/'غياب هبه'!S24</f>
        <v>24832.428571428572</v>
      </c>
      <c r="F13" s="95">
        <f>'تفاصيل يوم هبه'!B61</f>
        <v>173827</v>
      </c>
      <c r="G13" s="95">
        <f>'تفاصيل يوم هبه'!E61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كاتب'!B26</f>
        <v>0</v>
      </c>
      <c r="E14" s="162">
        <f>F14/'غياب مونيكا'!S24</f>
        <v>1973.3333333333333</v>
      </c>
      <c r="F14" s="162">
        <f>'تفاصيل يوم مونيكا كاتب'!B61</f>
        <v>11840</v>
      </c>
      <c r="G14" s="162">
        <f>'تفاصيل يوم مونيكا كاتب'!E61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مونيكا'!B26</f>
        <v>0</v>
      </c>
      <c r="E15" s="177">
        <f>F15/'غياب مونيكا'!S24</f>
        <v>9395.6666666666661</v>
      </c>
      <c r="F15" s="95">
        <f>'تفاصيل يوم مونيكا'!B61</f>
        <v>56374</v>
      </c>
      <c r="G15" s="95">
        <f>'تفاصيل يوم مونيكا'!E61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خطاب'!B26</f>
        <v>0</v>
      </c>
      <c r="E17" s="177">
        <f>F17/'فاطمه خطاب'!S24</f>
        <v>3861.2857142857142</v>
      </c>
      <c r="F17" s="95">
        <f>'تفاصيل يوم فاطمه خطاب'!B61</f>
        <v>27029</v>
      </c>
      <c r="G17" s="95">
        <f>'تفاصيل يوم فاطمه خطاب'!E61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دنيا'!B26</f>
        <v>0</v>
      </c>
      <c r="E18" s="177">
        <f>F18/'غياب دنيا'!S24</f>
        <v>4258.333333333333</v>
      </c>
      <c r="F18" s="95">
        <f>'تفاصيل يوم دنيا'!B61</f>
        <v>25550</v>
      </c>
      <c r="G18" s="95">
        <f>'تفاصيل يوم دنيا'!E61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سمير'!B26</f>
        <v>0</v>
      </c>
      <c r="E19" s="177">
        <f>F19/'غياب كيرلس سمير'!S24</f>
        <v>7353.5</v>
      </c>
      <c r="F19" s="95">
        <f>'تفاصيل يوم كيرلس سمير'!B61</f>
        <v>44121</v>
      </c>
      <c r="G19" s="95">
        <f>'تفاصيل يوم كيرلس سمير'!E61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حسن'!B26</f>
        <v>0</v>
      </c>
      <c r="E20" s="177">
        <f>F20/'غياب محمد حسن'!S24</f>
        <v>5102</v>
      </c>
      <c r="F20" s="95">
        <f>'تفاصيل يوم محمد حسن'!B61</f>
        <v>30612</v>
      </c>
      <c r="G20" s="95">
        <f>'تفاصيل يوم محمد حسن'!E61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بدر'!B26</f>
        <v>0</v>
      </c>
      <c r="E21" s="177">
        <f>F21/' غياب محمد بدر'!S24</f>
        <v>3995.8571428571427</v>
      </c>
      <c r="F21" s="95">
        <f>'تفاصيل يوم محمد بدر'!B61</f>
        <v>27971</v>
      </c>
      <c r="G21" s="95">
        <f>'تفاصيل يوم محمد بدر'!E61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صبحي'!B26</f>
        <v>0</v>
      </c>
      <c r="E22" s="177">
        <f>F22/'غياب محمود صبحي'!S24</f>
        <v>4518.1428571428569</v>
      </c>
      <c r="F22" s="95">
        <f>'تفاصيل يوم محمود صبحي'!B61</f>
        <v>31627</v>
      </c>
      <c r="G22" s="95">
        <f>'تفاصيل يوم محمود صبحي'!E61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مروان'!B26</f>
        <v>0</v>
      </c>
      <c r="E23" s="177">
        <f>F23/'غياب مروان'!S24</f>
        <v>4746.125</v>
      </c>
      <c r="F23" s="95">
        <f>'تفاصيل يوم مروان'!B61</f>
        <v>37969</v>
      </c>
      <c r="G23" s="95">
        <f>'تفاصيل يوم مروان'!E61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درويش'!B26</f>
        <v>0</v>
      </c>
      <c r="E24" s="177">
        <f>F24/'غياب مريم درويش'!S24</f>
        <v>4948.8571428571431</v>
      </c>
      <c r="F24" s="95">
        <f>'تفاصيل يوم مريم درويش'!B61</f>
        <v>34642</v>
      </c>
      <c r="G24" s="95">
        <f>'تفاصيل يوم مريم درويش'!E61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احمد'!B26</f>
        <v>0</v>
      </c>
      <c r="E25" s="177">
        <f>F25/'غياب مريم احمد'!S24</f>
        <v>4596.8</v>
      </c>
      <c r="F25" s="95">
        <f>'تفاصيل يوم مريم احمد'!B61</f>
        <v>22984</v>
      </c>
      <c r="G25" s="95">
        <f>'تفاصيل يوم مريم احمد'!E61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السعداوي'!B26</f>
        <v>0</v>
      </c>
      <c r="E26" s="177">
        <f>F26/'غياب مروة السعداوي'!S24</f>
        <v>10918.285714285714</v>
      </c>
      <c r="F26" s="95">
        <f>'تفاصيل يوم مروة السعداوي'!B61</f>
        <v>76428</v>
      </c>
      <c r="G26" s="95">
        <f>'تفاصيل يوم مروة السعداوي'!E61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جمال'!B26</f>
        <v>0</v>
      </c>
      <c r="E27" s="177">
        <f>F27/'غياب مروة جمال'!S24</f>
        <v>4620.25</v>
      </c>
      <c r="F27" s="95">
        <f>'تفاصيل يوم مروة جمال'!B61</f>
        <v>36962</v>
      </c>
      <c r="G27" s="95">
        <f>'تفاصيل يوم مروة جمال'!E61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منه'!B26</f>
        <v>0</v>
      </c>
      <c r="E28" s="177">
        <f>F28/'غياب منة'!S24</f>
        <v>10450.666666666666</v>
      </c>
      <c r="F28" s="95">
        <f>'تفاصيل يوم منه'!B61</f>
        <v>62704</v>
      </c>
      <c r="G28" s="95">
        <f>'تفاصيل يوم منه'!E61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غاده'!B26</f>
        <v>0</v>
      </c>
      <c r="E29" s="177">
        <f>F29/'غياب غادة'!S24</f>
        <v>3976.5</v>
      </c>
      <c r="F29" s="95">
        <f>'تفاصيل يوم غاده'!B61</f>
        <v>23859</v>
      </c>
      <c r="G29" s="95">
        <f>'تفاصيل يوم غاده'!E61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يوسف'!B26</f>
        <v>0</v>
      </c>
      <c r="E30" s="177">
        <f>F30/'غياب غاده يوسف'!S24</f>
        <v>2508.8571428571427</v>
      </c>
      <c r="F30" s="95">
        <f>'تفاصيل يوم غاده يوسف'!B61</f>
        <v>17562</v>
      </c>
      <c r="G30" s="95">
        <f>'تفاصيل يوم غاده يوسف'!E61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نرمين'!B26</f>
        <v>0</v>
      </c>
      <c r="E31" s="177">
        <f>F31/'غياب نرمين'!S24</f>
        <v>4375.75</v>
      </c>
      <c r="F31" s="95">
        <f>'تفاصيل يوم نرمين'!B61</f>
        <v>35006</v>
      </c>
      <c r="G31" s="95">
        <f>'تفاصيل يوم نرمين'!E61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عبداللاه'!B26</f>
        <v>0</v>
      </c>
      <c r="E32" s="177">
        <f>F32/'غياب نور عبداللاه'!S24</f>
        <v>0</v>
      </c>
      <c r="F32" s="95">
        <f>'تفاصيل يوم نور عبداللاه'!B61</f>
        <v>0</v>
      </c>
      <c r="G32" s="95">
        <f>'تفاصيل يوم نور عبداللاه'!E61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رانا'!B27</f>
        <v>0</v>
      </c>
      <c r="E33" s="177">
        <f>F33/'غياب رانا'!S24</f>
        <v>3235</v>
      </c>
      <c r="F33" s="95">
        <f>'تفاصيل يوم رانا'!B62</f>
        <v>12940</v>
      </c>
      <c r="G33" s="95">
        <f>'تفاصيل يوم رانا'!E62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الصاوي'!B26</f>
        <v>0</v>
      </c>
      <c r="E34" s="177">
        <f>F34/'غياب سلمي الصاوي'!S24</f>
        <v>5569</v>
      </c>
      <c r="F34" s="95">
        <f>'تفاصيل يوم سلمي الصاوي'!B61</f>
        <v>38983</v>
      </c>
      <c r="G34" s="95">
        <f>'تفاصيل يوم سلمي الصاوي'!E61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سيلفيا'!B26</f>
        <v>0</v>
      </c>
      <c r="E35" s="177">
        <f>F35/'غياب سيلفيا'!S24</f>
        <v>3896.7142857142858</v>
      </c>
      <c r="F35" s="95">
        <f>'تفاصيل يوم سيلفيا'!B61</f>
        <v>27277</v>
      </c>
      <c r="G35" s="95">
        <f>'تفاصيل يوم سيلفيا'!E61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شهد'!B26</f>
        <v>0</v>
      </c>
      <c r="E36" s="177">
        <f>F36/'غياب شهد'!S24</f>
        <v>2661</v>
      </c>
      <c r="F36" s="95">
        <f>'تفاصيل يوم شهد'!B61</f>
        <v>5322</v>
      </c>
      <c r="G36" s="95">
        <f>'تفاصيل يوم شهد'!E61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سمية'!B26</f>
        <v>0</v>
      </c>
      <c r="E37" s="177">
        <f>F37/'غياب سمية'!S24</f>
        <v>0</v>
      </c>
      <c r="F37" s="95">
        <f>'تفاصيل يوم سمية'!B61</f>
        <v>0</v>
      </c>
      <c r="G37" s="95">
        <f>'تفاصيل يوم سمية'!E61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هويدا'!B26</f>
        <v>0</v>
      </c>
      <c r="E38" s="177">
        <f>F38/'غياب هوايدا'!S24</f>
        <v>3729</v>
      </c>
      <c r="F38" s="95">
        <f>'تفاصيل يوم هويدا'!B61</f>
        <v>22374</v>
      </c>
      <c r="G38" s="95">
        <f>'تفاصيل يوم هويدا'!E61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سوزان'!B26</f>
        <v>0</v>
      </c>
      <c r="E39" s="177">
        <f>F39/'غياب سوزان'!S24</f>
        <v>4711.8571428571431</v>
      </c>
      <c r="F39" s="95">
        <f>'تفاصيل يوم سوزان'!B61</f>
        <v>32983</v>
      </c>
      <c r="G39" s="95">
        <f>'تفاصيل يوم سوزان'!E61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تقي'!B26</f>
        <v>0</v>
      </c>
      <c r="E40" s="177">
        <f>F40/'غياب تقي'!S24</f>
        <v>4151.4285714285716</v>
      </c>
      <c r="F40" s="95">
        <f>'تفاصيل يوم تقي'!B61</f>
        <v>29060</v>
      </c>
      <c r="G40" s="95">
        <f>'تفاصيل يوم تقي'!E61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200-000000000000}"/>
  <mergeCells count="2">
    <mergeCell ref="B41:D41"/>
    <mergeCell ref="H40:I40"/>
  </mergeCells>
  <conditionalFormatting sqref="I30">
    <cfRule type="top10" dxfId="10" priority="1" bottom="1" rank="1"/>
  </conditionalFormatting>
  <hyperlinks>
    <hyperlink ref="B4" location="'تفاصيل يوم عمرو'!A1" display="عمرو" xr:uid="{00000000-0004-0000-4200-000000000000}"/>
    <hyperlink ref="B5" location="'تفاصيل يوم ميرهان'!A1" display="ميرهان" xr:uid="{00000000-0004-0000-4200-000001000000}"/>
    <hyperlink ref="B7" location="'تفاصيل يوم ايه عبده'!A1" display="ايه عبده" xr:uid="{00000000-0004-0000-4200-000002000000}"/>
    <hyperlink ref="B8" location="'تفاصيل يوم نور فرحات'!A1" display="نور فرحات" xr:uid="{00000000-0004-0000-4200-000003000000}"/>
    <hyperlink ref="B10" location="'تفاصيل يوم اسماء'!A1" display="أسماء" xr:uid="{00000000-0004-0000-4200-000004000000}"/>
    <hyperlink ref="B11" location="'تفاصيل يوم حسني'!A1" display="حسني" xr:uid="{00000000-0004-0000-4200-000005000000}"/>
    <hyperlink ref="B13" location="'تفاصيل يوم هبه'!A1" display="هبة" xr:uid="{00000000-0004-0000-4200-000006000000}"/>
    <hyperlink ref="B15" location="'تفاصيل يوم مونيكا'!A1" display="مونيكا" xr:uid="{00000000-0004-0000-4200-000007000000}"/>
    <hyperlink ref="B17" location="'تفاصيل يوم فاطمه خطاب'!A1" display="فاطمه خطاب" xr:uid="{00000000-0004-0000-4200-000008000000}"/>
    <hyperlink ref="B18" location="'تفاصيل يوم دنيا'!A1" display="دنيا" xr:uid="{00000000-0004-0000-4200-000009000000}"/>
    <hyperlink ref="B19" location="'تفاصيل يوم كيرلس سمير'!A1" display="كيرلس سمير" xr:uid="{00000000-0004-0000-4200-00000A000000}"/>
    <hyperlink ref="B20" location="'تفاصيل يوم محمد حسن'!A1" display="محمد حسن" xr:uid="{00000000-0004-0000-4200-00000B000000}"/>
    <hyperlink ref="B21" location="'تفاصيل يوم محمد بدر'!A1" display="محمد بدر" xr:uid="{00000000-0004-0000-4200-00000C000000}"/>
    <hyperlink ref="B22" location="'تفاصيل يوم محمود صبحي'!A1" display="محمود صبحي" xr:uid="{00000000-0004-0000-4200-00000D000000}"/>
    <hyperlink ref="B23" location="'تفاصيل يوم مروان'!A1" display=" مروان" xr:uid="{00000000-0004-0000-4200-00000E000000}"/>
    <hyperlink ref="B24" location="'تفاصيل يوم مريم درويش'!A1" display="مريم درويش" xr:uid="{00000000-0004-0000-4200-00000F000000}"/>
    <hyperlink ref="B25" location="'تفاصيل يوم مريم احمد'!A1" display="مريم احمد" xr:uid="{00000000-0004-0000-4200-000010000000}"/>
    <hyperlink ref="B26" location="'تفاصيل يوم مروة السعداوي'!A1" display="مروة السعداوي" xr:uid="{00000000-0004-0000-4200-000011000000}"/>
    <hyperlink ref="B27" location="'تفاصيل يوم مروة جمال'!A1" display="مروة جمال" xr:uid="{00000000-0004-0000-4200-000012000000}"/>
    <hyperlink ref="B28" location="'تفاصيل يوم منه'!A1" display="منة" xr:uid="{00000000-0004-0000-4200-000013000000}"/>
    <hyperlink ref="B29" location="'تفاصيل يوم غاده'!A1" display="غادة" xr:uid="{00000000-0004-0000-4200-000014000000}"/>
    <hyperlink ref="B31" location="'تفاصيل يوم نرمين'!A1" display="نرمين " xr:uid="{00000000-0004-0000-4200-000015000000}"/>
    <hyperlink ref="B32" location="'تفاصيل يوم نور عبداللاه'!A1" display="نور عبدلاه" xr:uid="{00000000-0004-0000-4200-000016000000}"/>
    <hyperlink ref="B33" location="'تفاصيل يوم رانا'!A1" display="رانا" xr:uid="{00000000-0004-0000-4200-000017000000}"/>
    <hyperlink ref="B34" location="'تفاصيل يوم سلمي الصاوي'!A1" display="سلمى الصاوي" xr:uid="{00000000-0004-0000-4200-000018000000}"/>
    <hyperlink ref="B35" location="'تفاصيل يوم سيلفيا'!A1" display="سيلفيا" xr:uid="{00000000-0004-0000-4200-000019000000}"/>
    <hyperlink ref="B36" location="'تفاصيل يوم شهد'!A1" display="شهد" xr:uid="{00000000-0004-0000-4200-00001A000000}"/>
    <hyperlink ref="B37" location="'تفاصيل يوم سمية'!A1" display="سمية" xr:uid="{00000000-0004-0000-4200-00001B000000}"/>
    <hyperlink ref="B39" location="'تفاصيل يوم سوزان'!A1" display="سوزان" xr:uid="{00000000-0004-0000-4200-00001C000000}"/>
    <hyperlink ref="B40" location="'تفاصيل يوم تقي'!A1" display="تقي" xr:uid="{00000000-0004-0000-4200-00001D000000}"/>
    <hyperlink ref="B38" location="'تفاصيل يوم هويدا'!A1" display="هوايدا محمد" xr:uid="{552BF79A-8775-4949-A152-F178ED48682C}"/>
    <hyperlink ref="B9" location="'تفاصيل نور مراجع'!A1" display="نور فرحات" xr:uid="{07505B57-B238-4A46-81CA-F6A60EBA3147}"/>
    <hyperlink ref="B12" location="'تفاصيل هبه كاتب'!A1" display="هبة" xr:uid="{C02705B4-56C5-4419-B420-05CE79946E3D}"/>
    <hyperlink ref="B30" location="'تفاصيل يوم غاده يوسف'!A1" display="غاده يوسف" xr:uid="{EB0B0020-899F-499C-BF24-CD270443F765}"/>
    <hyperlink ref="B14" location="'تفاصيل يوم مونيكا كاتب'!A1" display="مونيكا" xr:uid="{F5E8E984-EDC8-4DFC-9F81-A9F91905A01D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37"/>
  <sheetViews>
    <sheetView rightToLeft="1" workbookViewId="0"/>
  </sheetViews>
  <sheetFormatPr defaultColWidth="9" defaultRowHeight="15" x14ac:dyDescent="0.25"/>
  <cols>
    <col min="1" max="1" width="9" style="26"/>
    <col min="2" max="2" width="9.7109375" style="26" bestFit="1" customWidth="1"/>
    <col min="3" max="3" width="14.85546875" style="26" bestFit="1" customWidth="1"/>
    <col min="4" max="4" width="35.28515625" style="26" bestFit="1" customWidth="1"/>
    <col min="5" max="5" width="18.28515625" style="100" bestFit="1" customWidth="1"/>
    <col min="6" max="6" width="9" style="3"/>
    <col min="7" max="7" width="11" style="3" bestFit="1" customWidth="1"/>
    <col min="8" max="8" width="9" style="3"/>
    <col min="9" max="10" width="9" style="101"/>
    <col min="11" max="13" width="9" style="3"/>
    <col min="14" max="14" width="9" style="3" customWidth="1"/>
    <col min="15" max="16384" width="9" style="3"/>
  </cols>
  <sheetData>
    <row r="1" spans="1:20" x14ac:dyDescent="0.25">
      <c r="C1" s="240" t="s">
        <v>17</v>
      </c>
      <c r="D1" s="240"/>
      <c r="E1" s="240"/>
    </row>
    <row r="2" spans="1:20" x14ac:dyDescent="0.25">
      <c r="C2" s="241"/>
      <c r="D2" s="241"/>
      <c r="E2" s="241"/>
      <c r="P2" s="103"/>
      <c r="Q2" s="103"/>
      <c r="R2" s="103" t="s">
        <v>128</v>
      </c>
      <c r="S2" s="103"/>
      <c r="T2" s="103"/>
    </row>
    <row r="3" spans="1:20" x14ac:dyDescent="0.25">
      <c r="A3" s="244" t="s">
        <v>69</v>
      </c>
      <c r="B3" s="245"/>
      <c r="C3" s="12" t="s">
        <v>93</v>
      </c>
      <c r="D3" s="12" t="s">
        <v>94</v>
      </c>
      <c r="E3" s="98" t="s">
        <v>70</v>
      </c>
      <c r="F3" s="50" t="s">
        <v>71</v>
      </c>
      <c r="G3" s="50" t="s">
        <v>95</v>
      </c>
      <c r="H3" s="50" t="s">
        <v>92</v>
      </c>
      <c r="P3" s="107"/>
      <c r="Q3" s="103" t="s">
        <v>109</v>
      </c>
      <c r="R3" s="103"/>
      <c r="S3" s="103" t="s">
        <v>129</v>
      </c>
      <c r="T3" s="103"/>
    </row>
    <row r="4" spans="1:20" x14ac:dyDescent="0.25">
      <c r="A4" s="236" t="s">
        <v>177</v>
      </c>
      <c r="B4" s="237"/>
      <c r="C4" s="134"/>
      <c r="D4" s="28" t="s">
        <v>208</v>
      </c>
      <c r="E4" s="99" t="s">
        <v>128</v>
      </c>
      <c r="F4" s="22"/>
      <c r="G4" s="27">
        <f>الموظفين!E3/30</f>
        <v>166.66666666666666</v>
      </c>
      <c r="H4" s="22">
        <f>F4*G4</f>
        <v>0</v>
      </c>
      <c r="P4" s="107"/>
      <c r="Q4" s="103">
        <v>1</v>
      </c>
      <c r="R4" s="103">
        <f>COUNTIF(E4,R2)</f>
        <v>1</v>
      </c>
      <c r="S4" s="103">
        <f>R4</f>
        <v>1</v>
      </c>
      <c r="T4" s="103"/>
    </row>
    <row r="5" spans="1:20" ht="14.25" customHeight="1" x14ac:dyDescent="0.25">
      <c r="A5" s="236" t="s">
        <v>178</v>
      </c>
      <c r="B5" s="237"/>
      <c r="C5" s="134"/>
      <c r="D5" s="28"/>
      <c r="E5" s="99"/>
      <c r="F5" s="22"/>
      <c r="G5" s="108">
        <f>G4</f>
        <v>166.66666666666666</v>
      </c>
      <c r="H5" s="22">
        <f>F5*G5</f>
        <v>0</v>
      </c>
      <c r="K5" s="48"/>
      <c r="L5" s="48"/>
      <c r="M5" s="48"/>
      <c r="N5" s="48"/>
      <c r="P5" s="107"/>
      <c r="Q5" s="103">
        <v>2</v>
      </c>
      <c r="R5" s="103">
        <f>COUNTIF(E5,R2)</f>
        <v>0</v>
      </c>
      <c r="S5" s="103">
        <f>S4+R5</f>
        <v>1</v>
      </c>
      <c r="T5" s="103"/>
    </row>
    <row r="6" spans="1:20" ht="14.25" customHeight="1" x14ac:dyDescent="0.25">
      <c r="A6" s="236" t="s">
        <v>179</v>
      </c>
      <c r="B6" s="237"/>
      <c r="C6" s="134"/>
      <c r="D6" s="28"/>
      <c r="E6" s="99"/>
      <c r="F6" s="22"/>
      <c r="G6" s="108">
        <f t="shared" ref="G6:G34" si="0">G5</f>
        <v>166.66666666666666</v>
      </c>
      <c r="H6" s="22">
        <f t="shared" ref="H6:H34" si="1">F6*G6</f>
        <v>0</v>
      </c>
      <c r="K6" s="48"/>
      <c r="L6" s="48"/>
      <c r="M6" s="48"/>
      <c r="N6" s="48"/>
      <c r="P6" s="107"/>
      <c r="Q6" s="103">
        <v>3</v>
      </c>
      <c r="R6" s="103">
        <f>COUNTIF(E6,R2)</f>
        <v>0</v>
      </c>
      <c r="S6" s="103">
        <f>S5+R6</f>
        <v>1</v>
      </c>
      <c r="T6" s="103"/>
    </row>
    <row r="7" spans="1:20" ht="14.25" customHeight="1" x14ac:dyDescent="0.25">
      <c r="A7" s="236" t="s">
        <v>180</v>
      </c>
      <c r="B7" s="237"/>
      <c r="C7" s="134"/>
      <c r="D7" s="28"/>
      <c r="E7" s="99"/>
      <c r="F7" s="22"/>
      <c r="G7" s="108">
        <f t="shared" si="0"/>
        <v>166.66666666666666</v>
      </c>
      <c r="H7" s="22">
        <f t="shared" si="1"/>
        <v>0</v>
      </c>
      <c r="K7" s="48"/>
      <c r="L7" s="48"/>
      <c r="M7" s="48"/>
      <c r="N7" s="48"/>
      <c r="P7" s="107"/>
      <c r="Q7" s="103">
        <v>4</v>
      </c>
      <c r="R7" s="103">
        <f>COUNTIF(E7,R2)</f>
        <v>0</v>
      </c>
      <c r="S7" s="103">
        <f t="shared" ref="S7:S34" si="2">S6+R7</f>
        <v>1</v>
      </c>
      <c r="T7" s="103"/>
    </row>
    <row r="8" spans="1:20" ht="14.25" customHeight="1" x14ac:dyDescent="0.25">
      <c r="A8" s="236" t="s">
        <v>181</v>
      </c>
      <c r="B8" s="237"/>
      <c r="C8" s="134"/>
      <c r="D8" s="28"/>
      <c r="E8" s="99"/>
      <c r="F8" s="22"/>
      <c r="G8" s="108">
        <f t="shared" si="0"/>
        <v>166.66666666666666</v>
      </c>
      <c r="H8" s="22">
        <f t="shared" si="1"/>
        <v>0</v>
      </c>
      <c r="K8" s="48"/>
      <c r="L8" s="48"/>
      <c r="M8" s="48"/>
      <c r="N8" s="48"/>
      <c r="P8" s="107"/>
      <c r="Q8" s="103">
        <v>5</v>
      </c>
      <c r="R8" s="103">
        <f>COUNTIF(E8,R2)</f>
        <v>0</v>
      </c>
      <c r="S8" s="103">
        <f t="shared" si="2"/>
        <v>1</v>
      </c>
      <c r="T8" s="103"/>
    </row>
    <row r="9" spans="1:20" x14ac:dyDescent="0.25">
      <c r="A9" s="236" t="s">
        <v>182</v>
      </c>
      <c r="B9" s="237"/>
      <c r="C9" s="134"/>
      <c r="D9" s="28"/>
      <c r="E9" s="99"/>
      <c r="F9" s="22"/>
      <c r="G9" s="108">
        <f t="shared" si="0"/>
        <v>166.66666666666666</v>
      </c>
      <c r="H9" s="22">
        <f t="shared" si="1"/>
        <v>0</v>
      </c>
      <c r="P9" s="107"/>
      <c r="Q9" s="103">
        <v>6</v>
      </c>
      <c r="R9" s="103">
        <f>COUNTIF(E9,R2)</f>
        <v>0</v>
      </c>
      <c r="S9" s="103">
        <f t="shared" si="2"/>
        <v>1</v>
      </c>
      <c r="T9" s="103"/>
    </row>
    <row r="10" spans="1:20" x14ac:dyDescent="0.25">
      <c r="A10" s="236" t="s">
        <v>183</v>
      </c>
      <c r="B10" s="237"/>
      <c r="C10" s="134"/>
      <c r="D10" s="28"/>
      <c r="E10" s="99"/>
      <c r="F10" s="22"/>
      <c r="G10" s="108">
        <f t="shared" si="0"/>
        <v>166.66666666666666</v>
      </c>
      <c r="H10" s="22">
        <f t="shared" si="1"/>
        <v>0</v>
      </c>
      <c r="P10" s="107"/>
      <c r="Q10" s="103">
        <v>7</v>
      </c>
      <c r="R10" s="103">
        <f>COUNTIF(E10,R2)</f>
        <v>0</v>
      </c>
      <c r="S10" s="103">
        <f t="shared" si="2"/>
        <v>1</v>
      </c>
      <c r="T10" s="103"/>
    </row>
    <row r="11" spans="1:20" x14ac:dyDescent="0.25">
      <c r="A11" s="236" t="s">
        <v>184</v>
      </c>
      <c r="B11" s="237"/>
      <c r="C11" s="134"/>
      <c r="D11" s="28"/>
      <c r="E11" s="99"/>
      <c r="F11" s="22"/>
      <c r="G11" s="108">
        <f t="shared" si="0"/>
        <v>166.66666666666666</v>
      </c>
      <c r="H11" s="22">
        <f t="shared" si="1"/>
        <v>0</v>
      </c>
      <c r="P11" s="107"/>
      <c r="Q11" s="103">
        <v>8</v>
      </c>
      <c r="R11" s="103">
        <f>COUNTIF(E11,R2)</f>
        <v>0</v>
      </c>
      <c r="S11" s="103">
        <f t="shared" si="2"/>
        <v>1</v>
      </c>
      <c r="T11" s="103"/>
    </row>
    <row r="12" spans="1:20" x14ac:dyDescent="0.25">
      <c r="A12" s="236" t="s">
        <v>185</v>
      </c>
      <c r="B12" s="237"/>
      <c r="C12" s="134"/>
      <c r="D12" s="28"/>
      <c r="E12" s="99"/>
      <c r="F12" s="22"/>
      <c r="G12" s="108">
        <f t="shared" si="0"/>
        <v>166.66666666666666</v>
      </c>
      <c r="H12" s="22">
        <f t="shared" si="1"/>
        <v>0</v>
      </c>
      <c r="P12" s="107"/>
      <c r="Q12" s="103">
        <v>9</v>
      </c>
      <c r="R12" s="103">
        <f>COUNTIF(E12,R2)</f>
        <v>0</v>
      </c>
      <c r="S12" s="103">
        <f t="shared" si="2"/>
        <v>1</v>
      </c>
      <c r="T12" s="103"/>
    </row>
    <row r="13" spans="1:20" x14ac:dyDescent="0.25">
      <c r="A13" s="236" t="s">
        <v>186</v>
      </c>
      <c r="B13" s="237"/>
      <c r="C13" s="134"/>
      <c r="D13" s="28"/>
      <c r="E13" s="99"/>
      <c r="F13" s="22"/>
      <c r="G13" s="108">
        <f t="shared" si="0"/>
        <v>166.66666666666666</v>
      </c>
      <c r="H13" s="22">
        <f t="shared" si="1"/>
        <v>0</v>
      </c>
      <c r="P13" s="107"/>
      <c r="Q13" s="103">
        <v>10</v>
      </c>
      <c r="R13" s="103">
        <f>COUNTIF(E13,R2)</f>
        <v>0</v>
      </c>
      <c r="S13" s="103">
        <f t="shared" si="2"/>
        <v>1</v>
      </c>
      <c r="T13" s="103"/>
    </row>
    <row r="14" spans="1:20" x14ac:dyDescent="0.25">
      <c r="A14" s="236" t="s">
        <v>187</v>
      </c>
      <c r="B14" s="237"/>
      <c r="C14" s="134"/>
      <c r="D14" s="28"/>
      <c r="E14" s="99"/>
      <c r="F14" s="22"/>
      <c r="G14" s="108">
        <f t="shared" si="0"/>
        <v>166.66666666666666</v>
      </c>
      <c r="H14" s="22">
        <f t="shared" si="1"/>
        <v>0</v>
      </c>
      <c r="P14" s="107"/>
      <c r="Q14" s="103">
        <v>11</v>
      </c>
      <c r="R14" s="103">
        <f>COUNTIF(E14,R2)</f>
        <v>0</v>
      </c>
      <c r="S14" s="103">
        <f t="shared" si="2"/>
        <v>1</v>
      </c>
      <c r="T14" s="103"/>
    </row>
    <row r="15" spans="1:20" x14ac:dyDescent="0.25">
      <c r="A15" s="236" t="s">
        <v>188</v>
      </c>
      <c r="B15" s="237"/>
      <c r="C15" s="134"/>
      <c r="D15" s="28"/>
      <c r="E15" s="99"/>
      <c r="F15" s="22"/>
      <c r="G15" s="108">
        <f t="shared" si="0"/>
        <v>166.66666666666666</v>
      </c>
      <c r="H15" s="22">
        <f t="shared" si="1"/>
        <v>0</v>
      </c>
      <c r="P15" s="107"/>
      <c r="Q15" s="103">
        <v>12</v>
      </c>
      <c r="R15" s="103">
        <f>COUNTIF(E15,R2)</f>
        <v>0</v>
      </c>
      <c r="S15" s="103">
        <f t="shared" si="2"/>
        <v>1</v>
      </c>
      <c r="T15" s="103"/>
    </row>
    <row r="16" spans="1:20" x14ac:dyDescent="0.25">
      <c r="A16" s="236" t="s">
        <v>175</v>
      </c>
      <c r="B16" s="237"/>
      <c r="C16" s="134"/>
      <c r="D16" s="28"/>
      <c r="E16" s="99"/>
      <c r="F16" s="22"/>
      <c r="G16" s="108">
        <f t="shared" si="0"/>
        <v>166.66666666666666</v>
      </c>
      <c r="H16" s="22">
        <f t="shared" si="1"/>
        <v>0</v>
      </c>
      <c r="P16" s="107"/>
      <c r="Q16" s="103">
        <v>13</v>
      </c>
      <c r="R16" s="103">
        <f>COUNTIF(E16,R2)</f>
        <v>0</v>
      </c>
      <c r="S16" s="103">
        <f t="shared" si="2"/>
        <v>1</v>
      </c>
      <c r="T16" s="103"/>
    </row>
    <row r="17" spans="1:20" x14ac:dyDescent="0.25">
      <c r="A17" s="236" t="s">
        <v>176</v>
      </c>
      <c r="B17" s="237"/>
      <c r="C17" s="134"/>
      <c r="D17" s="28"/>
      <c r="E17" s="99"/>
      <c r="F17" s="22"/>
      <c r="G17" s="108">
        <f t="shared" si="0"/>
        <v>166.66666666666666</v>
      </c>
      <c r="H17" s="22">
        <f t="shared" si="1"/>
        <v>0</v>
      </c>
      <c r="P17" s="107"/>
      <c r="Q17" s="103">
        <v>14</v>
      </c>
      <c r="R17" s="103">
        <f>COUNTIF(E17,R2)</f>
        <v>0</v>
      </c>
      <c r="S17" s="103">
        <f t="shared" si="2"/>
        <v>1</v>
      </c>
      <c r="T17" s="103"/>
    </row>
    <row r="18" spans="1:20" x14ac:dyDescent="0.25">
      <c r="A18" s="236" t="s">
        <v>159</v>
      </c>
      <c r="B18" s="237"/>
      <c r="C18" s="134"/>
      <c r="D18" s="28"/>
      <c r="E18" s="99"/>
      <c r="F18" s="22"/>
      <c r="G18" s="108">
        <f t="shared" si="0"/>
        <v>166.66666666666666</v>
      </c>
      <c r="H18" s="22">
        <f t="shared" si="1"/>
        <v>0</v>
      </c>
      <c r="P18" s="107"/>
      <c r="Q18" s="103">
        <v>15</v>
      </c>
      <c r="R18" s="103">
        <f>COUNTIF(E18,R2)</f>
        <v>0</v>
      </c>
      <c r="S18" s="103">
        <f t="shared" si="2"/>
        <v>1</v>
      </c>
      <c r="T18" s="103"/>
    </row>
    <row r="19" spans="1:20" x14ac:dyDescent="0.25">
      <c r="A19" s="236" t="s">
        <v>160</v>
      </c>
      <c r="B19" s="237"/>
      <c r="C19" s="134"/>
      <c r="D19" s="28"/>
      <c r="E19" s="99"/>
      <c r="F19" s="22"/>
      <c r="G19" s="108">
        <f t="shared" si="0"/>
        <v>166.66666666666666</v>
      </c>
      <c r="H19" s="22">
        <f t="shared" si="1"/>
        <v>0</v>
      </c>
      <c r="P19" s="107"/>
      <c r="Q19" s="103">
        <v>16</v>
      </c>
      <c r="R19" s="103">
        <f>COUNTIF(E19,R2)</f>
        <v>0</v>
      </c>
      <c r="S19" s="103">
        <f t="shared" si="2"/>
        <v>1</v>
      </c>
      <c r="T19" s="103"/>
    </row>
    <row r="20" spans="1:20" x14ac:dyDescent="0.25">
      <c r="A20" s="236" t="s">
        <v>161</v>
      </c>
      <c r="B20" s="237"/>
      <c r="C20" s="134"/>
      <c r="D20" s="28"/>
      <c r="E20" s="99"/>
      <c r="F20" s="22"/>
      <c r="G20" s="108">
        <f t="shared" si="0"/>
        <v>166.66666666666666</v>
      </c>
      <c r="H20" s="22">
        <f t="shared" si="1"/>
        <v>0</v>
      </c>
      <c r="P20" s="107"/>
      <c r="Q20" s="103">
        <v>17</v>
      </c>
      <c r="R20" s="103">
        <f>COUNTIF(E20,R2)</f>
        <v>0</v>
      </c>
      <c r="S20" s="103">
        <f t="shared" si="2"/>
        <v>1</v>
      </c>
      <c r="T20" s="103"/>
    </row>
    <row r="21" spans="1:20" x14ac:dyDescent="0.25">
      <c r="A21" s="236" t="s">
        <v>162</v>
      </c>
      <c r="B21" s="237"/>
      <c r="C21" s="134"/>
      <c r="D21" s="28"/>
      <c r="E21" s="99"/>
      <c r="F21" s="22"/>
      <c r="G21" s="108">
        <f t="shared" si="0"/>
        <v>166.66666666666666</v>
      </c>
      <c r="H21" s="22">
        <f t="shared" si="1"/>
        <v>0</v>
      </c>
      <c r="P21" s="107"/>
      <c r="Q21" s="103">
        <v>18</v>
      </c>
      <c r="R21" s="103">
        <f>COUNTIF(E21,R2)</f>
        <v>0</v>
      </c>
      <c r="S21" s="103">
        <f t="shared" si="2"/>
        <v>1</v>
      </c>
      <c r="T21" s="103"/>
    </row>
    <row r="22" spans="1:20" x14ac:dyDescent="0.25">
      <c r="A22" s="236" t="s">
        <v>163</v>
      </c>
      <c r="B22" s="237"/>
      <c r="C22" s="134"/>
      <c r="D22" s="28"/>
      <c r="E22" s="99"/>
      <c r="F22" s="22"/>
      <c r="G22" s="108">
        <f t="shared" si="0"/>
        <v>166.66666666666666</v>
      </c>
      <c r="H22" s="22">
        <f t="shared" si="1"/>
        <v>0</v>
      </c>
      <c r="P22" s="107"/>
      <c r="Q22" s="103">
        <v>19</v>
      </c>
      <c r="R22" s="103">
        <f>COUNTIF(E22,R2)</f>
        <v>0</v>
      </c>
      <c r="S22" s="103">
        <f t="shared" si="2"/>
        <v>1</v>
      </c>
      <c r="T22" s="103"/>
    </row>
    <row r="23" spans="1:20" x14ac:dyDescent="0.25">
      <c r="A23" s="236" t="s">
        <v>164</v>
      </c>
      <c r="B23" s="237"/>
      <c r="C23" s="134"/>
      <c r="D23" s="28"/>
      <c r="E23" s="99"/>
      <c r="F23" s="22"/>
      <c r="G23" s="108">
        <f t="shared" si="0"/>
        <v>166.66666666666666</v>
      </c>
      <c r="H23" s="22">
        <f t="shared" si="1"/>
        <v>0</v>
      </c>
      <c r="P23" s="107"/>
      <c r="Q23" s="103">
        <v>20</v>
      </c>
      <c r="R23" s="103">
        <f>COUNTIF(E23,R2)</f>
        <v>0</v>
      </c>
      <c r="S23" s="103">
        <f t="shared" si="2"/>
        <v>1</v>
      </c>
      <c r="T23" s="103"/>
    </row>
    <row r="24" spans="1:20" x14ac:dyDescent="0.25">
      <c r="A24" s="236" t="s">
        <v>165</v>
      </c>
      <c r="B24" s="237"/>
      <c r="C24" s="134"/>
      <c r="D24" s="28"/>
      <c r="E24" s="99"/>
      <c r="F24" s="22"/>
      <c r="G24" s="108">
        <f t="shared" si="0"/>
        <v>166.66666666666666</v>
      </c>
      <c r="H24" s="22">
        <f t="shared" si="1"/>
        <v>0</v>
      </c>
      <c r="P24" s="107"/>
      <c r="Q24" s="103">
        <v>21</v>
      </c>
      <c r="R24" s="103">
        <f>COUNTIF(E24,R2)</f>
        <v>0</v>
      </c>
      <c r="S24" s="103">
        <f t="shared" si="2"/>
        <v>1</v>
      </c>
      <c r="T24" s="103"/>
    </row>
    <row r="25" spans="1:20" x14ac:dyDescent="0.25">
      <c r="A25" s="236" t="s">
        <v>166</v>
      </c>
      <c r="B25" s="237"/>
      <c r="C25" s="134"/>
      <c r="D25" s="28"/>
      <c r="E25" s="99"/>
      <c r="F25" s="22"/>
      <c r="G25" s="108">
        <f t="shared" si="0"/>
        <v>166.66666666666666</v>
      </c>
      <c r="H25" s="22">
        <f t="shared" si="1"/>
        <v>0</v>
      </c>
      <c r="P25" s="107"/>
      <c r="Q25" s="103">
        <v>22</v>
      </c>
      <c r="R25" s="103">
        <f>COUNTIF(E25,R2)</f>
        <v>0</v>
      </c>
      <c r="S25" s="103">
        <f t="shared" si="2"/>
        <v>1</v>
      </c>
      <c r="T25" s="103"/>
    </row>
    <row r="26" spans="1:20" x14ac:dyDescent="0.25">
      <c r="A26" s="236" t="s">
        <v>167</v>
      </c>
      <c r="B26" s="237"/>
      <c r="C26" s="134"/>
      <c r="D26" s="28"/>
      <c r="E26" s="99"/>
      <c r="F26" s="22"/>
      <c r="G26" s="108">
        <f t="shared" si="0"/>
        <v>166.66666666666666</v>
      </c>
      <c r="H26" s="22">
        <f t="shared" si="1"/>
        <v>0</v>
      </c>
      <c r="P26" s="107"/>
      <c r="Q26" s="103">
        <v>23</v>
      </c>
      <c r="R26" s="103">
        <f>COUNTIF(E26,R2)</f>
        <v>0</v>
      </c>
      <c r="S26" s="103">
        <f t="shared" si="2"/>
        <v>1</v>
      </c>
      <c r="T26" s="103"/>
    </row>
    <row r="27" spans="1:20" x14ac:dyDescent="0.25">
      <c r="A27" s="236" t="s">
        <v>168</v>
      </c>
      <c r="B27" s="237"/>
      <c r="C27" s="134"/>
      <c r="D27" s="28"/>
      <c r="E27" s="99"/>
      <c r="F27" s="22"/>
      <c r="G27" s="108">
        <f t="shared" si="0"/>
        <v>166.66666666666666</v>
      </c>
      <c r="H27" s="22">
        <f t="shared" si="1"/>
        <v>0</v>
      </c>
      <c r="P27" s="107"/>
      <c r="Q27" s="103">
        <v>24</v>
      </c>
      <c r="R27" s="103">
        <f>COUNTIF(E27,R2)</f>
        <v>0</v>
      </c>
      <c r="S27" s="103">
        <f t="shared" si="2"/>
        <v>1</v>
      </c>
      <c r="T27" s="103"/>
    </row>
    <row r="28" spans="1:20" x14ac:dyDescent="0.25">
      <c r="A28" s="236" t="s">
        <v>169</v>
      </c>
      <c r="B28" s="237"/>
      <c r="C28" s="134"/>
      <c r="D28" s="28"/>
      <c r="E28" s="99"/>
      <c r="F28" s="22"/>
      <c r="G28" s="108">
        <f t="shared" si="0"/>
        <v>166.66666666666666</v>
      </c>
      <c r="H28" s="22">
        <f t="shared" si="1"/>
        <v>0</v>
      </c>
      <c r="P28" s="107"/>
      <c r="Q28" s="103">
        <v>25</v>
      </c>
      <c r="R28" s="103">
        <f>COUNTIF(E28,R2)</f>
        <v>0</v>
      </c>
      <c r="S28" s="103">
        <f t="shared" si="2"/>
        <v>1</v>
      </c>
      <c r="T28" s="103"/>
    </row>
    <row r="29" spans="1:20" x14ac:dyDescent="0.25">
      <c r="A29" s="236" t="s">
        <v>170</v>
      </c>
      <c r="B29" s="237"/>
      <c r="C29" s="134"/>
      <c r="D29" s="28"/>
      <c r="E29" s="99"/>
      <c r="F29" s="22"/>
      <c r="G29" s="108">
        <f t="shared" si="0"/>
        <v>166.66666666666666</v>
      </c>
      <c r="H29" s="22">
        <f t="shared" si="1"/>
        <v>0</v>
      </c>
      <c r="P29" s="107"/>
      <c r="Q29" s="103">
        <v>26</v>
      </c>
      <c r="R29" s="103">
        <f>COUNTIF(E29,R2)</f>
        <v>0</v>
      </c>
      <c r="S29" s="103">
        <f t="shared" si="2"/>
        <v>1</v>
      </c>
      <c r="T29" s="103"/>
    </row>
    <row r="30" spans="1:20" x14ac:dyDescent="0.25">
      <c r="A30" s="236" t="s">
        <v>171</v>
      </c>
      <c r="B30" s="237"/>
      <c r="C30" s="134"/>
      <c r="D30" s="28"/>
      <c r="E30" s="99"/>
      <c r="F30" s="22"/>
      <c r="G30" s="108">
        <f t="shared" si="0"/>
        <v>166.66666666666666</v>
      </c>
      <c r="H30" s="22">
        <f t="shared" si="1"/>
        <v>0</v>
      </c>
      <c r="N30" s="127"/>
      <c r="P30" s="107"/>
      <c r="Q30" s="103">
        <v>27</v>
      </c>
      <c r="R30" s="103">
        <f>COUNTIF(E30,R2)</f>
        <v>0</v>
      </c>
      <c r="S30" s="103">
        <f t="shared" si="2"/>
        <v>1</v>
      </c>
      <c r="T30" s="103"/>
    </row>
    <row r="31" spans="1:20" x14ac:dyDescent="0.25">
      <c r="A31" s="236" t="s">
        <v>172</v>
      </c>
      <c r="B31" s="237"/>
      <c r="C31" s="134"/>
      <c r="D31" s="28"/>
      <c r="E31" s="99"/>
      <c r="F31" s="22"/>
      <c r="G31" s="108">
        <f t="shared" si="0"/>
        <v>166.66666666666666</v>
      </c>
      <c r="H31" s="22">
        <f t="shared" si="1"/>
        <v>0</v>
      </c>
      <c r="P31" s="107"/>
      <c r="Q31" s="103">
        <v>28</v>
      </c>
      <c r="R31" s="103">
        <f>COUNTIF(E31,R2)</f>
        <v>0</v>
      </c>
      <c r="S31" s="103">
        <f t="shared" si="2"/>
        <v>1</v>
      </c>
      <c r="T31" s="103"/>
    </row>
    <row r="32" spans="1:20" x14ac:dyDescent="0.25">
      <c r="A32" s="236" t="s">
        <v>173</v>
      </c>
      <c r="B32" s="237"/>
      <c r="C32" s="134"/>
      <c r="D32" s="28"/>
      <c r="E32" s="99"/>
      <c r="F32" s="22"/>
      <c r="G32" s="108">
        <f t="shared" si="0"/>
        <v>166.66666666666666</v>
      </c>
      <c r="H32" s="22">
        <f t="shared" si="1"/>
        <v>0</v>
      </c>
      <c r="P32" s="107"/>
      <c r="Q32" s="103">
        <v>29</v>
      </c>
      <c r="R32" s="103">
        <f>COUNTIF(E32,R2)</f>
        <v>0</v>
      </c>
      <c r="S32" s="103">
        <f t="shared" si="2"/>
        <v>1</v>
      </c>
      <c r="T32" s="103"/>
    </row>
    <row r="33" spans="1:20" x14ac:dyDescent="0.25">
      <c r="A33" s="236" t="s">
        <v>174</v>
      </c>
      <c r="B33" s="237"/>
      <c r="C33" s="134"/>
      <c r="D33" s="28"/>
      <c r="E33" s="99"/>
      <c r="F33" s="22"/>
      <c r="G33" s="108">
        <f t="shared" si="0"/>
        <v>166.66666666666666</v>
      </c>
      <c r="H33" s="22">
        <f t="shared" si="1"/>
        <v>0</v>
      </c>
      <c r="P33" s="107"/>
      <c r="Q33" s="103">
        <v>30</v>
      </c>
      <c r="R33" s="103">
        <f>COUNTIF(E33,R2)</f>
        <v>0</v>
      </c>
      <c r="S33" s="103">
        <f t="shared" si="2"/>
        <v>1</v>
      </c>
      <c r="T33" s="103"/>
    </row>
    <row r="34" spans="1:20" x14ac:dyDescent="0.25">
      <c r="A34" s="236" t="s">
        <v>197</v>
      </c>
      <c r="B34" s="237"/>
      <c r="C34" s="134"/>
      <c r="D34" s="28"/>
      <c r="E34" s="99"/>
      <c r="F34" s="22"/>
      <c r="G34" s="108">
        <f t="shared" si="0"/>
        <v>166.66666666666666</v>
      </c>
      <c r="H34" s="22">
        <f t="shared" si="1"/>
        <v>0</v>
      </c>
      <c r="P34" s="107"/>
      <c r="Q34" s="103">
        <v>31</v>
      </c>
      <c r="R34" s="103">
        <f>COUNTIF(E34,R2)</f>
        <v>0</v>
      </c>
      <c r="S34" s="103">
        <f t="shared" si="2"/>
        <v>1</v>
      </c>
      <c r="T34" s="103"/>
    </row>
    <row r="35" spans="1:20" x14ac:dyDescent="0.25">
      <c r="A35" s="238"/>
      <c r="B35" s="239"/>
      <c r="C35" s="242" t="s">
        <v>97</v>
      </c>
      <c r="D35" s="243"/>
      <c r="E35" s="102">
        <f>COUNTIF(E4:E34,R2)</f>
        <v>1</v>
      </c>
      <c r="F35" s="23">
        <f>SUM(F4:F34)</f>
        <v>0</v>
      </c>
      <c r="G35" s="24" t="s">
        <v>96</v>
      </c>
      <c r="H35" s="25">
        <f>SUM(H4:H34)</f>
        <v>0</v>
      </c>
      <c r="P35" s="107"/>
      <c r="Q35" s="103"/>
      <c r="R35" s="103"/>
      <c r="S35" s="103"/>
      <c r="T35" s="103"/>
    </row>
    <row r="36" spans="1:20" x14ac:dyDescent="0.25">
      <c r="P36" s="103"/>
      <c r="Q36" s="103"/>
      <c r="R36" s="103"/>
      <c r="S36" s="103"/>
      <c r="T36" s="103"/>
    </row>
    <row r="37" spans="1:20" x14ac:dyDescent="0.25">
      <c r="Q37" s="103"/>
      <c r="R37" s="103"/>
      <c r="S37" s="103"/>
      <c r="T37" s="103"/>
    </row>
  </sheetData>
  <mergeCells count="35">
    <mergeCell ref="C35:D35"/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6:B26"/>
    <mergeCell ref="A15:B15"/>
    <mergeCell ref="A16:B16"/>
    <mergeCell ref="A17:B17"/>
    <mergeCell ref="A18:B18"/>
    <mergeCell ref="A19:B19"/>
    <mergeCell ref="A20:B20"/>
    <mergeCell ref="C1:E2"/>
    <mergeCell ref="A33:B33"/>
    <mergeCell ref="A34:B34"/>
    <mergeCell ref="A35:B35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</mergeCells>
  <phoneticPr fontId="25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عمرو'!B27</f>
        <v>0</v>
      </c>
      <c r="E4" s="177">
        <f>F4/'غياب عمرو'!S25</f>
        <v>0</v>
      </c>
      <c r="F4" s="95">
        <f>'تفاصيل يوم عمرو'!B62</f>
        <v>0</v>
      </c>
      <c r="G4" s="95">
        <f>'تفاصيل يوم عمرو'!E62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ميرهان'!B30</f>
        <v>0</v>
      </c>
      <c r="E5" s="177">
        <f>F5/'غياب ميرهان'!S25</f>
        <v>1382.5714285714287</v>
      </c>
      <c r="F5" s="95">
        <f>'تفاصيل يوم ميرهان'!B65</f>
        <v>9678</v>
      </c>
      <c r="G5" s="95">
        <f>'تفاصيل يوم ميرهان'!E65</f>
        <v>5</v>
      </c>
    </row>
    <row r="6" spans="1:19" ht="14.25" customHeight="1" x14ac:dyDescent="0.25">
      <c r="A6" s="187"/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عبده'!B27</f>
        <v>0</v>
      </c>
      <c r="E7" s="177">
        <f>F7/'غياب ايه عبده'!S25</f>
        <v>8467.1428571428569</v>
      </c>
      <c r="F7" s="95">
        <f>'تفاصيل يوم ايه عبده'!B62</f>
        <v>59270</v>
      </c>
      <c r="G7" s="95">
        <f>'تفاصيل يوم ايه عبده'!E62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فرحات'!B27</f>
        <v>0</v>
      </c>
      <c r="E8" s="192">
        <f>F8/'غياب نور فرحات'!S25</f>
        <v>564.5</v>
      </c>
      <c r="F8" s="162">
        <f>'تفاصيل يوم نور فرحات'!B62</f>
        <v>3387</v>
      </c>
      <c r="G8" s="162">
        <f>'تفاصيل يوم نور فرحات'!E62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مراجع'!B27</f>
        <v>0</v>
      </c>
      <c r="E9" s="177">
        <f>F9/'غياب نور فرحات'!S25</f>
        <v>21841.833333333332</v>
      </c>
      <c r="F9" s="95">
        <f>'تفاصيل نور مراجع'!B62</f>
        <v>131051</v>
      </c>
      <c r="G9" s="95">
        <f>'تفاصيل نور مراجع'!E62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اسماء'!B27</f>
        <v>0</v>
      </c>
      <c r="E10" s="177">
        <f>F10/'غياب اسماء'!S25</f>
        <v>8580.2857142857138</v>
      </c>
      <c r="F10" s="95">
        <f>'تفاصيل يوم اسماء'!B62</f>
        <v>60062</v>
      </c>
      <c r="G10" s="95">
        <f>'تفاصيل يوم اسماء'!E62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حسني'!B27</f>
        <v>0</v>
      </c>
      <c r="E11" s="177">
        <f>F11/'غياب حسني'!S25</f>
        <v>0</v>
      </c>
      <c r="F11" s="95">
        <f>'تفاصيل يوم حسني'!B62</f>
        <v>0</v>
      </c>
      <c r="G11" s="95">
        <f>'تفاصيل يوم حسني'!E62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كاتب'!B27</f>
        <v>0</v>
      </c>
      <c r="E12" s="192">
        <f>F12/'غياب هبه'!S25</f>
        <v>2199.4285714285716</v>
      </c>
      <c r="F12" s="162">
        <f>'تفاصيل هبه كاتب'!B62</f>
        <v>15396</v>
      </c>
      <c r="G12" s="162">
        <f>'تفاصيل هبه كاتب'!E62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هبه'!B27</f>
        <v>0</v>
      </c>
      <c r="E13" s="177">
        <f>F13/'غياب هبه'!S25</f>
        <v>24832.428571428572</v>
      </c>
      <c r="F13" s="95">
        <f>'تفاصيل يوم هبه'!B62</f>
        <v>173827</v>
      </c>
      <c r="G13" s="95">
        <f>'تفاصيل يوم هبه'!E62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كاتب'!B27</f>
        <v>0</v>
      </c>
      <c r="E14" s="162">
        <f>F14/'غياب مونيكا'!S25</f>
        <v>1973.3333333333333</v>
      </c>
      <c r="F14" s="162">
        <f>'تفاصيل يوم مونيكا كاتب'!B62</f>
        <v>11840</v>
      </c>
      <c r="G14" s="162">
        <f>'تفاصيل يوم مونيكا كاتب'!E62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مونيكا'!B27</f>
        <v>0</v>
      </c>
      <c r="E15" s="177">
        <f>F15/'غياب مونيكا'!S25</f>
        <v>9395.6666666666661</v>
      </c>
      <c r="F15" s="95">
        <f>'تفاصيل يوم مونيكا'!B62</f>
        <v>56374</v>
      </c>
      <c r="G15" s="95">
        <f>'تفاصيل يوم مونيكا'!E62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خطاب'!B27</f>
        <v>0</v>
      </c>
      <c r="E17" s="177">
        <f>F17/'فاطمه خطاب'!S25</f>
        <v>3861.2857142857142</v>
      </c>
      <c r="F17" s="95">
        <f>'تفاصيل يوم فاطمه خطاب'!B62</f>
        <v>27029</v>
      </c>
      <c r="G17" s="95">
        <f>'تفاصيل يوم فاطمه خطاب'!E62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دنيا'!B27</f>
        <v>0</v>
      </c>
      <c r="E18" s="177">
        <f>F18/'غياب دنيا'!S25</f>
        <v>4258.333333333333</v>
      </c>
      <c r="F18" s="95">
        <f>'تفاصيل يوم دنيا'!B62</f>
        <v>25550</v>
      </c>
      <c r="G18" s="95">
        <f>'تفاصيل يوم دنيا'!E62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سمير'!B27</f>
        <v>0</v>
      </c>
      <c r="E19" s="177">
        <f>F19/'غياب كيرلس سمير'!S25</f>
        <v>7353.5</v>
      </c>
      <c r="F19" s="95">
        <f>'تفاصيل يوم كيرلس سمير'!B62</f>
        <v>44121</v>
      </c>
      <c r="G19" s="95">
        <f>'تفاصيل يوم كيرلس سمير'!E62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حسن'!B27</f>
        <v>0</v>
      </c>
      <c r="E20" s="177">
        <f>F20/'غياب محمد حسن'!S25</f>
        <v>5102</v>
      </c>
      <c r="F20" s="95">
        <f>'تفاصيل يوم محمد حسن'!B62</f>
        <v>30612</v>
      </c>
      <c r="G20" s="95">
        <f>'تفاصيل يوم محمد حسن'!E62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بدر'!B27</f>
        <v>0</v>
      </c>
      <c r="E21" s="177">
        <f>F21/' غياب محمد بدر'!S25</f>
        <v>3995.8571428571427</v>
      </c>
      <c r="F21" s="95">
        <f>'تفاصيل يوم محمد بدر'!B62</f>
        <v>27971</v>
      </c>
      <c r="G21" s="95">
        <f>'تفاصيل يوم محمد بدر'!E62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صبحي'!B27</f>
        <v>0</v>
      </c>
      <c r="E22" s="177">
        <f>F22/'غياب محمود صبحي'!S25</f>
        <v>4518.1428571428569</v>
      </c>
      <c r="F22" s="95">
        <f>'تفاصيل يوم محمود صبحي'!B62</f>
        <v>31627</v>
      </c>
      <c r="G22" s="95">
        <f>'تفاصيل يوم محمود صبحي'!E62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مروان'!B27</f>
        <v>0</v>
      </c>
      <c r="E23" s="177">
        <f>F23/'غياب مروان'!S25</f>
        <v>4746.125</v>
      </c>
      <c r="F23" s="95">
        <f>'تفاصيل يوم مروان'!B62</f>
        <v>37969</v>
      </c>
      <c r="G23" s="95">
        <f>'تفاصيل يوم مروان'!E62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درويش'!B27</f>
        <v>0</v>
      </c>
      <c r="E24" s="177">
        <f>F24/'غياب مريم درويش'!S25</f>
        <v>4948.8571428571431</v>
      </c>
      <c r="F24" s="95">
        <f>'تفاصيل يوم مريم درويش'!B62</f>
        <v>34642</v>
      </c>
      <c r="G24" s="95">
        <f>'تفاصيل يوم مريم درويش'!E62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احمد'!B27</f>
        <v>0</v>
      </c>
      <c r="E25" s="177">
        <f>F25/'غياب مريم احمد'!S25</f>
        <v>4596.8</v>
      </c>
      <c r="F25" s="95">
        <f>'تفاصيل يوم مريم احمد'!B62</f>
        <v>22984</v>
      </c>
      <c r="G25" s="95">
        <f>'تفاصيل يوم مريم احمد'!E62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السعداوي'!B27</f>
        <v>0</v>
      </c>
      <c r="E26" s="177">
        <f>F26/'غياب مروة السعداوي'!S25</f>
        <v>10918.285714285714</v>
      </c>
      <c r="F26" s="95">
        <f>'تفاصيل يوم مروة السعداوي'!B62</f>
        <v>76428</v>
      </c>
      <c r="G26" s="95">
        <f>'تفاصيل يوم مروة السعداوي'!E62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جمال'!B27</f>
        <v>0</v>
      </c>
      <c r="E27" s="177">
        <f>F27/'غياب مروة جمال'!S25</f>
        <v>4620.25</v>
      </c>
      <c r="F27" s="95">
        <f>'تفاصيل يوم مروة جمال'!B62</f>
        <v>36962</v>
      </c>
      <c r="G27" s="95">
        <f>'تفاصيل يوم مروة جمال'!E62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منه'!B27</f>
        <v>0</v>
      </c>
      <c r="E28" s="177">
        <f>F28/'غياب منة'!S25</f>
        <v>10450.666666666666</v>
      </c>
      <c r="F28" s="95">
        <f>'تفاصيل يوم منه'!B62</f>
        <v>62704</v>
      </c>
      <c r="G28" s="95">
        <f>'تفاصيل يوم منه'!E62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غاده'!B27</f>
        <v>0</v>
      </c>
      <c r="E29" s="177">
        <f>F29/'غياب غادة'!S25</f>
        <v>3976.5</v>
      </c>
      <c r="F29" s="95">
        <f>'تفاصيل يوم غاده'!B62</f>
        <v>23859</v>
      </c>
      <c r="G29" s="95">
        <f>'تفاصيل يوم غاده'!E62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يوسف'!B27</f>
        <v>0</v>
      </c>
      <c r="E30" s="177">
        <f>F30/'غياب غاده يوسف'!S25</f>
        <v>2508.8571428571427</v>
      </c>
      <c r="F30" s="95">
        <f>'تفاصيل يوم غاده يوسف'!B62</f>
        <v>17562</v>
      </c>
      <c r="G30" s="95">
        <f>'تفاصيل يوم غاده يوسف'!E62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نرمين'!B27</f>
        <v>0</v>
      </c>
      <c r="E31" s="177">
        <f>F31/'غياب نرمين'!S25</f>
        <v>4375.75</v>
      </c>
      <c r="F31" s="95">
        <f>'تفاصيل يوم نرمين'!B62</f>
        <v>35006</v>
      </c>
      <c r="G31" s="95">
        <f>'تفاصيل يوم نرمين'!E62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عبداللاه'!B27</f>
        <v>0</v>
      </c>
      <c r="E32" s="177">
        <f>F32/'غياب نور عبداللاه'!S25</f>
        <v>0</v>
      </c>
      <c r="F32" s="95">
        <f>'تفاصيل يوم نور عبداللاه'!B62</f>
        <v>0</v>
      </c>
      <c r="G32" s="95">
        <f>'تفاصيل يوم نور عبداللاه'!E62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رانا'!B28</f>
        <v>0</v>
      </c>
      <c r="E33" s="177">
        <f>F33/'غياب رانا'!S25</f>
        <v>3235</v>
      </c>
      <c r="F33" s="95">
        <f>'تفاصيل يوم رانا'!B63</f>
        <v>12940</v>
      </c>
      <c r="G33" s="95">
        <f>'تفاصيل يوم رانا'!E63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الصاوي'!B27</f>
        <v>0</v>
      </c>
      <c r="E34" s="177">
        <f>F34/'غياب سلمي الصاوي'!S25</f>
        <v>5569</v>
      </c>
      <c r="F34" s="95">
        <f>'تفاصيل يوم سلمي الصاوي'!B62</f>
        <v>38983</v>
      </c>
      <c r="G34" s="95">
        <f>'تفاصيل يوم سلمي الصاوي'!E62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سيلفيا'!B27</f>
        <v>0</v>
      </c>
      <c r="E35" s="177">
        <f>F35/'غياب سيلفيا'!S25</f>
        <v>3896.7142857142858</v>
      </c>
      <c r="F35" s="95">
        <f>'تفاصيل يوم سيلفيا'!B62</f>
        <v>27277</v>
      </c>
      <c r="G35" s="95">
        <f>'تفاصيل يوم سيلفيا'!E62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شهد'!B27</f>
        <v>0</v>
      </c>
      <c r="E36" s="177">
        <f>F36/'غياب شهد'!S25</f>
        <v>2661</v>
      </c>
      <c r="F36" s="95">
        <f>'تفاصيل يوم شهد'!B62</f>
        <v>5322</v>
      </c>
      <c r="G36" s="95">
        <f>'تفاصيل يوم شهد'!E62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سمية'!B27</f>
        <v>0</v>
      </c>
      <c r="E37" s="177">
        <f>F37/'غياب سمية'!S25</f>
        <v>0</v>
      </c>
      <c r="F37" s="95">
        <f>'تفاصيل يوم سمية'!B62</f>
        <v>0</v>
      </c>
      <c r="G37" s="95">
        <f>'تفاصيل يوم سمية'!E62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هويدا'!B27</f>
        <v>0</v>
      </c>
      <c r="E38" s="177">
        <f>F38/'غياب هوايدا'!S25</f>
        <v>3729</v>
      </c>
      <c r="F38" s="95">
        <f>'تفاصيل يوم هويدا'!B62</f>
        <v>22374</v>
      </c>
      <c r="G38" s="95">
        <f>'تفاصيل يوم هويدا'!E62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سوزان'!B27</f>
        <v>0</v>
      </c>
      <c r="E39" s="177">
        <f>F39/'غياب سوزان'!S25</f>
        <v>4711.8571428571431</v>
      </c>
      <c r="F39" s="95">
        <f>'تفاصيل يوم سوزان'!B62</f>
        <v>32983</v>
      </c>
      <c r="G39" s="95">
        <f>'تفاصيل يوم سوزان'!E62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تقي'!B27</f>
        <v>0</v>
      </c>
      <c r="E40" s="177">
        <f>F40/'غياب تقي'!S25</f>
        <v>4151.4285714285716</v>
      </c>
      <c r="F40" s="95">
        <f>'تفاصيل يوم تقي'!B62</f>
        <v>29060</v>
      </c>
      <c r="G40" s="95">
        <f>'تفاصيل يوم تقي'!E62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300-000000000000}"/>
  <mergeCells count="2">
    <mergeCell ref="B41:D41"/>
    <mergeCell ref="H40:I40"/>
  </mergeCells>
  <conditionalFormatting sqref="I30">
    <cfRule type="top10" dxfId="9" priority="1" bottom="1" rank="1"/>
  </conditionalFormatting>
  <hyperlinks>
    <hyperlink ref="B4" location="'تفاصيل يوم عمرو'!A1" display="عمرو" xr:uid="{00000000-0004-0000-4300-000000000000}"/>
    <hyperlink ref="B5" location="'تفاصيل يوم ميرهان'!A1" display="ميرهان" xr:uid="{00000000-0004-0000-4300-000001000000}"/>
    <hyperlink ref="B7" location="'تفاصيل يوم ايه عبده'!A1" display="ايه عبده" xr:uid="{00000000-0004-0000-4300-000002000000}"/>
    <hyperlink ref="B8" location="'تفاصيل يوم نور فرحات'!A1" display="نور فرحات" xr:uid="{00000000-0004-0000-4300-000003000000}"/>
    <hyperlink ref="B10" location="'تفاصيل يوم اسماء'!A1" display="أسماء" xr:uid="{00000000-0004-0000-4300-000004000000}"/>
    <hyperlink ref="B11" location="'تفاصيل يوم حسني'!A1" display="حسني" xr:uid="{00000000-0004-0000-4300-000005000000}"/>
    <hyperlink ref="B13" location="'تفاصيل يوم هبه'!A1" display="هبة" xr:uid="{00000000-0004-0000-4300-000006000000}"/>
    <hyperlink ref="B15" location="'تفاصيل يوم مونيكا'!A1" display="مونيكا" xr:uid="{00000000-0004-0000-4300-000007000000}"/>
    <hyperlink ref="B17" location="'تفاصيل يوم فاطمه خطاب'!A1" display="فاطمه خطاب" xr:uid="{00000000-0004-0000-4300-000008000000}"/>
    <hyperlink ref="B18" location="'تفاصيل يوم دنيا'!A1" display="دنيا" xr:uid="{00000000-0004-0000-4300-000009000000}"/>
    <hyperlink ref="B19" location="'تفاصيل يوم كيرلس سمير'!A1" display="كيرلس سمير" xr:uid="{00000000-0004-0000-4300-00000A000000}"/>
    <hyperlink ref="B20" location="'تفاصيل يوم محمد حسن'!A1" display="محمد حسن" xr:uid="{00000000-0004-0000-4300-00000B000000}"/>
    <hyperlink ref="B21" location="'تفاصيل يوم محمد بدر'!A1" display="محمد بدر" xr:uid="{00000000-0004-0000-4300-00000C000000}"/>
    <hyperlink ref="B22" location="'تفاصيل يوم محمود صبحي'!A1" display="محمود صبحي" xr:uid="{00000000-0004-0000-4300-00000D000000}"/>
    <hyperlink ref="B23" location="'تفاصيل يوم مروان'!A1" display=" مروان" xr:uid="{00000000-0004-0000-4300-00000E000000}"/>
    <hyperlink ref="B24" location="'تفاصيل يوم مريم درويش'!A1" display="مريم درويش" xr:uid="{00000000-0004-0000-4300-00000F000000}"/>
    <hyperlink ref="B25" location="'تفاصيل يوم مريم احمد'!A1" display="مريم احمد" xr:uid="{00000000-0004-0000-4300-000010000000}"/>
    <hyperlink ref="B26" location="'تفاصيل يوم مروة السعداوي'!A1" display="مروة السعداوي" xr:uid="{00000000-0004-0000-4300-000011000000}"/>
    <hyperlink ref="B27" location="'تفاصيل يوم مروة جمال'!A1" display="مروة جمال" xr:uid="{00000000-0004-0000-4300-000012000000}"/>
    <hyperlink ref="B28" location="'تفاصيل يوم منه'!A1" display="منة" xr:uid="{00000000-0004-0000-4300-000013000000}"/>
    <hyperlink ref="B29" location="'تفاصيل يوم غاده'!A1" display="غادة" xr:uid="{00000000-0004-0000-4300-000014000000}"/>
    <hyperlink ref="B31" location="'تفاصيل يوم نرمين'!A1" display="نرمين " xr:uid="{00000000-0004-0000-4300-000015000000}"/>
    <hyperlink ref="B32" location="'تفاصيل يوم نور عبداللاه'!A1" display="نور عبدلاه" xr:uid="{00000000-0004-0000-4300-000016000000}"/>
    <hyperlink ref="B33" location="'تفاصيل يوم رانا'!A1" display="رانا" xr:uid="{00000000-0004-0000-4300-000017000000}"/>
    <hyperlink ref="B34" location="'تفاصيل يوم سلمي الصاوي'!A1" display="سلمى الصاوي" xr:uid="{00000000-0004-0000-4300-000018000000}"/>
    <hyperlink ref="B35" location="'تفاصيل يوم سيلفيا'!A1" display="سيلفيا" xr:uid="{00000000-0004-0000-4300-000019000000}"/>
    <hyperlink ref="B36" location="'تفاصيل يوم شهد'!A1" display="شهد" xr:uid="{00000000-0004-0000-4300-00001A000000}"/>
    <hyperlink ref="B37" location="'تفاصيل يوم سمية'!A1" display="سمية" xr:uid="{00000000-0004-0000-4300-00001B000000}"/>
    <hyperlink ref="B39" location="'تفاصيل يوم سوزان'!A1" display="سوزان" xr:uid="{00000000-0004-0000-4300-00001C000000}"/>
    <hyperlink ref="B40" location="'تفاصيل يوم تقي'!A1" display="تقي" xr:uid="{00000000-0004-0000-4300-00001D000000}"/>
    <hyperlink ref="B38" location="'تفاصيل يوم هويدا'!A1" display="هوايدا محمد" xr:uid="{6E624E23-7E24-427C-81CE-849F797409A2}"/>
    <hyperlink ref="B9" location="'تفاصيل نور مراجع'!A1" display="نور فرحات" xr:uid="{FBE17474-ED7F-48BF-B97F-3D01C080AD20}"/>
    <hyperlink ref="B12" location="'تفاصيل هبه كاتب'!A1" display="هبة" xr:uid="{DBF4B66D-79DE-4AA9-B68F-E0EDBC68C8F1}"/>
    <hyperlink ref="B30" location="'تفاصيل يوم غاده يوسف'!A1" display="غاده يوسف" xr:uid="{28671D0A-F0BF-4EB2-89C3-D385F878AB1C}"/>
    <hyperlink ref="B14" location="'تفاصيل يوم مونيكا كاتب'!A1" display="مونيكا" xr:uid="{E68B755A-F992-4E00-B62D-14329F618A9C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عمرو'!B28</f>
        <v>0</v>
      </c>
      <c r="E4" s="177">
        <f>F4/'غياب عمرو'!S26</f>
        <v>0</v>
      </c>
      <c r="F4" s="95">
        <f>'تفاصيل يوم عمرو'!B63</f>
        <v>0</v>
      </c>
      <c r="G4" s="95">
        <f>'تفاصيل يوم عمرو'!E63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ميرهان'!B31</f>
        <v>0</v>
      </c>
      <c r="E5" s="177">
        <f>F5/'غياب ميرهان'!S26</f>
        <v>1382.5714285714287</v>
      </c>
      <c r="F5" s="95">
        <f>'تفاصيل يوم ميرهان'!B66</f>
        <v>9678</v>
      </c>
      <c r="G5" s="95">
        <f>'تفاصيل يوم ميرهان'!E66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عبده'!B28</f>
        <v>0</v>
      </c>
      <c r="E7" s="177">
        <f>F7/'غياب ايه عبده'!S26</f>
        <v>8467.1428571428569</v>
      </c>
      <c r="F7" s="95">
        <f>'تفاصيل يوم ايه عبده'!B63</f>
        <v>59270</v>
      </c>
      <c r="G7" s="95">
        <f>'تفاصيل يوم ايه عبده'!E63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فرحات'!B28</f>
        <v>0</v>
      </c>
      <c r="E8" s="192">
        <f>F8/'غياب نور فرحات'!S26</f>
        <v>564.5</v>
      </c>
      <c r="F8" s="162">
        <f>'تفاصيل يوم نور فرحات'!B63</f>
        <v>3387</v>
      </c>
      <c r="G8" s="162">
        <f>'تفاصيل يوم نور فرحات'!E63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مراجع'!B28</f>
        <v>0</v>
      </c>
      <c r="E9" s="177">
        <f>F9/'غياب نور فرحات'!S26</f>
        <v>21841.833333333332</v>
      </c>
      <c r="F9" s="95">
        <f>'تفاصيل نور مراجع'!B63</f>
        <v>131051</v>
      </c>
      <c r="G9" s="95">
        <f>'تفاصيل نور مراجع'!E63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اسماء'!B28</f>
        <v>0</v>
      </c>
      <c r="E10" s="177">
        <f>F10/'غياب اسماء'!S26</f>
        <v>8580.2857142857138</v>
      </c>
      <c r="F10" s="95">
        <f>'تفاصيل يوم اسماء'!B63</f>
        <v>60062</v>
      </c>
      <c r="G10" s="95">
        <f>'تفاصيل يوم اسماء'!E63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حسني'!B28</f>
        <v>0</v>
      </c>
      <c r="E11" s="177">
        <f>F11/'غياب حسني'!S26</f>
        <v>0</v>
      </c>
      <c r="F11" s="95">
        <f>'تفاصيل يوم حسني'!B63</f>
        <v>0</v>
      </c>
      <c r="G11" s="95">
        <f>'تفاصيل يوم حسني'!E63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كاتب'!B28</f>
        <v>0</v>
      </c>
      <c r="E12" s="192">
        <f>F12/'غياب هبه'!S26</f>
        <v>2199.4285714285716</v>
      </c>
      <c r="F12" s="162">
        <f>'تفاصيل هبه كاتب'!B63</f>
        <v>15396</v>
      </c>
      <c r="G12" s="162">
        <f>'تفاصيل هبه كاتب'!E63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هبه'!B28</f>
        <v>0</v>
      </c>
      <c r="E13" s="177">
        <f>F13/'غياب هبه'!S26</f>
        <v>24832.428571428572</v>
      </c>
      <c r="F13" s="95">
        <f>'تفاصيل يوم هبه'!B63</f>
        <v>173827</v>
      </c>
      <c r="G13" s="95">
        <f>'تفاصيل يوم هبه'!E63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كاتب'!B28</f>
        <v>0</v>
      </c>
      <c r="E14" s="162">
        <f>F14/'غياب مونيكا'!S26</f>
        <v>1973.3333333333333</v>
      </c>
      <c r="F14" s="162">
        <f>'تفاصيل يوم مونيكا كاتب'!B63</f>
        <v>11840</v>
      </c>
      <c r="G14" s="162">
        <f>'تفاصيل يوم مونيكا كاتب'!E63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مونيكا'!B28</f>
        <v>0</v>
      </c>
      <c r="E15" s="177">
        <f>F15/'غياب مونيكا'!S26</f>
        <v>9395.6666666666661</v>
      </c>
      <c r="F15" s="95">
        <f>'تفاصيل يوم مونيكا'!B63</f>
        <v>56374</v>
      </c>
      <c r="G15" s="95">
        <f>'تفاصيل يوم مونيكا'!E63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خطاب'!B28</f>
        <v>0</v>
      </c>
      <c r="E17" s="177">
        <f>F17/'فاطمه خطاب'!S26</f>
        <v>3861.2857142857142</v>
      </c>
      <c r="F17" s="95">
        <f>'تفاصيل يوم فاطمه خطاب'!B63</f>
        <v>27029</v>
      </c>
      <c r="G17" s="95">
        <f>'تفاصيل يوم فاطمه خطاب'!E63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دنيا'!B28</f>
        <v>0</v>
      </c>
      <c r="E18" s="177">
        <f>F18/'غياب دنيا'!S26</f>
        <v>4258.333333333333</v>
      </c>
      <c r="F18" s="95">
        <f>'تفاصيل يوم دنيا'!B63</f>
        <v>25550</v>
      </c>
      <c r="G18" s="95">
        <f>'تفاصيل يوم دنيا'!E63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سمير'!B28</f>
        <v>0</v>
      </c>
      <c r="E19" s="177">
        <f>F19/'غياب كيرلس سمير'!S26</f>
        <v>7353.5</v>
      </c>
      <c r="F19" s="95">
        <f>'تفاصيل يوم كيرلس سمير'!B63</f>
        <v>44121</v>
      </c>
      <c r="G19" s="95">
        <f>'تفاصيل يوم كيرلس سمير'!E63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حسن'!B28</f>
        <v>0</v>
      </c>
      <c r="E20" s="177">
        <f>F20/'غياب محمد حسن'!S26</f>
        <v>5102</v>
      </c>
      <c r="F20" s="95">
        <f>'تفاصيل يوم محمد حسن'!B63</f>
        <v>30612</v>
      </c>
      <c r="G20" s="95">
        <f>'تفاصيل يوم محمد حسن'!E63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بدر'!B28</f>
        <v>0</v>
      </c>
      <c r="E21" s="177">
        <f>F21/' غياب محمد بدر'!S26</f>
        <v>3995.8571428571427</v>
      </c>
      <c r="F21" s="95">
        <f>'تفاصيل يوم محمد بدر'!B63</f>
        <v>27971</v>
      </c>
      <c r="G21" s="95">
        <f>'تفاصيل يوم محمد بدر'!E63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صبحي'!B28</f>
        <v>0</v>
      </c>
      <c r="E22" s="177">
        <f>F22/'غياب محمود صبحي'!S26</f>
        <v>4518.1428571428569</v>
      </c>
      <c r="F22" s="95">
        <f>'تفاصيل يوم محمود صبحي'!B63</f>
        <v>31627</v>
      </c>
      <c r="G22" s="95">
        <f>'تفاصيل يوم محمود صبحي'!E63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مروان'!B28</f>
        <v>0</v>
      </c>
      <c r="E23" s="177">
        <f>F23/'غياب مروان'!S26</f>
        <v>4746.125</v>
      </c>
      <c r="F23" s="95">
        <f>'تفاصيل يوم مروان'!B63</f>
        <v>37969</v>
      </c>
      <c r="G23" s="95">
        <f>'تفاصيل يوم مروان'!E63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درويش'!B28</f>
        <v>0</v>
      </c>
      <c r="E24" s="177">
        <f>F24/'غياب مريم درويش'!S26</f>
        <v>4948.8571428571431</v>
      </c>
      <c r="F24" s="95">
        <f>'تفاصيل يوم مريم درويش'!B63</f>
        <v>34642</v>
      </c>
      <c r="G24" s="95">
        <f>'تفاصيل يوم مريم درويش'!E63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احمد'!B28</f>
        <v>0</v>
      </c>
      <c r="E25" s="177">
        <f>F25/'غياب مريم احمد'!S26</f>
        <v>4596.8</v>
      </c>
      <c r="F25" s="95">
        <f>'تفاصيل يوم مريم احمد'!B63</f>
        <v>22984</v>
      </c>
      <c r="G25" s="95">
        <f>'تفاصيل يوم مريم احمد'!E63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السعداوي'!B28</f>
        <v>0</v>
      </c>
      <c r="E26" s="177">
        <f>F26/'غياب مروة السعداوي'!S26</f>
        <v>10918.285714285714</v>
      </c>
      <c r="F26" s="95">
        <f>'تفاصيل يوم مروة السعداوي'!B63</f>
        <v>76428</v>
      </c>
      <c r="G26" s="95">
        <f>'تفاصيل يوم مروة السعداوي'!E63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جمال'!B28</f>
        <v>0</v>
      </c>
      <c r="E27" s="177">
        <f>F27/'غياب مروة جمال'!S26</f>
        <v>4620.25</v>
      </c>
      <c r="F27" s="95">
        <f>'تفاصيل يوم مروة جمال'!B63</f>
        <v>36962</v>
      </c>
      <c r="G27" s="95">
        <f>'تفاصيل يوم مروة جمال'!E63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منه'!B28</f>
        <v>0</v>
      </c>
      <c r="E28" s="177">
        <f>F28/'غياب منة'!S26</f>
        <v>10450.666666666666</v>
      </c>
      <c r="F28" s="95">
        <f>'تفاصيل يوم منه'!B63</f>
        <v>62704</v>
      </c>
      <c r="G28" s="95">
        <f>'تفاصيل يوم منه'!E63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غاده'!B28</f>
        <v>0</v>
      </c>
      <c r="E29" s="177">
        <f>F29/'غياب غادة'!S26</f>
        <v>3976.5</v>
      </c>
      <c r="F29" s="95">
        <f>'تفاصيل يوم غاده'!B63</f>
        <v>23859</v>
      </c>
      <c r="G29" s="95">
        <f>'تفاصيل يوم غاده'!E63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يوسف'!B28</f>
        <v>0</v>
      </c>
      <c r="E30" s="177">
        <f>F30/'غياب غاده يوسف'!S26</f>
        <v>2508.8571428571427</v>
      </c>
      <c r="F30" s="95">
        <f>'تفاصيل يوم غاده يوسف'!B63</f>
        <v>17562</v>
      </c>
      <c r="G30" s="95">
        <f>'تفاصيل يوم غاده يوسف'!E63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نرمين'!B28</f>
        <v>0</v>
      </c>
      <c r="E31" s="177">
        <f>F31/'غياب نرمين'!S26</f>
        <v>4375.75</v>
      </c>
      <c r="F31" s="95">
        <f>'تفاصيل يوم نرمين'!B63</f>
        <v>35006</v>
      </c>
      <c r="G31" s="95">
        <f>'تفاصيل يوم نرمين'!E63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عبداللاه'!B28</f>
        <v>0</v>
      </c>
      <c r="E32" s="177">
        <f>F32/'غياب نور عبداللاه'!S26</f>
        <v>0</v>
      </c>
      <c r="F32" s="95">
        <f>'تفاصيل يوم نور عبداللاه'!B63</f>
        <v>0</v>
      </c>
      <c r="G32" s="95">
        <f>'تفاصيل يوم نور عبداللاه'!E63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رانا'!B29</f>
        <v>0</v>
      </c>
      <c r="E33" s="177">
        <f>F33/'غياب رانا'!S26</f>
        <v>3235</v>
      </c>
      <c r="F33" s="95">
        <f>'تفاصيل يوم رانا'!B64</f>
        <v>12940</v>
      </c>
      <c r="G33" s="95">
        <f>'تفاصيل يوم رانا'!E64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الصاوي'!B28</f>
        <v>0</v>
      </c>
      <c r="E34" s="177">
        <f>F34/'غياب سلمي الصاوي'!S26</f>
        <v>5569</v>
      </c>
      <c r="F34" s="95">
        <f>'تفاصيل يوم سلمي الصاوي'!B63</f>
        <v>38983</v>
      </c>
      <c r="G34" s="95">
        <f>'تفاصيل يوم سلمي الصاوي'!E63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سيلفيا'!B28</f>
        <v>0</v>
      </c>
      <c r="E35" s="177">
        <f>F35/'غياب سيلفيا'!S26</f>
        <v>3896.7142857142858</v>
      </c>
      <c r="F35" s="95">
        <f>'تفاصيل يوم سيلفيا'!B63</f>
        <v>27277</v>
      </c>
      <c r="G35" s="95">
        <f>'تفاصيل يوم سيلفيا'!E63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شهد'!B28</f>
        <v>0</v>
      </c>
      <c r="E36" s="177">
        <f>F36/'غياب شهد'!S26</f>
        <v>2661</v>
      </c>
      <c r="F36" s="95">
        <f>'تفاصيل يوم شهد'!B63</f>
        <v>5322</v>
      </c>
      <c r="G36" s="95">
        <f>'تفاصيل يوم شهد'!E63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سمية'!B28</f>
        <v>0</v>
      </c>
      <c r="E37" s="177">
        <f>F37/'غياب سمية'!S26</f>
        <v>0</v>
      </c>
      <c r="F37" s="95">
        <f>'تفاصيل يوم سمية'!B63</f>
        <v>0</v>
      </c>
      <c r="G37" s="95">
        <f>'تفاصيل يوم سمية'!E63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هويدا'!B28</f>
        <v>0</v>
      </c>
      <c r="E38" s="177">
        <f>F38/'غياب هوايدا'!S26</f>
        <v>3729</v>
      </c>
      <c r="F38" s="95">
        <f>'تفاصيل يوم هويدا'!B63</f>
        <v>22374</v>
      </c>
      <c r="G38" s="95">
        <f>'تفاصيل يوم هويدا'!E63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سوزان'!B28</f>
        <v>0</v>
      </c>
      <c r="E39" s="177">
        <f>F39/'غياب سوزان'!S26</f>
        <v>4711.8571428571431</v>
      </c>
      <c r="F39" s="95">
        <f>'تفاصيل يوم سوزان'!B63</f>
        <v>32983</v>
      </c>
      <c r="G39" s="95">
        <f>'تفاصيل يوم سوزان'!E63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تقي'!B28</f>
        <v>0</v>
      </c>
      <c r="E40" s="177">
        <f>F40/'غياب تقي'!S26</f>
        <v>4151.4285714285716</v>
      </c>
      <c r="F40" s="95">
        <f>'تفاصيل يوم تقي'!B63</f>
        <v>29060</v>
      </c>
      <c r="G40" s="95">
        <f>'تفاصيل يوم تقي'!E63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400-000000000000}"/>
  <mergeCells count="2">
    <mergeCell ref="B41:D41"/>
    <mergeCell ref="H40:I40"/>
  </mergeCells>
  <conditionalFormatting sqref="I30">
    <cfRule type="top10" dxfId="8" priority="1" bottom="1" rank="1"/>
  </conditionalFormatting>
  <hyperlinks>
    <hyperlink ref="B4" location="'تفاصيل يوم عمرو'!A1" display="عمرو" xr:uid="{00000000-0004-0000-4400-000000000000}"/>
    <hyperlink ref="B5" location="'تفاصيل يوم ميرهان'!A1" display="ميرهان" xr:uid="{00000000-0004-0000-4400-000001000000}"/>
    <hyperlink ref="B7" location="'تفاصيل يوم ايه عبده'!A1" display="ايه عبده" xr:uid="{00000000-0004-0000-4400-000002000000}"/>
    <hyperlink ref="B8" location="'تفاصيل يوم نور فرحات'!A1" display="نور فرحات" xr:uid="{00000000-0004-0000-4400-000003000000}"/>
    <hyperlink ref="B10" location="'تفاصيل يوم اسماء'!A1" display="أسماء" xr:uid="{00000000-0004-0000-4400-000004000000}"/>
    <hyperlink ref="B11" location="'تفاصيل يوم حسني'!A1" display="حسني" xr:uid="{00000000-0004-0000-4400-000005000000}"/>
    <hyperlink ref="B13" location="'تفاصيل يوم هبه'!A1" display="هبة" xr:uid="{00000000-0004-0000-4400-000006000000}"/>
    <hyperlink ref="B15" location="'تفاصيل يوم مونيكا'!A1" display="مونيكا" xr:uid="{00000000-0004-0000-4400-000007000000}"/>
    <hyperlink ref="B17" location="'تفاصيل يوم فاطمه خطاب'!A1" display="فاطمه خطاب" xr:uid="{00000000-0004-0000-4400-000008000000}"/>
    <hyperlink ref="B18" location="'تفاصيل يوم دنيا'!A1" display="دنيا" xr:uid="{00000000-0004-0000-4400-000009000000}"/>
    <hyperlink ref="B19" location="'تفاصيل يوم كيرلس سمير'!A1" display="كيرلس سمير" xr:uid="{00000000-0004-0000-4400-00000A000000}"/>
    <hyperlink ref="B20" location="'تفاصيل يوم محمد حسن'!A1" display="محمد حسن" xr:uid="{00000000-0004-0000-4400-00000B000000}"/>
    <hyperlink ref="B21" location="'تفاصيل يوم محمد بدر'!A1" display="محمد بدر" xr:uid="{00000000-0004-0000-4400-00000C000000}"/>
    <hyperlink ref="B22" location="'تفاصيل يوم محمود صبحي'!A1" display="محمود صبحي" xr:uid="{00000000-0004-0000-4400-00000D000000}"/>
    <hyperlink ref="B23" location="'تفاصيل يوم مروان'!A1" display=" مروان" xr:uid="{00000000-0004-0000-4400-00000E000000}"/>
    <hyperlink ref="B24" location="'تفاصيل يوم مريم درويش'!A1" display="مريم درويش" xr:uid="{00000000-0004-0000-4400-00000F000000}"/>
    <hyperlink ref="B25" location="'تفاصيل يوم مريم احمد'!A1" display="مريم احمد" xr:uid="{00000000-0004-0000-4400-000010000000}"/>
    <hyperlink ref="B26" location="'تفاصيل يوم مروة السعداوي'!A1" display="مروة السعداوي" xr:uid="{00000000-0004-0000-4400-000011000000}"/>
    <hyperlink ref="B27" location="'تفاصيل يوم مروة جمال'!A1" display="مروة جمال" xr:uid="{00000000-0004-0000-4400-000012000000}"/>
    <hyperlink ref="B28" location="'تفاصيل يوم منه'!A1" display="منة" xr:uid="{00000000-0004-0000-4400-000013000000}"/>
    <hyperlink ref="B29" location="'تفاصيل يوم غاده'!A1" display="غادة" xr:uid="{00000000-0004-0000-4400-000014000000}"/>
    <hyperlink ref="B31" location="'تفاصيل يوم نرمين'!A1" display="نرمين " xr:uid="{00000000-0004-0000-4400-000015000000}"/>
    <hyperlink ref="B32" location="'تفاصيل يوم نور عبداللاه'!A1" display="نور عبدلاه" xr:uid="{00000000-0004-0000-4400-000016000000}"/>
    <hyperlink ref="B33" location="'تفاصيل يوم رانا'!A1" display="رانا" xr:uid="{00000000-0004-0000-4400-000017000000}"/>
    <hyperlink ref="B34" location="'تفاصيل يوم سلمي الصاوي'!A1" display="سلمى الصاوي" xr:uid="{00000000-0004-0000-4400-000018000000}"/>
    <hyperlink ref="B35" location="'تفاصيل يوم سيلفيا'!A1" display="سيلفيا" xr:uid="{00000000-0004-0000-4400-000019000000}"/>
    <hyperlink ref="B36" location="'تفاصيل يوم شهد'!A1" display="شهد" xr:uid="{00000000-0004-0000-4400-00001A000000}"/>
    <hyperlink ref="B37" location="'تفاصيل يوم سمية'!A1" display="سمية" xr:uid="{00000000-0004-0000-4400-00001B000000}"/>
    <hyperlink ref="B39" location="'تفاصيل يوم سوزان'!A1" display="سوزان" xr:uid="{00000000-0004-0000-4400-00001C000000}"/>
    <hyperlink ref="B40" location="'تفاصيل يوم تقي'!A1" display="تقي" xr:uid="{00000000-0004-0000-4400-00001D000000}"/>
    <hyperlink ref="B38" location="'تفاصيل يوم هويدا'!A1" display="هوايدا محمد" xr:uid="{52380D17-E6D3-4B89-8463-7DE8D0A94F1D}"/>
    <hyperlink ref="B9" location="'تفاصيل نور مراجع'!A1" display="نور فرحات" xr:uid="{0AED6FAC-330D-4380-8355-BC9195BE6B50}"/>
    <hyperlink ref="B12" location="'تفاصيل هبه كاتب'!A1" display="هبة" xr:uid="{64B7504E-FC2D-40F9-8140-DFE080B3E975}"/>
    <hyperlink ref="B30" location="'تفاصيل يوم غاده يوسف'!A1" display="غاده يوسف" xr:uid="{B4462091-FC3F-4AE4-82C0-06B9057C752A}"/>
    <hyperlink ref="B14" location="'تفاصيل يوم مونيكا كاتب'!A1" display="مونيكا" xr:uid="{DC01335B-93FD-48A1-8A76-55C8B0F4FDA6}"/>
  </hyperlink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عمرو'!B29</f>
        <v>0</v>
      </c>
      <c r="E4" s="177">
        <f>F4/'غياب عمرو'!S27</f>
        <v>0</v>
      </c>
      <c r="F4" s="95">
        <f>'تفاصيل يوم عمرو'!B64</f>
        <v>0</v>
      </c>
      <c r="G4" s="95">
        <f>'تفاصيل يوم عمرو'!E64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ميرهان'!B32</f>
        <v>0</v>
      </c>
      <c r="E5" s="177">
        <f>F5/'غياب ميرهان'!S27</f>
        <v>1382.5714285714287</v>
      </c>
      <c r="F5" s="95">
        <f>'تفاصيل يوم ميرهان'!B67</f>
        <v>9678</v>
      </c>
      <c r="G5" s="95">
        <f>'تفاصيل يوم ميرهان'!E67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عبده'!B29</f>
        <v>0</v>
      </c>
      <c r="E7" s="177">
        <f>F7/'غياب ايه عبده'!S27</f>
        <v>8467.1428571428569</v>
      </c>
      <c r="F7" s="95">
        <f>'تفاصيل يوم ايه عبده'!B64</f>
        <v>59270</v>
      </c>
      <c r="G7" s="95">
        <f>'تفاصيل يوم ايه عبده'!E64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فرحات'!B29</f>
        <v>0</v>
      </c>
      <c r="E8" s="192">
        <f>F8/'غياب نور فرحات'!S27</f>
        <v>564.5</v>
      </c>
      <c r="F8" s="162">
        <f>'تفاصيل يوم نور فرحات'!B64</f>
        <v>3387</v>
      </c>
      <c r="G8" s="162">
        <f>'تفاصيل يوم نور فرحات'!E64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مراجع'!B29</f>
        <v>0</v>
      </c>
      <c r="E9" s="177">
        <f>F9/'غياب نور فرحات'!S27</f>
        <v>21841.833333333332</v>
      </c>
      <c r="F9" s="95">
        <f>'تفاصيل نور مراجع'!B64</f>
        <v>131051</v>
      </c>
      <c r="G9" s="95">
        <f>'تفاصيل نور مراجع'!E64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اسماء'!B29</f>
        <v>0</v>
      </c>
      <c r="E10" s="177">
        <f>F10/'غياب اسماء'!S27</f>
        <v>8580.2857142857138</v>
      </c>
      <c r="F10" s="95">
        <f>'تفاصيل يوم اسماء'!B64</f>
        <v>60062</v>
      </c>
      <c r="G10" s="95">
        <f>'تفاصيل يوم اسماء'!E64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حسني'!B29</f>
        <v>0</v>
      </c>
      <c r="E11" s="177">
        <f>F11/'غياب حسني'!S27</f>
        <v>0</v>
      </c>
      <c r="F11" s="95">
        <f>'تفاصيل يوم حسني'!B64</f>
        <v>0</v>
      </c>
      <c r="G11" s="95">
        <f>'تفاصيل يوم حسني'!E64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كاتب'!B29</f>
        <v>0</v>
      </c>
      <c r="E12" s="192">
        <f>F12/'غياب هبه'!S27</f>
        <v>2199.4285714285716</v>
      </c>
      <c r="F12" s="162">
        <f>'تفاصيل هبه كاتب'!B64</f>
        <v>15396</v>
      </c>
      <c r="G12" s="162">
        <f>'تفاصيل هبه كاتب'!E64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هبه'!B29</f>
        <v>0</v>
      </c>
      <c r="E13" s="177">
        <f>F13/'غياب هبه'!S27</f>
        <v>24832.428571428572</v>
      </c>
      <c r="F13" s="95">
        <f>'تفاصيل يوم هبه'!B64</f>
        <v>173827</v>
      </c>
      <c r="G13" s="95">
        <f>'تفاصيل يوم هبه'!E64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كاتب'!B29</f>
        <v>0</v>
      </c>
      <c r="E14" s="162">
        <f>F14/'غياب مونيكا'!S27</f>
        <v>1973.3333333333333</v>
      </c>
      <c r="F14" s="162">
        <f>'تفاصيل يوم مونيكا كاتب'!B64</f>
        <v>11840</v>
      </c>
      <c r="G14" s="162">
        <f>'تفاصيل يوم مونيكا كاتب'!E64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مونيكا'!B29</f>
        <v>0</v>
      </c>
      <c r="E15" s="177">
        <f>F15/'غياب مونيكا'!S27</f>
        <v>9395.6666666666661</v>
      </c>
      <c r="F15" s="95">
        <f>'تفاصيل يوم مونيكا'!B64</f>
        <v>56374</v>
      </c>
      <c r="G15" s="95">
        <f>'تفاصيل يوم مونيكا'!E64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خطاب'!B29</f>
        <v>0</v>
      </c>
      <c r="E17" s="177">
        <f>F17/'فاطمه خطاب'!S27</f>
        <v>3861.2857142857142</v>
      </c>
      <c r="F17" s="95">
        <f>'تفاصيل يوم فاطمه خطاب'!B64</f>
        <v>27029</v>
      </c>
      <c r="G17" s="95">
        <f>'تفاصيل يوم فاطمه خطاب'!E64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دنيا'!B29</f>
        <v>0</v>
      </c>
      <c r="E18" s="177">
        <f>F18/'غياب دنيا'!S27</f>
        <v>4258.333333333333</v>
      </c>
      <c r="F18" s="95">
        <f>'تفاصيل يوم دنيا'!B64</f>
        <v>25550</v>
      </c>
      <c r="G18" s="95">
        <f>'تفاصيل يوم دنيا'!E64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سمير'!B29</f>
        <v>0</v>
      </c>
      <c r="E19" s="177">
        <f>F19/'غياب كيرلس سمير'!S27</f>
        <v>7353.5</v>
      </c>
      <c r="F19" s="95">
        <f>'تفاصيل يوم كيرلس سمير'!B64</f>
        <v>44121</v>
      </c>
      <c r="G19" s="95">
        <f>'تفاصيل يوم كيرلس سمير'!E64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حسن'!B29</f>
        <v>0</v>
      </c>
      <c r="E20" s="177">
        <f>F20/'غياب محمد حسن'!S27</f>
        <v>5102</v>
      </c>
      <c r="F20" s="95">
        <f>'تفاصيل يوم محمد حسن'!B64</f>
        <v>30612</v>
      </c>
      <c r="G20" s="95">
        <f>'تفاصيل يوم محمد حسن'!E64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بدر'!B29</f>
        <v>0</v>
      </c>
      <c r="E21" s="177">
        <f>F21/' غياب محمد بدر'!S27</f>
        <v>3995.8571428571427</v>
      </c>
      <c r="F21" s="95">
        <f>'تفاصيل يوم محمد بدر'!B64</f>
        <v>27971</v>
      </c>
      <c r="G21" s="95">
        <f>'تفاصيل يوم محمد بدر'!E64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صبحي'!B29</f>
        <v>0</v>
      </c>
      <c r="E22" s="177">
        <f>F22/'غياب محمود صبحي'!S27</f>
        <v>4518.1428571428569</v>
      </c>
      <c r="F22" s="95">
        <f>'تفاصيل يوم محمود صبحي'!B64</f>
        <v>31627</v>
      </c>
      <c r="G22" s="95">
        <f>'تفاصيل يوم محمود صبحي'!E64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مروان'!B29</f>
        <v>0</v>
      </c>
      <c r="E23" s="177">
        <f>F23/'غياب مروان'!S27</f>
        <v>4746.125</v>
      </c>
      <c r="F23" s="95">
        <f>'تفاصيل يوم مروان'!B64</f>
        <v>37969</v>
      </c>
      <c r="G23" s="95">
        <f>'تفاصيل يوم مروان'!E64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درويش'!B29</f>
        <v>0</v>
      </c>
      <c r="E24" s="177">
        <f>F24/'غياب مريم درويش'!S27</f>
        <v>4948.8571428571431</v>
      </c>
      <c r="F24" s="95">
        <f>'تفاصيل يوم مريم درويش'!B64</f>
        <v>34642</v>
      </c>
      <c r="G24" s="95">
        <f>'تفاصيل يوم مريم درويش'!E64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احمد'!B29</f>
        <v>0</v>
      </c>
      <c r="E25" s="177">
        <f>F25/'غياب مريم احمد'!S27</f>
        <v>4596.8</v>
      </c>
      <c r="F25" s="95">
        <f>'تفاصيل يوم مريم احمد'!B64</f>
        <v>22984</v>
      </c>
      <c r="G25" s="95">
        <f>'تفاصيل يوم مريم احمد'!E64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السعداوي'!B29</f>
        <v>0</v>
      </c>
      <c r="E26" s="177">
        <f>F26/'غياب مروة السعداوي'!S27</f>
        <v>10918.285714285714</v>
      </c>
      <c r="F26" s="95">
        <f>'تفاصيل يوم مروة السعداوي'!B64</f>
        <v>76428</v>
      </c>
      <c r="G26" s="95">
        <f>'تفاصيل يوم مروة السعداوي'!E64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جمال'!B29</f>
        <v>0</v>
      </c>
      <c r="E27" s="177">
        <f>F27/'غياب مروة جمال'!S27</f>
        <v>4620.25</v>
      </c>
      <c r="F27" s="95">
        <f>'تفاصيل يوم مروة جمال'!B64</f>
        <v>36962</v>
      </c>
      <c r="G27" s="95">
        <f>'تفاصيل يوم مروة جمال'!E64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منه'!B29</f>
        <v>0</v>
      </c>
      <c r="E28" s="177">
        <f>F28/'غياب منة'!S27</f>
        <v>10450.666666666666</v>
      </c>
      <c r="F28" s="95">
        <f>'تفاصيل يوم منه'!B64</f>
        <v>62704</v>
      </c>
      <c r="G28" s="95">
        <f>'تفاصيل يوم منه'!E64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غاده'!B29</f>
        <v>0</v>
      </c>
      <c r="E29" s="177">
        <f>F29/'غياب غادة'!S27</f>
        <v>3976.5</v>
      </c>
      <c r="F29" s="95">
        <f>'تفاصيل يوم غاده'!B64</f>
        <v>23859</v>
      </c>
      <c r="G29" s="95">
        <f>'تفاصيل يوم غاده'!E64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يوسف'!B29</f>
        <v>0</v>
      </c>
      <c r="E30" s="177">
        <f>F30/'غياب غاده يوسف'!S27</f>
        <v>2508.8571428571427</v>
      </c>
      <c r="F30" s="95">
        <f>'تفاصيل يوم غاده يوسف'!B64</f>
        <v>17562</v>
      </c>
      <c r="G30" s="95">
        <f>'تفاصيل يوم غاده يوسف'!E64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نرمين'!B29</f>
        <v>0</v>
      </c>
      <c r="E31" s="177">
        <f>F31/'غياب نرمين'!S27</f>
        <v>4375.75</v>
      </c>
      <c r="F31" s="95">
        <f>'تفاصيل يوم نرمين'!B64</f>
        <v>35006</v>
      </c>
      <c r="G31" s="95">
        <f>'تفاصيل يوم نرمين'!E64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عبداللاه'!B29</f>
        <v>0</v>
      </c>
      <c r="E32" s="177">
        <f>F32/'غياب نور عبداللاه'!S27</f>
        <v>0</v>
      </c>
      <c r="F32" s="95">
        <f>'تفاصيل يوم نور عبداللاه'!B64</f>
        <v>0</v>
      </c>
      <c r="G32" s="95">
        <f>'تفاصيل يوم نور عبداللاه'!E64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رانا'!B30</f>
        <v>0</v>
      </c>
      <c r="E33" s="177">
        <f>F33/'غياب رانا'!S27</f>
        <v>3235</v>
      </c>
      <c r="F33" s="95">
        <f>'تفاصيل يوم رانا'!B65</f>
        <v>12940</v>
      </c>
      <c r="G33" s="95">
        <f>'تفاصيل يوم رانا'!E65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الصاوي'!B29</f>
        <v>0</v>
      </c>
      <c r="E34" s="177">
        <f>F34/'غياب سلمي الصاوي'!S27</f>
        <v>5569</v>
      </c>
      <c r="F34" s="95">
        <f>'تفاصيل يوم سلمي الصاوي'!B64</f>
        <v>38983</v>
      </c>
      <c r="G34" s="95">
        <f>'تفاصيل يوم سلمي الصاوي'!E64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سيلفيا'!B29</f>
        <v>0</v>
      </c>
      <c r="E35" s="177">
        <f>F35/'غياب سيلفيا'!S27</f>
        <v>3896.7142857142858</v>
      </c>
      <c r="F35" s="95">
        <f>'تفاصيل يوم سيلفيا'!B64</f>
        <v>27277</v>
      </c>
      <c r="G35" s="95">
        <f>'تفاصيل يوم سيلفيا'!E64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شهد'!B29</f>
        <v>0</v>
      </c>
      <c r="E36" s="177">
        <f>F36/'غياب شهد'!S27</f>
        <v>2661</v>
      </c>
      <c r="F36" s="95">
        <f>'تفاصيل يوم شهد'!B64</f>
        <v>5322</v>
      </c>
      <c r="G36" s="95">
        <f>'تفاصيل يوم شهد'!E64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سمية'!B29</f>
        <v>0</v>
      </c>
      <c r="E37" s="177">
        <f>F37/'غياب سمية'!S27</f>
        <v>0</v>
      </c>
      <c r="F37" s="95">
        <f>'تفاصيل يوم سمية'!B64</f>
        <v>0</v>
      </c>
      <c r="G37" s="95">
        <f>'تفاصيل يوم سمية'!E64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هويدا'!B29</f>
        <v>0</v>
      </c>
      <c r="E38" s="177">
        <f>F38/'غياب هوايدا'!S27</f>
        <v>3729</v>
      </c>
      <c r="F38" s="95">
        <f>'تفاصيل يوم هويدا'!B64</f>
        <v>22374</v>
      </c>
      <c r="G38" s="95">
        <f>'تفاصيل يوم هويدا'!E64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سوزان'!B29</f>
        <v>0</v>
      </c>
      <c r="E39" s="177">
        <f>F39/'غياب سوزان'!S27</f>
        <v>4711.8571428571431</v>
      </c>
      <c r="F39" s="95">
        <f>'تفاصيل يوم سوزان'!B64</f>
        <v>32983</v>
      </c>
      <c r="G39" s="95">
        <f>'تفاصيل يوم سوزان'!E64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تقي'!B29</f>
        <v>0</v>
      </c>
      <c r="E40" s="177">
        <f>F40/'غياب تقي'!S27</f>
        <v>4151.4285714285716</v>
      </c>
      <c r="F40" s="95">
        <f>'تفاصيل يوم تقي'!B64</f>
        <v>29060</v>
      </c>
      <c r="G40" s="95">
        <f>'تفاصيل يوم تقي'!E64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500-000000000000}"/>
  <mergeCells count="2">
    <mergeCell ref="B41:D41"/>
    <mergeCell ref="H40:I40"/>
  </mergeCells>
  <conditionalFormatting sqref="I30">
    <cfRule type="top10" dxfId="7" priority="1" bottom="1" rank="1"/>
  </conditionalFormatting>
  <hyperlinks>
    <hyperlink ref="B4" location="'تفاصيل يوم عمرو'!A1" display="عمرو" xr:uid="{00000000-0004-0000-4500-000000000000}"/>
    <hyperlink ref="B5" location="'تفاصيل يوم ميرهان'!A1" display="ميرهان" xr:uid="{00000000-0004-0000-4500-000001000000}"/>
    <hyperlink ref="B7" location="'تفاصيل يوم ايه عبده'!A1" display="ايه عبده" xr:uid="{00000000-0004-0000-4500-000002000000}"/>
    <hyperlink ref="B8" location="'تفاصيل يوم نور فرحات'!A1" display="نور فرحات" xr:uid="{00000000-0004-0000-4500-000003000000}"/>
    <hyperlink ref="B10" location="'تفاصيل يوم اسماء'!A1" display="أسماء" xr:uid="{00000000-0004-0000-4500-000004000000}"/>
    <hyperlink ref="B11" location="'تفاصيل يوم حسني'!A1" display="حسني" xr:uid="{00000000-0004-0000-4500-000005000000}"/>
    <hyperlink ref="B13" location="'تفاصيل يوم هبه'!A1" display="هبة" xr:uid="{00000000-0004-0000-4500-000006000000}"/>
    <hyperlink ref="B15" location="'تفاصيل يوم مونيكا'!A1" display="مونيكا" xr:uid="{00000000-0004-0000-4500-000007000000}"/>
    <hyperlink ref="B17" location="'تفاصيل يوم فاطمه خطاب'!A1" display="فاطمه خطاب" xr:uid="{00000000-0004-0000-4500-000008000000}"/>
    <hyperlink ref="B18" location="'تفاصيل يوم دنيا'!A1" display="دنيا" xr:uid="{00000000-0004-0000-4500-000009000000}"/>
    <hyperlink ref="B19" location="'تفاصيل يوم كيرلس سمير'!A1" display="كيرلس سمير" xr:uid="{00000000-0004-0000-4500-00000A000000}"/>
    <hyperlink ref="B20" location="'تفاصيل يوم محمد حسن'!A1" display="محمد حسن" xr:uid="{00000000-0004-0000-4500-00000B000000}"/>
    <hyperlink ref="B21" location="'تفاصيل يوم محمد بدر'!A1" display="محمد بدر" xr:uid="{00000000-0004-0000-4500-00000C000000}"/>
    <hyperlink ref="B22" location="'تفاصيل يوم محمود صبحي'!A1" display="محمود صبحي" xr:uid="{00000000-0004-0000-4500-00000D000000}"/>
    <hyperlink ref="B23" location="'تفاصيل يوم مروان'!A1" display=" مروان" xr:uid="{00000000-0004-0000-4500-00000E000000}"/>
    <hyperlink ref="B24" location="'تفاصيل يوم مريم درويش'!A1" display="مريم درويش" xr:uid="{00000000-0004-0000-4500-00000F000000}"/>
    <hyperlink ref="B25" location="'تفاصيل يوم مريم احمد'!A1" display="مريم احمد" xr:uid="{00000000-0004-0000-4500-000010000000}"/>
    <hyperlink ref="B26" location="'تفاصيل يوم مروة السعداوي'!A1" display="مروة السعداوي" xr:uid="{00000000-0004-0000-4500-000011000000}"/>
    <hyperlink ref="B27" location="'تفاصيل يوم مروة جمال'!A1" display="مروة جمال" xr:uid="{00000000-0004-0000-4500-000012000000}"/>
    <hyperlink ref="B28" location="'تفاصيل يوم منه'!A1" display="منة" xr:uid="{00000000-0004-0000-4500-000013000000}"/>
    <hyperlink ref="B29" location="'تفاصيل يوم غاده'!A1" display="غادة" xr:uid="{00000000-0004-0000-4500-000014000000}"/>
    <hyperlink ref="B31" location="'تفاصيل يوم نرمين'!A1" display="نرمين " xr:uid="{00000000-0004-0000-4500-000015000000}"/>
    <hyperlink ref="B32" location="'تفاصيل يوم نور عبداللاه'!A1" display="نور عبدلاه" xr:uid="{00000000-0004-0000-4500-000016000000}"/>
    <hyperlink ref="B33" location="'تفاصيل يوم رانا'!A1" display="رانا" xr:uid="{00000000-0004-0000-4500-000017000000}"/>
    <hyperlink ref="B34" location="'تفاصيل يوم سلمي الصاوي'!A1" display="سلمى الصاوي" xr:uid="{00000000-0004-0000-4500-000018000000}"/>
    <hyperlink ref="B35" location="'تفاصيل يوم سيلفيا'!A1" display="سيلفيا" xr:uid="{00000000-0004-0000-4500-000019000000}"/>
    <hyperlink ref="B36" location="'تفاصيل يوم شهد'!A1" display="شهد" xr:uid="{00000000-0004-0000-4500-00001A000000}"/>
    <hyperlink ref="B37" location="'تفاصيل يوم سمية'!A1" display="سمية" xr:uid="{00000000-0004-0000-4500-00001B000000}"/>
    <hyperlink ref="B39" location="'تفاصيل يوم سوزان'!A1" display="سوزان" xr:uid="{00000000-0004-0000-4500-00001C000000}"/>
    <hyperlink ref="B40" location="'تفاصيل يوم تقي'!A1" display="تقي" xr:uid="{00000000-0004-0000-4500-00001D000000}"/>
    <hyperlink ref="B38" location="'تفاصيل يوم هويدا'!A1" display="هوايدا محمد" xr:uid="{01240211-B1D3-458E-9A0B-69F3FE441B1A}"/>
    <hyperlink ref="B9" location="'تفاصيل نور مراجع'!A1" display="نور فرحات" xr:uid="{AB1DCFC4-0DF6-43BB-9AE4-56EB51DAEF21}"/>
    <hyperlink ref="B12" location="'تفاصيل هبه كاتب'!A1" display="هبة" xr:uid="{25506DC9-1FDF-4BCE-8352-32DFF3E5891B}"/>
    <hyperlink ref="B30" location="'تفاصيل يوم غاده يوسف'!A1" display="غاده يوسف" xr:uid="{9BA05548-E8B0-409E-A4A5-B44587B7FFB4}"/>
    <hyperlink ref="B14" location="'تفاصيل يوم مونيكا كاتب'!A1" display="مونيكا" xr:uid="{F46ED21E-FC14-45BE-826D-CB1024229925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47"/>
      <c r="E1" s="47"/>
      <c r="F1" s="54"/>
      <c r="G1" s="54"/>
    </row>
    <row r="2" spans="1:19" ht="15" customHeight="1" x14ac:dyDescent="0.25">
      <c r="B2" s="49"/>
      <c r="C2" s="49"/>
      <c r="D2" s="47"/>
      <c r="E2" s="47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عمرو'!B30</f>
        <v>0</v>
      </c>
      <c r="E4" s="177">
        <f>F4/'غياب عمرو'!S28</f>
        <v>0</v>
      </c>
      <c r="F4" s="95">
        <f>'تفاصيل يوم عمرو'!B65</f>
        <v>0</v>
      </c>
      <c r="G4" s="95">
        <f>'تفاصيل يوم عمرو'!E65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ميرهان'!B33</f>
        <v>0</v>
      </c>
      <c r="E5" s="177">
        <f>F5/'غياب ميرهان'!S28</f>
        <v>1382.5714285714287</v>
      </c>
      <c r="F5" s="95">
        <f>'تفاصيل يوم ميرهان'!B68</f>
        <v>9678</v>
      </c>
      <c r="G5" s="95">
        <f>'تفاصيل يوم ميرهان'!E68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عبده'!B30</f>
        <v>0</v>
      </c>
      <c r="E7" s="177">
        <f>F7/'غياب ايه عبده'!S28</f>
        <v>8467.1428571428569</v>
      </c>
      <c r="F7" s="95">
        <f>'تفاصيل يوم ايه عبده'!B65</f>
        <v>59270</v>
      </c>
      <c r="G7" s="95">
        <f>'تفاصيل يوم ايه عبده'!E65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فرحات'!B30</f>
        <v>0</v>
      </c>
      <c r="E8" s="192">
        <f>F8/'غياب نور فرحات'!S28</f>
        <v>564.5</v>
      </c>
      <c r="F8" s="162">
        <f>'تفاصيل يوم نور فرحات'!B65</f>
        <v>3387</v>
      </c>
      <c r="G8" s="162">
        <f>'تفاصيل يوم نور فرحات'!E65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مراجع'!B30</f>
        <v>0</v>
      </c>
      <c r="E9" s="177">
        <f>F9/'غياب نور فرحات'!S28</f>
        <v>21841.833333333332</v>
      </c>
      <c r="F9" s="95">
        <f>'تفاصيل نور مراجع'!B65</f>
        <v>131051</v>
      </c>
      <c r="G9" s="95">
        <f>'تفاصيل نور مراجع'!E65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اسماء'!B30</f>
        <v>0</v>
      </c>
      <c r="E10" s="177">
        <f>F10/'غياب اسماء'!S28</f>
        <v>8580.2857142857138</v>
      </c>
      <c r="F10" s="95">
        <f>'تفاصيل يوم اسماء'!B65</f>
        <v>60062</v>
      </c>
      <c r="G10" s="95">
        <f>'تفاصيل يوم اسماء'!E65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حسني'!B30</f>
        <v>0</v>
      </c>
      <c r="E11" s="177">
        <f>F11/'غياب حسني'!S28</f>
        <v>0</v>
      </c>
      <c r="F11" s="95">
        <f>'تفاصيل يوم حسني'!B65</f>
        <v>0</v>
      </c>
      <c r="G11" s="95">
        <f>'تفاصيل يوم حسني'!E65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كاتب'!B30</f>
        <v>0</v>
      </c>
      <c r="E12" s="192">
        <f>F12/'غياب هبه'!S28</f>
        <v>2199.4285714285716</v>
      </c>
      <c r="F12" s="162">
        <f>'تفاصيل هبه كاتب'!B65</f>
        <v>15396</v>
      </c>
      <c r="G12" s="162">
        <f>'تفاصيل هبه كاتب'!E65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هبه'!B30</f>
        <v>0</v>
      </c>
      <c r="E13" s="177">
        <f>F13/'غياب هبه'!S28</f>
        <v>24832.428571428572</v>
      </c>
      <c r="F13" s="95">
        <f>'تفاصيل يوم هبه'!B65</f>
        <v>173827</v>
      </c>
      <c r="G13" s="95">
        <f>'تفاصيل يوم هبه'!E65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كاتب'!B30</f>
        <v>0</v>
      </c>
      <c r="E14" s="162">
        <f>F14/'غياب مونيكا'!S28</f>
        <v>1973.3333333333333</v>
      </c>
      <c r="F14" s="162">
        <f>'تفاصيل يوم مونيكا كاتب'!B65</f>
        <v>11840</v>
      </c>
      <c r="G14" s="162">
        <f>'تفاصيل يوم مونيكا كاتب'!E65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مونيكا'!B30</f>
        <v>0</v>
      </c>
      <c r="E15" s="177">
        <f>F15/'غياب مونيكا'!S28</f>
        <v>9395.6666666666661</v>
      </c>
      <c r="F15" s="95">
        <f>'تفاصيل يوم مونيكا'!B65</f>
        <v>56374</v>
      </c>
      <c r="G15" s="95">
        <f>'تفاصيل يوم مونيكا'!E65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خطاب'!B30</f>
        <v>0</v>
      </c>
      <c r="E17" s="177">
        <f>F17/'فاطمه خطاب'!S28</f>
        <v>3861.2857142857142</v>
      </c>
      <c r="F17" s="95">
        <f>'تفاصيل يوم فاطمه خطاب'!B65</f>
        <v>27029</v>
      </c>
      <c r="G17" s="95">
        <f>'تفاصيل يوم فاطمه خطاب'!E65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دنيا'!B30</f>
        <v>0</v>
      </c>
      <c r="E18" s="177">
        <f>F18/'غياب دنيا'!S28</f>
        <v>4258.333333333333</v>
      </c>
      <c r="F18" s="95">
        <f>'تفاصيل يوم دنيا'!B65</f>
        <v>25550</v>
      </c>
      <c r="G18" s="95">
        <f>'تفاصيل يوم دنيا'!E65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سمير'!B30</f>
        <v>0</v>
      </c>
      <c r="E19" s="177">
        <f>F19/'غياب كيرلس سمير'!S28</f>
        <v>7353.5</v>
      </c>
      <c r="F19" s="95">
        <f>'تفاصيل يوم كيرلس سمير'!B65</f>
        <v>44121</v>
      </c>
      <c r="G19" s="95">
        <f>'تفاصيل يوم كيرلس سمير'!E65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حسن'!B30</f>
        <v>0</v>
      </c>
      <c r="E20" s="177">
        <f>F20/'غياب محمد حسن'!S28</f>
        <v>5102</v>
      </c>
      <c r="F20" s="95">
        <f>'تفاصيل يوم محمد حسن'!B65</f>
        <v>30612</v>
      </c>
      <c r="G20" s="95">
        <f>'تفاصيل يوم محمد حسن'!E65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بدر'!B30</f>
        <v>0</v>
      </c>
      <c r="E21" s="177">
        <f>F21/' غياب محمد بدر'!S28</f>
        <v>3995.8571428571427</v>
      </c>
      <c r="F21" s="95">
        <f>'تفاصيل يوم محمد بدر'!B65</f>
        <v>27971</v>
      </c>
      <c r="G21" s="95">
        <f>'تفاصيل يوم محمد بدر'!E65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صبحي'!B30</f>
        <v>0</v>
      </c>
      <c r="E22" s="177">
        <f>F22/'غياب محمود صبحي'!S28</f>
        <v>4518.1428571428569</v>
      </c>
      <c r="F22" s="95">
        <f>'تفاصيل يوم محمود صبحي'!B65</f>
        <v>31627</v>
      </c>
      <c r="G22" s="95">
        <f>'تفاصيل يوم محمود صبحي'!E65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مروان'!B30</f>
        <v>0</v>
      </c>
      <c r="E23" s="177">
        <f>F23/'غياب مروان'!S28</f>
        <v>4746.125</v>
      </c>
      <c r="F23" s="95">
        <f>'تفاصيل يوم مروان'!B65</f>
        <v>37969</v>
      </c>
      <c r="G23" s="95">
        <f>'تفاصيل يوم مروان'!E65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درويش'!B30</f>
        <v>0</v>
      </c>
      <c r="E24" s="177">
        <f>F24/'غياب مريم درويش'!S28</f>
        <v>4948.8571428571431</v>
      </c>
      <c r="F24" s="95">
        <f>'تفاصيل يوم مريم درويش'!B65</f>
        <v>34642</v>
      </c>
      <c r="G24" s="95">
        <f>'تفاصيل يوم مريم درويش'!E65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احمد'!B30</f>
        <v>0</v>
      </c>
      <c r="E25" s="177">
        <f>F25/'غياب مريم احمد'!S28</f>
        <v>4596.8</v>
      </c>
      <c r="F25" s="95">
        <f>'تفاصيل يوم مريم احمد'!B65</f>
        <v>22984</v>
      </c>
      <c r="G25" s="95">
        <f>'تفاصيل يوم مريم احمد'!E65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السعداوي'!B30</f>
        <v>0</v>
      </c>
      <c r="E26" s="177">
        <f>F26/'غياب مروة السعداوي'!S28</f>
        <v>10918.285714285714</v>
      </c>
      <c r="F26" s="95">
        <f>'تفاصيل يوم مروة السعداوي'!B65</f>
        <v>76428</v>
      </c>
      <c r="G26" s="95">
        <f>'تفاصيل يوم مروة السعداوي'!E65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جمال'!B30</f>
        <v>0</v>
      </c>
      <c r="E27" s="177">
        <f>F27/'غياب مروة جمال'!S28</f>
        <v>4620.25</v>
      </c>
      <c r="F27" s="95">
        <f>'تفاصيل يوم مروة جمال'!B65</f>
        <v>36962</v>
      </c>
      <c r="G27" s="95">
        <f>'تفاصيل يوم مروة جمال'!E65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منه'!B30</f>
        <v>0</v>
      </c>
      <c r="E28" s="177">
        <f>F28/'غياب منة'!S28</f>
        <v>10450.666666666666</v>
      </c>
      <c r="F28" s="95">
        <f>'تفاصيل يوم منه'!B65</f>
        <v>62704</v>
      </c>
      <c r="G28" s="95">
        <f>'تفاصيل يوم منه'!E65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غاده'!B30</f>
        <v>0</v>
      </c>
      <c r="E29" s="177">
        <f>F29/'غياب غادة'!S28</f>
        <v>3976.5</v>
      </c>
      <c r="F29" s="95">
        <f>'تفاصيل يوم غاده'!B65</f>
        <v>23859</v>
      </c>
      <c r="G29" s="95">
        <f>'تفاصيل يوم غاده'!E65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يوسف'!B30</f>
        <v>0</v>
      </c>
      <c r="E30" s="177">
        <f>F30/'غياب غاده يوسف'!S28</f>
        <v>2508.8571428571427</v>
      </c>
      <c r="F30" s="95">
        <f>'تفاصيل يوم غاده يوسف'!B65</f>
        <v>17562</v>
      </c>
      <c r="G30" s="95">
        <f>'تفاصيل يوم غاده يوسف'!E65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نرمين'!B30</f>
        <v>0</v>
      </c>
      <c r="E31" s="177">
        <f>F31/'غياب نرمين'!S28</f>
        <v>4375.75</v>
      </c>
      <c r="F31" s="95">
        <f>'تفاصيل يوم نرمين'!B65</f>
        <v>35006</v>
      </c>
      <c r="G31" s="95">
        <f>'تفاصيل يوم نرمين'!E65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عبداللاه'!B30</f>
        <v>0</v>
      </c>
      <c r="E32" s="177">
        <f>F32/'غياب نور عبداللاه'!S28</f>
        <v>0</v>
      </c>
      <c r="F32" s="95">
        <f>'تفاصيل يوم نور عبداللاه'!B65</f>
        <v>0</v>
      </c>
      <c r="G32" s="95">
        <f>'تفاصيل يوم نور عبداللاه'!E65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رانا'!B31</f>
        <v>0</v>
      </c>
      <c r="E33" s="177">
        <f>F33/'غياب رانا'!S28</f>
        <v>3235</v>
      </c>
      <c r="F33" s="95">
        <f>'تفاصيل يوم رانا'!B66</f>
        <v>12940</v>
      </c>
      <c r="G33" s="95">
        <f>'تفاصيل يوم رانا'!E66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الصاوي'!B30</f>
        <v>0</v>
      </c>
      <c r="E34" s="177">
        <f>F34/'غياب سلمي الصاوي'!S28</f>
        <v>5569</v>
      </c>
      <c r="F34" s="95">
        <f>'تفاصيل يوم سلمي الصاوي'!B65</f>
        <v>38983</v>
      </c>
      <c r="G34" s="95">
        <f>'تفاصيل يوم سلمي الصاوي'!E65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سيلفيا'!B30</f>
        <v>0</v>
      </c>
      <c r="E35" s="177">
        <f>F35/'غياب سيلفيا'!S28</f>
        <v>3896.7142857142858</v>
      </c>
      <c r="F35" s="95">
        <f>'تفاصيل يوم سيلفيا'!B65</f>
        <v>27277</v>
      </c>
      <c r="G35" s="95">
        <f>'تفاصيل يوم سيلفيا'!E65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شهد'!B30</f>
        <v>0</v>
      </c>
      <c r="E36" s="177">
        <f>F36/'غياب شهد'!S28</f>
        <v>2661</v>
      </c>
      <c r="F36" s="95">
        <f>'تفاصيل يوم شهد'!B65</f>
        <v>5322</v>
      </c>
      <c r="G36" s="95">
        <f>'تفاصيل يوم شهد'!E65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سمية'!B30</f>
        <v>0</v>
      </c>
      <c r="E37" s="177">
        <f>F37/'غياب سمية'!S28</f>
        <v>0</v>
      </c>
      <c r="F37" s="95">
        <f>'تفاصيل يوم سمية'!B65</f>
        <v>0</v>
      </c>
      <c r="G37" s="95">
        <f>'تفاصيل يوم سمية'!E65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هويدا'!B30</f>
        <v>0</v>
      </c>
      <c r="E38" s="177">
        <f>F38/'غياب هوايدا'!S28</f>
        <v>3729</v>
      </c>
      <c r="F38" s="95">
        <f>'تفاصيل يوم هويدا'!B65</f>
        <v>22374</v>
      </c>
      <c r="G38" s="95">
        <f>'تفاصيل يوم هويدا'!E65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سوزان'!B30</f>
        <v>0</v>
      </c>
      <c r="E39" s="177">
        <f>F39/'غياب سوزان'!S28</f>
        <v>4711.8571428571431</v>
      </c>
      <c r="F39" s="95">
        <f>'تفاصيل يوم سوزان'!B65</f>
        <v>32983</v>
      </c>
      <c r="G39" s="95">
        <f>'تفاصيل يوم سوزان'!E65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تقي'!B30</f>
        <v>0</v>
      </c>
      <c r="E40" s="177">
        <f>F40/'غياب تقي'!S28</f>
        <v>4151.4285714285716</v>
      </c>
      <c r="F40" s="95">
        <f>'تفاصيل يوم تقي'!B65</f>
        <v>29060</v>
      </c>
      <c r="G40" s="95">
        <f>'تفاصيل يوم تقي'!E65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600-000000000000}"/>
  <mergeCells count="2">
    <mergeCell ref="B41:D41"/>
    <mergeCell ref="H40:I40"/>
  </mergeCells>
  <conditionalFormatting sqref="I30">
    <cfRule type="top10" dxfId="6" priority="1" bottom="1" rank="1"/>
  </conditionalFormatting>
  <hyperlinks>
    <hyperlink ref="B4" location="'تفاصيل يوم عمرو'!A1" display="عمرو" xr:uid="{00000000-0004-0000-4600-000000000000}"/>
    <hyperlink ref="B5" location="'تفاصيل يوم ميرهان'!A1" display="ميرهان" xr:uid="{00000000-0004-0000-4600-000001000000}"/>
    <hyperlink ref="B7" location="'تفاصيل يوم ايه عبده'!A1" display="ايه عبده" xr:uid="{00000000-0004-0000-4600-000002000000}"/>
    <hyperlink ref="B8" location="'تفاصيل يوم نور فرحات'!A1" display="نور فرحات" xr:uid="{00000000-0004-0000-4600-000003000000}"/>
    <hyperlink ref="B10" location="'تفاصيل يوم اسماء'!A1" display="أسماء" xr:uid="{00000000-0004-0000-4600-000004000000}"/>
    <hyperlink ref="B11" location="'تفاصيل يوم حسني'!A1" display="حسني" xr:uid="{00000000-0004-0000-4600-000005000000}"/>
    <hyperlink ref="B13" location="'تفاصيل يوم هبه'!A1" display="هبة" xr:uid="{00000000-0004-0000-4600-000006000000}"/>
    <hyperlink ref="B15" location="'تفاصيل يوم مونيكا'!A1" display="مونيكا" xr:uid="{00000000-0004-0000-4600-000007000000}"/>
    <hyperlink ref="B17" location="'تفاصيل يوم فاطمه خطاب'!A1" display="فاطمه خطاب" xr:uid="{00000000-0004-0000-4600-000008000000}"/>
    <hyperlink ref="B18" location="'تفاصيل يوم دنيا'!A1" display="دنيا" xr:uid="{00000000-0004-0000-4600-000009000000}"/>
    <hyperlink ref="B19" location="'تفاصيل يوم كيرلس سمير'!A1" display="كيرلس سمير" xr:uid="{00000000-0004-0000-4600-00000A000000}"/>
    <hyperlink ref="B20" location="'تفاصيل يوم محمد حسن'!A1" display="محمد حسن" xr:uid="{00000000-0004-0000-4600-00000B000000}"/>
    <hyperlink ref="B21" location="'تفاصيل يوم محمد بدر'!A1" display="محمد بدر" xr:uid="{00000000-0004-0000-4600-00000C000000}"/>
    <hyperlink ref="B22" location="'تفاصيل يوم محمود صبحي'!A1" display="محمود صبحي" xr:uid="{00000000-0004-0000-4600-00000D000000}"/>
    <hyperlink ref="B23" location="'تفاصيل يوم مروان'!A1" display=" مروان" xr:uid="{00000000-0004-0000-4600-00000E000000}"/>
    <hyperlink ref="B24" location="'تفاصيل يوم مريم درويش'!A1" display="مريم درويش" xr:uid="{00000000-0004-0000-4600-00000F000000}"/>
    <hyperlink ref="B25" location="'تفاصيل يوم مريم احمد'!A1" display="مريم احمد" xr:uid="{00000000-0004-0000-4600-000010000000}"/>
    <hyperlink ref="B26" location="'تفاصيل يوم مروة السعداوي'!A1" display="مروة السعداوي" xr:uid="{00000000-0004-0000-4600-000011000000}"/>
    <hyperlink ref="B27" location="'تفاصيل يوم مروة جمال'!A1" display="مروة جمال" xr:uid="{00000000-0004-0000-4600-000012000000}"/>
    <hyperlink ref="B28" location="'تفاصيل يوم منه'!A1" display="منة" xr:uid="{00000000-0004-0000-4600-000013000000}"/>
    <hyperlink ref="B29" location="'تفاصيل يوم غاده'!A1" display="غادة" xr:uid="{00000000-0004-0000-4600-000014000000}"/>
    <hyperlink ref="B31" location="'تفاصيل يوم نرمين'!A1" display="نرمين " xr:uid="{00000000-0004-0000-4600-000015000000}"/>
    <hyperlink ref="B32" location="'تفاصيل يوم نور عبداللاه'!A1" display="نور عبدلاه" xr:uid="{00000000-0004-0000-4600-000016000000}"/>
    <hyperlink ref="B33" location="'تفاصيل يوم رانا'!A1" display="رانا" xr:uid="{00000000-0004-0000-4600-000017000000}"/>
    <hyperlink ref="B34" location="'تفاصيل يوم سلمي الصاوي'!A1" display="سلمى الصاوي" xr:uid="{00000000-0004-0000-4600-000018000000}"/>
    <hyperlink ref="B35" location="'تفاصيل يوم سيلفيا'!A1" display="سيلفيا" xr:uid="{00000000-0004-0000-4600-000019000000}"/>
    <hyperlink ref="B36" location="'تفاصيل يوم شهد'!A1" display="شهد" xr:uid="{00000000-0004-0000-4600-00001A000000}"/>
    <hyperlink ref="B37" location="'تفاصيل يوم سمية'!A1" display="سمية" xr:uid="{00000000-0004-0000-4600-00001B000000}"/>
    <hyperlink ref="B39" location="'تفاصيل يوم سوزان'!A1" display="سوزان" xr:uid="{00000000-0004-0000-4600-00001C000000}"/>
    <hyperlink ref="B40" location="'تفاصيل يوم تقي'!A1" display="تقي" xr:uid="{00000000-0004-0000-4600-00001D000000}"/>
    <hyperlink ref="B38" location="'تفاصيل يوم هويدا'!A1" display="هوايدا محمد" xr:uid="{83CAA74F-D6DA-4E1D-B783-B7D2B7757285}"/>
    <hyperlink ref="B9" location="'تفاصيل نور مراجع'!A1" display="نور فرحات" xr:uid="{AA873DC7-DDB6-454D-B4DE-FB4B674B896B}"/>
    <hyperlink ref="B12" location="'تفاصيل هبه كاتب'!A1" display="هبة" xr:uid="{F3122EDF-B716-4D63-B148-78B0798E0D7E}"/>
    <hyperlink ref="B30" location="'تفاصيل يوم غاده يوسف'!A1" display="غاده يوسف" xr:uid="{B843268D-2588-44AE-9676-3665DF34B97F}"/>
    <hyperlink ref="B14" location="'تفاصيل يوم مونيكا كاتب'!A1" display="مونيكا" xr:uid="{7B68ECA4-D946-4727-96AA-2FDD884E3451}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عمرو'!B31</f>
        <v>0</v>
      </c>
      <c r="E4" s="177">
        <f>F4/'غياب عمرو'!S29</f>
        <v>0</v>
      </c>
      <c r="F4" s="95">
        <f>'تفاصيل يوم عمرو'!B66</f>
        <v>0</v>
      </c>
      <c r="G4" s="95">
        <f>'تفاصيل يوم عمرو'!E66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ميرهان'!B34</f>
        <v>0</v>
      </c>
      <c r="E5" s="177">
        <f>F5/'غياب ميرهان'!S29</f>
        <v>1382.5714285714287</v>
      </c>
      <c r="F5" s="95">
        <f>'تفاصيل يوم ميرهان'!B69</f>
        <v>9678</v>
      </c>
      <c r="G5" s="95">
        <f>'تفاصيل يوم ميرهان'!E69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عبده'!B31</f>
        <v>0</v>
      </c>
      <c r="E7" s="177">
        <f>F7/'غياب ايه عبده'!S29</f>
        <v>8467.1428571428569</v>
      </c>
      <c r="F7" s="95">
        <f>'تفاصيل يوم ايه عبده'!B66</f>
        <v>59270</v>
      </c>
      <c r="G7" s="95">
        <f>'تفاصيل يوم ايه عبده'!E66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فرحات'!B31</f>
        <v>0</v>
      </c>
      <c r="E8" s="192">
        <f>F8/'غياب نور فرحات'!S29</f>
        <v>564.5</v>
      </c>
      <c r="F8" s="162">
        <f>'تفاصيل يوم نور فرحات'!B66</f>
        <v>3387</v>
      </c>
      <c r="G8" s="162">
        <f>'تفاصيل يوم نور فرحات'!E66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مراجع'!B31</f>
        <v>0</v>
      </c>
      <c r="E9" s="177">
        <f>F9/'غياب نور فرحات'!S29</f>
        <v>21841.833333333332</v>
      </c>
      <c r="F9" s="95">
        <f>'تفاصيل نور مراجع'!B66</f>
        <v>131051</v>
      </c>
      <c r="G9" s="95">
        <f>'تفاصيل نور مراجع'!E66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اسماء'!B31</f>
        <v>0</v>
      </c>
      <c r="E10" s="177">
        <f>F10/'غياب اسماء'!S29</f>
        <v>8580.2857142857138</v>
      </c>
      <c r="F10" s="95">
        <f>'تفاصيل يوم اسماء'!B66</f>
        <v>60062</v>
      </c>
      <c r="G10" s="95">
        <f>'تفاصيل يوم اسماء'!E66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حسني'!B31</f>
        <v>0</v>
      </c>
      <c r="E11" s="177">
        <f>F11/'غياب حسني'!S29</f>
        <v>0</v>
      </c>
      <c r="F11" s="95">
        <f>'تفاصيل يوم حسني'!B66</f>
        <v>0</v>
      </c>
      <c r="G11" s="95">
        <f>'تفاصيل يوم حسني'!E66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كاتب'!B31</f>
        <v>0</v>
      </c>
      <c r="E12" s="192">
        <f>F12/'غياب هبه'!S29</f>
        <v>2199.4285714285716</v>
      </c>
      <c r="F12" s="162">
        <f>'تفاصيل هبه كاتب'!B66</f>
        <v>15396</v>
      </c>
      <c r="G12" s="162">
        <f>'تفاصيل هبه كاتب'!E66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هبه'!B31</f>
        <v>0</v>
      </c>
      <c r="E13" s="177">
        <f>F13/'غياب هبه'!S29</f>
        <v>24832.428571428572</v>
      </c>
      <c r="F13" s="95">
        <f>'تفاصيل يوم هبه'!B66</f>
        <v>173827</v>
      </c>
      <c r="G13" s="95">
        <f>'تفاصيل يوم هبه'!E66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كاتب'!B31</f>
        <v>0</v>
      </c>
      <c r="E14" s="162">
        <f>F14/'غياب مونيكا'!S29</f>
        <v>1973.3333333333333</v>
      </c>
      <c r="F14" s="162">
        <f>'تفاصيل يوم مونيكا كاتب'!B66</f>
        <v>11840</v>
      </c>
      <c r="G14" s="162">
        <f>'تفاصيل يوم مونيكا كاتب'!E66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مونيكا'!B31</f>
        <v>0</v>
      </c>
      <c r="E15" s="177">
        <f>F15/'غياب مونيكا'!S29</f>
        <v>9395.6666666666661</v>
      </c>
      <c r="F15" s="95">
        <f>'تفاصيل يوم مونيكا'!B66</f>
        <v>56374</v>
      </c>
      <c r="G15" s="95">
        <f>'تفاصيل يوم مونيكا'!E66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خطاب'!B31</f>
        <v>0</v>
      </c>
      <c r="E17" s="177">
        <f>F17/'فاطمه خطاب'!S29</f>
        <v>3861.2857142857142</v>
      </c>
      <c r="F17" s="95">
        <f>'تفاصيل يوم فاطمه خطاب'!B66</f>
        <v>27029</v>
      </c>
      <c r="G17" s="95">
        <f>'تفاصيل يوم فاطمه خطاب'!E66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دنيا'!B31</f>
        <v>0</v>
      </c>
      <c r="E18" s="177">
        <f>F18/'غياب دنيا'!S29</f>
        <v>4258.333333333333</v>
      </c>
      <c r="F18" s="95">
        <f>'تفاصيل يوم دنيا'!B66</f>
        <v>25550</v>
      </c>
      <c r="G18" s="95">
        <f>'تفاصيل يوم دنيا'!E66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سمير'!B31</f>
        <v>0</v>
      </c>
      <c r="E19" s="177">
        <f>F19/'غياب كيرلس سمير'!S29</f>
        <v>7353.5</v>
      </c>
      <c r="F19" s="95">
        <f>'تفاصيل يوم كيرلس سمير'!B66</f>
        <v>44121</v>
      </c>
      <c r="G19" s="95">
        <f>'تفاصيل يوم كيرلس سمير'!E66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حسن'!B31</f>
        <v>0</v>
      </c>
      <c r="E20" s="177">
        <f>F20/'غياب محمد حسن'!S29</f>
        <v>5102</v>
      </c>
      <c r="F20" s="95">
        <f>'تفاصيل يوم محمد حسن'!B66</f>
        <v>30612</v>
      </c>
      <c r="G20" s="95">
        <f>'تفاصيل يوم محمد حسن'!E66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بدر'!B31</f>
        <v>0</v>
      </c>
      <c r="E21" s="177">
        <f>F21/' غياب محمد بدر'!S29</f>
        <v>3995.8571428571427</v>
      </c>
      <c r="F21" s="95">
        <f>'تفاصيل يوم محمد بدر'!B66</f>
        <v>27971</v>
      </c>
      <c r="G21" s="95">
        <f>'تفاصيل يوم محمد بدر'!E66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صبحي'!B31</f>
        <v>0</v>
      </c>
      <c r="E22" s="177">
        <f>F22/'غياب محمود صبحي'!S29</f>
        <v>4518.1428571428569</v>
      </c>
      <c r="F22" s="95">
        <f>'تفاصيل يوم محمود صبحي'!B66</f>
        <v>31627</v>
      </c>
      <c r="G22" s="95">
        <f>'تفاصيل يوم محمود صبحي'!E66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مروان'!B31</f>
        <v>0</v>
      </c>
      <c r="E23" s="177">
        <f>F23/'غياب مروان'!S29</f>
        <v>4746.125</v>
      </c>
      <c r="F23" s="95">
        <f>'تفاصيل يوم مروان'!B66</f>
        <v>37969</v>
      </c>
      <c r="G23" s="95">
        <f>'تفاصيل يوم مروان'!E66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درويش'!B31</f>
        <v>0</v>
      </c>
      <c r="E24" s="177">
        <f>F24/'غياب مريم درويش'!S29</f>
        <v>4948.8571428571431</v>
      </c>
      <c r="F24" s="95">
        <f>'تفاصيل يوم مريم درويش'!B66</f>
        <v>34642</v>
      </c>
      <c r="G24" s="95">
        <f>'تفاصيل يوم مريم درويش'!E66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احمد'!B31</f>
        <v>0</v>
      </c>
      <c r="E25" s="177">
        <f>F25/'غياب مريم احمد'!S29</f>
        <v>4596.8</v>
      </c>
      <c r="F25" s="95">
        <f>'تفاصيل يوم مريم احمد'!B66</f>
        <v>22984</v>
      </c>
      <c r="G25" s="95">
        <f>'تفاصيل يوم مريم احمد'!E66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السعداوي'!B31</f>
        <v>0</v>
      </c>
      <c r="E26" s="177">
        <f>F26/'غياب مروة السعداوي'!S29</f>
        <v>10918.285714285714</v>
      </c>
      <c r="F26" s="95">
        <f>'تفاصيل يوم مروة السعداوي'!B66</f>
        <v>76428</v>
      </c>
      <c r="G26" s="95">
        <f>'تفاصيل يوم مروة السعداوي'!E66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جمال'!B31</f>
        <v>0</v>
      </c>
      <c r="E27" s="177">
        <f>F27/'غياب مروة جمال'!S29</f>
        <v>4620.25</v>
      </c>
      <c r="F27" s="95">
        <f>'تفاصيل يوم مروة جمال'!B66</f>
        <v>36962</v>
      </c>
      <c r="G27" s="95">
        <f>'تفاصيل يوم مروة جمال'!E66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منه'!B31</f>
        <v>0</v>
      </c>
      <c r="E28" s="177">
        <f>F28/'غياب منة'!S29</f>
        <v>10450.666666666666</v>
      </c>
      <c r="F28" s="95">
        <f>'تفاصيل يوم منه'!B66</f>
        <v>62704</v>
      </c>
      <c r="G28" s="95">
        <f>'تفاصيل يوم منه'!E66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غاده'!B31</f>
        <v>0</v>
      </c>
      <c r="E29" s="177">
        <f>F29/'غياب غادة'!S29</f>
        <v>3976.5</v>
      </c>
      <c r="F29" s="95">
        <f>'تفاصيل يوم غاده'!B66</f>
        <v>23859</v>
      </c>
      <c r="G29" s="95">
        <f>'تفاصيل يوم غاده'!E66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يوسف'!B31</f>
        <v>0</v>
      </c>
      <c r="E30" s="177">
        <f>F30/'غياب غاده يوسف'!S29</f>
        <v>2508.8571428571427</v>
      </c>
      <c r="F30" s="95">
        <f>'تفاصيل يوم غاده يوسف'!B66</f>
        <v>17562</v>
      </c>
      <c r="G30" s="95">
        <f>'تفاصيل يوم غاده يوسف'!E66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نرمين'!B31</f>
        <v>0</v>
      </c>
      <c r="E31" s="177">
        <f>F31/'غياب نرمين'!S29</f>
        <v>4375.75</v>
      </c>
      <c r="F31" s="95">
        <f>'تفاصيل يوم نرمين'!B66</f>
        <v>35006</v>
      </c>
      <c r="G31" s="95">
        <f>'تفاصيل يوم نرمين'!E66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عبداللاه'!B31</f>
        <v>0</v>
      </c>
      <c r="E32" s="177">
        <f>F32/'غياب نور عبداللاه'!S29</f>
        <v>0</v>
      </c>
      <c r="F32" s="95">
        <f>'تفاصيل يوم نور عبداللاه'!B66</f>
        <v>0</v>
      </c>
      <c r="G32" s="95">
        <f>'تفاصيل يوم نور عبداللاه'!E66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رانا'!B32</f>
        <v>0</v>
      </c>
      <c r="E33" s="177">
        <f>F33/'غياب رانا'!S29</f>
        <v>3235</v>
      </c>
      <c r="F33" s="95">
        <f>'تفاصيل يوم رانا'!B67</f>
        <v>12940</v>
      </c>
      <c r="G33" s="95">
        <f>'تفاصيل يوم رانا'!E67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الصاوي'!B31</f>
        <v>0</v>
      </c>
      <c r="E34" s="177">
        <f>F34/'غياب سلمي الصاوي'!S29</f>
        <v>5569</v>
      </c>
      <c r="F34" s="95">
        <f>'تفاصيل يوم سلمي الصاوي'!B66</f>
        <v>38983</v>
      </c>
      <c r="G34" s="95">
        <f>'تفاصيل يوم سلمي الصاوي'!E66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سيلفيا'!B31</f>
        <v>0</v>
      </c>
      <c r="E35" s="177">
        <f>F35/'غياب سيلفيا'!S29</f>
        <v>3896.7142857142858</v>
      </c>
      <c r="F35" s="95">
        <f>'تفاصيل يوم سيلفيا'!B66</f>
        <v>27277</v>
      </c>
      <c r="G35" s="95">
        <f>'تفاصيل يوم سيلفيا'!E66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شهد'!B31</f>
        <v>0</v>
      </c>
      <c r="E36" s="177">
        <f>F36/'غياب شهد'!S29</f>
        <v>2661</v>
      </c>
      <c r="F36" s="95">
        <f>'تفاصيل يوم شهد'!B66</f>
        <v>5322</v>
      </c>
      <c r="G36" s="95">
        <f>'تفاصيل يوم شهد'!E66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سمية'!B31</f>
        <v>0</v>
      </c>
      <c r="E37" s="177">
        <f>F37/'غياب سمية'!S29</f>
        <v>0</v>
      </c>
      <c r="F37" s="95">
        <f>'تفاصيل يوم سمية'!B66</f>
        <v>0</v>
      </c>
      <c r="G37" s="95">
        <f>'تفاصيل يوم سمية'!E66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هويدا'!B31</f>
        <v>0</v>
      </c>
      <c r="E38" s="177">
        <f>F38/'غياب هوايدا'!S29</f>
        <v>3729</v>
      </c>
      <c r="F38" s="95">
        <f>'تفاصيل يوم هويدا'!B66</f>
        <v>22374</v>
      </c>
      <c r="G38" s="95">
        <f>'تفاصيل يوم هويدا'!E66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سوزان'!B31</f>
        <v>0</v>
      </c>
      <c r="E39" s="177">
        <f>F39/'غياب سوزان'!S29</f>
        <v>4711.8571428571431</v>
      </c>
      <c r="F39" s="95">
        <f>'تفاصيل يوم سوزان'!B66</f>
        <v>32983</v>
      </c>
      <c r="G39" s="95">
        <f>'تفاصيل يوم سوزان'!E66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تقي'!B31</f>
        <v>0</v>
      </c>
      <c r="E40" s="177">
        <f>F40/'غياب تقي'!S29</f>
        <v>4151.4285714285716</v>
      </c>
      <c r="F40" s="95">
        <f>'تفاصيل يوم تقي'!B66</f>
        <v>29060</v>
      </c>
      <c r="G40" s="95">
        <f>'تفاصيل يوم تقي'!E66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700-000000000000}"/>
  <mergeCells count="2">
    <mergeCell ref="B41:D41"/>
    <mergeCell ref="H40:I40"/>
  </mergeCells>
  <conditionalFormatting sqref="I30">
    <cfRule type="top10" dxfId="5" priority="1" bottom="1" rank="1"/>
  </conditionalFormatting>
  <hyperlinks>
    <hyperlink ref="B4" location="'تفاصيل يوم عمرو'!A1" display="عمرو" xr:uid="{00000000-0004-0000-4700-000000000000}"/>
    <hyperlink ref="B5" location="'تفاصيل يوم ميرهان'!A1" display="ميرهان" xr:uid="{00000000-0004-0000-4700-000001000000}"/>
    <hyperlink ref="B7" location="'تفاصيل يوم ايه عبده'!A1" display="ايه عبده" xr:uid="{00000000-0004-0000-4700-000002000000}"/>
    <hyperlink ref="B8" location="'تفاصيل يوم نور فرحات'!A1" display="نور فرحات" xr:uid="{00000000-0004-0000-4700-000003000000}"/>
    <hyperlink ref="B10" location="'تفاصيل يوم اسماء'!A1" display="أسماء" xr:uid="{00000000-0004-0000-4700-000004000000}"/>
    <hyperlink ref="B11" location="'تفاصيل يوم حسني'!A1" display="حسني" xr:uid="{00000000-0004-0000-4700-000005000000}"/>
    <hyperlink ref="B13" location="'تفاصيل يوم هبه'!A1" display="هبة" xr:uid="{00000000-0004-0000-4700-000006000000}"/>
    <hyperlink ref="B15" location="'تفاصيل يوم مونيكا'!A1" display="مونيكا" xr:uid="{00000000-0004-0000-4700-000007000000}"/>
    <hyperlink ref="B17" location="'تفاصيل يوم فاطمه خطاب'!A1" display="فاطمه خطاب" xr:uid="{00000000-0004-0000-4700-000008000000}"/>
    <hyperlink ref="B18" location="'تفاصيل يوم دنيا'!A1" display="دنيا" xr:uid="{00000000-0004-0000-4700-000009000000}"/>
    <hyperlink ref="B19" location="'تفاصيل يوم كيرلس سمير'!A1" display="كيرلس سمير" xr:uid="{00000000-0004-0000-4700-00000A000000}"/>
    <hyperlink ref="B20" location="'تفاصيل يوم محمد حسن'!A1" display="محمد حسن" xr:uid="{00000000-0004-0000-4700-00000B000000}"/>
    <hyperlink ref="B21" location="'تفاصيل يوم محمد بدر'!A1" display="محمد بدر" xr:uid="{00000000-0004-0000-4700-00000C000000}"/>
    <hyperlink ref="B22" location="'تفاصيل يوم محمود صبحي'!A1" display="محمود صبحي" xr:uid="{00000000-0004-0000-4700-00000D000000}"/>
    <hyperlink ref="B23" location="'تفاصيل يوم مروان'!A1" display=" مروان" xr:uid="{00000000-0004-0000-4700-00000E000000}"/>
    <hyperlink ref="B24" location="'تفاصيل يوم مريم درويش'!A1" display="مريم درويش" xr:uid="{00000000-0004-0000-4700-00000F000000}"/>
    <hyperlink ref="B25" location="'تفاصيل يوم مريم احمد'!A1" display="مريم احمد" xr:uid="{00000000-0004-0000-4700-000010000000}"/>
    <hyperlink ref="B26" location="'تفاصيل يوم مروة السعداوي'!A1" display="مروة السعداوي" xr:uid="{00000000-0004-0000-4700-000011000000}"/>
    <hyperlink ref="B27" location="'تفاصيل يوم مروة جمال'!A1" display="مروة جمال" xr:uid="{00000000-0004-0000-4700-000012000000}"/>
    <hyperlink ref="B28" location="'تفاصيل يوم منه'!A1" display="منة" xr:uid="{00000000-0004-0000-4700-000013000000}"/>
    <hyperlink ref="B29" location="'تفاصيل يوم غاده'!A1" display="غادة" xr:uid="{00000000-0004-0000-4700-000014000000}"/>
    <hyperlink ref="B31" location="'تفاصيل يوم نرمين'!A1" display="نرمين " xr:uid="{00000000-0004-0000-4700-000015000000}"/>
    <hyperlink ref="B32" location="'تفاصيل يوم نور عبداللاه'!A1" display="نور عبدلاه" xr:uid="{00000000-0004-0000-4700-000016000000}"/>
    <hyperlink ref="B33" location="'تفاصيل يوم رانا'!A1" display="رانا" xr:uid="{00000000-0004-0000-4700-000017000000}"/>
    <hyperlink ref="B34" location="'تفاصيل يوم سلمي الصاوي'!A1" display="سلمى الصاوي" xr:uid="{00000000-0004-0000-4700-000018000000}"/>
    <hyperlink ref="B35" location="'تفاصيل يوم سيلفيا'!A1" display="سيلفيا" xr:uid="{00000000-0004-0000-4700-000019000000}"/>
    <hyperlink ref="B36" location="'تفاصيل يوم شهد'!A1" display="شهد" xr:uid="{00000000-0004-0000-4700-00001A000000}"/>
    <hyperlink ref="B37" location="'تفاصيل يوم سمية'!A1" display="سمية" xr:uid="{00000000-0004-0000-4700-00001B000000}"/>
    <hyperlink ref="B39" location="'تفاصيل يوم سوزان'!A1" display="سوزان" xr:uid="{00000000-0004-0000-4700-00001C000000}"/>
    <hyperlink ref="B40" location="'تفاصيل يوم تقي'!A1" display="تقي" xr:uid="{00000000-0004-0000-4700-00001D000000}"/>
    <hyperlink ref="B38" location="'تفاصيل يوم هويدا'!A1" display="هوايدا محمد" xr:uid="{16C2EAFB-ECA7-4B9A-ABF2-F84DF0963E4B}"/>
    <hyperlink ref="B9" location="'تفاصيل نور مراجع'!A1" display="نور فرحات" xr:uid="{3DDBD285-FF8D-4C6E-8937-F08D09D9C3B4}"/>
    <hyperlink ref="B12" location="'تفاصيل هبه كاتب'!A1" display="هبة" xr:uid="{B8BDA5EA-2725-4280-8827-E84B5C0E92A8}"/>
    <hyperlink ref="B30" location="'تفاصيل يوم غاده يوسف'!A1" display="غاده يوسف" xr:uid="{DC07C7CF-9101-4635-9BD6-C288044622BC}"/>
    <hyperlink ref="B14" location="'تفاصيل يوم مونيكا كاتب'!A1" display="مونيكا" xr:uid="{747CBCBB-B2E0-4307-A3E4-7E9E9541E120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عمرو'!B32</f>
        <v>0</v>
      </c>
      <c r="E4" s="177">
        <f>F4/'غياب عمرو'!S30</f>
        <v>0</v>
      </c>
      <c r="F4" s="95">
        <f>'تفاصيل يوم عمرو'!B67</f>
        <v>0</v>
      </c>
      <c r="G4" s="95">
        <f>'تفاصيل يوم عمرو'!E67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ميرهان'!B35</f>
        <v>0</v>
      </c>
      <c r="E5" s="177">
        <f>F5/'غياب ميرهان'!S30</f>
        <v>1382.5714285714287</v>
      </c>
      <c r="F5" s="95">
        <f>'تفاصيل يوم ميرهان'!B70</f>
        <v>9678</v>
      </c>
      <c r="G5" s="95">
        <f>'تفاصيل يوم ميرهان'!E70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عبده'!B32</f>
        <v>0</v>
      </c>
      <c r="E7" s="177">
        <f>F7/'غياب ايه عبده'!S30</f>
        <v>8467.1428571428569</v>
      </c>
      <c r="F7" s="95">
        <f>'تفاصيل يوم ايه عبده'!B67</f>
        <v>59270</v>
      </c>
      <c r="G7" s="95">
        <f>'تفاصيل يوم ايه عبده'!E67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فرحات'!B32</f>
        <v>0</v>
      </c>
      <c r="E8" s="192">
        <f>F8/'غياب نور فرحات'!S30</f>
        <v>564.5</v>
      </c>
      <c r="F8" s="162">
        <f>'تفاصيل يوم نور فرحات'!B67</f>
        <v>3387</v>
      </c>
      <c r="G8" s="162">
        <f>'تفاصيل يوم نور فرحات'!E67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مراجع'!B32</f>
        <v>0</v>
      </c>
      <c r="E9" s="177">
        <f>F9/'غياب نور فرحات'!S30</f>
        <v>489.33333333333331</v>
      </c>
      <c r="F9" s="95">
        <f>'تفاصيل نور مراجع'!B6</f>
        <v>2936</v>
      </c>
      <c r="G9" s="95">
        <f>'تفاصيل نور مراجع'!E67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اسماء'!B32</f>
        <v>0</v>
      </c>
      <c r="E10" s="177">
        <f>F10/'غياب اسماء'!S30</f>
        <v>8580.2857142857138</v>
      </c>
      <c r="F10" s="95">
        <f>'تفاصيل يوم اسماء'!B67</f>
        <v>60062</v>
      </c>
      <c r="G10" s="95">
        <f>'تفاصيل يوم اسماء'!E67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حسني'!B32</f>
        <v>0</v>
      </c>
      <c r="E11" s="177">
        <f>F11/'غياب حسني'!S30</f>
        <v>0</v>
      </c>
      <c r="F11" s="95">
        <f>'تفاصيل يوم حسني'!B67</f>
        <v>0</v>
      </c>
      <c r="G11" s="95">
        <f>'تفاصيل يوم حسني'!E67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كاتب'!B32</f>
        <v>0</v>
      </c>
      <c r="E12" s="192">
        <f>F12/'غياب هبه'!S30</f>
        <v>221</v>
      </c>
      <c r="F12" s="162">
        <f>'تفاصيل هبه كاتب'!B6</f>
        <v>1547</v>
      </c>
      <c r="G12" s="162">
        <f>'تفاصيل هبه كاتب'!E67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هبه'!B32</f>
        <v>0</v>
      </c>
      <c r="E13" s="177">
        <f>F13/'غياب هبه'!S30</f>
        <v>24832.428571428572</v>
      </c>
      <c r="F13" s="95">
        <f>'تفاصيل يوم هبه'!B67</f>
        <v>173827</v>
      </c>
      <c r="G13" s="95">
        <f>'تفاصيل يوم هبه'!E67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كاتب'!B32</f>
        <v>0</v>
      </c>
      <c r="E14" s="162">
        <f>F14/'غياب مونيكا'!S30</f>
        <v>1973.3333333333333</v>
      </c>
      <c r="F14" s="162">
        <f>'تفاصيل يوم مونيكا كاتب'!B67</f>
        <v>11840</v>
      </c>
      <c r="G14" s="162">
        <f>'تفاصيل يوم مونيكا كاتب'!E67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مونيكا'!B32</f>
        <v>0</v>
      </c>
      <c r="E15" s="177">
        <f>F15/'غياب مونيكا'!S30</f>
        <v>9395.6666666666661</v>
      </c>
      <c r="F15" s="95">
        <f>'تفاصيل يوم مونيكا'!B67</f>
        <v>56374</v>
      </c>
      <c r="G15" s="95">
        <f>'تفاصيل يوم مونيكا'!E67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خطاب'!B32</f>
        <v>0</v>
      </c>
      <c r="E17" s="177">
        <f>F17/'فاطمه خطاب'!S30</f>
        <v>3861.2857142857142</v>
      </c>
      <c r="F17" s="95">
        <f>'تفاصيل يوم فاطمه خطاب'!B67</f>
        <v>27029</v>
      </c>
      <c r="G17" s="95">
        <f>'تفاصيل يوم فاطمه خطاب'!E67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دنيا'!B32</f>
        <v>0</v>
      </c>
      <c r="E18" s="177">
        <f>F18/'غياب دنيا'!S30</f>
        <v>4258.333333333333</v>
      </c>
      <c r="F18" s="95">
        <f>'تفاصيل يوم دنيا'!B67</f>
        <v>25550</v>
      </c>
      <c r="G18" s="95">
        <f>'تفاصيل يوم دنيا'!E67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سمير'!B32</f>
        <v>0</v>
      </c>
      <c r="E19" s="177">
        <f>F19/'غياب كيرلس سمير'!S30</f>
        <v>7353.5</v>
      </c>
      <c r="F19" s="95">
        <f>'تفاصيل يوم كيرلس سمير'!B67</f>
        <v>44121</v>
      </c>
      <c r="G19" s="95">
        <f>'تفاصيل يوم كيرلس سمير'!E67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حسن'!B32</f>
        <v>0</v>
      </c>
      <c r="E20" s="177">
        <f>F20/'غياب محمد حسن'!S30</f>
        <v>5102</v>
      </c>
      <c r="F20" s="95">
        <f>'تفاصيل يوم محمد حسن'!B67</f>
        <v>30612</v>
      </c>
      <c r="G20" s="95">
        <f>'تفاصيل يوم محمد حسن'!E67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بدر'!B32</f>
        <v>0</v>
      </c>
      <c r="E21" s="177">
        <f>F21/' غياب محمد بدر'!S30</f>
        <v>3995.8571428571427</v>
      </c>
      <c r="F21" s="95">
        <f>'تفاصيل يوم محمد بدر'!B67</f>
        <v>27971</v>
      </c>
      <c r="G21" s="95">
        <f>'تفاصيل يوم محمد بدر'!E67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صبحي'!B32</f>
        <v>0</v>
      </c>
      <c r="E22" s="177">
        <f>F22/'غياب محمود صبحي'!S30</f>
        <v>4518.1428571428569</v>
      </c>
      <c r="F22" s="95">
        <f>'تفاصيل يوم محمود صبحي'!B67</f>
        <v>31627</v>
      </c>
      <c r="G22" s="95">
        <f>'تفاصيل يوم محمود صبحي'!E67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مروان'!B32</f>
        <v>0</v>
      </c>
      <c r="E23" s="177">
        <f>F23/'غياب مروان'!S30</f>
        <v>4746.125</v>
      </c>
      <c r="F23" s="95">
        <f>'تفاصيل يوم مروان'!B67</f>
        <v>37969</v>
      </c>
      <c r="G23" s="95">
        <f>'تفاصيل يوم مروان'!E67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درويش'!B32</f>
        <v>0</v>
      </c>
      <c r="E24" s="177">
        <f>F24/'غياب مريم درويش'!S30</f>
        <v>4948.8571428571431</v>
      </c>
      <c r="F24" s="95">
        <f>'تفاصيل يوم مريم درويش'!B67</f>
        <v>34642</v>
      </c>
      <c r="G24" s="95">
        <f>'تفاصيل يوم مريم درويش'!E67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احمد'!B32</f>
        <v>0</v>
      </c>
      <c r="E25" s="177">
        <f>F25/'غياب مريم احمد'!S30</f>
        <v>4596.8</v>
      </c>
      <c r="F25" s="95">
        <f>'تفاصيل يوم مريم احمد'!B67</f>
        <v>22984</v>
      </c>
      <c r="G25" s="95">
        <f>'تفاصيل يوم مريم احمد'!E67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السعداوي'!B32</f>
        <v>0</v>
      </c>
      <c r="E26" s="177">
        <f>F26/'غياب مروة السعداوي'!S30</f>
        <v>10918.285714285714</v>
      </c>
      <c r="F26" s="95">
        <f>'تفاصيل يوم مروة السعداوي'!B67</f>
        <v>76428</v>
      </c>
      <c r="G26" s="95">
        <f>'تفاصيل يوم مروة السعداوي'!E67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جمال'!B32</f>
        <v>0</v>
      </c>
      <c r="E27" s="177">
        <f>F27/'غياب مروة جمال'!S30</f>
        <v>4620.25</v>
      </c>
      <c r="F27" s="95">
        <f>'تفاصيل يوم مروة جمال'!B67</f>
        <v>36962</v>
      </c>
      <c r="G27" s="95">
        <f>'تفاصيل يوم مروة جمال'!E67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منه'!B32</f>
        <v>0</v>
      </c>
      <c r="E28" s="177">
        <f>F28/'غياب منة'!S30</f>
        <v>10450.666666666666</v>
      </c>
      <c r="F28" s="95">
        <f>'تفاصيل يوم منه'!B67</f>
        <v>62704</v>
      </c>
      <c r="G28" s="95">
        <f>'تفاصيل يوم منه'!E67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غاده'!B32</f>
        <v>0</v>
      </c>
      <c r="E29" s="177">
        <f>F29/'غياب غادة'!S30</f>
        <v>3976.5</v>
      </c>
      <c r="F29" s="95">
        <f>'تفاصيل يوم غاده'!B67</f>
        <v>23859</v>
      </c>
      <c r="G29" s="95">
        <f>'تفاصيل يوم غاده'!E67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يوسف'!B32</f>
        <v>0</v>
      </c>
      <c r="E30" s="177">
        <f>F30/'غياب غاده يوسف'!S30</f>
        <v>2508.8571428571427</v>
      </c>
      <c r="F30" s="95">
        <f>'تفاصيل يوم غاده يوسف'!B67</f>
        <v>17562</v>
      </c>
      <c r="G30" s="95">
        <f>'تفاصيل يوم غاده يوسف'!E67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نرمين'!B32</f>
        <v>0</v>
      </c>
      <c r="E31" s="177">
        <f>F31/'غياب نرمين'!S30</f>
        <v>4375.75</v>
      </c>
      <c r="F31" s="95">
        <f>'تفاصيل يوم نرمين'!B67</f>
        <v>35006</v>
      </c>
      <c r="G31" s="95">
        <f>'تفاصيل يوم نرمين'!E67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عبداللاه'!B32</f>
        <v>0</v>
      </c>
      <c r="E32" s="177">
        <f>F32/'غياب نور عبداللاه'!S30</f>
        <v>0</v>
      </c>
      <c r="F32" s="95">
        <f>'تفاصيل يوم نور عبداللاه'!B67</f>
        <v>0</v>
      </c>
      <c r="G32" s="95">
        <f>'تفاصيل يوم نور عبداللاه'!E67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رانا'!B33</f>
        <v>0</v>
      </c>
      <c r="E33" s="177">
        <f>F33/'غياب رانا'!S30</f>
        <v>3235</v>
      </c>
      <c r="F33" s="95">
        <f>'تفاصيل يوم رانا'!B68</f>
        <v>12940</v>
      </c>
      <c r="G33" s="95">
        <f>'تفاصيل يوم رانا'!E68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الصاوي'!B32</f>
        <v>0</v>
      </c>
      <c r="E34" s="177">
        <f>F34/'غياب سلمي الصاوي'!S30</f>
        <v>5569</v>
      </c>
      <c r="F34" s="95">
        <f>'تفاصيل يوم سلمي الصاوي'!B67</f>
        <v>38983</v>
      </c>
      <c r="G34" s="95">
        <f>'تفاصيل يوم سلمي الصاوي'!E67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سيلفيا'!B32</f>
        <v>0</v>
      </c>
      <c r="E35" s="177">
        <f>F35/'غياب سيلفيا'!S30</f>
        <v>3896.7142857142858</v>
      </c>
      <c r="F35" s="95">
        <f>'تفاصيل يوم سيلفيا'!B67</f>
        <v>27277</v>
      </c>
      <c r="G35" s="95">
        <f>'تفاصيل يوم سيلفيا'!E67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شهد'!B32</f>
        <v>0</v>
      </c>
      <c r="E36" s="177">
        <f>F36/'غياب شهد'!S30</f>
        <v>2661</v>
      </c>
      <c r="F36" s="95">
        <f>'تفاصيل يوم شهد'!B67</f>
        <v>5322</v>
      </c>
      <c r="G36" s="95">
        <f>'تفاصيل يوم شهد'!E67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سمية'!B32</f>
        <v>0</v>
      </c>
      <c r="E37" s="177">
        <f>F37/'غياب سمية'!S30</f>
        <v>0</v>
      </c>
      <c r="F37" s="95">
        <f>'تفاصيل يوم سمية'!B67</f>
        <v>0</v>
      </c>
      <c r="G37" s="95">
        <f>'تفاصيل يوم سمية'!E67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هويدا'!B32</f>
        <v>0</v>
      </c>
      <c r="E38" s="177">
        <f>F38/'غياب هوايدا'!S30</f>
        <v>3729</v>
      </c>
      <c r="F38" s="95">
        <f>'تفاصيل يوم هويدا'!B67</f>
        <v>22374</v>
      </c>
      <c r="G38" s="95">
        <f>'تفاصيل يوم هويدا'!E67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سوزان'!B32</f>
        <v>0</v>
      </c>
      <c r="E39" s="177">
        <f>F39/'غياب سوزان'!S30</f>
        <v>4711.8571428571431</v>
      </c>
      <c r="F39" s="95">
        <f>'تفاصيل يوم سوزان'!B67</f>
        <v>32983</v>
      </c>
      <c r="G39" s="95">
        <f>'تفاصيل يوم سوزان'!E67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تقي'!B32</f>
        <v>0</v>
      </c>
      <c r="E40" s="177">
        <f>F40/'غياب تقي'!S30</f>
        <v>4151.4285714285716</v>
      </c>
      <c r="F40" s="95">
        <f>'تفاصيل يوم تقي'!B67</f>
        <v>29060</v>
      </c>
      <c r="G40" s="95">
        <f>'تفاصيل يوم تقي'!E67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3698.1348015873018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110944.04404761906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3698.1348015873018</v>
      </c>
      <c r="E45" s="103"/>
    </row>
  </sheetData>
  <autoFilter ref="C3:C40" xr:uid="{00000000-0001-0000-4800-000000000000}"/>
  <mergeCells count="2">
    <mergeCell ref="B41:D41"/>
    <mergeCell ref="H40:I40"/>
  </mergeCells>
  <conditionalFormatting sqref="I30">
    <cfRule type="top10" dxfId="4" priority="1" bottom="1" rank="1"/>
  </conditionalFormatting>
  <hyperlinks>
    <hyperlink ref="B4" location="'تفاصيل يوم عمرو'!A1" display="عمرو" xr:uid="{00000000-0004-0000-4800-000000000000}"/>
    <hyperlink ref="B5" location="'تفاصيل يوم ميرهان'!A1" display="ميرهان" xr:uid="{00000000-0004-0000-4800-000001000000}"/>
    <hyperlink ref="B7" location="'تفاصيل يوم ايه عبده'!A1" display="ايه عبده" xr:uid="{00000000-0004-0000-4800-000002000000}"/>
    <hyperlink ref="B8" location="'تفاصيل يوم نور فرحات'!A1" display="نور فرحات" xr:uid="{00000000-0004-0000-4800-000003000000}"/>
    <hyperlink ref="B10" location="'تفاصيل يوم اسماء'!A1" display="أسماء" xr:uid="{00000000-0004-0000-4800-000004000000}"/>
    <hyperlink ref="B11" location="'تفاصيل يوم حسني'!A1" display="حسني" xr:uid="{00000000-0004-0000-4800-000005000000}"/>
    <hyperlink ref="B13" location="'تفاصيل يوم هبه'!A1" display="هبة" xr:uid="{00000000-0004-0000-4800-000006000000}"/>
    <hyperlink ref="B15" location="'تفاصيل يوم مونيكا'!A1" display="مونيكا" xr:uid="{00000000-0004-0000-4800-000007000000}"/>
    <hyperlink ref="B17" location="'تفاصيل يوم فاطمه خطاب'!A1" display="فاطمه خطاب" xr:uid="{00000000-0004-0000-4800-000008000000}"/>
    <hyperlink ref="B18" location="'تفاصيل يوم دنيا'!A1" display="دنيا" xr:uid="{00000000-0004-0000-4800-000009000000}"/>
    <hyperlink ref="B19" location="'تفاصيل يوم كيرلس سمير'!A1" display="كيرلس سمير" xr:uid="{00000000-0004-0000-4800-00000A000000}"/>
    <hyperlink ref="B20" location="'تفاصيل يوم محمد حسن'!A1" display="محمد حسن" xr:uid="{00000000-0004-0000-4800-00000B000000}"/>
    <hyperlink ref="B21" location="'تفاصيل يوم محمد بدر'!A1" display="محمد بدر" xr:uid="{00000000-0004-0000-4800-00000C000000}"/>
    <hyperlink ref="B22" location="'تفاصيل يوم محمود صبحي'!A1" display="محمود صبحي" xr:uid="{00000000-0004-0000-4800-00000D000000}"/>
    <hyperlink ref="B23" location="'تفاصيل يوم مروان'!A1" display=" مروان" xr:uid="{00000000-0004-0000-4800-00000E000000}"/>
    <hyperlink ref="B24" location="'تفاصيل يوم مريم درويش'!A1" display="مريم درويش" xr:uid="{00000000-0004-0000-4800-00000F000000}"/>
    <hyperlink ref="B25" location="'تفاصيل يوم مريم احمد'!A1" display="مريم احمد" xr:uid="{00000000-0004-0000-4800-000010000000}"/>
    <hyperlink ref="B26" location="'تفاصيل يوم مروة السعداوي'!A1" display="مروة السعداوي" xr:uid="{00000000-0004-0000-4800-000011000000}"/>
    <hyperlink ref="B27" location="'تفاصيل يوم مروة جمال'!A1" display="مروة جمال" xr:uid="{00000000-0004-0000-4800-000012000000}"/>
    <hyperlink ref="B28" location="'تفاصيل يوم منه'!A1" display="منة" xr:uid="{00000000-0004-0000-4800-000013000000}"/>
    <hyperlink ref="B29" location="'تفاصيل يوم غاده'!A1" display="غادة" xr:uid="{00000000-0004-0000-4800-000014000000}"/>
    <hyperlink ref="B31" location="'تفاصيل يوم نرمين'!A1" display="نرمين " xr:uid="{00000000-0004-0000-4800-000015000000}"/>
    <hyperlink ref="B32" location="'تفاصيل يوم نور عبداللاه'!A1" display="نور عبدلاه" xr:uid="{00000000-0004-0000-4800-000016000000}"/>
    <hyperlink ref="B33" location="'تفاصيل يوم رانا'!A1" display="رانا" xr:uid="{00000000-0004-0000-4800-000017000000}"/>
    <hyperlink ref="B34" location="'تفاصيل يوم سلمي الصاوي'!A1" display="سلمى الصاوي" xr:uid="{00000000-0004-0000-4800-000018000000}"/>
    <hyperlink ref="B35" location="'تفاصيل يوم سيلفيا'!A1" display="سيلفيا" xr:uid="{00000000-0004-0000-4800-000019000000}"/>
    <hyperlink ref="B36" location="'تفاصيل يوم شهد'!A1" display="شهد" xr:uid="{00000000-0004-0000-4800-00001A000000}"/>
    <hyperlink ref="B37" location="'تفاصيل يوم سمية'!A1" display="سمية" xr:uid="{00000000-0004-0000-4800-00001B000000}"/>
    <hyperlink ref="B39" location="'تفاصيل يوم سوزان'!A1" display="سوزان" xr:uid="{00000000-0004-0000-4800-00001C000000}"/>
    <hyperlink ref="B40" location="'تفاصيل يوم تقي'!A1" display="تقي" xr:uid="{00000000-0004-0000-4800-00001D000000}"/>
    <hyperlink ref="B38" location="'تفاصيل يوم هويدا'!A1" display="هوايدا محمد" xr:uid="{F970CFBE-1BCF-4A53-8CA4-EBA656E9CBC8}"/>
    <hyperlink ref="B9" location="'تفاصيل نور مراجع'!A1" display="نور فرحات" xr:uid="{2E96E66A-875C-4F4F-8D4D-B187F8F36C90}"/>
    <hyperlink ref="B12" location="'تفاصيل هبه كاتب'!A1" display="هبة" xr:uid="{E584E56E-2307-429B-9E4A-20633EFABF87}"/>
    <hyperlink ref="B30" location="'تفاصيل يوم غاده يوسف'!A1" display="غاده يوسف" xr:uid="{3BE19362-1214-4A4F-B12F-1A1860CB699A}"/>
    <hyperlink ref="B14" location="'تفاصيل يوم مونيكا كاتب'!A1" display="مونيكا" xr:uid="{E975CE54-F709-4AC7-AEB6-4C5756E51C49}"/>
  </hyperlinks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S46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عمرو'!B33</f>
        <v>0</v>
      </c>
      <c r="E4" s="177">
        <f>F4/'غياب عمرو'!S31</f>
        <v>0</v>
      </c>
      <c r="F4" s="95">
        <f>'تفاصيل يوم عمرو'!B68</f>
        <v>0</v>
      </c>
      <c r="G4" s="95">
        <f>'تفاصيل يوم عمرو'!E68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ميرهان'!B36</f>
        <v>0</v>
      </c>
      <c r="E5" s="177">
        <f>F5/'غياب ميرهان'!S31</f>
        <v>1382.5714285714287</v>
      </c>
      <c r="F5" s="95">
        <f>'تفاصيل يوم ميرهان'!B71</f>
        <v>9678</v>
      </c>
      <c r="G5" s="95">
        <f>'تفاصيل يوم ميرهان'!E71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عبده'!B33</f>
        <v>0</v>
      </c>
      <c r="E7" s="177">
        <f>F7/'غياب ايه عبده'!S31</f>
        <v>8467.1428571428569</v>
      </c>
      <c r="F7" s="95">
        <f>'تفاصيل يوم ايه عبده'!B68</f>
        <v>59270</v>
      </c>
      <c r="G7" s="95">
        <f>'تفاصيل يوم ايه عبده'!E68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فرحات'!B33</f>
        <v>0</v>
      </c>
      <c r="E8" s="192">
        <f>F8/'غياب نور فرحات'!S31</f>
        <v>564.5</v>
      </c>
      <c r="F8" s="162">
        <f>'تفاصيل يوم نور فرحات'!B68</f>
        <v>3387</v>
      </c>
      <c r="G8" s="162">
        <f>'تفاصيل يوم نور فرحات'!E68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مراجع'!B33</f>
        <v>0</v>
      </c>
      <c r="E9" s="177">
        <f>F9/'غياب نور فرحات'!S31</f>
        <v>21841.833333333332</v>
      </c>
      <c r="F9" s="95">
        <f>'تفاصيل نور مراجع'!B68</f>
        <v>131051</v>
      </c>
      <c r="G9" s="95">
        <f>'تفاصيل نور مراجع'!E68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اسماء'!B33</f>
        <v>0</v>
      </c>
      <c r="E10" s="177">
        <f>F10/'غياب اسماء'!S31</f>
        <v>8580.2857142857138</v>
      </c>
      <c r="F10" s="95">
        <f>'تفاصيل يوم اسماء'!B68</f>
        <v>60062</v>
      </c>
      <c r="G10" s="95">
        <f>'تفاصيل يوم اسماء'!E68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حسني'!B33</f>
        <v>0</v>
      </c>
      <c r="E11" s="177">
        <f>F11/'غياب حسني'!S31</f>
        <v>0</v>
      </c>
      <c r="F11" s="95">
        <f>'تفاصيل يوم حسني'!B68</f>
        <v>0</v>
      </c>
      <c r="G11" s="95">
        <f>'تفاصيل يوم حسني'!E68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كاتب'!B33</f>
        <v>0</v>
      </c>
      <c r="E12" s="192">
        <f>F12/'غياب هبه'!S31</f>
        <v>2199.4285714285716</v>
      </c>
      <c r="F12" s="162">
        <f>'تفاصيل هبه كاتب'!B68</f>
        <v>15396</v>
      </c>
      <c r="G12" s="162">
        <f>'تفاصيل هبه كاتب'!E68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هبه'!B33</f>
        <v>0</v>
      </c>
      <c r="E13" s="177">
        <f>F13/'غياب هبه'!S31</f>
        <v>24832.428571428572</v>
      </c>
      <c r="F13" s="95">
        <f>'تفاصيل يوم هبه'!B68</f>
        <v>173827</v>
      </c>
      <c r="G13" s="95">
        <f>'تفاصيل يوم هبه'!E68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كاتب'!B33</f>
        <v>0</v>
      </c>
      <c r="E14" s="162">
        <f>F14/'غياب مونيكا'!S31</f>
        <v>1973.3333333333333</v>
      </c>
      <c r="F14" s="162">
        <f>'تفاصيل يوم مونيكا كاتب'!B68</f>
        <v>11840</v>
      </c>
      <c r="G14" s="162">
        <f>'تفاصيل يوم مونيكا كاتب'!E68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مونيكا'!B33</f>
        <v>0</v>
      </c>
      <c r="E15" s="177">
        <f>F15/'غياب مونيكا'!S31</f>
        <v>9395.6666666666661</v>
      </c>
      <c r="F15" s="95">
        <f>'تفاصيل يوم مونيكا'!B68</f>
        <v>56374</v>
      </c>
      <c r="G15" s="95">
        <f>'تفاصيل يوم مونيكا'!E68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خطاب'!B33</f>
        <v>0</v>
      </c>
      <c r="E17" s="177">
        <f>F17/'فاطمه خطاب'!S31</f>
        <v>3861.2857142857142</v>
      </c>
      <c r="F17" s="95">
        <f>'تفاصيل يوم فاطمه خطاب'!B68</f>
        <v>27029</v>
      </c>
      <c r="G17" s="95">
        <f>'تفاصيل يوم فاطمه خطاب'!E68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دنيا'!B33</f>
        <v>0</v>
      </c>
      <c r="E18" s="177">
        <f>F18/'غياب دنيا'!S31</f>
        <v>4258.333333333333</v>
      </c>
      <c r="F18" s="95">
        <f>'تفاصيل يوم دنيا'!B68</f>
        <v>25550</v>
      </c>
      <c r="G18" s="95">
        <f>'تفاصيل يوم دنيا'!E68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سمير'!B33</f>
        <v>0</v>
      </c>
      <c r="E19" s="177">
        <f>F19/'غياب كيرلس سمير'!S31</f>
        <v>7353.5</v>
      </c>
      <c r="F19" s="95">
        <f>'تفاصيل يوم كيرلس سمير'!B68</f>
        <v>44121</v>
      </c>
      <c r="G19" s="95">
        <f>'تفاصيل يوم كيرلس سمير'!E68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حسن'!B33</f>
        <v>0</v>
      </c>
      <c r="E20" s="177">
        <f>F20/'غياب محمد حسن'!S31</f>
        <v>5102</v>
      </c>
      <c r="F20" s="95">
        <f>'تفاصيل يوم محمد حسن'!B68</f>
        <v>30612</v>
      </c>
      <c r="G20" s="95">
        <f>'تفاصيل يوم محمد حسن'!E68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بدر'!B33</f>
        <v>0</v>
      </c>
      <c r="E21" s="177">
        <f>F21/' غياب محمد بدر'!S31</f>
        <v>3995.8571428571427</v>
      </c>
      <c r="F21" s="95">
        <f>'تفاصيل يوم محمد بدر'!B68</f>
        <v>27971</v>
      </c>
      <c r="G21" s="95">
        <f>'تفاصيل يوم محمد بدر'!E68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صبحي'!B33</f>
        <v>0</v>
      </c>
      <c r="E22" s="177">
        <f>F22/'غياب محمود صبحي'!S31</f>
        <v>4518.1428571428569</v>
      </c>
      <c r="F22" s="95">
        <f>'تفاصيل يوم محمود صبحي'!B68</f>
        <v>31627</v>
      </c>
      <c r="G22" s="95">
        <f>'تفاصيل يوم محمود صبحي'!E68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مروان'!B33</f>
        <v>0</v>
      </c>
      <c r="E23" s="177">
        <f>F23/'غياب مروان'!S31</f>
        <v>4746.125</v>
      </c>
      <c r="F23" s="95">
        <f>'تفاصيل يوم مروان'!B68</f>
        <v>37969</v>
      </c>
      <c r="G23" s="95">
        <f>'تفاصيل يوم مروان'!E68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درويش'!B33</f>
        <v>0</v>
      </c>
      <c r="E24" s="177">
        <f>F24/'غياب مريم درويش'!S31</f>
        <v>4948.8571428571431</v>
      </c>
      <c r="F24" s="95">
        <f>'تفاصيل يوم مريم درويش'!B68</f>
        <v>34642</v>
      </c>
      <c r="G24" s="95">
        <f>'تفاصيل يوم مريم درويش'!E68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احمد'!B33</f>
        <v>0</v>
      </c>
      <c r="E25" s="177">
        <f>F25/'غياب مريم احمد'!S31</f>
        <v>4596.8</v>
      </c>
      <c r="F25" s="95">
        <f>'تفاصيل يوم مريم احمد'!B68</f>
        <v>22984</v>
      </c>
      <c r="G25" s="95">
        <f>'تفاصيل يوم مريم احمد'!E68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السعداوي'!B33</f>
        <v>0</v>
      </c>
      <c r="E26" s="177">
        <f>F26/'غياب مروة السعداوي'!S31</f>
        <v>10918.285714285714</v>
      </c>
      <c r="F26" s="95">
        <f>'تفاصيل يوم مروة السعداوي'!B68</f>
        <v>76428</v>
      </c>
      <c r="G26" s="95">
        <f>'تفاصيل يوم مروة السعداوي'!E68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جمال'!B33</f>
        <v>0</v>
      </c>
      <c r="E27" s="177">
        <f>F27/'غياب مروة جمال'!S31</f>
        <v>4620.25</v>
      </c>
      <c r="F27" s="95">
        <f>'تفاصيل يوم مروة جمال'!B68</f>
        <v>36962</v>
      </c>
      <c r="G27" s="95">
        <f>'تفاصيل يوم مروة جمال'!E68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منه'!B33</f>
        <v>0</v>
      </c>
      <c r="E28" s="177">
        <f>F28/'غياب منة'!S31</f>
        <v>10450.666666666666</v>
      </c>
      <c r="F28" s="95">
        <f>'تفاصيل يوم منه'!B68</f>
        <v>62704</v>
      </c>
      <c r="G28" s="95">
        <f>'تفاصيل يوم منه'!E68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غاده'!B33</f>
        <v>0</v>
      </c>
      <c r="E29" s="177">
        <f>F29/'غياب غادة'!S31</f>
        <v>3976.5</v>
      </c>
      <c r="F29" s="95">
        <f>'تفاصيل يوم غاده'!B68</f>
        <v>23859</v>
      </c>
      <c r="G29" s="95">
        <f>'تفاصيل يوم غاده'!E68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يوسف'!B33</f>
        <v>0</v>
      </c>
      <c r="E30" s="177">
        <f>F30/'غياب غاده يوسف'!S31</f>
        <v>2508.8571428571427</v>
      </c>
      <c r="F30" s="95">
        <f>'تفاصيل يوم غاده يوسف'!B68</f>
        <v>17562</v>
      </c>
      <c r="G30" s="95">
        <f>'تفاصيل يوم غاده يوسف'!E68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نرمين'!B33</f>
        <v>0</v>
      </c>
      <c r="E31" s="177">
        <f>F31/'غياب نرمين'!S31</f>
        <v>4375.75</v>
      </c>
      <c r="F31" s="95">
        <f>'تفاصيل يوم نرمين'!B68</f>
        <v>35006</v>
      </c>
      <c r="G31" s="95">
        <f>'تفاصيل يوم نرمين'!E68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عبداللاه'!B33</f>
        <v>0</v>
      </c>
      <c r="E32" s="177">
        <f>F32/'غياب نور عبداللاه'!S31</f>
        <v>0</v>
      </c>
      <c r="F32" s="95">
        <f>'تفاصيل يوم نور عبداللاه'!B68</f>
        <v>0</v>
      </c>
      <c r="G32" s="95">
        <f>'تفاصيل يوم نور عبداللاه'!E68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رانا'!B34</f>
        <v>0</v>
      </c>
      <c r="E33" s="177">
        <f>F33/'غياب رانا'!S31</f>
        <v>3235</v>
      </c>
      <c r="F33" s="95">
        <f>'تفاصيل يوم رانا'!B69</f>
        <v>12940</v>
      </c>
      <c r="G33" s="95">
        <f>'تفاصيل يوم رانا'!E69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الصاوي'!B33</f>
        <v>0</v>
      </c>
      <c r="E34" s="177">
        <f>F34/'غياب سلمي الصاوي'!S31</f>
        <v>5569</v>
      </c>
      <c r="F34" s="95">
        <f>'تفاصيل يوم سلمي الصاوي'!B68</f>
        <v>38983</v>
      </c>
      <c r="G34" s="95">
        <f>'تفاصيل يوم سلمي الصاوي'!E68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سيلفيا'!B33</f>
        <v>0</v>
      </c>
      <c r="E35" s="177">
        <f>F35/'غياب سيلفيا'!S31</f>
        <v>3896.7142857142858</v>
      </c>
      <c r="F35" s="95">
        <f>'تفاصيل يوم سيلفيا'!B68</f>
        <v>27277</v>
      </c>
      <c r="G35" s="95">
        <f>'تفاصيل يوم سيلفيا'!E68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شهد'!B33</f>
        <v>0</v>
      </c>
      <c r="E36" s="177">
        <f>F36/'غياب شهد'!S31</f>
        <v>2661</v>
      </c>
      <c r="F36" s="95">
        <f>'تفاصيل يوم شهد'!B68</f>
        <v>5322</v>
      </c>
      <c r="G36" s="95">
        <f>'تفاصيل يوم شهد'!E68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سمية'!B33</f>
        <v>0</v>
      </c>
      <c r="E37" s="177">
        <f>F37/'غياب سمية'!S31</f>
        <v>0</v>
      </c>
      <c r="F37" s="95">
        <f>'تفاصيل يوم سمية'!B68</f>
        <v>0</v>
      </c>
      <c r="G37" s="95">
        <f>'تفاصيل يوم سمية'!E68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هويدا'!B33</f>
        <v>0</v>
      </c>
      <c r="E38" s="177">
        <f>F38/'غياب هوايدا'!S31</f>
        <v>3729</v>
      </c>
      <c r="F38" s="95">
        <f>'تفاصيل يوم هويدا'!B68</f>
        <v>22374</v>
      </c>
      <c r="G38" s="95">
        <f>'تفاصيل يوم هويدا'!E68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سوزان'!B33</f>
        <v>0</v>
      </c>
      <c r="E39" s="177">
        <f>F39/'غياب سوزان'!S31</f>
        <v>4711.8571428571431</v>
      </c>
      <c r="F39" s="95">
        <f>'تفاصيل يوم سوزان'!B68</f>
        <v>32983</v>
      </c>
      <c r="G39" s="95">
        <f>'تفاصيل يوم سوزان'!E68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تقي'!B33</f>
        <v>0</v>
      </c>
      <c r="E40" s="177">
        <f>F40/'غياب تقي'!S31</f>
        <v>4151.4285714285716</v>
      </c>
      <c r="F40" s="95">
        <f>'تفاصيل يوم تقي'!B68</f>
        <v>29060</v>
      </c>
      <c r="G40" s="95">
        <f>'تفاصيل يوم تقي'!E68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6"/>
      <c r="C42" s="106"/>
      <c r="D42" s="106"/>
      <c r="E42" s="106"/>
    </row>
    <row r="43" spans="1:15" x14ac:dyDescent="0.25">
      <c r="A43" s="103"/>
      <c r="B43" s="106"/>
      <c r="C43" s="106"/>
      <c r="D43" s="103"/>
      <c r="E43" s="191">
        <f>SUM(E17:E40)+E8+E12+E14</f>
        <v>112922.47261904762</v>
      </c>
    </row>
    <row r="44" spans="1:15" x14ac:dyDescent="0.25">
      <c r="B44" s="106"/>
      <c r="C44" s="106"/>
      <c r="D44" s="103"/>
      <c r="E44" s="103"/>
    </row>
    <row r="45" spans="1:15" x14ac:dyDescent="0.25">
      <c r="B45" s="106"/>
      <c r="C45" s="106"/>
      <c r="D45" s="103">
        <f>E43/A41</f>
        <v>3764.0824206349207</v>
      </c>
      <c r="E45" s="103"/>
    </row>
    <row r="46" spans="1:15" x14ac:dyDescent="0.25">
      <c r="D46" s="103"/>
      <c r="E46" s="103"/>
    </row>
  </sheetData>
  <autoFilter ref="C3:C40" xr:uid="{00000000-0001-0000-4900-000000000000}"/>
  <mergeCells count="2">
    <mergeCell ref="B41:D41"/>
    <mergeCell ref="H40:I40"/>
  </mergeCells>
  <conditionalFormatting sqref="I30">
    <cfRule type="top10" dxfId="3" priority="1" bottom="1" rank="1"/>
  </conditionalFormatting>
  <hyperlinks>
    <hyperlink ref="B4" location="'تفاصيل يوم عمرو'!A1" display="عمرو" xr:uid="{00000000-0004-0000-4900-000000000000}"/>
    <hyperlink ref="B5" location="'تفاصيل يوم ميرهان'!A1" display="ميرهان" xr:uid="{00000000-0004-0000-4900-000001000000}"/>
    <hyperlink ref="B7" location="'تفاصيل يوم ايه عبده'!A1" display="ايه عبده" xr:uid="{00000000-0004-0000-4900-000002000000}"/>
    <hyperlink ref="B8" location="'تفاصيل يوم نور فرحات'!A1" display="نور فرحات" xr:uid="{00000000-0004-0000-4900-000003000000}"/>
    <hyperlink ref="B10" location="'تفاصيل يوم اسماء'!A1" display="أسماء" xr:uid="{00000000-0004-0000-4900-000004000000}"/>
    <hyperlink ref="B11" location="'تفاصيل يوم حسني'!A1" display="حسني" xr:uid="{00000000-0004-0000-4900-000005000000}"/>
    <hyperlink ref="B13" location="'تفاصيل يوم هبه'!A1" display="هبة" xr:uid="{00000000-0004-0000-4900-000006000000}"/>
    <hyperlink ref="B15" location="'تفاصيل يوم مونيكا'!A1" display="مونيكا" xr:uid="{00000000-0004-0000-4900-000007000000}"/>
    <hyperlink ref="B17" location="'تفاصيل يوم فاطمه خطاب'!A1" display="فاطمه خطاب" xr:uid="{00000000-0004-0000-4900-000008000000}"/>
    <hyperlink ref="B18" location="'تفاصيل يوم دنيا'!A1" display="دنيا" xr:uid="{00000000-0004-0000-4900-000009000000}"/>
    <hyperlink ref="B19" location="'تفاصيل يوم كيرلس سمير'!A1" display="كيرلس سمير" xr:uid="{00000000-0004-0000-4900-00000A000000}"/>
    <hyperlink ref="B20" location="'تفاصيل يوم محمد حسن'!A1" display="محمد حسن" xr:uid="{00000000-0004-0000-4900-00000B000000}"/>
    <hyperlink ref="B21" location="'تفاصيل يوم محمد بدر'!A1" display="محمد بدر" xr:uid="{00000000-0004-0000-4900-00000C000000}"/>
    <hyperlink ref="B22" location="'تفاصيل يوم محمود صبحي'!A1" display="محمود صبحي" xr:uid="{00000000-0004-0000-4900-00000D000000}"/>
    <hyperlink ref="B23" location="'تفاصيل يوم مروان'!A1" display=" مروان" xr:uid="{00000000-0004-0000-4900-00000E000000}"/>
    <hyperlink ref="B24" location="'تفاصيل يوم مريم درويش'!A1" display="مريم درويش" xr:uid="{00000000-0004-0000-4900-00000F000000}"/>
    <hyperlink ref="B25" location="'تفاصيل يوم مريم احمد'!A1" display="مريم احمد" xr:uid="{00000000-0004-0000-4900-000010000000}"/>
    <hyperlink ref="B26" location="'تفاصيل يوم مروة السعداوي'!A1" display="مروة السعداوي" xr:uid="{00000000-0004-0000-4900-000011000000}"/>
    <hyperlink ref="B27" location="'تفاصيل يوم مروة جمال'!A1" display="مروة جمال" xr:uid="{00000000-0004-0000-4900-000012000000}"/>
    <hyperlink ref="B28" location="'تفاصيل يوم منه'!A1" display="منة" xr:uid="{00000000-0004-0000-4900-000013000000}"/>
    <hyperlink ref="B29" location="'تفاصيل يوم غاده'!A1" display="غادة" xr:uid="{00000000-0004-0000-4900-000014000000}"/>
    <hyperlink ref="B31" location="'تفاصيل يوم نرمين'!A1" display="نرمين " xr:uid="{00000000-0004-0000-4900-000015000000}"/>
    <hyperlink ref="B32" location="'تفاصيل يوم نور عبداللاه'!A1" display="نور عبدلاه" xr:uid="{00000000-0004-0000-4900-000016000000}"/>
    <hyperlink ref="B33" location="'تفاصيل يوم رانا'!A1" display="رانا" xr:uid="{00000000-0004-0000-4900-000017000000}"/>
    <hyperlink ref="B34" location="'تفاصيل يوم سلمي الصاوي'!A1" display="سلمى الصاوي" xr:uid="{00000000-0004-0000-4900-000018000000}"/>
    <hyperlink ref="B35" location="'تفاصيل يوم سيلفيا'!A1" display="سيلفيا" xr:uid="{00000000-0004-0000-4900-000019000000}"/>
    <hyperlink ref="B36" location="'تفاصيل يوم شهد'!A1" display="شهد" xr:uid="{00000000-0004-0000-4900-00001A000000}"/>
    <hyperlink ref="B37" location="'تفاصيل يوم سمية'!A1" display="سمية" xr:uid="{00000000-0004-0000-4900-00001B000000}"/>
    <hyperlink ref="B39" location="'تفاصيل يوم سوزان'!A1" display="سوزان" xr:uid="{00000000-0004-0000-4900-00001C000000}"/>
    <hyperlink ref="B40" location="'تفاصيل يوم تقي'!A1" display="تقي" xr:uid="{00000000-0004-0000-4900-00001D000000}"/>
    <hyperlink ref="B38" location="'تفاصيل يوم هويدا'!A1" display="هوايدا محمد" xr:uid="{DEDEBF75-E4D4-4096-90B5-6DECD2D84F36}"/>
    <hyperlink ref="B9" location="'تفاصيل نور مراجع'!A1" display="نور فرحات" xr:uid="{5A60B6C2-E9F5-40A9-AA95-D84F62C9AC4F}"/>
    <hyperlink ref="B12" location="'تفاصيل هبه كاتب'!A1" display="هبة" xr:uid="{A85E343F-4374-4BF0-AB15-BB87EC430D22}"/>
    <hyperlink ref="B30" location="'تفاصيل يوم غاده يوسف'!A1" display="غاده يوسف" xr:uid="{A285FB5B-436E-48C2-840A-AA4D9DDD3776}"/>
    <hyperlink ref="B14" location="'تفاصيل يوم مونيكا كاتب'!A1" display="مونيكا" xr:uid="{6B80917B-262D-4167-85BE-1F2DFE1ABC79}"/>
  </hyperlinks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S45"/>
  <sheetViews>
    <sheetView rightToLeft="1" workbookViewId="0">
      <pane ySplit="3" topLeftCell="A5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عمرو'!B34</f>
        <v>0</v>
      </c>
      <c r="E4" s="177">
        <f>F4/'غياب عمرو'!S32</f>
        <v>0</v>
      </c>
      <c r="F4" s="95">
        <f>'تفاصيل يوم عمرو'!B69</f>
        <v>0</v>
      </c>
      <c r="G4" s="95">
        <f>'تفاصيل يوم عمرو'!E69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ميرهان'!B37</f>
        <v>0</v>
      </c>
      <c r="E5" s="177">
        <f>F5/'غياب ميرهان'!S32</f>
        <v>1382.5714285714287</v>
      </c>
      <c r="F5" s="95">
        <f>'تفاصيل يوم ميرهان'!B72</f>
        <v>9678</v>
      </c>
      <c r="G5" s="95">
        <f>'تفاصيل يوم ميرهان'!E72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87"/>
      <c r="B7" s="93" t="s">
        <v>26</v>
      </c>
      <c r="C7" s="94" t="s">
        <v>23</v>
      </c>
      <c r="D7" s="95">
        <f>'تفاصيل يوم ايه عبده'!B34</f>
        <v>0</v>
      </c>
      <c r="E7" s="177">
        <f>F7/'غياب ايه عبده'!S32</f>
        <v>8467.1428571428569</v>
      </c>
      <c r="F7" s="95">
        <f>'تفاصيل يوم ايه عبده'!B69</f>
        <v>59270</v>
      </c>
      <c r="G7" s="95">
        <f>'تفاصيل يوم ايه عبده'!E69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فرحات'!B34</f>
        <v>0</v>
      </c>
      <c r="E8" s="192">
        <f>F8/'غياب نور فرحات'!S32</f>
        <v>564.5</v>
      </c>
      <c r="F8" s="162">
        <f>'تفاصيل يوم نور فرحات'!B69</f>
        <v>3387</v>
      </c>
      <c r="G8" s="162">
        <f>'تفاصيل يوم نور فرحات'!E69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مراجع'!B34</f>
        <v>0</v>
      </c>
      <c r="E9" s="177">
        <f>F9/'غياب نور فرحات'!S32</f>
        <v>21841.833333333332</v>
      </c>
      <c r="F9" s="95">
        <f>'تفاصيل نور مراجع'!B69</f>
        <v>131051</v>
      </c>
      <c r="G9" s="95">
        <f>'تفاصيل نور مراجع'!E69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اسماء'!B34</f>
        <v>0</v>
      </c>
      <c r="E10" s="177">
        <f>F10/'غياب اسماء'!S32</f>
        <v>8580.2857142857138</v>
      </c>
      <c r="F10" s="95">
        <f>'تفاصيل يوم اسماء'!B69</f>
        <v>60062</v>
      </c>
      <c r="G10" s="95">
        <f>'تفاصيل يوم اسماء'!E69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حسني'!B34</f>
        <v>0</v>
      </c>
      <c r="E11" s="177">
        <f>F11/'غياب حسني'!S32</f>
        <v>0</v>
      </c>
      <c r="F11" s="95">
        <f>'تفاصيل يوم حسني'!B69</f>
        <v>0</v>
      </c>
      <c r="G11" s="95">
        <f>'تفاصيل يوم حسني'!E69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كاتب'!B34</f>
        <v>0</v>
      </c>
      <c r="E12" s="192">
        <f>F12/'غياب هبه'!S32</f>
        <v>2199.4285714285716</v>
      </c>
      <c r="F12" s="162">
        <f>'تفاصيل هبه كاتب'!B69</f>
        <v>15396</v>
      </c>
      <c r="G12" s="162">
        <f>'تفاصيل هبه كاتب'!E69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هبه'!B34</f>
        <v>0</v>
      </c>
      <c r="E13" s="177">
        <f>F13/'غياب هبه'!S32</f>
        <v>24832.428571428572</v>
      </c>
      <c r="F13" s="95">
        <f>'تفاصيل يوم هبه'!B69</f>
        <v>173827</v>
      </c>
      <c r="G13" s="95">
        <f>'تفاصيل يوم هبه'!E69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كاتب'!B34</f>
        <v>0</v>
      </c>
      <c r="E14" s="162">
        <f>F14/'غياب مونيكا'!S32</f>
        <v>1973.3333333333333</v>
      </c>
      <c r="F14" s="162">
        <f>'تفاصيل يوم مونيكا كاتب'!B69</f>
        <v>11840</v>
      </c>
      <c r="G14" s="162">
        <f>'تفاصيل يوم مونيكا كاتب'!E69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مونيكا'!B34</f>
        <v>0</v>
      </c>
      <c r="E15" s="177">
        <f>F15/'غياب مونيكا'!S32</f>
        <v>9395.6666666666661</v>
      </c>
      <c r="F15" s="95">
        <f>'تفاصيل يوم مونيكا'!B69</f>
        <v>56374</v>
      </c>
      <c r="G15" s="95">
        <f>'تفاصيل يوم مونيكا'!E69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خطاب'!B34</f>
        <v>0</v>
      </c>
      <c r="E17" s="177">
        <f>F17/'فاطمه خطاب'!S32</f>
        <v>3861.2857142857142</v>
      </c>
      <c r="F17" s="95">
        <f>'تفاصيل يوم فاطمه خطاب'!B69</f>
        <v>27029</v>
      </c>
      <c r="G17" s="95">
        <f>'تفاصيل يوم فاطمه خطاب'!E69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دنيا'!B34</f>
        <v>0</v>
      </c>
      <c r="E18" s="177">
        <f>F18/'غياب دنيا'!S32</f>
        <v>4258.333333333333</v>
      </c>
      <c r="F18" s="95">
        <f>'تفاصيل يوم دنيا'!B69</f>
        <v>25550</v>
      </c>
      <c r="G18" s="95">
        <f>'تفاصيل يوم دنيا'!E69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سمير'!B34</f>
        <v>0</v>
      </c>
      <c r="E19" s="177">
        <f>F19/'غياب كيرلس سمير'!S32</f>
        <v>7353.5</v>
      </c>
      <c r="F19" s="95">
        <f>'تفاصيل يوم كيرلس سمير'!B69</f>
        <v>44121</v>
      </c>
      <c r="G19" s="95">
        <f>'تفاصيل يوم كيرلس سمير'!E69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حسن'!B34</f>
        <v>0</v>
      </c>
      <c r="E20" s="177">
        <f>F20/'غياب محمد حسن'!S32</f>
        <v>5102</v>
      </c>
      <c r="F20" s="95">
        <f>'تفاصيل يوم محمد حسن'!B69</f>
        <v>30612</v>
      </c>
      <c r="G20" s="95">
        <f>'تفاصيل يوم محمد حسن'!E69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بدر'!B34</f>
        <v>0</v>
      </c>
      <c r="E21" s="177">
        <f>F21/' غياب محمد بدر'!S32</f>
        <v>3995.8571428571427</v>
      </c>
      <c r="F21" s="95">
        <f>'تفاصيل يوم محمد بدر'!B69</f>
        <v>27971</v>
      </c>
      <c r="G21" s="95">
        <f>'تفاصيل يوم محمد بدر'!E69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صبحي'!B34</f>
        <v>0</v>
      </c>
      <c r="E22" s="177">
        <f>F22/'غياب محمود صبحي'!S32</f>
        <v>4518.1428571428569</v>
      </c>
      <c r="F22" s="95">
        <f>'تفاصيل يوم محمود صبحي'!B69</f>
        <v>31627</v>
      </c>
      <c r="G22" s="95">
        <f>'تفاصيل يوم محمود صبحي'!E69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مروان'!B34</f>
        <v>0</v>
      </c>
      <c r="E23" s="177">
        <f>F23/'غياب مروان'!S32</f>
        <v>4746.125</v>
      </c>
      <c r="F23" s="95">
        <f>'تفاصيل يوم مروان'!B69</f>
        <v>37969</v>
      </c>
      <c r="G23" s="95">
        <f>'تفاصيل يوم مروان'!E69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درويش'!B34</f>
        <v>0</v>
      </c>
      <c r="E24" s="177">
        <f>F24/'غياب مريم درويش'!S32</f>
        <v>4948.8571428571431</v>
      </c>
      <c r="F24" s="95">
        <f>'تفاصيل يوم مريم درويش'!B69</f>
        <v>34642</v>
      </c>
      <c r="G24" s="95">
        <f>'تفاصيل يوم مريم درويش'!E69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احمد'!B34</f>
        <v>0</v>
      </c>
      <c r="E25" s="177">
        <f>F25/'غياب مريم احمد'!S32</f>
        <v>4596.8</v>
      </c>
      <c r="F25" s="95">
        <f>'تفاصيل يوم مريم احمد'!B69</f>
        <v>22984</v>
      </c>
      <c r="G25" s="95">
        <f>'تفاصيل يوم مريم احمد'!E69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السعداوي'!B34</f>
        <v>0</v>
      </c>
      <c r="E26" s="177">
        <f>F26/'غياب مروة السعداوي'!S32</f>
        <v>10918.285714285714</v>
      </c>
      <c r="F26" s="95">
        <f>'تفاصيل يوم مروة السعداوي'!B69</f>
        <v>76428</v>
      </c>
      <c r="G26" s="95">
        <f>'تفاصيل يوم مروة السعداوي'!E69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جمال'!B34</f>
        <v>0</v>
      </c>
      <c r="E27" s="177">
        <f>F27/'غياب مروة جمال'!S32</f>
        <v>4620.25</v>
      </c>
      <c r="F27" s="95">
        <f>'تفاصيل يوم مروة جمال'!B69</f>
        <v>36962</v>
      </c>
      <c r="G27" s="95">
        <f>'تفاصيل يوم مروة جمال'!E69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منه'!B34</f>
        <v>0</v>
      </c>
      <c r="E28" s="177">
        <f>F28/'غياب منة'!S32</f>
        <v>10450.666666666666</v>
      </c>
      <c r="F28" s="95">
        <f>'تفاصيل يوم منه'!B69</f>
        <v>62704</v>
      </c>
      <c r="G28" s="95">
        <f>'تفاصيل يوم منه'!E69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غاده'!B34</f>
        <v>0</v>
      </c>
      <c r="E29" s="177">
        <f>F29/'غياب غادة'!S32</f>
        <v>3976.5</v>
      </c>
      <c r="F29" s="95">
        <f>'تفاصيل يوم غاده'!B69</f>
        <v>23859</v>
      </c>
      <c r="G29" s="95">
        <f>'تفاصيل يوم غاده'!E69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يوسف'!B34</f>
        <v>0</v>
      </c>
      <c r="E30" s="177">
        <f>F30/'غياب غاده يوسف'!S32</f>
        <v>2508.8571428571427</v>
      </c>
      <c r="F30" s="95">
        <f>'تفاصيل يوم غاده يوسف'!B69</f>
        <v>17562</v>
      </c>
      <c r="G30" s="95">
        <f>'تفاصيل يوم غاده يوسف'!E69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نرمين'!B34</f>
        <v>0</v>
      </c>
      <c r="E31" s="177">
        <f>F31/'غياب نرمين'!S32</f>
        <v>4375.75</v>
      </c>
      <c r="F31" s="95">
        <f>'تفاصيل يوم نرمين'!B69</f>
        <v>35006</v>
      </c>
      <c r="G31" s="95">
        <f>'تفاصيل يوم نرمين'!E69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عبداللاه'!B34</f>
        <v>0</v>
      </c>
      <c r="E32" s="177">
        <f>F32/'غياب نور عبداللاه'!S32</f>
        <v>0</v>
      </c>
      <c r="F32" s="95">
        <f>'تفاصيل يوم نور عبداللاه'!B69</f>
        <v>0</v>
      </c>
      <c r="G32" s="95">
        <f>'تفاصيل يوم نور عبداللاه'!E69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رانا'!B35</f>
        <v>0</v>
      </c>
      <c r="E33" s="177">
        <f>F33/'غياب رانا'!S32</f>
        <v>3235</v>
      </c>
      <c r="F33" s="95">
        <f>'تفاصيل يوم رانا'!B70</f>
        <v>12940</v>
      </c>
      <c r="G33" s="95">
        <f>'تفاصيل يوم رانا'!E70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الصاوي'!B34</f>
        <v>0</v>
      </c>
      <c r="E34" s="177">
        <f>F34/'غياب سلمي الصاوي'!S32</f>
        <v>5569</v>
      </c>
      <c r="F34" s="95">
        <f>'تفاصيل يوم سلمي الصاوي'!B69</f>
        <v>38983</v>
      </c>
      <c r="G34" s="95">
        <f>'تفاصيل يوم سلمي الصاوي'!E69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سيلفيا'!B34</f>
        <v>0</v>
      </c>
      <c r="E35" s="177">
        <f>F35/'غياب سيلفيا'!S32</f>
        <v>3896.7142857142858</v>
      </c>
      <c r="F35" s="95">
        <f>'تفاصيل يوم سيلفيا'!B69</f>
        <v>27277</v>
      </c>
      <c r="G35" s="95">
        <f>'تفاصيل يوم سيلفيا'!E69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شهد'!B34</f>
        <v>0</v>
      </c>
      <c r="E36" s="177">
        <f>F36/'غياب شهد'!S32</f>
        <v>2661</v>
      </c>
      <c r="F36" s="95">
        <f>'تفاصيل يوم شهد'!B69</f>
        <v>5322</v>
      </c>
      <c r="G36" s="95">
        <f>'تفاصيل يوم شهد'!E69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سمية'!B34</f>
        <v>0</v>
      </c>
      <c r="E37" s="177">
        <f>F37/'غياب سمية'!S32</f>
        <v>0</v>
      </c>
      <c r="F37" s="95">
        <f>'تفاصيل يوم سمية'!B69</f>
        <v>0</v>
      </c>
      <c r="G37" s="95">
        <f>'تفاصيل يوم سمية'!E69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هويدا'!B34</f>
        <v>0</v>
      </c>
      <c r="E38" s="177">
        <f>F38/'غياب هوايدا'!S32</f>
        <v>3729</v>
      </c>
      <c r="F38" s="95">
        <f>'تفاصيل يوم هويدا'!B69</f>
        <v>22374</v>
      </c>
      <c r="G38" s="95">
        <f>'تفاصيل يوم هويدا'!E69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سوزان'!B34</f>
        <v>0</v>
      </c>
      <c r="E39" s="177">
        <f>F39/'غياب سوزان'!S32</f>
        <v>4711.8571428571431</v>
      </c>
      <c r="F39" s="95">
        <f>'تفاصيل يوم سوزان'!B69</f>
        <v>32983</v>
      </c>
      <c r="G39" s="95">
        <f>'تفاصيل يوم سوزان'!E69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تقي'!B34</f>
        <v>0</v>
      </c>
      <c r="E40" s="177">
        <f>F40/'غياب تقي'!S32</f>
        <v>4151.4285714285716</v>
      </c>
      <c r="F40" s="95">
        <f>'تفاصيل يوم تقي'!B69</f>
        <v>29060</v>
      </c>
      <c r="G40" s="95">
        <f>'تفاصيل يوم تقي'!E69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B42" s="103"/>
      <c r="C42" s="103"/>
      <c r="D42" s="103"/>
      <c r="E42" s="103"/>
    </row>
    <row r="43" spans="1:15" x14ac:dyDescent="0.25"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A00-000000000000}"/>
  <mergeCells count="2">
    <mergeCell ref="B41:D41"/>
    <mergeCell ref="H40:I40"/>
  </mergeCells>
  <conditionalFormatting sqref="I30">
    <cfRule type="top10" dxfId="2" priority="1" bottom="1" rank="1"/>
  </conditionalFormatting>
  <hyperlinks>
    <hyperlink ref="B4" location="'تفاصيل يوم عمرو'!A1" display="عمرو" xr:uid="{00000000-0004-0000-4A00-000000000000}"/>
    <hyperlink ref="B5" location="'تفاصيل يوم ميرهان'!A1" display="ميرهان" xr:uid="{00000000-0004-0000-4A00-000001000000}"/>
    <hyperlink ref="B7" location="'تفاصيل يوم ايه عبده'!A1" display="ايه عبده" xr:uid="{00000000-0004-0000-4A00-000002000000}"/>
    <hyperlink ref="B8" location="'تفاصيل يوم نور فرحات'!A1" display="نور فرحات" xr:uid="{00000000-0004-0000-4A00-000003000000}"/>
    <hyperlink ref="B10" location="'تفاصيل يوم اسماء'!A1" display="أسماء" xr:uid="{00000000-0004-0000-4A00-000004000000}"/>
    <hyperlink ref="B11" location="'تفاصيل يوم حسني'!A1" display="حسني" xr:uid="{00000000-0004-0000-4A00-000005000000}"/>
    <hyperlink ref="B13" location="'تفاصيل يوم هبه'!A1" display="هبة" xr:uid="{00000000-0004-0000-4A00-000006000000}"/>
    <hyperlink ref="B15" location="'تفاصيل يوم مونيكا'!A1" display="مونيكا" xr:uid="{00000000-0004-0000-4A00-000007000000}"/>
    <hyperlink ref="B17" location="'تفاصيل يوم فاطمه خطاب'!A1" display="فاطمه خطاب" xr:uid="{00000000-0004-0000-4A00-000008000000}"/>
    <hyperlink ref="B18" location="'تفاصيل يوم دنيا'!A1" display="دنيا" xr:uid="{00000000-0004-0000-4A00-000009000000}"/>
    <hyperlink ref="B19" location="'تفاصيل يوم كيرلس سمير'!A1" display="كيرلس سمير" xr:uid="{00000000-0004-0000-4A00-00000A000000}"/>
    <hyperlink ref="B20" location="'تفاصيل يوم محمد حسن'!A1" display="محمد حسن" xr:uid="{00000000-0004-0000-4A00-00000B000000}"/>
    <hyperlink ref="B21" location="'تفاصيل يوم محمد بدر'!A1" display="محمد بدر" xr:uid="{00000000-0004-0000-4A00-00000C000000}"/>
    <hyperlink ref="B22" location="'تفاصيل يوم محمود صبحي'!A1" display="محمود صبحي" xr:uid="{00000000-0004-0000-4A00-00000D000000}"/>
    <hyperlink ref="B23" location="'تفاصيل يوم مروان'!A1" display=" مروان" xr:uid="{00000000-0004-0000-4A00-00000E000000}"/>
    <hyperlink ref="B24" location="'تفاصيل يوم مريم درويش'!A1" display="مريم درويش" xr:uid="{00000000-0004-0000-4A00-00000F000000}"/>
    <hyperlink ref="B25" location="'تفاصيل يوم مريم احمد'!A1" display="مريم احمد" xr:uid="{00000000-0004-0000-4A00-000010000000}"/>
    <hyperlink ref="B26" location="'تفاصيل يوم مروة السعداوي'!A1" display="مروة السعداوي" xr:uid="{00000000-0004-0000-4A00-000011000000}"/>
    <hyperlink ref="B27" location="'تفاصيل يوم مروة جمال'!A1" display="مروة جمال" xr:uid="{00000000-0004-0000-4A00-000012000000}"/>
    <hyperlink ref="B28" location="'تفاصيل يوم منه'!A1" display="منة" xr:uid="{00000000-0004-0000-4A00-000013000000}"/>
    <hyperlink ref="B29" location="'تفاصيل يوم غاده'!A1" display="غادة" xr:uid="{00000000-0004-0000-4A00-000014000000}"/>
    <hyperlink ref="B31" location="'تفاصيل يوم نرمين'!A1" display="نرمين " xr:uid="{00000000-0004-0000-4A00-000015000000}"/>
    <hyperlink ref="B32" location="'تفاصيل يوم نور عبداللاه'!A1" display="نور عبدلاه" xr:uid="{00000000-0004-0000-4A00-000016000000}"/>
    <hyperlink ref="B33" location="'تفاصيل يوم رانا'!A1" display="رانا" xr:uid="{00000000-0004-0000-4A00-000017000000}"/>
    <hyperlink ref="B34" location="'تفاصيل يوم سلمي الصاوي'!A1" display="سلمى الصاوي" xr:uid="{00000000-0004-0000-4A00-000018000000}"/>
    <hyperlink ref="B35" location="'تفاصيل يوم سيلفيا'!A1" display="سيلفيا" xr:uid="{00000000-0004-0000-4A00-000019000000}"/>
    <hyperlink ref="B36" location="'تفاصيل يوم شهد'!A1" display="شهد" xr:uid="{00000000-0004-0000-4A00-00001A000000}"/>
    <hyperlink ref="B37" location="'تفاصيل يوم سمية'!A1" display="سمية" xr:uid="{00000000-0004-0000-4A00-00001B000000}"/>
    <hyperlink ref="B39" location="'تفاصيل يوم سوزان'!A1" display="سوزان" xr:uid="{00000000-0004-0000-4A00-00001C000000}"/>
    <hyperlink ref="B40" location="'تفاصيل يوم تقي'!A1" display="تقي" xr:uid="{00000000-0004-0000-4A00-00001D000000}"/>
    <hyperlink ref="B38" location="'تفاصيل يوم هويدا'!A1" display="هوايدا محمد" xr:uid="{4A577D53-60BB-4F55-A366-35B7C5FA5156}"/>
    <hyperlink ref="B9" location="'تفاصيل نور مراجع'!A1" display="نور فرحات" xr:uid="{E0927C6F-D7C7-4771-AA84-AFE95FC729AC}"/>
    <hyperlink ref="B12" location="'تفاصيل هبه كاتب'!A1" display="هبة" xr:uid="{3BA7CF51-B83A-4BE1-A0B4-7A55FE8E1137}"/>
    <hyperlink ref="B30" location="'تفاصيل يوم غاده يوسف'!A1" display="غاده يوسف" xr:uid="{2D32390E-E053-4FBE-BBA9-BD648414C440}"/>
    <hyperlink ref="B14" location="'تفاصيل يوم مونيكا كاتب'!A1" display="مونيكا" xr:uid="{61230095-0665-4BF4-AB9A-ECF7FBA3910D}"/>
  </hyperlinks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S45"/>
  <sheetViews>
    <sheetView rightToLeft="1" workbookViewId="0">
      <pane ySplit="3" topLeftCell="A7" activePane="bottomLeft" state="frozen"/>
      <selection pane="bottomLeft" activeCell="H40" sqref="H40:I41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56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عمرو'!B35</f>
        <v>0</v>
      </c>
      <c r="E4" s="177">
        <f>F4/'غياب عمرو'!S33</f>
        <v>0</v>
      </c>
      <c r="F4" s="95">
        <f>'تفاصيل يوم عمرو'!B70</f>
        <v>0</v>
      </c>
      <c r="G4" s="95">
        <f>'تفاصيل يوم عمرو'!E70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ميرهان'!B38</f>
        <v>0</v>
      </c>
      <c r="E5" s="177">
        <f>F5/'غياب ميرهان'!S33</f>
        <v>1382.5714285714287</v>
      </c>
      <c r="F5" s="95">
        <f>'تفاصيل يوم ميرهان'!B73</f>
        <v>9678</v>
      </c>
      <c r="G5" s="95">
        <f>'تفاصيل يوم ميرهان'!E73</f>
        <v>5</v>
      </c>
    </row>
    <row r="6" spans="1:19" ht="14.25" customHeight="1" x14ac:dyDescent="0.25">
      <c r="A6" s="187"/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عبده'!B35</f>
        <v>0</v>
      </c>
      <c r="E7" s="177">
        <f>F7/'غياب ايه عبده'!S33</f>
        <v>8467.1428571428569</v>
      </c>
      <c r="F7" s="95">
        <f>'تفاصيل يوم ايه عبده'!B70</f>
        <v>59270</v>
      </c>
      <c r="G7" s="95">
        <f>'تفاصيل يوم ايه عبده'!E70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فرحات'!B35</f>
        <v>0</v>
      </c>
      <c r="E8" s="192">
        <f>F8/'غياب نور فرحات'!S33</f>
        <v>564.5</v>
      </c>
      <c r="F8" s="162">
        <f>'تفاصيل يوم نور فرحات'!B70</f>
        <v>3387</v>
      </c>
      <c r="G8" s="162">
        <f>'تفاصيل يوم نور فرحات'!E70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مراجع'!B35</f>
        <v>0</v>
      </c>
      <c r="E9" s="177">
        <f>F9/'غياب نور فرحات'!S33</f>
        <v>21841.833333333332</v>
      </c>
      <c r="F9" s="95">
        <f>'تفاصيل نور مراجع'!B70</f>
        <v>131051</v>
      </c>
      <c r="G9" s="95">
        <f>'تفاصيل نور مراجع'!E70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اسماء'!B35</f>
        <v>0</v>
      </c>
      <c r="E10" s="177">
        <f>F10/'غياب اسماء'!S33</f>
        <v>8580.2857142857138</v>
      </c>
      <c r="F10" s="95">
        <f>'تفاصيل يوم اسماء'!B70</f>
        <v>60062</v>
      </c>
      <c r="G10" s="95">
        <f>'تفاصيل يوم اسماء'!E70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حسني'!B35</f>
        <v>0</v>
      </c>
      <c r="E11" s="177">
        <f>F11/'غياب حسني'!S33</f>
        <v>0</v>
      </c>
      <c r="F11" s="95">
        <f>'تفاصيل يوم حسني'!B70</f>
        <v>0</v>
      </c>
      <c r="G11" s="95">
        <f>'تفاصيل يوم حسني'!E70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كاتب'!B35</f>
        <v>0</v>
      </c>
      <c r="E12" s="192">
        <f>F12/'غياب هبه'!S33</f>
        <v>2199.4285714285716</v>
      </c>
      <c r="F12" s="162">
        <f>'تفاصيل هبه كاتب'!B70</f>
        <v>15396</v>
      </c>
      <c r="G12" s="162">
        <f>'تفاصيل هبه كاتب'!E70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هبه'!B35</f>
        <v>0</v>
      </c>
      <c r="E13" s="177">
        <f>F13/'غياب هبه'!S33</f>
        <v>24832.428571428572</v>
      </c>
      <c r="F13" s="95">
        <f>'تفاصيل يوم هبه'!B70</f>
        <v>173827</v>
      </c>
      <c r="G13" s="95">
        <f>'تفاصيل يوم هبه'!E70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كاتب'!B35</f>
        <v>0</v>
      </c>
      <c r="E14" s="162">
        <f>F14/'غياب مونيكا'!S33</f>
        <v>1973.3333333333333</v>
      </c>
      <c r="F14" s="162">
        <f>'تفاصيل يوم مونيكا كاتب'!B70</f>
        <v>11840</v>
      </c>
      <c r="G14" s="162">
        <f>'تفاصيل يوم مونيكا كاتب'!E70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مونيكا'!B35</f>
        <v>0</v>
      </c>
      <c r="E15" s="177">
        <f>F15/'غياب مونيكا'!S33</f>
        <v>9395.6666666666661</v>
      </c>
      <c r="F15" s="95">
        <f>'تفاصيل يوم مونيكا'!B70</f>
        <v>56374</v>
      </c>
      <c r="G15" s="95">
        <f>'تفاصيل يوم مونيكا'!E70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خطاب'!B35</f>
        <v>0</v>
      </c>
      <c r="E17" s="177">
        <f>F17/'فاطمه خطاب'!S33</f>
        <v>3861.2857142857142</v>
      </c>
      <c r="F17" s="95">
        <f>'تفاصيل يوم فاطمه خطاب'!B70</f>
        <v>27029</v>
      </c>
      <c r="G17" s="95">
        <f>'تفاصيل يوم فاطمه خطاب'!E70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دنيا'!B35</f>
        <v>0</v>
      </c>
      <c r="E18" s="177">
        <f>F18/'غياب دنيا'!S33</f>
        <v>4258.333333333333</v>
      </c>
      <c r="F18" s="95">
        <f>'تفاصيل يوم دنيا'!B70</f>
        <v>25550</v>
      </c>
      <c r="G18" s="95">
        <f>'تفاصيل يوم دنيا'!E70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سمير'!B35</f>
        <v>0</v>
      </c>
      <c r="E19" s="177">
        <f>F19/'غياب كيرلس سمير'!S33</f>
        <v>7353.5</v>
      </c>
      <c r="F19" s="95">
        <f>'تفاصيل يوم كيرلس سمير'!B70</f>
        <v>44121</v>
      </c>
      <c r="G19" s="95">
        <f>'تفاصيل يوم كيرلس سمير'!E70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حسن'!B35</f>
        <v>0</v>
      </c>
      <c r="E20" s="177">
        <f>F20/'غياب محمد حسن'!S33</f>
        <v>5102</v>
      </c>
      <c r="F20" s="95">
        <f>'تفاصيل يوم محمد حسن'!B70</f>
        <v>30612</v>
      </c>
      <c r="G20" s="95">
        <f>'تفاصيل يوم محمد حسن'!E70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بدر'!B35</f>
        <v>0</v>
      </c>
      <c r="E21" s="177">
        <f>F21/' غياب محمد بدر'!S33</f>
        <v>3995.8571428571427</v>
      </c>
      <c r="F21" s="95">
        <f>'تفاصيل يوم محمد بدر'!B70</f>
        <v>27971</v>
      </c>
      <c r="G21" s="95">
        <f>'تفاصيل يوم محمد بدر'!E70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صبحي'!B35</f>
        <v>0</v>
      </c>
      <c r="E22" s="177">
        <f>F22/'غياب محمود صبحي'!S33</f>
        <v>4518.1428571428569</v>
      </c>
      <c r="F22" s="95">
        <f>'تفاصيل يوم محمود صبحي'!B70</f>
        <v>31627</v>
      </c>
      <c r="G22" s="95">
        <f>'تفاصيل يوم محمود صبحي'!E70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مروان'!B35</f>
        <v>0</v>
      </c>
      <c r="E23" s="177">
        <f>F23/'غياب مروان'!S33</f>
        <v>4746.125</v>
      </c>
      <c r="F23" s="95">
        <f>'تفاصيل يوم مروان'!B70</f>
        <v>37969</v>
      </c>
      <c r="G23" s="95">
        <f>'تفاصيل يوم مروان'!E70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درويش'!B35</f>
        <v>0</v>
      </c>
      <c r="E24" s="177">
        <f>F24/'غياب مريم درويش'!S33</f>
        <v>4948.8571428571431</v>
      </c>
      <c r="F24" s="95">
        <f>'تفاصيل يوم مريم درويش'!B70</f>
        <v>34642</v>
      </c>
      <c r="G24" s="95">
        <f>'تفاصيل يوم مريم درويش'!E70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احمد'!B35</f>
        <v>0</v>
      </c>
      <c r="E25" s="177">
        <f>F25/'غياب مريم احمد'!S33</f>
        <v>4596.8</v>
      </c>
      <c r="F25" s="95">
        <f>'تفاصيل يوم مريم احمد'!B70</f>
        <v>22984</v>
      </c>
      <c r="G25" s="95">
        <f>'تفاصيل يوم مريم احمد'!E70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السعداوي'!B35</f>
        <v>0</v>
      </c>
      <c r="E26" s="177">
        <f>F26/'غياب مروة السعداوي'!S33</f>
        <v>10918.285714285714</v>
      </c>
      <c r="F26" s="95">
        <f>'تفاصيل يوم مروة السعداوي'!B70</f>
        <v>76428</v>
      </c>
      <c r="G26" s="95">
        <f>'تفاصيل يوم مروة السعداوي'!E70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جمال'!B35</f>
        <v>0</v>
      </c>
      <c r="E27" s="177">
        <f>F27/'غياب مروة جمال'!S33</f>
        <v>4620.25</v>
      </c>
      <c r="F27" s="95">
        <f>'تفاصيل يوم مروة جمال'!B70</f>
        <v>36962</v>
      </c>
      <c r="G27" s="95">
        <f>'تفاصيل يوم مروة جمال'!E70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منه'!B35</f>
        <v>0</v>
      </c>
      <c r="E28" s="177">
        <f>F28/'غياب منة'!S33</f>
        <v>10450.666666666666</v>
      </c>
      <c r="F28" s="95">
        <f>'تفاصيل يوم منه'!B70</f>
        <v>62704</v>
      </c>
      <c r="G28" s="95">
        <f>'تفاصيل يوم منه'!E70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غاده'!B35</f>
        <v>0</v>
      </c>
      <c r="E29" s="177">
        <f>F29/'غياب غادة'!S33</f>
        <v>3976.5</v>
      </c>
      <c r="F29" s="95">
        <f>'تفاصيل يوم غاده'!B70</f>
        <v>23859</v>
      </c>
      <c r="G29" s="95">
        <f>'تفاصيل يوم غاده'!E70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يوسف'!B35</f>
        <v>0</v>
      </c>
      <c r="E30" s="177">
        <f>F30/'غياب غاده يوسف'!S33</f>
        <v>2508.8571428571427</v>
      </c>
      <c r="F30" s="95">
        <f>'تفاصيل يوم غاده يوسف'!B70</f>
        <v>17562</v>
      </c>
      <c r="G30" s="95">
        <f>'تفاصيل يوم غاده يوسف'!E70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نرمين'!B35</f>
        <v>0</v>
      </c>
      <c r="E31" s="177">
        <f>F31/'غياب نرمين'!S33</f>
        <v>4375.75</v>
      </c>
      <c r="F31" s="95">
        <f>'تفاصيل يوم نرمين'!B70</f>
        <v>35006</v>
      </c>
      <c r="G31" s="95">
        <f>'تفاصيل يوم نرمين'!E70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عبداللاه'!B35</f>
        <v>0</v>
      </c>
      <c r="E32" s="177">
        <f>F32/'غياب نور عبداللاه'!S33</f>
        <v>0</v>
      </c>
      <c r="F32" s="95">
        <f>'تفاصيل يوم نور عبداللاه'!B70</f>
        <v>0</v>
      </c>
      <c r="G32" s="95">
        <f>'تفاصيل يوم نور عبداللاه'!E70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رانا'!B36</f>
        <v>0</v>
      </c>
      <c r="E33" s="177">
        <f>F33/'غياب رانا'!S33</f>
        <v>3235</v>
      </c>
      <c r="F33" s="95">
        <f>'تفاصيل يوم رانا'!B71</f>
        <v>12940</v>
      </c>
      <c r="G33" s="95">
        <f>'تفاصيل يوم رانا'!E71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الصاوي'!B35</f>
        <v>0</v>
      </c>
      <c r="E34" s="177">
        <f>F34/'غياب سلمي الصاوي'!S33</f>
        <v>5569</v>
      </c>
      <c r="F34" s="95">
        <f>'تفاصيل يوم سلمي الصاوي'!B70</f>
        <v>38983</v>
      </c>
      <c r="G34" s="95">
        <f>'تفاصيل يوم سلمي الصاوي'!E70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سيلفيا'!B35</f>
        <v>0</v>
      </c>
      <c r="E35" s="177">
        <f>F35/'غياب سيلفيا'!S33</f>
        <v>3896.7142857142858</v>
      </c>
      <c r="F35" s="95">
        <f>'تفاصيل يوم سيلفيا'!B70</f>
        <v>27277</v>
      </c>
      <c r="G35" s="95">
        <f>'تفاصيل يوم سيلفيا'!E70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شهد'!B35</f>
        <v>0</v>
      </c>
      <c r="E36" s="177">
        <f>F36/'غياب شهد'!S33</f>
        <v>2661</v>
      </c>
      <c r="F36" s="95">
        <f>'تفاصيل يوم شهد'!B70</f>
        <v>5322</v>
      </c>
      <c r="G36" s="95">
        <f>'تفاصيل يوم شهد'!E70</f>
        <v>3</v>
      </c>
    </row>
    <row r="37" spans="1:15" s="147" customFormat="1" ht="13.5" customHeight="1" x14ac:dyDescent="0.25">
      <c r="A37" s="103">
        <v>1</v>
      </c>
      <c r="B37" s="156" t="s">
        <v>204</v>
      </c>
      <c r="C37" s="94" t="s">
        <v>22</v>
      </c>
      <c r="D37" s="95">
        <f>'تفاصيل يوم هويدا'!B35</f>
        <v>0</v>
      </c>
      <c r="E37" s="177">
        <f>F37/'غياب هوايدا'!S33</f>
        <v>3729</v>
      </c>
      <c r="F37" s="95">
        <f>'تفاصيل يوم هويدا'!B70</f>
        <v>22374</v>
      </c>
      <c r="G37" s="95">
        <f>'تفاصيل يوم هويدا'!E70</f>
        <v>12</v>
      </c>
      <c r="I37" s="129"/>
      <c r="J37" s="148"/>
      <c r="K37" s="148"/>
      <c r="L37" s="148"/>
      <c r="M37" s="148"/>
      <c r="N37" s="129"/>
      <c r="O37" s="129"/>
    </row>
    <row r="38" spans="1:15" ht="13.5" customHeight="1" x14ac:dyDescent="0.25">
      <c r="A38" s="103">
        <v>1</v>
      </c>
      <c r="B38" s="93" t="s">
        <v>53</v>
      </c>
      <c r="C38" s="94" t="s">
        <v>22</v>
      </c>
      <c r="D38" s="95">
        <f>'تفاصيل يوم سمية'!B35</f>
        <v>0</v>
      </c>
      <c r="E38" s="177">
        <f>F38/'غياب سمية'!S33</f>
        <v>0</v>
      </c>
      <c r="F38" s="95">
        <f>'تفاصيل يوم سمية'!B70</f>
        <v>0</v>
      </c>
      <c r="G38" s="95">
        <f>'تفاصيل يوم سمية'!E70</f>
        <v>0</v>
      </c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سوزان'!B35</f>
        <v>0</v>
      </c>
      <c r="E39" s="177">
        <f>F39/'غياب سوزان'!S33</f>
        <v>4711.8571428571431</v>
      </c>
      <c r="F39" s="95">
        <f>'تفاصيل يوم سوزان'!B70</f>
        <v>32983</v>
      </c>
      <c r="G39" s="95">
        <f>'تفاصيل يوم سوزان'!E70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تقي'!B35</f>
        <v>0</v>
      </c>
      <c r="E40" s="177">
        <f>F40/'غياب تقي'!S33</f>
        <v>4151.4285714285716</v>
      </c>
      <c r="F40" s="95">
        <f>'تفاصيل يوم تقي'!B70</f>
        <v>29060</v>
      </c>
      <c r="G40" s="95">
        <f>'تفاصيل يوم تقي'!E70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3"/>
      <c r="C42" s="103"/>
      <c r="D42" s="103"/>
      <c r="E42" s="103"/>
    </row>
    <row r="43" spans="1:15" x14ac:dyDescent="0.25">
      <c r="A43" s="103"/>
      <c r="B43" s="103"/>
      <c r="C43" s="103"/>
      <c r="D43" s="103"/>
      <c r="E43" s="191">
        <f>SUM(E17:E40)+E8+E12+E14</f>
        <v>112922.47261904762</v>
      </c>
    </row>
    <row r="44" spans="1:15" x14ac:dyDescent="0.25">
      <c r="B44" s="103"/>
      <c r="C44" s="103"/>
      <c r="D44" s="103"/>
      <c r="E44" s="103"/>
    </row>
    <row r="45" spans="1:15" x14ac:dyDescent="0.25">
      <c r="B45" s="103"/>
      <c r="C45" s="103"/>
      <c r="D45" s="103">
        <f>E43/A41</f>
        <v>3764.0824206349207</v>
      </c>
      <c r="E45" s="103"/>
    </row>
  </sheetData>
  <autoFilter ref="C3:C40" xr:uid="{00000000-0001-0000-4B00-000000000000}"/>
  <mergeCells count="2">
    <mergeCell ref="B41:D41"/>
    <mergeCell ref="H40:I40"/>
  </mergeCells>
  <conditionalFormatting sqref="I30">
    <cfRule type="top10" dxfId="1" priority="1" bottom="1" rank="1"/>
  </conditionalFormatting>
  <hyperlinks>
    <hyperlink ref="B4" location="'تفاصيل يوم عمرو'!A1" display="عمرو" xr:uid="{00000000-0004-0000-4B00-000000000000}"/>
    <hyperlink ref="B5" location="'تفاصيل يوم ميرهان'!A1" display="ميرهان" xr:uid="{00000000-0004-0000-4B00-000001000000}"/>
    <hyperlink ref="B7" location="'تفاصيل يوم ايه عبده'!A1" display="ايه عبده" xr:uid="{00000000-0004-0000-4B00-000002000000}"/>
    <hyperlink ref="B8" location="'تفاصيل يوم نور فرحات'!A1" display="نور فرحات" xr:uid="{00000000-0004-0000-4B00-000003000000}"/>
    <hyperlink ref="B10" location="'تفاصيل يوم اسماء'!A1" display="أسماء" xr:uid="{00000000-0004-0000-4B00-000004000000}"/>
    <hyperlink ref="B11" location="'تفاصيل يوم حسني'!A1" display="حسني" xr:uid="{00000000-0004-0000-4B00-000005000000}"/>
    <hyperlink ref="B13" location="'تفاصيل يوم هبه'!A1" display="هبة" xr:uid="{00000000-0004-0000-4B00-000006000000}"/>
    <hyperlink ref="B15" location="'تفاصيل يوم مونيكا'!A1" display="مونيكا" xr:uid="{00000000-0004-0000-4B00-000007000000}"/>
    <hyperlink ref="B17" location="'تفاصيل يوم فاطمه خطاب'!A1" display="فاطمه خطاب" xr:uid="{00000000-0004-0000-4B00-000008000000}"/>
    <hyperlink ref="B18" location="'تفاصيل يوم دنيا'!A1" display="دنيا" xr:uid="{00000000-0004-0000-4B00-000009000000}"/>
    <hyperlink ref="B19" location="'تفاصيل يوم كيرلس سمير'!A1" display="كيرلس سمير" xr:uid="{00000000-0004-0000-4B00-00000A000000}"/>
    <hyperlink ref="B20" location="'تفاصيل يوم محمد حسن'!A1" display="محمد حسن" xr:uid="{00000000-0004-0000-4B00-00000B000000}"/>
    <hyperlink ref="B21" location="'تفاصيل يوم محمد بدر'!A1" display="محمد بدر" xr:uid="{00000000-0004-0000-4B00-00000C000000}"/>
    <hyperlink ref="B22" location="'تفاصيل يوم محمود صبحي'!A1" display="محمود صبحي" xr:uid="{00000000-0004-0000-4B00-00000D000000}"/>
    <hyperlink ref="B23" location="'تفاصيل يوم مروان'!A1" display=" مروان" xr:uid="{00000000-0004-0000-4B00-00000E000000}"/>
    <hyperlink ref="B24" location="'تفاصيل يوم مريم درويش'!A1" display="مريم درويش" xr:uid="{00000000-0004-0000-4B00-00000F000000}"/>
    <hyperlink ref="B25" location="'تفاصيل يوم مريم احمد'!A1" display="مريم احمد" xr:uid="{00000000-0004-0000-4B00-000010000000}"/>
    <hyperlink ref="B26" location="'تفاصيل يوم مروة السعداوي'!A1" display="مروة السعداوي" xr:uid="{00000000-0004-0000-4B00-000011000000}"/>
    <hyperlink ref="B27" location="'تفاصيل يوم مروة جمال'!A1" display="مروة جمال" xr:uid="{00000000-0004-0000-4B00-000012000000}"/>
    <hyperlink ref="B28" location="'تفاصيل يوم منه'!A1" display="منة" xr:uid="{00000000-0004-0000-4B00-000013000000}"/>
    <hyperlink ref="B29" location="'تفاصيل يوم غاده'!A1" display="غادة" xr:uid="{00000000-0004-0000-4B00-000014000000}"/>
    <hyperlink ref="B31" location="'تفاصيل يوم نرمين'!A1" display="نرمين " xr:uid="{00000000-0004-0000-4B00-000015000000}"/>
    <hyperlink ref="B32" location="'تفاصيل يوم نور عبداللاه'!A1" display="نور عبدلاه" xr:uid="{00000000-0004-0000-4B00-000016000000}"/>
    <hyperlink ref="B33" location="'تفاصيل يوم رانا'!A1" display="رانا" xr:uid="{00000000-0004-0000-4B00-000017000000}"/>
    <hyperlink ref="B34" location="'تفاصيل يوم سلمي الصاوي'!A1" display="سلمى الصاوي" xr:uid="{00000000-0004-0000-4B00-000018000000}"/>
    <hyperlink ref="B35" location="'تفاصيل يوم سيلفيا'!A1" display="سيلفيا" xr:uid="{00000000-0004-0000-4B00-000019000000}"/>
    <hyperlink ref="B36" location="'تفاصيل يوم شهد'!A1" display="شهد" xr:uid="{00000000-0004-0000-4B00-00001A000000}"/>
    <hyperlink ref="B38" location="'تفاصيل يوم سمية'!A1" display="سمية" xr:uid="{00000000-0004-0000-4B00-00001B000000}"/>
    <hyperlink ref="B39" location="'تفاصيل يوم سوزان'!A1" display="سوزان" xr:uid="{00000000-0004-0000-4B00-00001C000000}"/>
    <hyperlink ref="B40" location="'تفاصيل يوم تقي'!A1" display="تقي" xr:uid="{00000000-0004-0000-4B00-00001D000000}"/>
    <hyperlink ref="B37" location="'تفاصيل يوم هويدا'!A1" display="هوايدا محمد" xr:uid="{C42E0D90-C7AC-4538-A1AE-74C1F2BCF1AE}"/>
    <hyperlink ref="B9" location="'تفاصيل نور مراجع'!A1" display="نور فرحات" xr:uid="{D91206AA-76E6-44D4-A1D7-C4D3758649C4}"/>
    <hyperlink ref="B12" location="'تفاصيل هبه كاتب'!A1" display="هبة" xr:uid="{E8ED7002-6599-43F8-8486-6480CC8B56C0}"/>
    <hyperlink ref="B30" location="'تفاصيل يوم غاده يوسف'!A1" display="غاده يوسف" xr:uid="{246EAA03-4910-4BCE-9041-08EAAB1AB9F7}"/>
    <hyperlink ref="B14" location="'تفاصيل يوم مونيكا كاتب'!A1" display="مونيكا" xr:uid="{365D6E86-C5BD-40FD-A348-16071D012DCC}"/>
  </hyperlink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S45"/>
  <sheetViews>
    <sheetView rightToLeft="1" workbookViewId="0">
      <pane ySplit="3" topLeftCell="A5" activePane="bottomLeft" state="frozen"/>
      <selection pane="bottomLeft" activeCell="I33" sqref="I33"/>
    </sheetView>
  </sheetViews>
  <sheetFormatPr defaultColWidth="9" defaultRowHeight="15" x14ac:dyDescent="0.25"/>
  <cols>
    <col min="1" max="1" width="9" style="90"/>
    <col min="2" max="2" width="11.7109375" style="90" bestFit="1" customWidth="1"/>
    <col min="3" max="3" width="11.7109375" style="90" customWidth="1"/>
    <col min="4" max="4" width="17" style="90" bestFit="1" customWidth="1"/>
    <col min="5" max="5" width="19.42578125" style="90" customWidth="1"/>
    <col min="6" max="7" width="15.42578125" style="104" bestFit="1" customWidth="1"/>
    <col min="8" max="16384" width="9" style="90"/>
  </cols>
  <sheetData>
    <row r="1" spans="1:19" ht="15" customHeight="1" x14ac:dyDescent="0.25">
      <c r="B1" s="53" t="s">
        <v>24</v>
      </c>
      <c r="C1" s="53"/>
      <c r="D1" s="56"/>
      <c r="E1" s="56"/>
      <c r="F1" s="54"/>
      <c r="G1" s="54"/>
    </row>
    <row r="2" spans="1:19" ht="15" customHeight="1" x14ac:dyDescent="0.25">
      <c r="B2" s="49"/>
      <c r="C2" s="49"/>
      <c r="D2" s="56"/>
      <c r="E2" s="47"/>
      <c r="F2" s="55"/>
      <c r="G2" s="55"/>
    </row>
    <row r="3" spans="1:19" ht="14.25" customHeight="1" x14ac:dyDescent="0.25">
      <c r="B3" s="91" t="s">
        <v>12</v>
      </c>
      <c r="C3" s="92" t="s">
        <v>15</v>
      </c>
      <c r="D3" s="91" t="s">
        <v>21</v>
      </c>
      <c r="E3" s="91" t="s">
        <v>113</v>
      </c>
      <c r="F3" s="91" t="s">
        <v>114</v>
      </c>
      <c r="G3" s="91" t="s">
        <v>127</v>
      </c>
    </row>
    <row r="4" spans="1:19" ht="14.25" customHeight="1" x14ac:dyDescent="0.25">
      <c r="B4" s="93" t="s">
        <v>17</v>
      </c>
      <c r="C4" s="94" t="s">
        <v>18</v>
      </c>
      <c r="D4" s="95">
        <f>'تفاصيل يوم عمرو'!B36</f>
        <v>0</v>
      </c>
      <c r="E4" s="177">
        <f>F4/'غياب عمرو'!S34</f>
        <v>0</v>
      </c>
      <c r="F4" s="95">
        <f>'تفاصيل يوم عمرو'!B71</f>
        <v>0</v>
      </c>
      <c r="G4" s="95">
        <f>'تفاصيل يوم عمرو'!E71</f>
        <v>0</v>
      </c>
    </row>
    <row r="5" spans="1:19" ht="14.25" customHeight="1" x14ac:dyDescent="0.25">
      <c r="B5" s="93" t="s">
        <v>27</v>
      </c>
      <c r="C5" s="94" t="s">
        <v>18</v>
      </c>
      <c r="D5" s="95">
        <f>'تفاصيل يوم ميرهان'!B39</f>
        <v>0</v>
      </c>
      <c r="E5" s="177">
        <f>F5/'غياب ميرهان'!S34</f>
        <v>1382.5714285714287</v>
      </c>
      <c r="F5" s="95">
        <f>'تفاصيل يوم ميرهان'!B74</f>
        <v>9678</v>
      </c>
      <c r="G5" s="95">
        <f>'تفاصيل يوم ميرهان'!E74</f>
        <v>5</v>
      </c>
    </row>
    <row r="6" spans="1:19" ht="14.25" customHeight="1" x14ac:dyDescent="0.25">
      <c r="B6" s="96"/>
      <c r="C6" s="96"/>
      <c r="D6" s="96"/>
      <c r="E6" s="178"/>
      <c r="F6" s="96"/>
      <c r="G6" s="96"/>
    </row>
    <row r="7" spans="1:19" x14ac:dyDescent="0.25">
      <c r="A7" s="103"/>
      <c r="B7" s="93" t="s">
        <v>26</v>
      </c>
      <c r="C7" s="94" t="s">
        <v>23</v>
      </c>
      <c r="D7" s="95">
        <f>'تفاصيل يوم ايه عبده'!B36</f>
        <v>0</v>
      </c>
      <c r="E7" s="177">
        <f>F7/'غياب ايه عبده'!S34</f>
        <v>8467.1428571428569</v>
      </c>
      <c r="F7" s="95">
        <f>'تفاصيل يوم ايه عبده'!B71</f>
        <v>59270</v>
      </c>
      <c r="G7" s="95">
        <f>'تفاصيل يوم ايه عبده'!E71</f>
        <v>27</v>
      </c>
    </row>
    <row r="8" spans="1:19" x14ac:dyDescent="0.25">
      <c r="A8" s="103">
        <v>1</v>
      </c>
      <c r="B8" s="169" t="s">
        <v>28</v>
      </c>
      <c r="C8" s="162" t="s">
        <v>22</v>
      </c>
      <c r="D8" s="162">
        <f>'تفاصيل يوم نور فرحات'!B36</f>
        <v>0</v>
      </c>
      <c r="E8" s="192">
        <f>F8/'غياب نور فرحات'!S34</f>
        <v>564.5</v>
      </c>
      <c r="F8" s="162">
        <f>'تفاصيل يوم نور فرحات'!B71</f>
        <v>3387</v>
      </c>
      <c r="G8" s="162">
        <f>'تفاصيل يوم نور فرحات'!E71</f>
        <v>1</v>
      </c>
    </row>
    <row r="9" spans="1:19" s="168" customFormat="1" x14ac:dyDescent="0.25">
      <c r="A9" s="103"/>
      <c r="B9" s="93" t="s">
        <v>28</v>
      </c>
      <c r="C9" s="94" t="s">
        <v>23</v>
      </c>
      <c r="D9" s="95">
        <f>'تفاصيل نور مراجع'!B36</f>
        <v>0</v>
      </c>
      <c r="E9" s="177">
        <f>F9/'غياب نور فرحات'!S34</f>
        <v>21841.833333333332</v>
      </c>
      <c r="F9" s="95">
        <f>'تفاصيل نور مراجع'!B71</f>
        <v>131051</v>
      </c>
      <c r="G9" s="95">
        <f>'تفاصيل نور مراجع'!E71</f>
        <v>65</v>
      </c>
    </row>
    <row r="10" spans="1:19" x14ac:dyDescent="0.25">
      <c r="A10" s="103"/>
      <c r="B10" s="93" t="s">
        <v>29</v>
      </c>
      <c r="C10" s="94" t="s">
        <v>23</v>
      </c>
      <c r="D10" s="95">
        <f>'تفاصيل يوم اسماء'!B36</f>
        <v>0</v>
      </c>
      <c r="E10" s="177">
        <f>F10/'غياب اسماء'!S34</f>
        <v>8580.2857142857138</v>
      </c>
      <c r="F10" s="95">
        <f>'تفاصيل يوم اسماء'!B71</f>
        <v>60062</v>
      </c>
      <c r="G10" s="95">
        <f>'تفاصيل يوم اسماء'!E71</f>
        <v>39</v>
      </c>
    </row>
    <row r="11" spans="1:19" x14ac:dyDescent="0.25">
      <c r="A11" s="103"/>
      <c r="B11" s="93" t="s">
        <v>33</v>
      </c>
      <c r="C11" s="94" t="s">
        <v>23</v>
      </c>
      <c r="D11" s="95">
        <f>'تفاصيل يوم حسني'!B36</f>
        <v>0</v>
      </c>
      <c r="E11" s="177">
        <f>F11/'غياب حسني'!S34</f>
        <v>0</v>
      </c>
      <c r="F11" s="95">
        <f>'تفاصيل يوم حسني'!B71</f>
        <v>0</v>
      </c>
      <c r="G11" s="95">
        <f>'تفاصيل يوم حسني'!E71</f>
        <v>0</v>
      </c>
    </row>
    <row r="12" spans="1:19" s="168" customFormat="1" x14ac:dyDescent="0.25">
      <c r="A12" s="103">
        <v>1</v>
      </c>
      <c r="B12" s="169" t="s">
        <v>55</v>
      </c>
      <c r="C12" s="162" t="s">
        <v>22</v>
      </c>
      <c r="D12" s="162">
        <f>'تفاصيل هبه كاتب'!B36</f>
        <v>0</v>
      </c>
      <c r="E12" s="192">
        <f>F12/'غياب هبه'!S34</f>
        <v>2199.4285714285716</v>
      </c>
      <c r="F12" s="162">
        <f>'تفاصيل هبه كاتب'!B71</f>
        <v>15396</v>
      </c>
      <c r="G12" s="162">
        <f>'تفاصيل هبه كاتب'!E71</f>
        <v>8</v>
      </c>
    </row>
    <row r="13" spans="1:19" x14ac:dyDescent="0.25">
      <c r="A13" s="103"/>
      <c r="B13" s="93" t="s">
        <v>55</v>
      </c>
      <c r="C13" s="94" t="s">
        <v>23</v>
      </c>
      <c r="D13" s="95">
        <f>'تفاصيل يوم هبه'!B36</f>
        <v>0</v>
      </c>
      <c r="E13" s="177">
        <f>F13/'غياب هبه'!S34</f>
        <v>24832.428571428572</v>
      </c>
      <c r="F13" s="95">
        <f>'تفاصيل يوم هبه'!B71</f>
        <v>173827</v>
      </c>
      <c r="G13" s="95">
        <f>'تفاصيل يوم هبه'!E71</f>
        <v>95</v>
      </c>
    </row>
    <row r="14" spans="1:19" s="187" customFormat="1" x14ac:dyDescent="0.25">
      <c r="A14" s="103">
        <v>1</v>
      </c>
      <c r="B14" s="169" t="s">
        <v>44</v>
      </c>
      <c r="C14" s="162" t="s">
        <v>22</v>
      </c>
      <c r="D14" s="162">
        <f>'تفاصيل يوم مونيكا كاتب'!B36</f>
        <v>0</v>
      </c>
      <c r="E14" s="162">
        <f>F14/'غياب مونيكا'!S34</f>
        <v>1973.3333333333333</v>
      </c>
      <c r="F14" s="162">
        <f>'تفاصيل يوم مونيكا كاتب'!B71</f>
        <v>11840</v>
      </c>
      <c r="G14" s="162">
        <f>'تفاصيل يوم مونيكا كاتب'!E71</f>
        <v>8</v>
      </c>
    </row>
    <row r="15" spans="1:19" x14ac:dyDescent="0.25">
      <c r="A15" s="103"/>
      <c r="B15" s="93" t="s">
        <v>44</v>
      </c>
      <c r="C15" s="94" t="s">
        <v>23</v>
      </c>
      <c r="D15" s="95">
        <f>'تفاصيل يوم مونيكا'!B36</f>
        <v>0</v>
      </c>
      <c r="E15" s="177">
        <f>F15/'غياب مونيكا'!S34</f>
        <v>9395.6666666666661</v>
      </c>
      <c r="F15" s="95">
        <f>'تفاصيل يوم مونيكا'!B71</f>
        <v>56374</v>
      </c>
      <c r="G15" s="95">
        <f>'تفاصيل يوم مونيكا'!E71</f>
        <v>29</v>
      </c>
    </row>
    <row r="16" spans="1:19" s="168" customFormat="1" x14ac:dyDescent="0.25">
      <c r="A16" s="103"/>
      <c r="B16" s="96"/>
      <c r="C16" s="170" t="s">
        <v>338</v>
      </c>
      <c r="D16" s="170">
        <f>D15+D13+D11+D10+D9+D7+D5</f>
        <v>0</v>
      </c>
      <c r="E16" s="178"/>
      <c r="F16" s="96"/>
      <c r="G16" s="96"/>
      <c r="S16" s="161"/>
    </row>
    <row r="17" spans="1:15" x14ac:dyDescent="0.25">
      <c r="A17" s="103">
        <v>1</v>
      </c>
      <c r="B17" s="93" t="s">
        <v>31</v>
      </c>
      <c r="C17" s="94" t="s">
        <v>22</v>
      </c>
      <c r="D17" s="95">
        <f>'تفاصيل يوم فاطمه خطاب'!B36</f>
        <v>0</v>
      </c>
      <c r="E17" s="177">
        <f>F17/'فاطمه خطاب'!S34</f>
        <v>3861.2857142857142</v>
      </c>
      <c r="F17" s="95">
        <f>'تفاصيل يوم فاطمه خطاب'!B71</f>
        <v>27029</v>
      </c>
      <c r="G17" s="95">
        <f>'تفاصيل يوم فاطمه خطاب'!E71</f>
        <v>9</v>
      </c>
    </row>
    <row r="18" spans="1:15" x14ac:dyDescent="0.25">
      <c r="A18" s="103">
        <v>1</v>
      </c>
      <c r="B18" s="93" t="s">
        <v>30</v>
      </c>
      <c r="C18" s="94" t="s">
        <v>22</v>
      </c>
      <c r="D18" s="95">
        <f>'تفاصيل يوم دنيا'!B36</f>
        <v>0</v>
      </c>
      <c r="E18" s="177">
        <f>F18/'غياب دنيا'!S34</f>
        <v>4258.333333333333</v>
      </c>
      <c r="F18" s="95">
        <f>'تفاصيل يوم دنيا'!B71</f>
        <v>25550</v>
      </c>
      <c r="G18" s="95">
        <f>'تفاصيل يوم دنيا'!E71</f>
        <v>16</v>
      </c>
    </row>
    <row r="19" spans="1:15" x14ac:dyDescent="0.25">
      <c r="A19" s="103">
        <v>1</v>
      </c>
      <c r="B19" s="93" t="s">
        <v>34</v>
      </c>
      <c r="C19" s="94" t="s">
        <v>22</v>
      </c>
      <c r="D19" s="95">
        <f>'تفاصيل يوم كيرلس سمير'!B36</f>
        <v>0</v>
      </c>
      <c r="E19" s="177">
        <f>F19/'غياب كيرلس سمير'!S34</f>
        <v>7353.5</v>
      </c>
      <c r="F19" s="95">
        <f>'تفاصيل يوم كيرلس سمير'!B71</f>
        <v>44121</v>
      </c>
      <c r="G19" s="95">
        <f>'تفاصيل يوم كيرلس سمير'!E71</f>
        <v>32</v>
      </c>
    </row>
    <row r="20" spans="1:15" x14ac:dyDescent="0.25">
      <c r="A20" s="103">
        <v>1</v>
      </c>
      <c r="B20" s="93" t="s">
        <v>35</v>
      </c>
      <c r="C20" s="94" t="s">
        <v>22</v>
      </c>
      <c r="D20" s="95">
        <f>'تفاصيل يوم محمد حسن'!B36</f>
        <v>0</v>
      </c>
      <c r="E20" s="177">
        <f>F20/'غياب محمد حسن'!S34</f>
        <v>5102</v>
      </c>
      <c r="F20" s="95">
        <f>'تفاصيل يوم محمد حسن'!B71</f>
        <v>30612</v>
      </c>
      <c r="G20" s="95">
        <f>'تفاصيل يوم محمد حسن'!E71</f>
        <v>16</v>
      </c>
    </row>
    <row r="21" spans="1:15" x14ac:dyDescent="0.25">
      <c r="A21" s="103">
        <v>1</v>
      </c>
      <c r="B21" s="93" t="s">
        <v>36</v>
      </c>
      <c r="C21" s="94" t="s">
        <v>22</v>
      </c>
      <c r="D21" s="95">
        <f>'تفاصيل يوم محمد بدر'!B36</f>
        <v>0</v>
      </c>
      <c r="E21" s="177">
        <f>F21/' غياب محمد بدر'!S34</f>
        <v>3995.8571428571427</v>
      </c>
      <c r="F21" s="95">
        <f>'تفاصيل يوم محمد بدر'!B71</f>
        <v>27971</v>
      </c>
      <c r="G21" s="95">
        <f>'تفاصيل يوم محمد بدر'!E71</f>
        <v>19</v>
      </c>
    </row>
    <row r="22" spans="1:15" x14ac:dyDescent="0.25">
      <c r="A22" s="103">
        <v>1</v>
      </c>
      <c r="B22" s="93" t="s">
        <v>37</v>
      </c>
      <c r="C22" s="94" t="s">
        <v>22</v>
      </c>
      <c r="D22" s="95">
        <f>'تفاصيل يوم محمود صبحي'!B36</f>
        <v>0</v>
      </c>
      <c r="E22" s="177">
        <f>F22/'غياب محمود صبحي'!S34</f>
        <v>4518.1428571428569</v>
      </c>
      <c r="F22" s="95">
        <f>'تفاصيل يوم محمود صبحي'!B71</f>
        <v>31627</v>
      </c>
      <c r="G22" s="95">
        <f>'تفاصيل يوم محمود صبحي'!E71</f>
        <v>20</v>
      </c>
    </row>
    <row r="23" spans="1:15" x14ac:dyDescent="0.25">
      <c r="A23" s="103">
        <v>1</v>
      </c>
      <c r="B23" s="93" t="s">
        <v>38</v>
      </c>
      <c r="C23" s="94" t="s">
        <v>22</v>
      </c>
      <c r="D23" s="95">
        <f>'تفاصيل يوم مروان'!B36</f>
        <v>0</v>
      </c>
      <c r="E23" s="177">
        <f>F23/'غياب مروان'!S34</f>
        <v>4746.125</v>
      </c>
      <c r="F23" s="95">
        <f>'تفاصيل يوم مروان'!B71</f>
        <v>37969</v>
      </c>
      <c r="G23" s="95">
        <f>'تفاصيل يوم مروان'!E71</f>
        <v>24</v>
      </c>
    </row>
    <row r="24" spans="1:15" x14ac:dyDescent="0.25">
      <c r="A24" s="103">
        <v>1</v>
      </c>
      <c r="B24" s="93" t="s">
        <v>39</v>
      </c>
      <c r="C24" s="94" t="s">
        <v>22</v>
      </c>
      <c r="D24" s="95">
        <f>'تفاصيل يوم مريم درويش'!B36</f>
        <v>0</v>
      </c>
      <c r="E24" s="177">
        <f>F24/'غياب مريم درويش'!S34</f>
        <v>4948.8571428571431</v>
      </c>
      <c r="F24" s="95">
        <f>'تفاصيل يوم مريم درويش'!B71</f>
        <v>34642</v>
      </c>
      <c r="G24" s="95">
        <f>'تفاصيل يوم مريم درويش'!E71</f>
        <v>15</v>
      </c>
    </row>
    <row r="25" spans="1:15" x14ac:dyDescent="0.25">
      <c r="A25" s="103">
        <v>1</v>
      </c>
      <c r="B25" s="93" t="s">
        <v>40</v>
      </c>
      <c r="C25" s="94" t="s">
        <v>22</v>
      </c>
      <c r="D25" s="95">
        <f>'تفاصيل يوم مريم احمد'!B36</f>
        <v>0</v>
      </c>
      <c r="E25" s="177">
        <f>F25/'غياب مريم احمد'!S34</f>
        <v>4596.8</v>
      </c>
      <c r="F25" s="95">
        <f>'تفاصيل يوم مريم احمد'!B71</f>
        <v>22984</v>
      </c>
      <c r="G25" s="95">
        <f>'تفاصيل يوم مريم احمد'!E71</f>
        <v>10</v>
      </c>
    </row>
    <row r="26" spans="1:15" x14ac:dyDescent="0.25">
      <c r="A26" s="103">
        <v>2.5</v>
      </c>
      <c r="B26" s="93" t="s">
        <v>41</v>
      </c>
      <c r="C26" s="94" t="s">
        <v>22</v>
      </c>
      <c r="D26" s="95">
        <f>'تفاصيل يوم مروة السعداوي'!B36</f>
        <v>0</v>
      </c>
      <c r="E26" s="177">
        <f>F26/'غياب مروة السعداوي'!S34</f>
        <v>10918.285714285714</v>
      </c>
      <c r="F26" s="95">
        <f>'تفاصيل يوم مروة السعداوي'!B71</f>
        <v>76428</v>
      </c>
      <c r="G26" s="95">
        <f>'تفاصيل يوم مروة السعداوي'!E71</f>
        <v>36</v>
      </c>
    </row>
    <row r="27" spans="1:15" x14ac:dyDescent="0.25">
      <c r="A27" s="103">
        <v>1</v>
      </c>
      <c r="B27" s="93" t="s">
        <v>42</v>
      </c>
      <c r="C27" s="94" t="s">
        <v>22</v>
      </c>
      <c r="D27" s="95">
        <f>'تفاصيل يوم مروة جمال'!B36</f>
        <v>0</v>
      </c>
      <c r="E27" s="177">
        <f>F27/'غياب مروة جمال'!S34</f>
        <v>4620.25</v>
      </c>
      <c r="F27" s="95">
        <f>'تفاصيل يوم مروة جمال'!B71</f>
        <v>36962</v>
      </c>
      <c r="G27" s="95">
        <f>'تفاصيل يوم مروة جمال'!E71</f>
        <v>19</v>
      </c>
    </row>
    <row r="28" spans="1:15" x14ac:dyDescent="0.25">
      <c r="A28" s="103">
        <v>2.5</v>
      </c>
      <c r="B28" s="93" t="s">
        <v>43</v>
      </c>
      <c r="C28" s="94" t="s">
        <v>22</v>
      </c>
      <c r="D28" s="95">
        <f>'تفاصيل يوم منه'!B36</f>
        <v>0</v>
      </c>
      <c r="E28" s="177">
        <f>F28/'غياب منة'!S34</f>
        <v>10450.666666666666</v>
      </c>
      <c r="F28" s="95">
        <f>'تفاصيل يوم منه'!B71</f>
        <v>62704</v>
      </c>
      <c r="G28" s="95">
        <f>'تفاصيل يوم منه'!E71</f>
        <v>23</v>
      </c>
    </row>
    <row r="29" spans="1:15" ht="14.25" customHeight="1" x14ac:dyDescent="0.25">
      <c r="A29" s="103">
        <v>1</v>
      </c>
      <c r="B29" s="93" t="s">
        <v>56</v>
      </c>
      <c r="C29" s="94" t="s">
        <v>22</v>
      </c>
      <c r="D29" s="95">
        <f>'تفاصيل يوم غاده'!B36</f>
        <v>0</v>
      </c>
      <c r="E29" s="177">
        <f>F29/'غياب غادة'!S34</f>
        <v>3976.5</v>
      </c>
      <c r="F29" s="95">
        <f>'تفاصيل يوم غاده'!B71</f>
        <v>23859</v>
      </c>
      <c r="G29" s="95">
        <f>'تفاصيل يوم غاده'!E71</f>
        <v>12</v>
      </c>
    </row>
    <row r="30" spans="1:15" s="174" customFormat="1" ht="14.25" customHeight="1" x14ac:dyDescent="0.25">
      <c r="A30" s="103">
        <v>1</v>
      </c>
      <c r="B30" s="93" t="s">
        <v>434</v>
      </c>
      <c r="C30" s="94" t="s">
        <v>22</v>
      </c>
      <c r="D30" s="95">
        <f>'تفاصيل يوم غاده يوسف'!B36</f>
        <v>0</v>
      </c>
      <c r="E30" s="177">
        <f>F30/'غياب غاده يوسف'!S34</f>
        <v>2508.8571428571427</v>
      </c>
      <c r="F30" s="95">
        <f>'تفاصيل يوم غاده يوسف'!B71</f>
        <v>17562</v>
      </c>
      <c r="G30" s="95">
        <f>'تفاصيل يوم غاده يوسف'!E71</f>
        <v>9</v>
      </c>
      <c r="I30" s="129"/>
      <c r="J30" s="129"/>
      <c r="K30" s="129"/>
      <c r="L30" s="129"/>
      <c r="M30" s="129"/>
      <c r="N30" s="129"/>
      <c r="O30" s="129"/>
    </row>
    <row r="31" spans="1:15" ht="15" customHeight="1" x14ac:dyDescent="0.25">
      <c r="A31" s="103">
        <v>1</v>
      </c>
      <c r="B31" s="93" t="s">
        <v>45</v>
      </c>
      <c r="C31" s="94" t="s">
        <v>22</v>
      </c>
      <c r="D31" s="95">
        <f>'تفاصيل يوم نرمين'!B36</f>
        <v>0</v>
      </c>
      <c r="E31" s="177">
        <f>F31/'غياب نرمين'!S34</f>
        <v>4375.75</v>
      </c>
      <c r="F31" s="95">
        <f>'تفاصيل يوم نرمين'!B71</f>
        <v>35006</v>
      </c>
      <c r="G31" s="95">
        <f>'تفاصيل يوم نرمين'!E71</f>
        <v>16</v>
      </c>
    </row>
    <row r="32" spans="1:15" ht="15" customHeight="1" x14ac:dyDescent="0.25">
      <c r="A32" s="103">
        <v>1</v>
      </c>
      <c r="B32" s="93" t="s">
        <v>100</v>
      </c>
      <c r="C32" s="94" t="s">
        <v>22</v>
      </c>
      <c r="D32" s="95">
        <f>'تفاصيل يوم نور عبداللاه'!B36</f>
        <v>0</v>
      </c>
      <c r="E32" s="177">
        <f>F32/'غياب نور عبداللاه'!S34</f>
        <v>0</v>
      </c>
      <c r="F32" s="95">
        <f>'تفاصيل يوم نور عبداللاه'!B71</f>
        <v>0</v>
      </c>
      <c r="G32" s="95">
        <f>'تفاصيل يوم نور عبداللاه'!E71</f>
        <v>0</v>
      </c>
    </row>
    <row r="33" spans="1:15" x14ac:dyDescent="0.25">
      <c r="A33" s="103">
        <v>1</v>
      </c>
      <c r="B33" s="93" t="s">
        <v>47</v>
      </c>
      <c r="C33" s="94" t="s">
        <v>22</v>
      </c>
      <c r="D33" s="95">
        <f>'تفاصيل يوم رانا'!B37</f>
        <v>0</v>
      </c>
      <c r="E33" s="177">
        <f>F33/'غياب رانا'!S34</f>
        <v>3235</v>
      </c>
      <c r="F33" s="95">
        <f>'تفاصيل يوم رانا'!B72</f>
        <v>12940</v>
      </c>
      <c r="G33" s="95">
        <f>'تفاصيل يوم رانا'!E72</f>
        <v>7</v>
      </c>
    </row>
    <row r="34" spans="1:15" x14ac:dyDescent="0.25">
      <c r="A34" s="103">
        <v>1</v>
      </c>
      <c r="B34" s="93" t="s">
        <v>54</v>
      </c>
      <c r="C34" s="94" t="s">
        <v>22</v>
      </c>
      <c r="D34" s="95">
        <f>'تفاصيل يوم سلمي الصاوي'!B36</f>
        <v>0</v>
      </c>
      <c r="E34" s="177">
        <f>F34/'غياب سلمي الصاوي'!S34</f>
        <v>5569</v>
      </c>
      <c r="F34" s="95">
        <f>'تفاصيل يوم سلمي الصاوي'!B71</f>
        <v>38983</v>
      </c>
      <c r="G34" s="95">
        <f>'تفاصيل يوم سلمي الصاوي'!E71</f>
        <v>20</v>
      </c>
    </row>
    <row r="35" spans="1:15" ht="14.25" customHeight="1" x14ac:dyDescent="0.25">
      <c r="A35" s="103">
        <v>1</v>
      </c>
      <c r="B35" s="93" t="s">
        <v>49</v>
      </c>
      <c r="C35" s="94" t="s">
        <v>22</v>
      </c>
      <c r="D35" s="95">
        <f>'تفاصيل يوم سيلفيا'!B36</f>
        <v>0</v>
      </c>
      <c r="E35" s="177">
        <f>F35/'غياب سيلفيا'!S34</f>
        <v>3896.7142857142858</v>
      </c>
      <c r="F35" s="95">
        <f>'تفاصيل يوم سيلفيا'!B71</f>
        <v>27277</v>
      </c>
      <c r="G35" s="95">
        <f>'تفاصيل يوم سيلفيا'!E71</f>
        <v>19</v>
      </c>
    </row>
    <row r="36" spans="1:15" ht="14.25" customHeight="1" x14ac:dyDescent="0.25">
      <c r="A36" s="103">
        <v>1</v>
      </c>
      <c r="B36" s="93" t="s">
        <v>50</v>
      </c>
      <c r="C36" s="94" t="s">
        <v>22</v>
      </c>
      <c r="D36" s="95">
        <f>'تفاصيل يوم شهد'!B36</f>
        <v>0</v>
      </c>
      <c r="E36" s="177">
        <f>F36/'غياب شهد'!S34</f>
        <v>2661</v>
      </c>
      <c r="F36" s="95">
        <f>'تفاصيل يوم شهد'!B71</f>
        <v>5322</v>
      </c>
      <c r="G36" s="95">
        <f>'تفاصيل يوم شهد'!E71</f>
        <v>3</v>
      </c>
    </row>
    <row r="37" spans="1:15" ht="13.5" customHeight="1" x14ac:dyDescent="0.25">
      <c r="A37" s="103">
        <v>1</v>
      </c>
      <c r="B37" s="93" t="s">
        <v>53</v>
      </c>
      <c r="C37" s="94" t="s">
        <v>22</v>
      </c>
      <c r="D37" s="95">
        <f>'تفاصيل يوم سمية'!B36</f>
        <v>0</v>
      </c>
      <c r="E37" s="177">
        <f>F37/'غياب سمية'!S34</f>
        <v>0</v>
      </c>
      <c r="F37" s="95">
        <f>'تفاصيل يوم سمية'!B71</f>
        <v>0</v>
      </c>
      <c r="G37" s="95">
        <f>'تفاصيل يوم سمية'!E71</f>
        <v>0</v>
      </c>
    </row>
    <row r="38" spans="1:15" s="147" customFormat="1" ht="13.5" customHeight="1" x14ac:dyDescent="0.25">
      <c r="A38" s="103">
        <v>1</v>
      </c>
      <c r="B38" s="156" t="s">
        <v>204</v>
      </c>
      <c r="C38" s="94" t="s">
        <v>22</v>
      </c>
      <c r="D38" s="95">
        <f>'تفاصيل يوم هويدا'!B36</f>
        <v>0</v>
      </c>
      <c r="E38" s="177">
        <f>F38/'غياب هوايدا'!S34</f>
        <v>3729</v>
      </c>
      <c r="F38" s="95">
        <f>'تفاصيل يوم هويدا'!B71</f>
        <v>22374</v>
      </c>
      <c r="G38" s="95">
        <f>'تفاصيل يوم هويدا'!E71</f>
        <v>12</v>
      </c>
      <c r="I38" s="129"/>
      <c r="J38" s="148"/>
      <c r="K38" s="148"/>
      <c r="L38" s="148"/>
      <c r="M38" s="148"/>
      <c r="N38" s="129"/>
      <c r="O38" s="129"/>
    </row>
    <row r="39" spans="1:15" x14ac:dyDescent="0.25">
      <c r="A39" s="103">
        <v>1</v>
      </c>
      <c r="B39" s="93" t="s">
        <v>51</v>
      </c>
      <c r="C39" s="94" t="s">
        <v>22</v>
      </c>
      <c r="D39" s="95">
        <f>'تفاصيل يوم سوزان'!B36</f>
        <v>0</v>
      </c>
      <c r="E39" s="177">
        <f>F39/'غياب سوزان'!S34</f>
        <v>4711.8571428571431</v>
      </c>
      <c r="F39" s="95">
        <f>'تفاصيل يوم سوزان'!B71</f>
        <v>32983</v>
      </c>
      <c r="G39" s="95">
        <f>'تفاصيل يوم سوزان'!E71</f>
        <v>15</v>
      </c>
    </row>
    <row r="40" spans="1:15" ht="15.75" x14ac:dyDescent="0.25">
      <c r="A40" s="103">
        <v>1</v>
      </c>
      <c r="B40" s="93" t="s">
        <v>52</v>
      </c>
      <c r="C40" s="94" t="s">
        <v>22</v>
      </c>
      <c r="D40" s="95">
        <f>'تفاصيل يوم تقي'!B36</f>
        <v>0</v>
      </c>
      <c r="E40" s="177">
        <f>F40/'غياب تقي'!S34</f>
        <v>4151.4285714285716</v>
      </c>
      <c r="F40" s="95">
        <f>'تفاصيل يوم تقي'!B71</f>
        <v>29060</v>
      </c>
      <c r="G40" s="95">
        <f>'تفاصيل يوم تقي'!E71</f>
        <v>14</v>
      </c>
      <c r="H40" s="287" t="s">
        <v>624</v>
      </c>
      <c r="I40" s="288"/>
    </row>
    <row r="41" spans="1:15" ht="15.75" x14ac:dyDescent="0.25">
      <c r="A41" s="103">
        <f>SUM(A17:A40)+A8+A12+A14</f>
        <v>30</v>
      </c>
      <c r="B41" s="285" t="s">
        <v>144</v>
      </c>
      <c r="C41" s="285"/>
      <c r="D41" s="285"/>
      <c r="E41" s="179">
        <f>D45</f>
        <v>3764.0824206349207</v>
      </c>
      <c r="F41" s="128"/>
      <c r="G41" s="128"/>
      <c r="H41" s="198">
        <f>SUM(D17:D40)+D8+D12+D14</f>
        <v>0</v>
      </c>
      <c r="I41" s="198"/>
    </row>
    <row r="42" spans="1:15" x14ac:dyDescent="0.25">
      <c r="A42" s="103"/>
      <c r="B42" s="106"/>
      <c r="C42" s="106"/>
      <c r="D42" s="106"/>
      <c r="E42" s="106"/>
    </row>
    <row r="43" spans="1:15" x14ac:dyDescent="0.25">
      <c r="A43" s="103"/>
      <c r="B43" s="106"/>
      <c r="C43" s="106"/>
      <c r="D43" s="103"/>
      <c r="E43" s="191">
        <f>SUM(E17:E40)+E8+E12+E14</f>
        <v>112922.47261904762</v>
      </c>
    </row>
    <row r="44" spans="1:15" x14ac:dyDescent="0.25">
      <c r="B44" s="106"/>
      <c r="C44" s="106"/>
      <c r="D44" s="103"/>
      <c r="E44" s="103"/>
    </row>
    <row r="45" spans="1:15" x14ac:dyDescent="0.25">
      <c r="B45" s="106"/>
      <c r="C45" s="106"/>
      <c r="D45" s="103">
        <f>E43/A41</f>
        <v>3764.0824206349207</v>
      </c>
      <c r="E45" s="103"/>
    </row>
  </sheetData>
  <autoFilter ref="C3:C40" xr:uid="{00000000-0001-0000-4C00-000000000000}"/>
  <mergeCells count="2">
    <mergeCell ref="B41:D41"/>
    <mergeCell ref="H40:I40"/>
  </mergeCells>
  <conditionalFormatting sqref="I30">
    <cfRule type="top10" dxfId="0" priority="1" bottom="1" rank="1"/>
  </conditionalFormatting>
  <hyperlinks>
    <hyperlink ref="B4" location="'تفاصيل يوم عمرو'!A1" display="عمرو" xr:uid="{00000000-0004-0000-4C00-000000000000}"/>
    <hyperlink ref="B5" location="'تفاصيل يوم ميرهان'!A1" display="ميرهان" xr:uid="{00000000-0004-0000-4C00-000001000000}"/>
    <hyperlink ref="B7" location="'تفاصيل يوم ايه عبده'!A1" display="ايه عبده" xr:uid="{00000000-0004-0000-4C00-000002000000}"/>
    <hyperlink ref="B8" location="'تفاصيل يوم نور فرحات'!A1" display="نور فرحات" xr:uid="{00000000-0004-0000-4C00-000003000000}"/>
    <hyperlink ref="B10" location="'تفاصيل يوم اسماء'!A1" display="أسماء" xr:uid="{00000000-0004-0000-4C00-000004000000}"/>
    <hyperlink ref="B11" location="'تفاصيل يوم حسني'!A1" display="حسني" xr:uid="{00000000-0004-0000-4C00-000005000000}"/>
    <hyperlink ref="B13" location="'تفاصيل يوم هبه'!A1" display="هبة" xr:uid="{00000000-0004-0000-4C00-000006000000}"/>
    <hyperlink ref="B15" location="'تفاصيل يوم مونيكا'!A1" display="مونيكا" xr:uid="{00000000-0004-0000-4C00-000007000000}"/>
    <hyperlink ref="B17" location="'تفاصيل يوم فاطمه خطاب'!A1" display="فاطمه خطاب" xr:uid="{00000000-0004-0000-4C00-000008000000}"/>
    <hyperlink ref="B18" location="'تفاصيل يوم دنيا'!A1" display="دنيا" xr:uid="{00000000-0004-0000-4C00-000009000000}"/>
    <hyperlink ref="B19" location="'تفاصيل يوم كيرلس سمير'!A1" display="كيرلس سمير" xr:uid="{00000000-0004-0000-4C00-00000A000000}"/>
    <hyperlink ref="B20" location="'تفاصيل يوم محمد حسن'!A1" display="محمد حسن" xr:uid="{00000000-0004-0000-4C00-00000B000000}"/>
    <hyperlink ref="B21" location="'تفاصيل يوم محمد بدر'!A1" display="محمد بدر" xr:uid="{00000000-0004-0000-4C00-00000C000000}"/>
    <hyperlink ref="B22" location="'تفاصيل يوم محمود صبحي'!A1" display="محمود صبحي" xr:uid="{00000000-0004-0000-4C00-00000D000000}"/>
    <hyperlink ref="B23" location="'تفاصيل يوم مروان'!A1" display=" مروان" xr:uid="{00000000-0004-0000-4C00-00000E000000}"/>
    <hyperlink ref="B24" location="'تفاصيل يوم مريم درويش'!A1" display="مريم درويش" xr:uid="{00000000-0004-0000-4C00-00000F000000}"/>
    <hyperlink ref="B25" location="'تفاصيل يوم مريم احمد'!A1" display="مريم احمد" xr:uid="{00000000-0004-0000-4C00-000010000000}"/>
    <hyperlink ref="B26" location="'تفاصيل يوم مروة السعداوي'!A1" display="مروة السعداوي" xr:uid="{00000000-0004-0000-4C00-000011000000}"/>
    <hyperlink ref="B27" location="'تفاصيل يوم مروة جمال'!A1" display="مروة جمال" xr:uid="{00000000-0004-0000-4C00-000012000000}"/>
    <hyperlink ref="B28" location="'تفاصيل يوم منه'!A1" display="منة" xr:uid="{00000000-0004-0000-4C00-000013000000}"/>
    <hyperlink ref="B29" location="'تفاصيل يوم غاده'!A1" display="غادة" xr:uid="{00000000-0004-0000-4C00-000014000000}"/>
    <hyperlink ref="B31" location="'تفاصيل يوم نرمين'!A1" display="نرمين " xr:uid="{00000000-0004-0000-4C00-000015000000}"/>
    <hyperlink ref="B32" location="'تفاصيل يوم نور عبداللاه'!A1" display="نور عبدلاه" xr:uid="{00000000-0004-0000-4C00-000016000000}"/>
    <hyperlink ref="B33" location="'تفاصيل يوم رانا'!A1" display="رانا" xr:uid="{00000000-0004-0000-4C00-000017000000}"/>
    <hyperlink ref="B34" location="'تفاصيل يوم سلمي الصاوي'!A1" display="سلمى الصاوي" xr:uid="{00000000-0004-0000-4C00-000018000000}"/>
    <hyperlink ref="B35" location="'تفاصيل يوم سيلفيا'!A1" display="سيلفيا" xr:uid="{00000000-0004-0000-4C00-000019000000}"/>
    <hyperlink ref="B36" location="'تفاصيل يوم شهد'!A1" display="شهد" xr:uid="{00000000-0004-0000-4C00-00001A000000}"/>
    <hyperlink ref="B37" location="'تفاصيل يوم سمية'!A1" display="سمية" xr:uid="{00000000-0004-0000-4C00-00001B000000}"/>
    <hyperlink ref="B39" location="'تفاصيل يوم سوزان'!A1" display="سوزان" xr:uid="{00000000-0004-0000-4C00-00001C000000}"/>
    <hyperlink ref="B40" location="'تفاصيل يوم تقي'!A1" display="تقي" xr:uid="{00000000-0004-0000-4C00-00001D000000}"/>
    <hyperlink ref="B38" location="'تفاصيل يوم هويدا'!A1" display="هوايدا محمد" xr:uid="{EC1D415C-9694-4CF5-A2E0-B2E12BC46BA4}"/>
    <hyperlink ref="B9" location="'تفاصيل نور مراجع'!A1" display="نور فرحات" xr:uid="{031AA341-4FCE-4A2A-BF70-6D663DF9F6D1}"/>
    <hyperlink ref="B12" location="'تفاصيل هبه كاتب'!A1" display="هبة" xr:uid="{45C1D26C-0F5E-4B78-BFAA-4BF3AD66BDFE}"/>
    <hyperlink ref="B30" location="'تفاصيل يوم غاده يوسف'!A1" display="غاده يوسف" xr:uid="{9EE34CF0-87A3-4B5B-8468-9D84D3601B9A}"/>
    <hyperlink ref="B14" location="'تفاصيل يوم مونيكا كاتب'!A1" display="مونيكا" xr:uid="{562DE230-B128-44D9-8AB7-4690F796AF5A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3" width="11.85546875" style="26" customWidth="1"/>
    <col min="4" max="4" width="35.28515625" style="26" bestFit="1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27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224</v>
      </c>
      <c r="D4" s="28"/>
      <c r="E4" s="21" t="s">
        <v>128</v>
      </c>
      <c r="F4" s="22">
        <v>0.5</v>
      </c>
      <c r="G4" s="27">
        <f>2000/30</f>
        <v>66.666666666666671</v>
      </c>
      <c r="H4" s="22">
        <f>F4*G4</f>
        <v>33.333333333333336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158</v>
      </c>
      <c r="D5" s="28"/>
      <c r="E5" s="21" t="s">
        <v>128</v>
      </c>
      <c r="F5" s="22">
        <v>1</v>
      </c>
      <c r="G5" s="108">
        <f>G4</f>
        <v>66.666666666666671</v>
      </c>
      <c r="H5" s="22">
        <f>F5*G5</f>
        <v>66.666666666666671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190</v>
      </c>
      <c r="D6" s="28"/>
      <c r="E6" s="21" t="s">
        <v>128</v>
      </c>
      <c r="F6" s="22">
        <v>1</v>
      </c>
      <c r="G6" s="108">
        <f t="shared" ref="G6:G34" si="0">G5</f>
        <v>66.666666666666671</v>
      </c>
      <c r="H6" s="22">
        <f t="shared" ref="H6:H34" si="1">F6*G6</f>
        <v>66.666666666666671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511</v>
      </c>
      <c r="D7" s="28"/>
      <c r="E7" s="21" t="s">
        <v>128</v>
      </c>
      <c r="F7" s="22">
        <v>1</v>
      </c>
      <c r="G7" s="108">
        <f t="shared" si="0"/>
        <v>66.666666666666671</v>
      </c>
      <c r="H7" s="22">
        <f t="shared" si="1"/>
        <v>66.666666666666671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/>
      <c r="D8" s="28"/>
      <c r="E8" s="176" t="s">
        <v>137</v>
      </c>
      <c r="F8" s="22">
        <v>1</v>
      </c>
      <c r="G8" s="108">
        <f t="shared" si="0"/>
        <v>66.666666666666671</v>
      </c>
      <c r="H8" s="22">
        <f t="shared" si="1"/>
        <v>66.666666666666671</v>
      </c>
      <c r="K8" s="9"/>
      <c r="L8" s="9"/>
      <c r="M8" s="9"/>
      <c r="N8" s="9"/>
      <c r="Q8" s="103">
        <v>5</v>
      </c>
      <c r="R8" s="103">
        <f>COUNTIF(E8,R2)</f>
        <v>0</v>
      </c>
      <c r="S8" s="103">
        <f t="shared" si="2"/>
        <v>4</v>
      </c>
    </row>
    <row r="9" spans="1:19" x14ac:dyDescent="0.25">
      <c r="A9" s="236" t="s">
        <v>182</v>
      </c>
      <c r="B9" s="237"/>
      <c r="C9" s="28" t="s">
        <v>588</v>
      </c>
      <c r="D9" s="28"/>
      <c r="E9" s="21" t="s">
        <v>128</v>
      </c>
      <c r="F9" s="22">
        <v>1</v>
      </c>
      <c r="G9" s="108">
        <f t="shared" si="0"/>
        <v>66.666666666666671</v>
      </c>
      <c r="H9" s="22">
        <f t="shared" si="1"/>
        <v>66.666666666666671</v>
      </c>
      <c r="Q9" s="103">
        <v>6</v>
      </c>
      <c r="R9" s="103">
        <f>COUNTIF(E9,R2)</f>
        <v>1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644</v>
      </c>
      <c r="D10" s="28"/>
      <c r="E10" s="21" t="s">
        <v>128</v>
      </c>
      <c r="F10" s="22">
        <v>1</v>
      </c>
      <c r="G10" s="108">
        <f t="shared" si="0"/>
        <v>66.666666666666671</v>
      </c>
      <c r="H10" s="22">
        <f t="shared" si="1"/>
        <v>66.666666666666671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190</v>
      </c>
      <c r="D11" s="28"/>
      <c r="E11" s="21" t="s">
        <v>128</v>
      </c>
      <c r="F11" s="22">
        <v>1</v>
      </c>
      <c r="G11" s="108">
        <f t="shared" si="0"/>
        <v>66.666666666666671</v>
      </c>
      <c r="H11" s="22">
        <f t="shared" si="1"/>
        <v>66.666666666666671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66.666666666666671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66.666666666666671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66.666666666666671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66.666666666666671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66.666666666666671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66.666666666666671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66.666666666666671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66.666666666666671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66.666666666666671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66.666666666666671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66.666666666666671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66.666666666666671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66.666666666666671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66.666666666666671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66.666666666666671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66.666666666666671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66.666666666666671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66.666666666666671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66.666666666666671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66.666666666666671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66.666666666666671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66.666666666666671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66.666666666666671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43"/>
      <c r="E35" s="102">
        <f>COUNTIF(E4:E34,R2)</f>
        <v>7</v>
      </c>
      <c r="F35" s="23">
        <f>SUM(F4:F34)</f>
        <v>7.5</v>
      </c>
      <c r="G35" s="24" t="s">
        <v>96</v>
      </c>
      <c r="H35" s="25">
        <f>SUM(H4:H34)</f>
        <v>500.00000000000011</v>
      </c>
      <c r="I35" s="101"/>
      <c r="J35" s="101"/>
    </row>
  </sheetData>
  <mergeCells count="35">
    <mergeCell ref="A33:B33"/>
    <mergeCell ref="A14:B14"/>
    <mergeCell ref="A34:B34"/>
    <mergeCell ref="A4:B4"/>
    <mergeCell ref="A5:B5"/>
    <mergeCell ref="A6:B6"/>
    <mergeCell ref="C35:D35"/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CG80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0.7109375" style="5"/>
    <col min="7" max="7" width="24.7109375" style="1" bestFit="1" customWidth="1"/>
    <col min="8" max="16384" width="20.7109375" style="1"/>
  </cols>
  <sheetData>
    <row r="1" spans="1:85" ht="30" customHeight="1" x14ac:dyDescent="0.25">
      <c r="A1" s="63" t="s">
        <v>17</v>
      </c>
      <c r="B1" s="62" t="s">
        <v>18</v>
      </c>
      <c r="C1" s="62"/>
      <c r="D1" s="64"/>
      <c r="E1" s="64"/>
      <c r="F1" s="64"/>
      <c r="G1" s="64"/>
      <c r="H1" s="57"/>
      <c r="I1" s="57"/>
      <c r="J1" s="45"/>
      <c r="K1" s="45"/>
      <c r="L1" s="45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44"/>
      <c r="K2" s="44"/>
      <c r="L2" s="44"/>
    </row>
    <row r="3" spans="1:85" ht="15" customHeight="1" x14ac:dyDescent="0.25">
      <c r="B3" s="58"/>
      <c r="C3" s="58"/>
      <c r="D3" s="58"/>
      <c r="E3" s="58"/>
      <c r="F3" s="58"/>
      <c r="G3" s="133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43"/>
      <c r="E4" s="43"/>
      <c r="F4" s="43"/>
      <c r="G4" s="133"/>
      <c r="H4" s="46"/>
      <c r="I4" s="46"/>
      <c r="J4" s="46"/>
      <c r="K4" s="46"/>
      <c r="L4" s="46"/>
    </row>
    <row r="5" spans="1:85" ht="14.25" customHeight="1" x14ac:dyDescent="0.25">
      <c r="A5" s="59" t="s">
        <v>109</v>
      </c>
      <c r="B5" s="7" t="s">
        <v>115</v>
      </c>
      <c r="C5" s="42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0</v>
      </c>
      <c r="C6" s="60">
        <f>COUNTA(D6,F6,H6,J6,N6,P6,R6,T6,V6,X6,AB6,AD6,AH6,AL6,AN6,AP6,AR6,AJ6,AF6,AV6,AX6,AZ6,BB6,BD6,BF6,BH6,BJ6,BN6,BR6,BP6,BL6,BT6,BV6,BX6,BZ6,CB6,CD6,CF6,L6,Z6,AT6)</f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0</v>
      </c>
      <c r="C9" s="60">
        <f t="shared" si="1"/>
        <v>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0</v>
      </c>
      <c r="C37" s="23">
        <f>SUM(C6:C36)</f>
        <v>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F38" s="1"/>
    </row>
    <row r="39" spans="1:85" ht="15" x14ac:dyDescent="0.25">
      <c r="A39" s="109"/>
      <c r="B39" s="110"/>
      <c r="C39" s="110"/>
      <c r="D39" s="110"/>
      <c r="E39" s="110"/>
      <c r="F39" s="1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"/>
    </row>
    <row r="41" spans="1:85" ht="15" x14ac:dyDescent="0.25">
      <c r="A41" s="109" t="s">
        <v>130</v>
      </c>
      <c r="B41" s="110">
        <f>B6</f>
        <v>0</v>
      </c>
      <c r="C41" s="110">
        <v>1</v>
      </c>
      <c r="D41" s="110">
        <f>C6</f>
        <v>0</v>
      </c>
      <c r="E41" s="110">
        <f>D41</f>
        <v>0</v>
      </c>
      <c r="F41" s="1"/>
    </row>
    <row r="42" spans="1:85" ht="15" x14ac:dyDescent="0.25">
      <c r="A42" s="109"/>
      <c r="B42" s="110">
        <f t="shared" ref="B42:B59" si="2">B41+B7</f>
        <v>0</v>
      </c>
      <c r="C42" s="110">
        <v>2</v>
      </c>
      <c r="D42" s="110">
        <f>C7</f>
        <v>0</v>
      </c>
      <c r="E42" s="110">
        <f>E41+D42</f>
        <v>0</v>
      </c>
      <c r="F42" s="1"/>
    </row>
    <row r="43" spans="1:85" ht="15" x14ac:dyDescent="0.25">
      <c r="A43" s="109"/>
      <c r="B43" s="110">
        <f t="shared" si="2"/>
        <v>0</v>
      </c>
      <c r="C43" s="110">
        <v>3</v>
      </c>
      <c r="D43" s="110">
        <f t="shared" ref="D43:D71" si="3">C8</f>
        <v>0</v>
      </c>
      <c r="E43" s="110">
        <f>E42+D43</f>
        <v>0</v>
      </c>
      <c r="F43" s="1"/>
    </row>
    <row r="44" spans="1:85" ht="15" x14ac:dyDescent="0.25">
      <c r="A44" s="109"/>
      <c r="B44" s="110">
        <f t="shared" si="2"/>
        <v>0</v>
      </c>
      <c r="C44" s="110">
        <v>4</v>
      </c>
      <c r="D44" s="110">
        <f t="shared" si="3"/>
        <v>0</v>
      </c>
      <c r="E44" s="110">
        <f t="shared" ref="E44:E71" si="4">E43+D44</f>
        <v>0</v>
      </c>
      <c r="F44" s="1"/>
    </row>
    <row r="45" spans="1:85" ht="15" x14ac:dyDescent="0.25">
      <c r="A45" s="109"/>
      <c r="B45" s="110">
        <f t="shared" si="2"/>
        <v>0</v>
      </c>
      <c r="C45" s="110">
        <v>5</v>
      </c>
      <c r="D45" s="110">
        <f t="shared" si="3"/>
        <v>0</v>
      </c>
      <c r="E45" s="110">
        <f t="shared" si="4"/>
        <v>0</v>
      </c>
      <c r="F45" s="1"/>
    </row>
    <row r="46" spans="1:85" ht="15" x14ac:dyDescent="0.25">
      <c r="A46" s="109"/>
      <c r="B46" s="110">
        <f t="shared" si="2"/>
        <v>0</v>
      </c>
      <c r="C46" s="110">
        <v>6</v>
      </c>
      <c r="D46" s="110">
        <f t="shared" si="3"/>
        <v>0</v>
      </c>
      <c r="E46" s="110">
        <f t="shared" si="4"/>
        <v>0</v>
      </c>
      <c r="F46" s="1"/>
    </row>
    <row r="47" spans="1:85" ht="15" x14ac:dyDescent="0.25">
      <c r="A47" s="109"/>
      <c r="B47" s="110">
        <f t="shared" si="2"/>
        <v>0</v>
      </c>
      <c r="C47" s="110">
        <v>7</v>
      </c>
      <c r="D47" s="110">
        <f t="shared" si="3"/>
        <v>0</v>
      </c>
      <c r="E47" s="110">
        <f t="shared" si="4"/>
        <v>0</v>
      </c>
      <c r="F47" s="1"/>
    </row>
    <row r="48" spans="1:85" ht="15" x14ac:dyDescent="0.25">
      <c r="A48" s="109"/>
      <c r="B48" s="110">
        <f t="shared" si="2"/>
        <v>0</v>
      </c>
      <c r="C48" s="110">
        <v>8</v>
      </c>
      <c r="D48" s="110">
        <f t="shared" si="3"/>
        <v>0</v>
      </c>
      <c r="E48" s="110">
        <f t="shared" si="4"/>
        <v>0</v>
      </c>
      <c r="F48" s="1"/>
    </row>
    <row r="49" spans="1:6" ht="15" x14ac:dyDescent="0.25">
      <c r="A49" s="109"/>
      <c r="B49" s="110">
        <f t="shared" si="2"/>
        <v>0</v>
      </c>
      <c r="C49" s="110">
        <v>9</v>
      </c>
      <c r="D49" s="110">
        <f t="shared" si="3"/>
        <v>0</v>
      </c>
      <c r="E49" s="110">
        <f t="shared" si="4"/>
        <v>0</v>
      </c>
      <c r="F49" s="1"/>
    </row>
    <row r="50" spans="1:6" ht="15" x14ac:dyDescent="0.25">
      <c r="A50" s="109"/>
      <c r="B50" s="110">
        <f t="shared" si="2"/>
        <v>0</v>
      </c>
      <c r="C50" s="110">
        <v>10</v>
      </c>
      <c r="D50" s="110">
        <f t="shared" si="3"/>
        <v>0</v>
      </c>
      <c r="E50" s="110">
        <f t="shared" si="4"/>
        <v>0</v>
      </c>
      <c r="F50" s="1"/>
    </row>
    <row r="51" spans="1:6" ht="15" x14ac:dyDescent="0.25">
      <c r="A51" s="109"/>
      <c r="B51" s="110">
        <f t="shared" si="2"/>
        <v>0</v>
      </c>
      <c r="C51" s="110">
        <v>11</v>
      </c>
      <c r="D51" s="110">
        <f t="shared" si="3"/>
        <v>0</v>
      </c>
      <c r="E51" s="110">
        <f t="shared" si="4"/>
        <v>0</v>
      </c>
      <c r="F51" s="1"/>
    </row>
    <row r="52" spans="1:6" ht="15" x14ac:dyDescent="0.25">
      <c r="A52" s="109"/>
      <c r="B52" s="110">
        <f t="shared" si="2"/>
        <v>0</v>
      </c>
      <c r="C52" s="110">
        <v>12</v>
      </c>
      <c r="D52" s="110">
        <f t="shared" si="3"/>
        <v>0</v>
      </c>
      <c r="E52" s="110">
        <f t="shared" si="4"/>
        <v>0</v>
      </c>
      <c r="F52" s="1"/>
    </row>
    <row r="53" spans="1:6" ht="15" x14ac:dyDescent="0.25">
      <c r="A53" s="109"/>
      <c r="B53" s="110">
        <f t="shared" si="2"/>
        <v>0</v>
      </c>
      <c r="C53" s="110">
        <v>13</v>
      </c>
      <c r="D53" s="110">
        <f t="shared" si="3"/>
        <v>0</v>
      </c>
      <c r="E53" s="110">
        <f t="shared" si="4"/>
        <v>0</v>
      </c>
      <c r="F53" s="1"/>
    </row>
    <row r="54" spans="1:6" ht="15" x14ac:dyDescent="0.25">
      <c r="A54" s="109"/>
      <c r="B54" s="110">
        <f t="shared" si="2"/>
        <v>0</v>
      </c>
      <c r="C54" s="110">
        <v>14</v>
      </c>
      <c r="D54" s="110">
        <f t="shared" si="3"/>
        <v>0</v>
      </c>
      <c r="E54" s="110">
        <f t="shared" si="4"/>
        <v>0</v>
      </c>
      <c r="F54" s="1"/>
    </row>
    <row r="55" spans="1:6" ht="15" x14ac:dyDescent="0.25">
      <c r="A55" s="109"/>
      <c r="B55" s="110">
        <f t="shared" si="2"/>
        <v>0</v>
      </c>
      <c r="C55" s="110">
        <v>15</v>
      </c>
      <c r="D55" s="110">
        <f t="shared" si="3"/>
        <v>0</v>
      </c>
      <c r="E55" s="110">
        <f t="shared" si="4"/>
        <v>0</v>
      </c>
      <c r="F55" s="1"/>
    </row>
    <row r="56" spans="1:6" ht="15" x14ac:dyDescent="0.25">
      <c r="A56" s="109"/>
      <c r="B56" s="110">
        <f t="shared" si="2"/>
        <v>0</v>
      </c>
      <c r="C56" s="110">
        <v>16</v>
      </c>
      <c r="D56" s="110">
        <f t="shared" si="3"/>
        <v>0</v>
      </c>
      <c r="E56" s="110">
        <f t="shared" si="4"/>
        <v>0</v>
      </c>
      <c r="F56" s="1"/>
    </row>
    <row r="57" spans="1:6" ht="15" x14ac:dyDescent="0.25">
      <c r="A57" s="109"/>
      <c r="B57" s="110">
        <f t="shared" si="2"/>
        <v>0</v>
      </c>
      <c r="C57" s="110">
        <v>17</v>
      </c>
      <c r="D57" s="110">
        <f t="shared" si="3"/>
        <v>0</v>
      </c>
      <c r="E57" s="110">
        <f t="shared" si="4"/>
        <v>0</v>
      </c>
      <c r="F57" s="1"/>
    </row>
    <row r="58" spans="1:6" x14ac:dyDescent="0.25">
      <c r="A58" s="109"/>
      <c r="B58" s="110">
        <f t="shared" si="2"/>
        <v>0</v>
      </c>
      <c r="C58" s="110">
        <v>18</v>
      </c>
      <c r="D58" s="110">
        <f t="shared" si="3"/>
        <v>0</v>
      </c>
      <c r="E58" s="110">
        <f t="shared" si="4"/>
        <v>0</v>
      </c>
    </row>
    <row r="59" spans="1:6" x14ac:dyDescent="0.25">
      <c r="A59" s="109"/>
      <c r="B59" s="110">
        <f t="shared" si="2"/>
        <v>0</v>
      </c>
      <c r="C59" s="110">
        <v>19</v>
      </c>
      <c r="D59" s="110">
        <f t="shared" si="3"/>
        <v>0</v>
      </c>
      <c r="E59" s="110">
        <f t="shared" si="4"/>
        <v>0</v>
      </c>
    </row>
    <row r="60" spans="1:6" x14ac:dyDescent="0.25">
      <c r="A60" s="109"/>
      <c r="B60" s="110">
        <f t="shared" ref="B60:B71" si="5">B59+B25</f>
        <v>0</v>
      </c>
      <c r="C60" s="110">
        <v>20</v>
      </c>
      <c r="D60" s="110">
        <f t="shared" si="3"/>
        <v>0</v>
      </c>
      <c r="E60" s="110">
        <f t="shared" si="4"/>
        <v>0</v>
      </c>
    </row>
    <row r="61" spans="1:6" x14ac:dyDescent="0.25">
      <c r="A61" s="109"/>
      <c r="B61" s="110">
        <f t="shared" si="5"/>
        <v>0</v>
      </c>
      <c r="C61" s="110">
        <v>21</v>
      </c>
      <c r="D61" s="110">
        <f t="shared" si="3"/>
        <v>0</v>
      </c>
      <c r="E61" s="110">
        <f t="shared" si="4"/>
        <v>0</v>
      </c>
    </row>
    <row r="62" spans="1:6" x14ac:dyDescent="0.25">
      <c r="A62" s="109"/>
      <c r="B62" s="110">
        <f t="shared" si="5"/>
        <v>0</v>
      </c>
      <c r="C62" s="110">
        <v>22</v>
      </c>
      <c r="D62" s="110">
        <f t="shared" si="3"/>
        <v>0</v>
      </c>
      <c r="E62" s="110">
        <f t="shared" si="4"/>
        <v>0</v>
      </c>
    </row>
    <row r="63" spans="1:6" x14ac:dyDescent="0.25">
      <c r="A63" s="109"/>
      <c r="B63" s="110">
        <f t="shared" si="5"/>
        <v>0</v>
      </c>
      <c r="C63" s="110">
        <v>23</v>
      </c>
      <c r="D63" s="110">
        <f t="shared" si="3"/>
        <v>0</v>
      </c>
      <c r="E63" s="110">
        <f t="shared" si="4"/>
        <v>0</v>
      </c>
    </row>
    <row r="64" spans="1:6" x14ac:dyDescent="0.25">
      <c r="A64" s="109"/>
      <c r="B64" s="110">
        <f t="shared" si="5"/>
        <v>0</v>
      </c>
      <c r="C64" s="110">
        <v>24</v>
      </c>
      <c r="D64" s="110">
        <f t="shared" si="3"/>
        <v>0</v>
      </c>
      <c r="E64" s="110">
        <f t="shared" si="4"/>
        <v>0</v>
      </c>
    </row>
    <row r="65" spans="1:5" x14ac:dyDescent="0.25">
      <c r="A65" s="109"/>
      <c r="B65" s="110">
        <f t="shared" si="5"/>
        <v>0</v>
      </c>
      <c r="C65" s="110">
        <v>25</v>
      </c>
      <c r="D65" s="110">
        <f t="shared" si="3"/>
        <v>0</v>
      </c>
      <c r="E65" s="110">
        <f t="shared" si="4"/>
        <v>0</v>
      </c>
    </row>
    <row r="66" spans="1:5" x14ac:dyDescent="0.25">
      <c r="A66" s="109"/>
      <c r="B66" s="110">
        <f t="shared" si="5"/>
        <v>0</v>
      </c>
      <c r="C66" s="110">
        <v>26</v>
      </c>
      <c r="D66" s="110">
        <f t="shared" si="3"/>
        <v>0</v>
      </c>
      <c r="E66" s="110">
        <f t="shared" si="4"/>
        <v>0</v>
      </c>
    </row>
    <row r="67" spans="1:5" x14ac:dyDescent="0.25">
      <c r="A67" s="109"/>
      <c r="B67" s="110">
        <f t="shared" si="5"/>
        <v>0</v>
      </c>
      <c r="C67" s="110">
        <v>27</v>
      </c>
      <c r="D67" s="110">
        <f t="shared" si="3"/>
        <v>0</v>
      </c>
      <c r="E67" s="110">
        <f t="shared" si="4"/>
        <v>0</v>
      </c>
    </row>
    <row r="68" spans="1:5" x14ac:dyDescent="0.25">
      <c r="A68" s="109"/>
      <c r="B68" s="110">
        <f t="shared" si="5"/>
        <v>0</v>
      </c>
      <c r="C68" s="110">
        <v>28</v>
      </c>
      <c r="D68" s="110">
        <f t="shared" si="3"/>
        <v>0</v>
      </c>
      <c r="E68" s="110">
        <f t="shared" si="4"/>
        <v>0</v>
      </c>
    </row>
    <row r="69" spans="1:5" x14ac:dyDescent="0.25">
      <c r="A69" s="109"/>
      <c r="B69" s="110">
        <f t="shared" si="5"/>
        <v>0</v>
      </c>
      <c r="C69" s="110">
        <v>29</v>
      </c>
      <c r="D69" s="110">
        <f t="shared" si="3"/>
        <v>0</v>
      </c>
      <c r="E69" s="110">
        <f t="shared" si="4"/>
        <v>0</v>
      </c>
    </row>
    <row r="70" spans="1:5" x14ac:dyDescent="0.25">
      <c r="A70" s="109"/>
      <c r="B70" s="110">
        <f t="shared" si="5"/>
        <v>0</v>
      </c>
      <c r="C70" s="110">
        <v>30</v>
      </c>
      <c r="D70" s="110">
        <f t="shared" si="3"/>
        <v>0</v>
      </c>
      <c r="E70" s="110">
        <f t="shared" si="4"/>
        <v>0</v>
      </c>
    </row>
    <row r="71" spans="1:5" x14ac:dyDescent="0.25">
      <c r="A71" s="109"/>
      <c r="B71" s="110">
        <f t="shared" si="5"/>
        <v>0</v>
      </c>
      <c r="C71" s="110">
        <v>31</v>
      </c>
      <c r="D71" s="110">
        <f t="shared" si="3"/>
        <v>0</v>
      </c>
      <c r="E71" s="110">
        <f t="shared" si="4"/>
        <v>0</v>
      </c>
    </row>
    <row r="72" spans="1:5" x14ac:dyDescent="0.25">
      <c r="A72" s="109"/>
      <c r="B72" s="110"/>
      <c r="C72" s="110"/>
      <c r="D72" s="110"/>
      <c r="E72" s="110"/>
    </row>
    <row r="73" spans="1:5" x14ac:dyDescent="0.25">
      <c r="A73" s="109"/>
      <c r="B73" s="110"/>
      <c r="C73" s="110"/>
      <c r="D73" s="110"/>
      <c r="E73" s="110"/>
    </row>
    <row r="74" spans="1:5" x14ac:dyDescent="0.25">
      <c r="A74" s="109"/>
      <c r="B74" s="110"/>
      <c r="C74" s="110"/>
      <c r="D74" s="110"/>
      <c r="E74" s="110"/>
    </row>
    <row r="75" spans="1:5" x14ac:dyDescent="0.25">
      <c r="A75" s="109"/>
      <c r="B75" s="110"/>
      <c r="C75" s="110"/>
      <c r="D75" s="110"/>
      <c r="E75" s="110"/>
    </row>
    <row r="76" spans="1:5" x14ac:dyDescent="0.25">
      <c r="A76" s="109"/>
      <c r="B76" s="110"/>
      <c r="C76" s="110"/>
      <c r="D76" s="110"/>
      <c r="E76" s="110"/>
    </row>
    <row r="77" spans="1:5" x14ac:dyDescent="0.25">
      <c r="A77" s="109"/>
      <c r="B77" s="110"/>
      <c r="C77" s="110"/>
      <c r="D77" s="110"/>
      <c r="E77" s="110"/>
    </row>
    <row r="78" spans="1:5" x14ac:dyDescent="0.25">
      <c r="A78" s="109"/>
      <c r="B78" s="110"/>
      <c r="C78" s="110"/>
      <c r="D78" s="110"/>
      <c r="E78" s="110"/>
    </row>
    <row r="79" spans="1:5" x14ac:dyDescent="0.25">
      <c r="A79" s="109"/>
      <c r="B79" s="110"/>
      <c r="C79" s="110"/>
      <c r="D79" s="110"/>
      <c r="E79" s="110"/>
    </row>
    <row r="80" spans="1:5" x14ac:dyDescent="0.25">
      <c r="A80" s="109"/>
      <c r="B80" s="110"/>
      <c r="C80" s="110"/>
      <c r="D80" s="110"/>
      <c r="E80" s="110"/>
    </row>
  </sheetData>
  <autoFilter ref="A5:Y5" xr:uid="{00000000-0009-0000-0000-00004D000000}"/>
  <pageMargins left="0.7" right="0.7" top="0.75" bottom="0.75" header="0.3" footer="0.3"/>
  <pageSetup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CG83"/>
  <sheetViews>
    <sheetView rightToLeft="1" topLeftCell="A3" zoomScale="80" zoomScaleNormal="80" workbookViewId="0">
      <pane xSplit="3" ySplit="6" topLeftCell="D9" activePane="bottomRight" state="frozen"/>
      <selection activeCell="A3" sqref="A3"/>
      <selection pane="topRight" activeCell="D3" sqref="D3"/>
      <selection pane="bottomLeft" activeCell="A6" sqref="A6"/>
      <selection pane="bottomRight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9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/>
      <c r="B1" s="62" t="s">
        <v>18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24" customHeight="1" x14ac:dyDescent="0.25">
      <c r="A3" s="63" t="s">
        <v>125</v>
      </c>
      <c r="B3" s="63" t="s">
        <v>18</v>
      </c>
      <c r="C3" s="58"/>
      <c r="D3" s="64"/>
      <c r="E3" s="64"/>
      <c r="F3" s="64"/>
      <c r="G3" s="64"/>
      <c r="H3" s="57"/>
      <c r="I3" s="57"/>
      <c r="J3" s="52"/>
      <c r="K3" s="52"/>
      <c r="L3" s="52"/>
    </row>
    <row r="4" spans="1:85" ht="24" customHeight="1" x14ac:dyDescent="0.25">
      <c r="B4" s="58"/>
      <c r="C4" s="58"/>
      <c r="D4" s="64"/>
      <c r="E4" s="64"/>
      <c r="F4" s="64"/>
      <c r="G4" s="64"/>
      <c r="H4" s="57"/>
      <c r="I4" s="57"/>
      <c r="J4" s="52"/>
      <c r="K4" s="52"/>
      <c r="L4" s="52"/>
    </row>
    <row r="5" spans="1:85" ht="24" customHeight="1" x14ac:dyDescent="0.25">
      <c r="B5" s="58"/>
      <c r="C5" s="58"/>
      <c r="D5" s="64"/>
      <c r="E5" s="64"/>
      <c r="F5" s="64"/>
      <c r="G5" s="64"/>
      <c r="H5" s="57"/>
      <c r="I5" s="57"/>
      <c r="J5" s="52"/>
      <c r="K5" s="52"/>
      <c r="L5" s="52"/>
    </row>
    <row r="6" spans="1:85" ht="15" customHeight="1" x14ac:dyDescent="0.25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spans="1:85" ht="15" customHeight="1" x14ac:dyDescent="0.25">
      <c r="B7" s="41"/>
      <c r="C7" s="41"/>
      <c r="D7" s="51"/>
      <c r="E7" s="51"/>
      <c r="F7" s="51"/>
      <c r="G7" s="51"/>
      <c r="H7" s="55"/>
      <c r="I7" s="55"/>
      <c r="J7" s="55"/>
      <c r="K7" s="55"/>
      <c r="L7" s="55"/>
    </row>
    <row r="8" spans="1:85" ht="14.25" customHeight="1" x14ac:dyDescent="0.25">
      <c r="A8" s="59" t="s">
        <v>109</v>
      </c>
      <c r="B8" s="50" t="s">
        <v>115</v>
      </c>
      <c r="C8" s="50" t="s">
        <v>116</v>
      </c>
      <c r="D8" s="60" t="s">
        <v>20</v>
      </c>
      <c r="E8" s="61" t="s">
        <v>19</v>
      </c>
      <c r="F8" s="60" t="s">
        <v>20</v>
      </c>
      <c r="G8" s="61" t="s">
        <v>19</v>
      </c>
      <c r="H8" s="60" t="s">
        <v>20</v>
      </c>
      <c r="I8" s="61" t="s">
        <v>19</v>
      </c>
      <c r="J8" s="60" t="s">
        <v>20</v>
      </c>
      <c r="K8" s="61" t="s">
        <v>19</v>
      </c>
      <c r="L8" s="60" t="s">
        <v>20</v>
      </c>
      <c r="M8" s="61" t="s">
        <v>19</v>
      </c>
      <c r="N8" s="60" t="s">
        <v>20</v>
      </c>
      <c r="O8" s="61" t="s">
        <v>19</v>
      </c>
      <c r="P8" s="60" t="s">
        <v>20</v>
      </c>
      <c r="Q8" s="61" t="s">
        <v>19</v>
      </c>
      <c r="R8" s="60" t="s">
        <v>20</v>
      </c>
      <c r="S8" s="61" t="s">
        <v>19</v>
      </c>
      <c r="T8" s="60" t="s">
        <v>20</v>
      </c>
      <c r="U8" s="61" t="s">
        <v>19</v>
      </c>
      <c r="V8" s="60" t="s">
        <v>20</v>
      </c>
      <c r="W8" s="61" t="s">
        <v>19</v>
      </c>
      <c r="X8" s="60" t="s">
        <v>20</v>
      </c>
      <c r="Y8" s="61" t="s">
        <v>19</v>
      </c>
      <c r="Z8" s="60" t="s">
        <v>20</v>
      </c>
      <c r="AA8" s="61" t="s">
        <v>19</v>
      </c>
      <c r="AB8" s="60" t="s">
        <v>20</v>
      </c>
      <c r="AC8" s="61" t="s">
        <v>19</v>
      </c>
      <c r="AD8" s="60" t="s">
        <v>20</v>
      </c>
      <c r="AE8" s="61" t="s">
        <v>19</v>
      </c>
      <c r="AF8" s="60" t="s">
        <v>20</v>
      </c>
      <c r="AG8" s="61" t="s">
        <v>19</v>
      </c>
      <c r="AH8" s="60" t="s">
        <v>20</v>
      </c>
      <c r="AI8" s="61" t="s">
        <v>19</v>
      </c>
      <c r="AJ8" s="60" t="s">
        <v>20</v>
      </c>
      <c r="AK8" s="61" t="s">
        <v>19</v>
      </c>
      <c r="AL8" s="60" t="s">
        <v>20</v>
      </c>
      <c r="AM8" s="61" t="s">
        <v>19</v>
      </c>
      <c r="AN8" s="60" t="s">
        <v>20</v>
      </c>
      <c r="AO8" s="61" t="s">
        <v>19</v>
      </c>
      <c r="AP8" s="60" t="s">
        <v>20</v>
      </c>
      <c r="AQ8" s="61" t="s">
        <v>19</v>
      </c>
      <c r="AR8" s="60" t="s">
        <v>20</v>
      </c>
      <c r="AS8" s="61" t="s">
        <v>19</v>
      </c>
      <c r="AT8" s="60" t="s">
        <v>20</v>
      </c>
      <c r="AU8" s="61" t="s">
        <v>19</v>
      </c>
      <c r="AV8" s="60" t="s">
        <v>20</v>
      </c>
      <c r="AW8" s="61" t="s">
        <v>19</v>
      </c>
      <c r="AX8" s="60" t="s">
        <v>20</v>
      </c>
      <c r="AY8" s="61" t="s">
        <v>19</v>
      </c>
      <c r="AZ8" s="60" t="s">
        <v>20</v>
      </c>
      <c r="BA8" s="61" t="s">
        <v>19</v>
      </c>
      <c r="BB8" s="60" t="s">
        <v>20</v>
      </c>
      <c r="BC8" s="61" t="s">
        <v>19</v>
      </c>
      <c r="BD8" s="60" t="s">
        <v>20</v>
      </c>
      <c r="BE8" s="61" t="s">
        <v>19</v>
      </c>
      <c r="BF8" s="60" t="s">
        <v>20</v>
      </c>
      <c r="BG8" s="61" t="s">
        <v>19</v>
      </c>
      <c r="BH8" s="60" t="s">
        <v>20</v>
      </c>
      <c r="BI8" s="61" t="s">
        <v>19</v>
      </c>
      <c r="BJ8" s="60" t="s">
        <v>20</v>
      </c>
      <c r="BK8" s="61" t="s">
        <v>19</v>
      </c>
      <c r="BL8" s="60" t="s">
        <v>20</v>
      </c>
      <c r="BM8" s="61" t="s">
        <v>19</v>
      </c>
      <c r="BN8" s="60" t="s">
        <v>20</v>
      </c>
      <c r="BO8" s="61" t="s">
        <v>19</v>
      </c>
      <c r="BP8" s="60" t="s">
        <v>20</v>
      </c>
      <c r="BQ8" s="61" t="s">
        <v>19</v>
      </c>
      <c r="BR8" s="60" t="s">
        <v>20</v>
      </c>
      <c r="BS8" s="61" t="s">
        <v>19</v>
      </c>
      <c r="BT8" s="60" t="s">
        <v>20</v>
      </c>
      <c r="BU8" s="61" t="s">
        <v>19</v>
      </c>
      <c r="BV8" s="60" t="s">
        <v>20</v>
      </c>
      <c r="BW8" s="61" t="s">
        <v>19</v>
      </c>
      <c r="BX8" s="60" t="s">
        <v>20</v>
      </c>
      <c r="BY8" s="61" t="s">
        <v>19</v>
      </c>
      <c r="BZ8" s="60" t="s">
        <v>20</v>
      </c>
      <c r="CA8" s="61" t="s">
        <v>19</v>
      </c>
      <c r="CB8" s="60" t="s">
        <v>20</v>
      </c>
      <c r="CC8" s="61" t="s">
        <v>19</v>
      </c>
      <c r="CD8" s="60" t="s">
        <v>20</v>
      </c>
      <c r="CE8" s="61" t="s">
        <v>19</v>
      </c>
      <c r="CF8" s="60" t="s">
        <v>20</v>
      </c>
      <c r="CG8" s="61" t="s">
        <v>19</v>
      </c>
    </row>
    <row r="9" spans="1:85" ht="14.25" customHeight="1" x14ac:dyDescent="0.25">
      <c r="A9" s="65">
        <v>44409</v>
      </c>
      <c r="B9" s="60">
        <f>E9+G9+I9+K9+M9+O9+Q9+S9+U9+W9+Y9+AA9+AC9+AE9+AG9+AI9+AK9+AM9+AO9+AQ9+AS9+AW9+AU9+AY9+BA9+BC9+BE9+BI9+BK9+BM9+BO9+BS9+BU9+BW9+CA9+CC9+CE9+CG9+BY9+BQ9+BG9</f>
        <v>2200</v>
      </c>
      <c r="C9" s="60">
        <f>COUNTA(D9,F9,H9,J9,N9,P9,R9,T9,V9,X9,AB9,AD9,AH9,AL9,AN9,AP9,AR9,AJ9,AF9,AV9,AX9,AZ9,BB9,BD9,BF9,BH9,BJ9,BN9,BR9,BP9,BL9,BT9,BV9,BX9,BZ9,CB9,CD9,CF9,L9,Z9,AT9)</f>
        <v>2</v>
      </c>
      <c r="D9" s="163" t="s">
        <v>367</v>
      </c>
      <c r="E9" s="22">
        <v>1156</v>
      </c>
      <c r="F9" s="175" t="s">
        <v>284</v>
      </c>
      <c r="G9" s="22">
        <v>1044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4.25" customHeight="1" x14ac:dyDescent="0.25">
      <c r="A10" s="65">
        <v>44410</v>
      </c>
      <c r="B10" s="60">
        <f t="shared" ref="B10:B39" si="0">E10+G10+I10+K10+M10+O10+Q10+S10+U10+W10+Y10+AA10+AC10+AE10+AG10+AI10+AK10+AM10+AO10+AQ10+AS10+AW10+AU10+AY10+BA10+BC10+BE10+BI10+BK10+BM10+BO10+BS10+BU10+BW10+CA10+CC10+CE10+CG10+BY10+BQ10+BG10</f>
        <v>1733</v>
      </c>
      <c r="C10" s="60">
        <f t="shared" ref="C10:C39" si="1">COUNTA(D10,F10,H10,J10,N10,P10,R10,T10,V10,X10,AB10,AD10,AH10,AL10,AN10,AP10,AR10,AJ10,AF10,AV10,AX10,AZ10,BB10,BD10,BF10,BH10,BJ10,BN10,BR10,BP10,BL10,BT10,BV10,BX10,BZ10,CB10,CD10,CF10,L10,Z10,AT10)</f>
        <v>1</v>
      </c>
      <c r="D10" s="164" t="s">
        <v>327</v>
      </c>
      <c r="E10" s="22">
        <v>1733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4.25" customHeight="1" x14ac:dyDescent="0.25">
      <c r="A11" s="65">
        <v>44411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4.25" customHeight="1" x14ac:dyDescent="0.25">
      <c r="A12" s="65">
        <v>44412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44413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44414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44415</v>
      </c>
      <c r="B15" s="60">
        <f t="shared" si="0"/>
        <v>5745</v>
      </c>
      <c r="C15" s="60">
        <f t="shared" si="1"/>
        <v>2</v>
      </c>
      <c r="D15" s="164" t="s">
        <v>725</v>
      </c>
      <c r="E15" s="22">
        <v>3083</v>
      </c>
      <c r="F15" s="164" t="s">
        <v>769</v>
      </c>
      <c r="G15" s="22">
        <v>2662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44416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44417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44418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44419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44420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44421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44422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44423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44424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44425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44426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44427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44428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5" x14ac:dyDescent="0.25">
      <c r="A29" s="65">
        <v>44429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x14ac:dyDescent="0.25">
      <c r="A30" s="65">
        <v>44430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x14ac:dyDescent="0.25">
      <c r="A31" s="65">
        <v>44431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4.25" customHeight="1" x14ac:dyDescent="0.25">
      <c r="A32" s="65">
        <v>44432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customHeight="1" x14ac:dyDescent="0.25">
      <c r="A33" s="65">
        <v>44433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5" customHeight="1" x14ac:dyDescent="0.25">
      <c r="A34" s="65">
        <v>44434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5" x14ac:dyDescent="0.25">
      <c r="A35" s="65">
        <v>44435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5" x14ac:dyDescent="0.25">
      <c r="A36" s="65">
        <v>44436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4.25" customHeight="1" x14ac:dyDescent="0.25">
      <c r="A37" s="65">
        <v>44437</v>
      </c>
      <c r="B37" s="60">
        <f t="shared" si="0"/>
        <v>0</v>
      </c>
      <c r="C37" s="60">
        <f t="shared" si="1"/>
        <v>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4.25" customHeight="1" x14ac:dyDescent="0.25">
      <c r="A38" s="65">
        <v>44438</v>
      </c>
      <c r="B38" s="60">
        <f t="shared" si="0"/>
        <v>0</v>
      </c>
      <c r="C38" s="60">
        <f t="shared" si="1"/>
        <v>0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</row>
    <row r="39" spans="1:85" ht="13.5" customHeight="1" x14ac:dyDescent="0.25">
      <c r="A39" s="65">
        <v>44439</v>
      </c>
      <c r="B39" s="60">
        <f t="shared" si="0"/>
        <v>0</v>
      </c>
      <c r="C39" s="60">
        <f t="shared" si="1"/>
        <v>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</row>
    <row r="40" spans="1:85" ht="15" x14ac:dyDescent="0.25">
      <c r="A40" s="97" t="s">
        <v>126</v>
      </c>
      <c r="B40" s="23">
        <f>SUM(B9:B39)</f>
        <v>9678</v>
      </c>
      <c r="C40" s="23">
        <f>SUM(C9:C39)</f>
        <v>5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</row>
    <row r="41" spans="1:85" ht="15" x14ac:dyDescent="0.25">
      <c r="A41" s="109"/>
      <c r="B41" s="110"/>
      <c r="C41" s="110"/>
      <c r="D41" s="110"/>
      <c r="E41" s="110"/>
      <c r="F41" s="1"/>
    </row>
    <row r="42" spans="1:85" ht="15" x14ac:dyDescent="0.25">
      <c r="A42" s="109"/>
      <c r="B42" s="110"/>
      <c r="C42" s="110"/>
      <c r="D42" s="110"/>
      <c r="E42" s="110"/>
      <c r="F42" s="1"/>
    </row>
    <row r="43" spans="1:85" ht="15" x14ac:dyDescent="0.25">
      <c r="A43" s="109"/>
      <c r="B43" s="110" t="s">
        <v>131</v>
      </c>
      <c r="C43" s="110" t="s">
        <v>69</v>
      </c>
      <c r="D43" s="110" t="s">
        <v>132</v>
      </c>
      <c r="E43" s="110" t="s">
        <v>133</v>
      </c>
      <c r="F43" s="1"/>
    </row>
    <row r="44" spans="1:85" ht="15" x14ac:dyDescent="0.25">
      <c r="A44" s="109" t="s">
        <v>130</v>
      </c>
      <c r="B44" s="110">
        <f>B9</f>
        <v>2200</v>
      </c>
      <c r="C44" s="110">
        <v>1</v>
      </c>
      <c r="D44" s="110">
        <f>C9</f>
        <v>2</v>
      </c>
      <c r="E44" s="110">
        <f>D44</f>
        <v>2</v>
      </c>
      <c r="F44" s="1"/>
    </row>
    <row r="45" spans="1:85" ht="15" x14ac:dyDescent="0.25">
      <c r="A45" s="109"/>
      <c r="B45" s="110">
        <f t="shared" ref="B45:B74" si="2">B44+B10</f>
        <v>3933</v>
      </c>
      <c r="C45" s="110">
        <v>2</v>
      </c>
      <c r="D45" s="110">
        <f>C10</f>
        <v>1</v>
      </c>
      <c r="E45" s="110">
        <f>E44+D45</f>
        <v>3</v>
      </c>
      <c r="F45" s="1"/>
    </row>
    <row r="46" spans="1:85" ht="15" x14ac:dyDescent="0.25">
      <c r="A46" s="109"/>
      <c r="B46" s="110">
        <f t="shared" si="2"/>
        <v>3933</v>
      </c>
      <c r="C46" s="110">
        <v>3</v>
      </c>
      <c r="D46" s="110">
        <f t="shared" ref="D46:D74" si="3">C11</f>
        <v>0</v>
      </c>
      <c r="E46" s="110">
        <f>E45+D46</f>
        <v>3</v>
      </c>
      <c r="F46" s="1"/>
    </row>
    <row r="47" spans="1:85" ht="15" x14ac:dyDescent="0.25">
      <c r="A47" s="109"/>
      <c r="B47" s="110">
        <f t="shared" si="2"/>
        <v>3933</v>
      </c>
      <c r="C47" s="110">
        <v>4</v>
      </c>
      <c r="D47" s="110">
        <f t="shared" si="3"/>
        <v>0</v>
      </c>
      <c r="E47" s="110">
        <f t="shared" ref="E47:E74" si="4">E46+D47</f>
        <v>3</v>
      </c>
      <c r="F47" s="1"/>
    </row>
    <row r="48" spans="1:85" ht="15" x14ac:dyDescent="0.25">
      <c r="A48" s="109"/>
      <c r="B48" s="110">
        <f t="shared" si="2"/>
        <v>3933</v>
      </c>
      <c r="C48" s="110">
        <v>5</v>
      </c>
      <c r="D48" s="110">
        <f t="shared" si="3"/>
        <v>0</v>
      </c>
      <c r="E48" s="110">
        <f t="shared" si="4"/>
        <v>3</v>
      </c>
      <c r="F48" s="1"/>
    </row>
    <row r="49" spans="1:6" ht="15" x14ac:dyDescent="0.25">
      <c r="A49" s="109"/>
      <c r="B49" s="110">
        <f t="shared" si="2"/>
        <v>3933</v>
      </c>
      <c r="C49" s="110">
        <v>6</v>
      </c>
      <c r="D49" s="110">
        <f t="shared" si="3"/>
        <v>0</v>
      </c>
      <c r="E49" s="110">
        <f t="shared" si="4"/>
        <v>3</v>
      </c>
      <c r="F49" s="1"/>
    </row>
    <row r="50" spans="1:6" ht="15" x14ac:dyDescent="0.25">
      <c r="A50" s="109"/>
      <c r="B50" s="110">
        <f t="shared" si="2"/>
        <v>9678</v>
      </c>
      <c r="C50" s="110">
        <v>7</v>
      </c>
      <c r="D50" s="110">
        <f t="shared" si="3"/>
        <v>2</v>
      </c>
      <c r="E50" s="110">
        <f t="shared" si="4"/>
        <v>5</v>
      </c>
      <c r="F50" s="1"/>
    </row>
    <row r="51" spans="1:6" ht="15" x14ac:dyDescent="0.25">
      <c r="A51" s="109"/>
      <c r="B51" s="110">
        <f t="shared" si="2"/>
        <v>9678</v>
      </c>
      <c r="C51" s="110">
        <v>8</v>
      </c>
      <c r="D51" s="110">
        <f t="shared" si="3"/>
        <v>0</v>
      </c>
      <c r="E51" s="110">
        <f t="shared" si="4"/>
        <v>5</v>
      </c>
      <c r="F51" s="1"/>
    </row>
    <row r="52" spans="1:6" ht="15" x14ac:dyDescent="0.25">
      <c r="A52" s="109"/>
      <c r="B52" s="110">
        <f t="shared" si="2"/>
        <v>9678</v>
      </c>
      <c r="C52" s="110">
        <v>9</v>
      </c>
      <c r="D52" s="110">
        <f t="shared" si="3"/>
        <v>0</v>
      </c>
      <c r="E52" s="110">
        <f t="shared" si="4"/>
        <v>5</v>
      </c>
      <c r="F52" s="1"/>
    </row>
    <row r="53" spans="1:6" ht="15" x14ac:dyDescent="0.25">
      <c r="A53" s="109"/>
      <c r="B53" s="110">
        <f t="shared" si="2"/>
        <v>9678</v>
      </c>
      <c r="C53" s="110">
        <v>10</v>
      </c>
      <c r="D53" s="110">
        <f t="shared" si="3"/>
        <v>0</v>
      </c>
      <c r="E53" s="110">
        <f t="shared" si="4"/>
        <v>5</v>
      </c>
      <c r="F53" s="1"/>
    </row>
    <row r="54" spans="1:6" ht="15" x14ac:dyDescent="0.25">
      <c r="A54" s="109"/>
      <c r="B54" s="110">
        <f t="shared" si="2"/>
        <v>9678</v>
      </c>
      <c r="C54" s="110">
        <v>11</v>
      </c>
      <c r="D54" s="110">
        <f t="shared" si="3"/>
        <v>0</v>
      </c>
      <c r="E54" s="110">
        <f t="shared" si="4"/>
        <v>5</v>
      </c>
      <c r="F54" s="1"/>
    </row>
    <row r="55" spans="1:6" ht="15" x14ac:dyDescent="0.25">
      <c r="A55" s="109"/>
      <c r="B55" s="110">
        <f t="shared" si="2"/>
        <v>9678</v>
      </c>
      <c r="C55" s="110">
        <v>12</v>
      </c>
      <c r="D55" s="110">
        <f t="shared" si="3"/>
        <v>0</v>
      </c>
      <c r="E55" s="110">
        <f t="shared" si="4"/>
        <v>5</v>
      </c>
      <c r="F55" s="1"/>
    </row>
    <row r="56" spans="1:6" ht="15" x14ac:dyDescent="0.25">
      <c r="A56" s="109"/>
      <c r="B56" s="110">
        <f t="shared" si="2"/>
        <v>9678</v>
      </c>
      <c r="C56" s="110">
        <v>13</v>
      </c>
      <c r="D56" s="110">
        <f t="shared" si="3"/>
        <v>0</v>
      </c>
      <c r="E56" s="110">
        <f t="shared" si="4"/>
        <v>5</v>
      </c>
      <c r="F56" s="1"/>
    </row>
    <row r="57" spans="1:6" ht="15" x14ac:dyDescent="0.25">
      <c r="A57" s="109"/>
      <c r="B57" s="110">
        <f t="shared" si="2"/>
        <v>9678</v>
      </c>
      <c r="C57" s="110">
        <v>14</v>
      </c>
      <c r="D57" s="110">
        <f t="shared" si="3"/>
        <v>0</v>
      </c>
      <c r="E57" s="110">
        <f t="shared" si="4"/>
        <v>5</v>
      </c>
      <c r="F57" s="1"/>
    </row>
    <row r="58" spans="1:6" ht="15" x14ac:dyDescent="0.25">
      <c r="A58" s="109"/>
      <c r="B58" s="110">
        <f t="shared" si="2"/>
        <v>9678</v>
      </c>
      <c r="C58" s="110">
        <v>15</v>
      </c>
      <c r="D58" s="110">
        <f t="shared" si="3"/>
        <v>0</v>
      </c>
      <c r="E58" s="110">
        <f t="shared" si="4"/>
        <v>5</v>
      </c>
      <c r="F58" s="1"/>
    </row>
    <row r="59" spans="1:6" ht="15" x14ac:dyDescent="0.25">
      <c r="A59" s="109"/>
      <c r="B59" s="110">
        <f t="shared" si="2"/>
        <v>9678</v>
      </c>
      <c r="C59" s="110">
        <v>16</v>
      </c>
      <c r="D59" s="110">
        <f t="shared" si="3"/>
        <v>0</v>
      </c>
      <c r="E59" s="110">
        <f t="shared" si="4"/>
        <v>5</v>
      </c>
      <c r="F59" s="1"/>
    </row>
    <row r="60" spans="1:6" ht="15" x14ac:dyDescent="0.25">
      <c r="A60" s="109"/>
      <c r="B60" s="110">
        <f t="shared" si="2"/>
        <v>9678</v>
      </c>
      <c r="C60" s="110">
        <v>17</v>
      </c>
      <c r="D60" s="110">
        <f t="shared" si="3"/>
        <v>0</v>
      </c>
      <c r="E60" s="110">
        <f t="shared" si="4"/>
        <v>5</v>
      </c>
      <c r="F60" s="1"/>
    </row>
    <row r="61" spans="1:6" x14ac:dyDescent="0.25">
      <c r="A61" s="109"/>
      <c r="B61" s="110">
        <f t="shared" si="2"/>
        <v>9678</v>
      </c>
      <c r="C61" s="110">
        <v>18</v>
      </c>
      <c r="D61" s="110">
        <f t="shared" si="3"/>
        <v>0</v>
      </c>
      <c r="E61" s="110">
        <f t="shared" si="4"/>
        <v>5</v>
      </c>
    </row>
    <row r="62" spans="1:6" x14ac:dyDescent="0.25">
      <c r="A62" s="109"/>
      <c r="B62" s="110">
        <f t="shared" si="2"/>
        <v>9678</v>
      </c>
      <c r="C62" s="110">
        <v>19</v>
      </c>
      <c r="D62" s="110">
        <f t="shared" si="3"/>
        <v>0</v>
      </c>
      <c r="E62" s="110">
        <f t="shared" si="4"/>
        <v>5</v>
      </c>
    </row>
    <row r="63" spans="1:6" x14ac:dyDescent="0.25">
      <c r="A63" s="109"/>
      <c r="B63" s="110">
        <f t="shared" si="2"/>
        <v>9678</v>
      </c>
      <c r="C63" s="110">
        <v>20</v>
      </c>
      <c r="D63" s="110">
        <f t="shared" si="3"/>
        <v>0</v>
      </c>
      <c r="E63" s="110">
        <f t="shared" si="4"/>
        <v>5</v>
      </c>
    </row>
    <row r="64" spans="1:6" x14ac:dyDescent="0.25">
      <c r="A64" s="109"/>
      <c r="B64" s="110">
        <f t="shared" si="2"/>
        <v>9678</v>
      </c>
      <c r="C64" s="110">
        <v>21</v>
      </c>
      <c r="D64" s="110">
        <f t="shared" si="3"/>
        <v>0</v>
      </c>
      <c r="E64" s="110">
        <f t="shared" si="4"/>
        <v>5</v>
      </c>
    </row>
    <row r="65" spans="1:5" x14ac:dyDescent="0.25">
      <c r="A65" s="109"/>
      <c r="B65" s="110">
        <f t="shared" si="2"/>
        <v>9678</v>
      </c>
      <c r="C65" s="110">
        <v>22</v>
      </c>
      <c r="D65" s="110">
        <f t="shared" si="3"/>
        <v>0</v>
      </c>
      <c r="E65" s="110">
        <f t="shared" si="4"/>
        <v>5</v>
      </c>
    </row>
    <row r="66" spans="1:5" x14ac:dyDescent="0.25">
      <c r="A66" s="109"/>
      <c r="B66" s="110">
        <f t="shared" si="2"/>
        <v>9678</v>
      </c>
      <c r="C66" s="110">
        <v>23</v>
      </c>
      <c r="D66" s="110">
        <f t="shared" si="3"/>
        <v>0</v>
      </c>
      <c r="E66" s="110">
        <f t="shared" si="4"/>
        <v>5</v>
      </c>
    </row>
    <row r="67" spans="1:5" x14ac:dyDescent="0.25">
      <c r="A67" s="109"/>
      <c r="B67" s="110">
        <f t="shared" si="2"/>
        <v>9678</v>
      </c>
      <c r="C67" s="110">
        <v>24</v>
      </c>
      <c r="D67" s="110">
        <f t="shared" si="3"/>
        <v>0</v>
      </c>
      <c r="E67" s="110">
        <f t="shared" si="4"/>
        <v>5</v>
      </c>
    </row>
    <row r="68" spans="1:5" x14ac:dyDescent="0.25">
      <c r="A68" s="109"/>
      <c r="B68" s="110">
        <f t="shared" si="2"/>
        <v>9678</v>
      </c>
      <c r="C68" s="110">
        <v>25</v>
      </c>
      <c r="D68" s="110">
        <f t="shared" si="3"/>
        <v>0</v>
      </c>
      <c r="E68" s="110">
        <f t="shared" si="4"/>
        <v>5</v>
      </c>
    </row>
    <row r="69" spans="1:5" x14ac:dyDescent="0.25">
      <c r="A69" s="109"/>
      <c r="B69" s="110">
        <f t="shared" si="2"/>
        <v>9678</v>
      </c>
      <c r="C69" s="110">
        <v>26</v>
      </c>
      <c r="D69" s="110">
        <f t="shared" si="3"/>
        <v>0</v>
      </c>
      <c r="E69" s="110">
        <f t="shared" si="4"/>
        <v>5</v>
      </c>
    </row>
    <row r="70" spans="1:5" x14ac:dyDescent="0.25">
      <c r="A70" s="109"/>
      <c r="B70" s="110">
        <f t="shared" si="2"/>
        <v>9678</v>
      </c>
      <c r="C70" s="110">
        <v>27</v>
      </c>
      <c r="D70" s="110">
        <f t="shared" si="3"/>
        <v>0</v>
      </c>
      <c r="E70" s="110">
        <f t="shared" si="4"/>
        <v>5</v>
      </c>
    </row>
    <row r="71" spans="1:5" x14ac:dyDescent="0.25">
      <c r="A71" s="109"/>
      <c r="B71" s="110">
        <f t="shared" si="2"/>
        <v>9678</v>
      </c>
      <c r="C71" s="110">
        <v>28</v>
      </c>
      <c r="D71" s="110">
        <f t="shared" si="3"/>
        <v>0</v>
      </c>
      <c r="E71" s="110">
        <f t="shared" si="4"/>
        <v>5</v>
      </c>
    </row>
    <row r="72" spans="1:5" x14ac:dyDescent="0.25">
      <c r="A72" s="109"/>
      <c r="B72" s="110">
        <f t="shared" si="2"/>
        <v>9678</v>
      </c>
      <c r="C72" s="110">
        <v>29</v>
      </c>
      <c r="D72" s="110">
        <f t="shared" si="3"/>
        <v>0</v>
      </c>
      <c r="E72" s="110">
        <f t="shared" si="4"/>
        <v>5</v>
      </c>
    </row>
    <row r="73" spans="1:5" x14ac:dyDescent="0.25">
      <c r="A73" s="109"/>
      <c r="B73" s="110">
        <f t="shared" si="2"/>
        <v>9678</v>
      </c>
      <c r="C73" s="110">
        <v>30</v>
      </c>
      <c r="D73" s="110">
        <f t="shared" si="3"/>
        <v>0</v>
      </c>
      <c r="E73" s="110">
        <f t="shared" si="4"/>
        <v>5</v>
      </c>
    </row>
    <row r="74" spans="1:5" x14ac:dyDescent="0.25">
      <c r="A74" s="109"/>
      <c r="B74" s="110">
        <f t="shared" si="2"/>
        <v>9678</v>
      </c>
      <c r="C74" s="110">
        <v>31</v>
      </c>
      <c r="D74" s="110">
        <f t="shared" si="3"/>
        <v>0</v>
      </c>
      <c r="E74" s="110">
        <f t="shared" si="4"/>
        <v>5</v>
      </c>
    </row>
    <row r="75" spans="1:5" x14ac:dyDescent="0.25">
      <c r="A75" s="109"/>
      <c r="B75" s="110"/>
      <c r="C75" s="110"/>
      <c r="D75" s="110"/>
      <c r="E75" s="110"/>
    </row>
    <row r="76" spans="1:5" x14ac:dyDescent="0.25">
      <c r="A76" s="109"/>
      <c r="B76" s="110"/>
      <c r="C76" s="110"/>
      <c r="D76" s="110"/>
      <c r="E76" s="110"/>
    </row>
    <row r="77" spans="1:5" x14ac:dyDescent="0.25">
      <c r="A77" s="109"/>
      <c r="B77" s="110"/>
      <c r="C77" s="110"/>
      <c r="D77" s="110"/>
      <c r="E77" s="110"/>
    </row>
    <row r="78" spans="1:5" x14ac:dyDescent="0.25">
      <c r="A78" s="109"/>
      <c r="B78" s="110"/>
      <c r="C78" s="110"/>
      <c r="D78" s="110"/>
      <c r="E78" s="110"/>
    </row>
    <row r="79" spans="1:5" x14ac:dyDescent="0.25">
      <c r="A79" s="109"/>
      <c r="B79" s="110"/>
      <c r="C79" s="110"/>
      <c r="D79" s="110"/>
      <c r="E79" s="110"/>
    </row>
    <row r="80" spans="1:5" x14ac:dyDescent="0.25">
      <c r="A80" s="109"/>
      <c r="B80" s="110"/>
      <c r="C80" s="110"/>
      <c r="D80" s="110"/>
      <c r="E80" s="110"/>
    </row>
    <row r="81" spans="1:5" x14ac:dyDescent="0.25">
      <c r="A81" s="109"/>
      <c r="B81" s="110"/>
      <c r="C81" s="110"/>
      <c r="D81" s="110"/>
      <c r="E81" s="110"/>
    </row>
    <row r="82" spans="1:5" x14ac:dyDescent="0.25">
      <c r="A82" s="109"/>
      <c r="B82" s="110"/>
      <c r="C82" s="110"/>
      <c r="D82" s="110"/>
      <c r="E82" s="110"/>
    </row>
    <row r="83" spans="1:5" x14ac:dyDescent="0.25">
      <c r="A83" s="109"/>
      <c r="B83" s="110"/>
      <c r="C83" s="110"/>
      <c r="D83" s="110"/>
      <c r="E83" s="110"/>
    </row>
  </sheetData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CG71"/>
  <sheetViews>
    <sheetView rightToLeft="1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3.140625" style="1" bestFit="1" customWidth="1"/>
    <col min="5" max="5" width="20.7109375" style="1"/>
    <col min="6" max="6" width="20.7109375" style="5"/>
    <col min="7" max="7" width="20.7109375" style="1"/>
    <col min="8" max="8" width="32.7109375" style="1" bestFit="1" customWidth="1"/>
    <col min="9" max="9" width="20.7109375" style="1"/>
    <col min="10" max="10" width="22.42578125" style="1" bestFit="1" customWidth="1"/>
    <col min="11" max="11" width="20.7109375" style="1"/>
    <col min="12" max="12" width="50.5703125" style="1" bestFit="1" customWidth="1"/>
    <col min="13" max="13" width="20.7109375" style="1"/>
    <col min="14" max="14" width="30.85546875" style="1" bestFit="1" customWidth="1"/>
    <col min="15" max="17" width="20.7109375" style="1"/>
    <col min="18" max="18" width="28.42578125" style="1" bestFit="1" customWidth="1"/>
    <col min="19" max="23" width="20.7109375" style="1"/>
    <col min="24" max="24" width="31" style="1" bestFit="1" customWidth="1"/>
    <col min="25" max="27" width="20.7109375" style="1"/>
    <col min="28" max="28" width="27" style="1" bestFit="1" customWidth="1"/>
    <col min="29" max="16384" width="20.7109375" style="1"/>
  </cols>
  <sheetData>
    <row r="1" spans="1:85" ht="30" customHeight="1" x14ac:dyDescent="0.25">
      <c r="A1" s="63" t="s">
        <v>26</v>
      </c>
      <c r="B1" s="62" t="s">
        <v>23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19064</v>
      </c>
      <c r="C6" s="60">
        <f>COUNTA(D6,F6,H6,J6,N6,P6,R6,T6,V6,X6,AB6,AD6,AH6,AL6,AN6,AP6,AR6,AJ6,AF6,AV6,AX6,AZ6,BB6,BD6,BF6,BH6,BJ6,BN6,BR6,BP6,BL6,BT6,BV6,BX6,BZ6,CB6,CD6,CF6,L6,Z6,AT6)</f>
        <v>11</v>
      </c>
      <c r="D6" s="175" t="s">
        <v>229</v>
      </c>
      <c r="E6" s="22">
        <v>1247</v>
      </c>
      <c r="F6" s="175" t="s">
        <v>232</v>
      </c>
      <c r="G6" s="22">
        <v>2569</v>
      </c>
      <c r="H6" s="164" t="s">
        <v>233</v>
      </c>
      <c r="I6" s="22">
        <v>1528</v>
      </c>
      <c r="J6" s="175" t="s">
        <v>252</v>
      </c>
      <c r="K6" s="22">
        <v>2947</v>
      </c>
      <c r="L6" s="175" t="s">
        <v>254</v>
      </c>
      <c r="M6" s="22">
        <v>1015</v>
      </c>
      <c r="N6" s="175" t="s">
        <v>264</v>
      </c>
      <c r="O6" s="22">
        <v>1037</v>
      </c>
      <c r="P6" s="175" t="s">
        <v>276</v>
      </c>
      <c r="Q6" s="22">
        <v>1701</v>
      </c>
      <c r="R6" s="175" t="s">
        <v>277</v>
      </c>
      <c r="S6" s="22">
        <v>1101</v>
      </c>
      <c r="T6" s="164" t="s">
        <v>303</v>
      </c>
      <c r="U6" s="22">
        <v>2073</v>
      </c>
      <c r="V6" s="164" t="s">
        <v>289</v>
      </c>
      <c r="W6" s="22">
        <v>1023</v>
      </c>
      <c r="X6" s="164" t="s">
        <v>305</v>
      </c>
      <c r="Y6" s="22">
        <v>2823</v>
      </c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30730</v>
      </c>
      <c r="C8" s="60">
        <f t="shared" si="1"/>
        <v>13</v>
      </c>
      <c r="D8" s="164" t="s">
        <v>430</v>
      </c>
      <c r="E8" s="22">
        <v>1959</v>
      </c>
      <c r="F8" s="164" t="s">
        <v>428</v>
      </c>
      <c r="G8" s="22">
        <v>3347</v>
      </c>
      <c r="H8" s="164" t="s">
        <v>448</v>
      </c>
      <c r="I8" s="22">
        <v>2547</v>
      </c>
      <c r="J8" s="164" t="s">
        <v>465</v>
      </c>
      <c r="K8" s="22">
        <v>1309</v>
      </c>
      <c r="L8" s="164" t="s">
        <v>466</v>
      </c>
      <c r="M8" s="22">
        <v>2030</v>
      </c>
      <c r="N8" s="164" t="s">
        <v>469</v>
      </c>
      <c r="O8" s="22">
        <v>3098</v>
      </c>
      <c r="P8" s="164" t="s">
        <v>474</v>
      </c>
      <c r="Q8" s="22">
        <v>2528</v>
      </c>
      <c r="R8" s="164" t="s">
        <v>478</v>
      </c>
      <c r="S8" s="22">
        <v>2188</v>
      </c>
      <c r="T8" s="164" t="s">
        <v>480</v>
      </c>
      <c r="U8" s="22">
        <v>1053</v>
      </c>
      <c r="V8" s="164" t="s">
        <v>484</v>
      </c>
      <c r="W8" s="22">
        <v>3117</v>
      </c>
      <c r="X8" s="164" t="s">
        <v>486</v>
      </c>
      <c r="Y8" s="22">
        <v>2545</v>
      </c>
      <c r="Z8" s="164" t="s">
        <v>490</v>
      </c>
      <c r="AA8" s="22">
        <v>2551</v>
      </c>
      <c r="AB8" s="164" t="s">
        <v>509</v>
      </c>
      <c r="AC8" s="22">
        <v>2458</v>
      </c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9476</v>
      </c>
      <c r="C9" s="60">
        <f t="shared" si="1"/>
        <v>3</v>
      </c>
      <c r="D9" s="164" t="s">
        <v>493</v>
      </c>
      <c r="E9" s="22">
        <v>3765</v>
      </c>
      <c r="F9" s="164" t="s">
        <v>494</v>
      </c>
      <c r="G9" s="22">
        <v>2663</v>
      </c>
      <c r="H9" s="164" t="s">
        <v>495</v>
      </c>
      <c r="I9" s="22">
        <v>3048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59270</v>
      </c>
      <c r="C37" s="23">
        <f>SUM(C6:C36)</f>
        <v>27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F38" s="1"/>
    </row>
    <row r="39" spans="1:85" ht="15" x14ac:dyDescent="0.25">
      <c r="A39" s="109"/>
      <c r="B39" s="110"/>
      <c r="C39" s="110"/>
      <c r="D39" s="110"/>
      <c r="E39" s="110"/>
      <c r="F39" s="1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"/>
    </row>
    <row r="41" spans="1:85" ht="15" x14ac:dyDescent="0.25">
      <c r="A41" s="109" t="s">
        <v>130</v>
      </c>
      <c r="B41" s="110">
        <f>B6</f>
        <v>19064</v>
      </c>
      <c r="C41" s="110">
        <v>1</v>
      </c>
      <c r="D41" s="110">
        <f>C6</f>
        <v>11</v>
      </c>
      <c r="E41" s="110">
        <f>D41</f>
        <v>11</v>
      </c>
      <c r="F41" s="1"/>
    </row>
    <row r="42" spans="1:85" ht="15" x14ac:dyDescent="0.25">
      <c r="A42" s="109"/>
      <c r="B42" s="110">
        <f t="shared" ref="B42:B71" si="2">B41+B7</f>
        <v>19064</v>
      </c>
      <c r="C42" s="110">
        <v>2</v>
      </c>
      <c r="D42" s="110">
        <f>C7</f>
        <v>0</v>
      </c>
      <c r="E42" s="110">
        <f>E41+D42</f>
        <v>11</v>
      </c>
      <c r="F42" s="1"/>
    </row>
    <row r="43" spans="1:85" ht="15" x14ac:dyDescent="0.25">
      <c r="A43" s="109"/>
      <c r="B43" s="110">
        <f t="shared" si="2"/>
        <v>49794</v>
      </c>
      <c r="C43" s="110">
        <v>3</v>
      </c>
      <c r="D43" s="110">
        <f t="shared" ref="D43:D71" si="3">C8</f>
        <v>13</v>
      </c>
      <c r="E43" s="110">
        <f>E42+D43</f>
        <v>24</v>
      </c>
      <c r="F43" s="1"/>
    </row>
    <row r="44" spans="1:85" ht="15" x14ac:dyDescent="0.25">
      <c r="A44" s="109"/>
      <c r="B44" s="110">
        <f t="shared" si="2"/>
        <v>59270</v>
      </c>
      <c r="C44" s="110">
        <v>4</v>
      </c>
      <c r="D44" s="110">
        <f t="shared" si="3"/>
        <v>3</v>
      </c>
      <c r="E44" s="110">
        <f t="shared" ref="E44:E71" si="4">E43+D44</f>
        <v>27</v>
      </c>
      <c r="F44" s="1"/>
    </row>
    <row r="45" spans="1:85" ht="15" x14ac:dyDescent="0.25">
      <c r="A45" s="109"/>
      <c r="B45" s="110">
        <f t="shared" si="2"/>
        <v>59270</v>
      </c>
      <c r="C45" s="110">
        <v>5</v>
      </c>
      <c r="D45" s="110">
        <f t="shared" si="3"/>
        <v>0</v>
      </c>
      <c r="E45" s="110">
        <f t="shared" si="4"/>
        <v>27</v>
      </c>
      <c r="F45" s="1"/>
    </row>
    <row r="46" spans="1:85" ht="15" x14ac:dyDescent="0.25">
      <c r="A46" s="109"/>
      <c r="B46" s="110">
        <f t="shared" si="2"/>
        <v>59270</v>
      </c>
      <c r="C46" s="110">
        <v>6</v>
      </c>
      <c r="D46" s="110">
        <f t="shared" si="3"/>
        <v>0</v>
      </c>
      <c r="E46" s="110">
        <f t="shared" si="4"/>
        <v>27</v>
      </c>
      <c r="F46" s="1"/>
    </row>
    <row r="47" spans="1:85" ht="15" x14ac:dyDescent="0.25">
      <c r="A47" s="109"/>
      <c r="B47" s="110">
        <f t="shared" si="2"/>
        <v>59270</v>
      </c>
      <c r="C47" s="110">
        <v>7</v>
      </c>
      <c r="D47" s="110">
        <f t="shared" si="3"/>
        <v>0</v>
      </c>
      <c r="E47" s="110">
        <f t="shared" si="4"/>
        <v>27</v>
      </c>
      <c r="F47" s="1"/>
    </row>
    <row r="48" spans="1:85" ht="15" x14ac:dyDescent="0.25">
      <c r="A48" s="109"/>
      <c r="B48" s="110">
        <f t="shared" si="2"/>
        <v>59270</v>
      </c>
      <c r="C48" s="110">
        <v>8</v>
      </c>
      <c r="D48" s="110">
        <f t="shared" si="3"/>
        <v>0</v>
      </c>
      <c r="E48" s="110">
        <f t="shared" si="4"/>
        <v>27</v>
      </c>
      <c r="F48" s="1"/>
    </row>
    <row r="49" spans="1:6" ht="15" x14ac:dyDescent="0.25">
      <c r="A49" s="109"/>
      <c r="B49" s="110">
        <f t="shared" si="2"/>
        <v>59270</v>
      </c>
      <c r="C49" s="110">
        <v>9</v>
      </c>
      <c r="D49" s="110">
        <f t="shared" si="3"/>
        <v>0</v>
      </c>
      <c r="E49" s="110">
        <f t="shared" si="4"/>
        <v>27</v>
      </c>
      <c r="F49" s="1"/>
    </row>
    <row r="50" spans="1:6" ht="15" x14ac:dyDescent="0.25">
      <c r="A50" s="109"/>
      <c r="B50" s="110">
        <f t="shared" si="2"/>
        <v>59270</v>
      </c>
      <c r="C50" s="110">
        <v>10</v>
      </c>
      <c r="D50" s="110">
        <f t="shared" si="3"/>
        <v>0</v>
      </c>
      <c r="E50" s="110">
        <f t="shared" si="4"/>
        <v>27</v>
      </c>
      <c r="F50" s="1"/>
    </row>
    <row r="51" spans="1:6" ht="15" x14ac:dyDescent="0.25">
      <c r="A51" s="109"/>
      <c r="B51" s="110">
        <f t="shared" si="2"/>
        <v>59270</v>
      </c>
      <c r="C51" s="110">
        <v>11</v>
      </c>
      <c r="D51" s="110">
        <f t="shared" si="3"/>
        <v>0</v>
      </c>
      <c r="E51" s="110">
        <f t="shared" si="4"/>
        <v>27</v>
      </c>
      <c r="F51" s="1"/>
    </row>
    <row r="52" spans="1:6" ht="15" x14ac:dyDescent="0.25">
      <c r="A52" s="109"/>
      <c r="B52" s="110">
        <f t="shared" si="2"/>
        <v>59270</v>
      </c>
      <c r="C52" s="110">
        <v>12</v>
      </c>
      <c r="D52" s="110">
        <f t="shared" si="3"/>
        <v>0</v>
      </c>
      <c r="E52" s="110">
        <f t="shared" si="4"/>
        <v>27</v>
      </c>
      <c r="F52" s="1"/>
    </row>
    <row r="53" spans="1:6" ht="15" x14ac:dyDescent="0.25">
      <c r="A53" s="109"/>
      <c r="B53" s="110">
        <f t="shared" si="2"/>
        <v>59270</v>
      </c>
      <c r="C53" s="110">
        <v>13</v>
      </c>
      <c r="D53" s="110">
        <f t="shared" si="3"/>
        <v>0</v>
      </c>
      <c r="E53" s="110">
        <f t="shared" si="4"/>
        <v>27</v>
      </c>
      <c r="F53" s="1"/>
    </row>
    <row r="54" spans="1:6" ht="15" x14ac:dyDescent="0.25">
      <c r="A54" s="109"/>
      <c r="B54" s="110">
        <f t="shared" si="2"/>
        <v>59270</v>
      </c>
      <c r="C54" s="110">
        <v>14</v>
      </c>
      <c r="D54" s="110">
        <f t="shared" si="3"/>
        <v>0</v>
      </c>
      <c r="E54" s="110">
        <f t="shared" si="4"/>
        <v>27</v>
      </c>
      <c r="F54" s="1"/>
    </row>
    <row r="55" spans="1:6" ht="15" x14ac:dyDescent="0.25">
      <c r="A55" s="109"/>
      <c r="B55" s="110">
        <f t="shared" si="2"/>
        <v>59270</v>
      </c>
      <c r="C55" s="110">
        <v>15</v>
      </c>
      <c r="D55" s="110">
        <f t="shared" si="3"/>
        <v>0</v>
      </c>
      <c r="E55" s="110">
        <f t="shared" si="4"/>
        <v>27</v>
      </c>
      <c r="F55" s="1"/>
    </row>
    <row r="56" spans="1:6" ht="15" x14ac:dyDescent="0.25">
      <c r="A56" s="109"/>
      <c r="B56" s="110">
        <f t="shared" si="2"/>
        <v>59270</v>
      </c>
      <c r="C56" s="110">
        <v>16</v>
      </c>
      <c r="D56" s="110">
        <f t="shared" si="3"/>
        <v>0</v>
      </c>
      <c r="E56" s="110">
        <f t="shared" si="4"/>
        <v>27</v>
      </c>
      <c r="F56" s="1"/>
    </row>
    <row r="57" spans="1:6" ht="15" x14ac:dyDescent="0.25">
      <c r="A57" s="109"/>
      <c r="B57" s="110">
        <f t="shared" si="2"/>
        <v>59270</v>
      </c>
      <c r="C57" s="110">
        <v>17</v>
      </c>
      <c r="D57" s="110">
        <f t="shared" si="3"/>
        <v>0</v>
      </c>
      <c r="E57" s="110">
        <f t="shared" si="4"/>
        <v>27</v>
      </c>
      <c r="F57" s="1"/>
    </row>
    <row r="58" spans="1:6" x14ac:dyDescent="0.25">
      <c r="A58" s="109"/>
      <c r="B58" s="110">
        <f t="shared" si="2"/>
        <v>59270</v>
      </c>
      <c r="C58" s="110">
        <v>18</v>
      </c>
      <c r="D58" s="110">
        <f t="shared" si="3"/>
        <v>0</v>
      </c>
      <c r="E58" s="110">
        <f t="shared" si="4"/>
        <v>27</v>
      </c>
    </row>
    <row r="59" spans="1:6" x14ac:dyDescent="0.25">
      <c r="A59" s="109"/>
      <c r="B59" s="110">
        <f t="shared" si="2"/>
        <v>59270</v>
      </c>
      <c r="C59" s="110">
        <v>19</v>
      </c>
      <c r="D59" s="110">
        <f t="shared" si="3"/>
        <v>0</v>
      </c>
      <c r="E59" s="110">
        <f t="shared" si="4"/>
        <v>27</v>
      </c>
    </row>
    <row r="60" spans="1:6" x14ac:dyDescent="0.25">
      <c r="A60" s="109"/>
      <c r="B60" s="110">
        <f t="shared" si="2"/>
        <v>59270</v>
      </c>
      <c r="C60" s="110">
        <v>20</v>
      </c>
      <c r="D60" s="110">
        <f t="shared" si="3"/>
        <v>0</v>
      </c>
      <c r="E60" s="110">
        <f t="shared" si="4"/>
        <v>27</v>
      </c>
    </row>
    <row r="61" spans="1:6" x14ac:dyDescent="0.25">
      <c r="A61" s="109"/>
      <c r="B61" s="110">
        <f t="shared" si="2"/>
        <v>59270</v>
      </c>
      <c r="C61" s="110">
        <v>21</v>
      </c>
      <c r="D61" s="110">
        <f t="shared" si="3"/>
        <v>0</v>
      </c>
      <c r="E61" s="110">
        <f t="shared" si="4"/>
        <v>27</v>
      </c>
    </row>
    <row r="62" spans="1:6" x14ac:dyDescent="0.25">
      <c r="A62" s="109"/>
      <c r="B62" s="110">
        <f t="shared" si="2"/>
        <v>59270</v>
      </c>
      <c r="C62" s="110">
        <v>22</v>
      </c>
      <c r="D62" s="110">
        <f t="shared" si="3"/>
        <v>0</v>
      </c>
      <c r="E62" s="110">
        <f t="shared" si="4"/>
        <v>27</v>
      </c>
    </row>
    <row r="63" spans="1:6" x14ac:dyDescent="0.25">
      <c r="A63" s="109"/>
      <c r="B63" s="110">
        <f t="shared" si="2"/>
        <v>59270</v>
      </c>
      <c r="C63" s="110">
        <v>23</v>
      </c>
      <c r="D63" s="110">
        <f t="shared" si="3"/>
        <v>0</v>
      </c>
      <c r="E63" s="110">
        <f t="shared" si="4"/>
        <v>27</v>
      </c>
    </row>
    <row r="64" spans="1:6" x14ac:dyDescent="0.25">
      <c r="A64" s="109"/>
      <c r="B64" s="110">
        <f t="shared" si="2"/>
        <v>59270</v>
      </c>
      <c r="C64" s="110">
        <v>24</v>
      </c>
      <c r="D64" s="110">
        <f t="shared" si="3"/>
        <v>0</v>
      </c>
      <c r="E64" s="110">
        <f t="shared" si="4"/>
        <v>27</v>
      </c>
    </row>
    <row r="65" spans="1:5" x14ac:dyDescent="0.25">
      <c r="A65" s="109"/>
      <c r="B65" s="110">
        <f t="shared" si="2"/>
        <v>59270</v>
      </c>
      <c r="C65" s="110">
        <v>25</v>
      </c>
      <c r="D65" s="110">
        <f t="shared" si="3"/>
        <v>0</v>
      </c>
      <c r="E65" s="110">
        <f t="shared" si="4"/>
        <v>27</v>
      </c>
    </row>
    <row r="66" spans="1:5" x14ac:dyDescent="0.25">
      <c r="A66" s="109"/>
      <c r="B66" s="110">
        <f t="shared" si="2"/>
        <v>59270</v>
      </c>
      <c r="C66" s="110">
        <v>26</v>
      </c>
      <c r="D66" s="110">
        <f t="shared" si="3"/>
        <v>0</v>
      </c>
      <c r="E66" s="110">
        <f t="shared" si="4"/>
        <v>27</v>
      </c>
    </row>
    <row r="67" spans="1:5" x14ac:dyDescent="0.25">
      <c r="A67" s="109"/>
      <c r="B67" s="110">
        <f t="shared" si="2"/>
        <v>59270</v>
      </c>
      <c r="C67" s="110">
        <v>27</v>
      </c>
      <c r="D67" s="110">
        <f t="shared" si="3"/>
        <v>0</v>
      </c>
      <c r="E67" s="110">
        <f t="shared" si="4"/>
        <v>27</v>
      </c>
    </row>
    <row r="68" spans="1:5" x14ac:dyDescent="0.25">
      <c r="A68" s="109"/>
      <c r="B68" s="110">
        <f t="shared" si="2"/>
        <v>59270</v>
      </c>
      <c r="C68" s="110">
        <v>28</v>
      </c>
      <c r="D68" s="110">
        <f t="shared" si="3"/>
        <v>0</v>
      </c>
      <c r="E68" s="110">
        <f t="shared" si="4"/>
        <v>27</v>
      </c>
    </row>
    <row r="69" spans="1:5" x14ac:dyDescent="0.25">
      <c r="A69" s="109"/>
      <c r="B69" s="110">
        <f t="shared" si="2"/>
        <v>59270</v>
      </c>
      <c r="C69" s="110">
        <v>29</v>
      </c>
      <c r="D69" s="110">
        <f t="shared" si="3"/>
        <v>0</v>
      </c>
      <c r="E69" s="110">
        <f t="shared" si="4"/>
        <v>27</v>
      </c>
    </row>
    <row r="70" spans="1:5" x14ac:dyDescent="0.25">
      <c r="A70" s="109"/>
      <c r="B70" s="110">
        <f t="shared" si="2"/>
        <v>59270</v>
      </c>
      <c r="C70" s="110">
        <v>30</v>
      </c>
      <c r="D70" s="110">
        <f t="shared" si="3"/>
        <v>0</v>
      </c>
      <c r="E70" s="110">
        <f t="shared" si="4"/>
        <v>27</v>
      </c>
    </row>
    <row r="71" spans="1:5" x14ac:dyDescent="0.25">
      <c r="A71" s="109"/>
      <c r="B71" s="110">
        <f t="shared" si="2"/>
        <v>59270</v>
      </c>
      <c r="C71" s="110">
        <v>31</v>
      </c>
      <c r="D71" s="110">
        <f t="shared" si="3"/>
        <v>0</v>
      </c>
      <c r="E71" s="110">
        <f t="shared" si="4"/>
        <v>27</v>
      </c>
    </row>
  </sheetData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CG71"/>
  <sheetViews>
    <sheetView rightToLeft="1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3" sqref="C3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0.7109375" style="5"/>
    <col min="7" max="9" width="20.7109375" style="1"/>
    <col min="10" max="10" width="24.85546875" style="1" bestFit="1" customWidth="1"/>
    <col min="11" max="16384" width="20.7109375" style="1"/>
  </cols>
  <sheetData>
    <row r="1" spans="1:85" ht="30" customHeight="1" x14ac:dyDescent="0.25">
      <c r="A1" s="63" t="s">
        <v>28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159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3387</v>
      </c>
      <c r="C6" s="60">
        <f>COUNTA(D6,F6,H6,J6,N6,P6,R6,T6,V6,X6,AB6,AD6,AH6,AL6,AN6,AP6,AR6,AJ6,AF6,AV6,AX6,AZ6,BB6,BD6,BF6,BH6,BJ6,BN6,BR6,BP6,BL6,BT6,BV6,BX6,BZ6,CB6,CD6,CF6,L6,Z6,AT6)</f>
        <v>1</v>
      </c>
      <c r="D6" s="175" t="s">
        <v>283</v>
      </c>
      <c r="E6" s="22">
        <v>3387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0</v>
      </c>
      <c r="C9" s="60">
        <f t="shared" si="1"/>
        <v>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3387</v>
      </c>
      <c r="C37" s="23">
        <f>SUM(C6:C36)</f>
        <v>1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3387</v>
      </c>
      <c r="C41" s="110">
        <v>1</v>
      </c>
      <c r="D41" s="110">
        <f>C6</f>
        <v>1</v>
      </c>
      <c r="E41" s="110">
        <f>D41</f>
        <v>1</v>
      </c>
      <c r="F41" s="110"/>
    </row>
    <row r="42" spans="1:85" ht="15" x14ac:dyDescent="0.25">
      <c r="A42" s="109"/>
      <c r="B42" s="110">
        <f t="shared" ref="B42:B71" si="2">B41+B7</f>
        <v>3387</v>
      </c>
      <c r="C42" s="110">
        <v>2</v>
      </c>
      <c r="D42" s="110">
        <f>C7</f>
        <v>0</v>
      </c>
      <c r="E42" s="110">
        <f>E41+D42</f>
        <v>1</v>
      </c>
      <c r="F42" s="110"/>
    </row>
    <row r="43" spans="1:85" ht="15" x14ac:dyDescent="0.25">
      <c r="A43" s="109"/>
      <c r="B43" s="110">
        <f t="shared" si="2"/>
        <v>3387</v>
      </c>
      <c r="C43" s="110">
        <v>3</v>
      </c>
      <c r="D43" s="110">
        <f t="shared" ref="D43:D71" si="3">C8</f>
        <v>0</v>
      </c>
      <c r="E43" s="110">
        <f>E42+D43</f>
        <v>1</v>
      </c>
      <c r="F43" s="110"/>
    </row>
    <row r="44" spans="1:85" ht="15" x14ac:dyDescent="0.25">
      <c r="A44" s="109"/>
      <c r="B44" s="110">
        <f t="shared" si="2"/>
        <v>3387</v>
      </c>
      <c r="C44" s="110">
        <v>4</v>
      </c>
      <c r="D44" s="110">
        <f t="shared" si="3"/>
        <v>0</v>
      </c>
      <c r="E44" s="110">
        <f t="shared" ref="E44:E71" si="4">E43+D44</f>
        <v>1</v>
      </c>
      <c r="F44" s="110"/>
    </row>
    <row r="45" spans="1:85" ht="15" x14ac:dyDescent="0.25">
      <c r="A45" s="109"/>
      <c r="B45" s="110">
        <f t="shared" si="2"/>
        <v>3387</v>
      </c>
      <c r="C45" s="110">
        <v>5</v>
      </c>
      <c r="D45" s="110">
        <f t="shared" si="3"/>
        <v>0</v>
      </c>
      <c r="E45" s="110">
        <f t="shared" si="4"/>
        <v>1</v>
      </c>
      <c r="F45" s="110"/>
    </row>
    <row r="46" spans="1:85" ht="15" x14ac:dyDescent="0.25">
      <c r="A46" s="109"/>
      <c r="B46" s="110">
        <f t="shared" si="2"/>
        <v>3387</v>
      </c>
      <c r="C46" s="110">
        <v>6</v>
      </c>
      <c r="D46" s="110">
        <f t="shared" si="3"/>
        <v>0</v>
      </c>
      <c r="E46" s="110">
        <f t="shared" si="4"/>
        <v>1</v>
      </c>
      <c r="F46" s="110"/>
    </row>
    <row r="47" spans="1:85" ht="15" x14ac:dyDescent="0.25">
      <c r="A47" s="109"/>
      <c r="B47" s="110">
        <f t="shared" si="2"/>
        <v>3387</v>
      </c>
      <c r="C47" s="110">
        <v>7</v>
      </c>
      <c r="D47" s="110">
        <f t="shared" si="3"/>
        <v>0</v>
      </c>
      <c r="E47" s="110">
        <f t="shared" si="4"/>
        <v>1</v>
      </c>
      <c r="F47" s="110"/>
    </row>
    <row r="48" spans="1:85" ht="15" x14ac:dyDescent="0.25">
      <c r="A48" s="109"/>
      <c r="B48" s="110">
        <f t="shared" si="2"/>
        <v>3387</v>
      </c>
      <c r="C48" s="110">
        <v>8</v>
      </c>
      <c r="D48" s="110">
        <f t="shared" si="3"/>
        <v>0</v>
      </c>
      <c r="E48" s="110">
        <f t="shared" si="4"/>
        <v>1</v>
      </c>
      <c r="F48" s="110"/>
    </row>
    <row r="49" spans="1:6" ht="15" x14ac:dyDescent="0.25">
      <c r="A49" s="109"/>
      <c r="B49" s="110">
        <f t="shared" si="2"/>
        <v>3387</v>
      </c>
      <c r="C49" s="110">
        <v>9</v>
      </c>
      <c r="D49" s="110">
        <f t="shared" si="3"/>
        <v>0</v>
      </c>
      <c r="E49" s="110">
        <f t="shared" si="4"/>
        <v>1</v>
      </c>
      <c r="F49" s="110"/>
    </row>
    <row r="50" spans="1:6" ht="15" x14ac:dyDescent="0.25">
      <c r="A50" s="109"/>
      <c r="B50" s="110">
        <f t="shared" si="2"/>
        <v>3387</v>
      </c>
      <c r="C50" s="110">
        <v>10</v>
      </c>
      <c r="D50" s="110">
        <f t="shared" si="3"/>
        <v>0</v>
      </c>
      <c r="E50" s="110">
        <f t="shared" si="4"/>
        <v>1</v>
      </c>
      <c r="F50" s="110"/>
    </row>
    <row r="51" spans="1:6" ht="15" x14ac:dyDescent="0.25">
      <c r="A51" s="109"/>
      <c r="B51" s="110">
        <f t="shared" si="2"/>
        <v>3387</v>
      </c>
      <c r="C51" s="110">
        <v>11</v>
      </c>
      <c r="D51" s="110">
        <f t="shared" si="3"/>
        <v>0</v>
      </c>
      <c r="E51" s="110">
        <f t="shared" si="4"/>
        <v>1</v>
      </c>
      <c r="F51" s="110"/>
    </row>
    <row r="52" spans="1:6" ht="15" x14ac:dyDescent="0.25">
      <c r="A52" s="109"/>
      <c r="B52" s="110">
        <f t="shared" si="2"/>
        <v>3387</v>
      </c>
      <c r="C52" s="110">
        <v>12</v>
      </c>
      <c r="D52" s="110">
        <f t="shared" si="3"/>
        <v>0</v>
      </c>
      <c r="E52" s="110">
        <f t="shared" si="4"/>
        <v>1</v>
      </c>
      <c r="F52" s="110"/>
    </row>
    <row r="53" spans="1:6" ht="15" x14ac:dyDescent="0.25">
      <c r="A53" s="109"/>
      <c r="B53" s="110">
        <f t="shared" si="2"/>
        <v>3387</v>
      </c>
      <c r="C53" s="110">
        <v>13</v>
      </c>
      <c r="D53" s="110">
        <f t="shared" si="3"/>
        <v>0</v>
      </c>
      <c r="E53" s="110">
        <f t="shared" si="4"/>
        <v>1</v>
      </c>
      <c r="F53" s="110"/>
    </row>
    <row r="54" spans="1:6" ht="15" x14ac:dyDescent="0.25">
      <c r="A54" s="109"/>
      <c r="B54" s="110">
        <f t="shared" si="2"/>
        <v>3387</v>
      </c>
      <c r="C54" s="110">
        <v>14</v>
      </c>
      <c r="D54" s="110">
        <f t="shared" si="3"/>
        <v>0</v>
      </c>
      <c r="E54" s="110">
        <f t="shared" si="4"/>
        <v>1</v>
      </c>
      <c r="F54" s="110"/>
    </row>
    <row r="55" spans="1:6" ht="15" x14ac:dyDescent="0.25">
      <c r="A55" s="109"/>
      <c r="B55" s="110">
        <f t="shared" si="2"/>
        <v>3387</v>
      </c>
      <c r="C55" s="110">
        <v>15</v>
      </c>
      <c r="D55" s="110">
        <f t="shared" si="3"/>
        <v>0</v>
      </c>
      <c r="E55" s="110">
        <f t="shared" si="4"/>
        <v>1</v>
      </c>
      <c r="F55" s="110"/>
    </row>
    <row r="56" spans="1:6" ht="15" x14ac:dyDescent="0.25">
      <c r="A56" s="109"/>
      <c r="B56" s="110">
        <f t="shared" si="2"/>
        <v>3387</v>
      </c>
      <c r="C56" s="110">
        <v>16</v>
      </c>
      <c r="D56" s="110">
        <f t="shared" si="3"/>
        <v>0</v>
      </c>
      <c r="E56" s="110">
        <f t="shared" si="4"/>
        <v>1</v>
      </c>
      <c r="F56" s="110"/>
    </row>
    <row r="57" spans="1:6" ht="15" x14ac:dyDescent="0.25">
      <c r="A57" s="109"/>
      <c r="B57" s="110">
        <f t="shared" si="2"/>
        <v>3387</v>
      </c>
      <c r="C57" s="110">
        <v>17</v>
      </c>
      <c r="D57" s="110">
        <f t="shared" si="3"/>
        <v>0</v>
      </c>
      <c r="E57" s="110">
        <f t="shared" si="4"/>
        <v>1</v>
      </c>
      <c r="F57" s="110"/>
    </row>
    <row r="58" spans="1:6" x14ac:dyDescent="0.25">
      <c r="A58" s="109"/>
      <c r="B58" s="110">
        <f t="shared" si="2"/>
        <v>3387</v>
      </c>
      <c r="C58" s="110">
        <v>18</v>
      </c>
      <c r="D58" s="110">
        <f t="shared" si="3"/>
        <v>0</v>
      </c>
      <c r="E58" s="110">
        <f t="shared" si="4"/>
        <v>1</v>
      </c>
      <c r="F58" s="111"/>
    </row>
    <row r="59" spans="1:6" x14ac:dyDescent="0.25">
      <c r="A59" s="109"/>
      <c r="B59" s="110">
        <f t="shared" si="2"/>
        <v>3387</v>
      </c>
      <c r="C59" s="110">
        <v>19</v>
      </c>
      <c r="D59" s="110">
        <f t="shared" si="3"/>
        <v>0</v>
      </c>
      <c r="E59" s="110">
        <f t="shared" si="4"/>
        <v>1</v>
      </c>
      <c r="F59" s="111"/>
    </row>
    <row r="60" spans="1:6" x14ac:dyDescent="0.25">
      <c r="A60" s="109"/>
      <c r="B60" s="110">
        <f t="shared" si="2"/>
        <v>3387</v>
      </c>
      <c r="C60" s="110">
        <v>20</v>
      </c>
      <c r="D60" s="110">
        <f t="shared" si="3"/>
        <v>0</v>
      </c>
      <c r="E60" s="110">
        <f t="shared" si="4"/>
        <v>1</v>
      </c>
      <c r="F60" s="111"/>
    </row>
    <row r="61" spans="1:6" x14ac:dyDescent="0.25">
      <c r="A61" s="109"/>
      <c r="B61" s="110">
        <f t="shared" si="2"/>
        <v>3387</v>
      </c>
      <c r="C61" s="110">
        <v>21</v>
      </c>
      <c r="D61" s="110">
        <f t="shared" si="3"/>
        <v>0</v>
      </c>
      <c r="E61" s="110">
        <f t="shared" si="4"/>
        <v>1</v>
      </c>
      <c r="F61" s="111"/>
    </row>
    <row r="62" spans="1:6" x14ac:dyDescent="0.25">
      <c r="A62" s="109"/>
      <c r="B62" s="110">
        <f t="shared" si="2"/>
        <v>3387</v>
      </c>
      <c r="C62" s="110">
        <v>22</v>
      </c>
      <c r="D62" s="110">
        <f t="shared" si="3"/>
        <v>0</v>
      </c>
      <c r="E62" s="110">
        <f t="shared" si="4"/>
        <v>1</v>
      </c>
      <c r="F62" s="111"/>
    </row>
    <row r="63" spans="1:6" x14ac:dyDescent="0.25">
      <c r="A63" s="109"/>
      <c r="B63" s="110">
        <f t="shared" si="2"/>
        <v>3387</v>
      </c>
      <c r="C63" s="110">
        <v>23</v>
      </c>
      <c r="D63" s="110">
        <f t="shared" si="3"/>
        <v>0</v>
      </c>
      <c r="E63" s="110">
        <f t="shared" si="4"/>
        <v>1</v>
      </c>
      <c r="F63" s="111"/>
    </row>
    <row r="64" spans="1:6" x14ac:dyDescent="0.25">
      <c r="A64" s="109"/>
      <c r="B64" s="110">
        <f t="shared" si="2"/>
        <v>3387</v>
      </c>
      <c r="C64" s="110">
        <v>24</v>
      </c>
      <c r="D64" s="110">
        <f t="shared" si="3"/>
        <v>0</v>
      </c>
      <c r="E64" s="110">
        <f t="shared" si="4"/>
        <v>1</v>
      </c>
      <c r="F64" s="111"/>
    </row>
    <row r="65" spans="1:6" x14ac:dyDescent="0.25">
      <c r="A65" s="109"/>
      <c r="B65" s="110">
        <f t="shared" si="2"/>
        <v>3387</v>
      </c>
      <c r="C65" s="110">
        <v>25</v>
      </c>
      <c r="D65" s="110">
        <f t="shared" si="3"/>
        <v>0</v>
      </c>
      <c r="E65" s="110">
        <f t="shared" si="4"/>
        <v>1</v>
      </c>
      <c r="F65" s="111"/>
    </row>
    <row r="66" spans="1:6" x14ac:dyDescent="0.25">
      <c r="A66" s="109"/>
      <c r="B66" s="110">
        <f t="shared" si="2"/>
        <v>3387</v>
      </c>
      <c r="C66" s="110">
        <v>26</v>
      </c>
      <c r="D66" s="110">
        <f t="shared" si="3"/>
        <v>0</v>
      </c>
      <c r="E66" s="110">
        <f t="shared" si="4"/>
        <v>1</v>
      </c>
      <c r="F66" s="111"/>
    </row>
    <row r="67" spans="1:6" x14ac:dyDescent="0.25">
      <c r="A67" s="109"/>
      <c r="B67" s="110">
        <f t="shared" si="2"/>
        <v>3387</v>
      </c>
      <c r="C67" s="110">
        <v>27</v>
      </c>
      <c r="D67" s="110">
        <f t="shared" si="3"/>
        <v>0</v>
      </c>
      <c r="E67" s="110">
        <f t="shared" si="4"/>
        <v>1</v>
      </c>
      <c r="F67" s="111"/>
    </row>
    <row r="68" spans="1:6" x14ac:dyDescent="0.25">
      <c r="A68" s="109"/>
      <c r="B68" s="110">
        <f t="shared" si="2"/>
        <v>3387</v>
      </c>
      <c r="C68" s="110">
        <v>28</v>
      </c>
      <c r="D68" s="110">
        <f t="shared" si="3"/>
        <v>0</v>
      </c>
      <c r="E68" s="110">
        <f t="shared" si="4"/>
        <v>1</v>
      </c>
      <c r="F68" s="111"/>
    </row>
    <row r="69" spans="1:6" x14ac:dyDescent="0.25">
      <c r="A69" s="109"/>
      <c r="B69" s="110">
        <f t="shared" si="2"/>
        <v>3387</v>
      </c>
      <c r="C69" s="110">
        <v>29</v>
      </c>
      <c r="D69" s="110">
        <f t="shared" si="3"/>
        <v>0</v>
      </c>
      <c r="E69" s="110">
        <f t="shared" si="4"/>
        <v>1</v>
      </c>
      <c r="F69" s="111"/>
    </row>
    <row r="70" spans="1:6" x14ac:dyDescent="0.25">
      <c r="A70" s="109"/>
      <c r="B70" s="110">
        <f t="shared" si="2"/>
        <v>3387</v>
      </c>
      <c r="C70" s="110">
        <v>30</v>
      </c>
      <c r="D70" s="110">
        <f t="shared" si="3"/>
        <v>0</v>
      </c>
      <c r="E70" s="110">
        <f t="shared" si="4"/>
        <v>1</v>
      </c>
      <c r="F70" s="111"/>
    </row>
    <row r="71" spans="1:6" x14ac:dyDescent="0.25">
      <c r="A71" s="109"/>
      <c r="B71" s="110">
        <f t="shared" si="2"/>
        <v>3387</v>
      </c>
      <c r="C71" s="110">
        <v>31</v>
      </c>
      <c r="D71" s="110">
        <f t="shared" si="3"/>
        <v>0</v>
      </c>
      <c r="E71" s="110">
        <f t="shared" si="4"/>
        <v>1</v>
      </c>
      <c r="F71" s="111"/>
    </row>
  </sheetData>
  <pageMargins left="0.7" right="0.7" top="0.75" bottom="0.75" header="0.3" footer="0.3"/>
  <pageSetup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96B3-8EAB-4D80-BC01-3C2A026FECE6}">
  <sheetPr codeName="Sheet109"/>
  <dimension ref="A1:CG71"/>
  <sheetViews>
    <sheetView rightToLeft="1" zoomScale="85" zoomScaleNormal="85" workbookViewId="0">
      <pane xSplit="3" ySplit="5" topLeftCell="T6" activePane="bottomRight" state="frozen"/>
      <selection pane="topRight" activeCell="D1" sqref="D1"/>
      <selection pane="bottomLeft" activeCell="A6" sqref="A6"/>
      <selection pane="bottomRight" activeCell="V19" sqref="V19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0.7109375" style="5"/>
    <col min="7" max="7" width="20.7109375" style="1"/>
    <col min="8" max="8" width="32.5703125" style="1" bestFit="1" customWidth="1"/>
    <col min="9" max="9" width="20.7109375" style="1"/>
    <col min="10" max="10" width="24.85546875" style="1" bestFit="1" customWidth="1"/>
    <col min="11" max="15" width="20.7109375" style="1"/>
    <col min="16" max="16" width="51.42578125" style="1" bestFit="1" customWidth="1"/>
    <col min="17" max="17" width="20.7109375" style="1"/>
    <col min="18" max="18" width="34.5703125" style="1" bestFit="1" customWidth="1"/>
    <col min="19" max="19" width="20.7109375" style="1"/>
    <col min="20" max="20" width="41.5703125" style="1" bestFit="1" customWidth="1"/>
    <col min="21" max="16384" width="20.7109375" style="1"/>
  </cols>
  <sheetData>
    <row r="1" spans="1:85" ht="30" customHeight="1" x14ac:dyDescent="0.25">
      <c r="A1" s="63" t="s">
        <v>28</v>
      </c>
      <c r="B1" s="62" t="s">
        <v>23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165"/>
      <c r="E4" s="167"/>
      <c r="F4" s="167"/>
      <c r="G4" s="167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166" t="s">
        <v>115</v>
      </c>
      <c r="C5" s="166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2936</v>
      </c>
      <c r="C6" s="60">
        <f>COUNTA(D6,F6,H6,J6,N6,P6,R6,T6,V6,X6,AB6,AD6,AH6,AL6,AN6,AP6,AR6,AJ6,AF6,AV6,AX6,AZ6,BB6,BD6,BF6,BH6,BJ6,BN6,BR6,BP6,BL6,BT6,BV6,BX6,BZ6,CB6,CD6,CF6,L6,Z6,AT6)</f>
        <v>2</v>
      </c>
      <c r="D6" s="164" t="s">
        <v>285</v>
      </c>
      <c r="E6" s="22">
        <v>1377</v>
      </c>
      <c r="F6" s="164" t="s">
        <v>267</v>
      </c>
      <c r="G6" s="22">
        <v>1559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25822</v>
      </c>
      <c r="C7" s="60">
        <f t="shared" ref="C7:C36" si="1">COUNTA(D7,F7,H7,J7,N7,P7,R7,T7,V7,X7,AB7,AD7,AH7,AL7,AN7,AP7,AR7,AJ7,AF7,AV7,AX7,AZ7,BB7,BD7,BF7,BH7,BJ7,BN7,BR7,BP7,BL7,BT7,BV7,BX7,BZ7,CB7,CD7,CF7,L7,Z7,AT7)</f>
        <v>17</v>
      </c>
      <c r="D7" s="164" t="s">
        <v>318</v>
      </c>
      <c r="E7" s="22">
        <v>1019</v>
      </c>
      <c r="F7" s="164" t="s">
        <v>319</v>
      </c>
      <c r="G7" s="22">
        <v>1814</v>
      </c>
      <c r="H7" s="164" t="s">
        <v>324</v>
      </c>
      <c r="I7" s="22">
        <v>1007</v>
      </c>
      <c r="J7" s="164" t="s">
        <v>325</v>
      </c>
      <c r="K7" s="22">
        <v>2121</v>
      </c>
      <c r="L7" s="164" t="s">
        <v>326</v>
      </c>
      <c r="M7" s="22">
        <v>1017</v>
      </c>
      <c r="N7" s="164" t="s">
        <v>340</v>
      </c>
      <c r="O7" s="22">
        <v>1331</v>
      </c>
      <c r="P7" s="164" t="s">
        <v>342</v>
      </c>
      <c r="Q7" s="22">
        <v>1023</v>
      </c>
      <c r="R7" s="164" t="s">
        <v>349</v>
      </c>
      <c r="S7" s="22">
        <v>2578</v>
      </c>
      <c r="T7" s="175" t="s">
        <v>356</v>
      </c>
      <c r="U7" s="22">
        <v>1001</v>
      </c>
      <c r="V7" s="164" t="s">
        <v>361</v>
      </c>
      <c r="W7" s="22">
        <v>1084</v>
      </c>
      <c r="X7" s="164" t="s">
        <v>363</v>
      </c>
      <c r="Y7" s="22">
        <v>683</v>
      </c>
      <c r="Z7" s="164" t="s">
        <v>369</v>
      </c>
      <c r="AA7" s="22">
        <v>1005</v>
      </c>
      <c r="AB7" s="164" t="s">
        <v>371</v>
      </c>
      <c r="AC7" s="22">
        <v>1345</v>
      </c>
      <c r="AD7" s="164" t="s">
        <v>378</v>
      </c>
      <c r="AE7" s="22">
        <v>1576</v>
      </c>
      <c r="AF7" s="164" t="s">
        <v>386</v>
      </c>
      <c r="AG7" s="22">
        <v>2273</v>
      </c>
      <c r="AH7" s="164" t="s">
        <v>387</v>
      </c>
      <c r="AI7" s="22">
        <v>3661</v>
      </c>
      <c r="AJ7" s="164" t="s">
        <v>390</v>
      </c>
      <c r="AK7" s="22">
        <v>1284</v>
      </c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25286</v>
      </c>
      <c r="C9" s="60">
        <f t="shared" si="1"/>
        <v>11</v>
      </c>
      <c r="D9" s="164" t="s">
        <v>514</v>
      </c>
      <c r="E9" s="22">
        <v>1154</v>
      </c>
      <c r="F9" s="164" t="s">
        <v>517</v>
      </c>
      <c r="G9" s="22">
        <v>2358</v>
      </c>
      <c r="H9" s="164" t="s">
        <v>518</v>
      </c>
      <c r="I9" s="22">
        <v>2500</v>
      </c>
      <c r="J9" s="164" t="s">
        <v>519</v>
      </c>
      <c r="K9" s="22">
        <v>2045</v>
      </c>
      <c r="L9" s="164" t="s">
        <v>521</v>
      </c>
      <c r="M9" s="22">
        <v>1650</v>
      </c>
      <c r="N9" s="164" t="s">
        <v>581</v>
      </c>
      <c r="O9" s="22">
        <v>3703</v>
      </c>
      <c r="P9" s="164" t="s">
        <v>582</v>
      </c>
      <c r="Q9" s="22">
        <v>3066</v>
      </c>
      <c r="R9" s="164" t="s">
        <v>583</v>
      </c>
      <c r="S9" s="22">
        <v>1000</v>
      </c>
      <c r="T9" s="164" t="s">
        <v>584</v>
      </c>
      <c r="U9" s="22">
        <v>2224</v>
      </c>
      <c r="V9" s="164" t="s">
        <v>585</v>
      </c>
      <c r="W9" s="22">
        <v>3079</v>
      </c>
      <c r="X9" s="164" t="s">
        <v>586</v>
      </c>
      <c r="Y9" s="22">
        <v>2507</v>
      </c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25498</v>
      </c>
      <c r="C10" s="60">
        <f t="shared" si="1"/>
        <v>14</v>
      </c>
      <c r="D10" s="164" t="s">
        <v>633</v>
      </c>
      <c r="E10" s="22">
        <v>2670</v>
      </c>
      <c r="F10" s="164" t="s">
        <v>636</v>
      </c>
      <c r="G10" s="22">
        <v>2139</v>
      </c>
      <c r="H10" s="164" t="s">
        <v>642</v>
      </c>
      <c r="I10" s="22">
        <v>1328</v>
      </c>
      <c r="J10" s="164" t="s">
        <v>643</v>
      </c>
      <c r="K10" s="22">
        <v>992</v>
      </c>
      <c r="L10" s="164" t="s">
        <v>691</v>
      </c>
      <c r="M10" s="22">
        <v>982</v>
      </c>
      <c r="N10" s="164" t="s">
        <v>692</v>
      </c>
      <c r="O10" s="22">
        <v>2511</v>
      </c>
      <c r="P10" s="164" t="s">
        <v>693</v>
      </c>
      <c r="Q10" s="22">
        <v>2992</v>
      </c>
      <c r="R10" s="164" t="s">
        <v>694</v>
      </c>
      <c r="S10" s="22">
        <v>1325</v>
      </c>
      <c r="T10" s="164" t="s">
        <v>695</v>
      </c>
      <c r="U10" s="22">
        <v>1041</v>
      </c>
      <c r="V10" s="164" t="s">
        <v>696</v>
      </c>
      <c r="W10" s="22">
        <v>1015</v>
      </c>
      <c r="X10" s="164" t="s">
        <v>697</v>
      </c>
      <c r="Y10" s="22">
        <v>2015</v>
      </c>
      <c r="Z10" s="164" t="s">
        <v>730</v>
      </c>
      <c r="AA10" s="22">
        <v>3282</v>
      </c>
      <c r="AB10" s="164" t="s">
        <v>731</v>
      </c>
      <c r="AC10" s="22">
        <v>1828</v>
      </c>
      <c r="AD10" s="164" t="s">
        <v>732</v>
      </c>
      <c r="AE10" s="22">
        <v>1378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26315</v>
      </c>
      <c r="C12" s="60">
        <f t="shared" si="1"/>
        <v>10</v>
      </c>
      <c r="D12" s="164" t="s">
        <v>723</v>
      </c>
      <c r="E12" s="22">
        <v>2966</v>
      </c>
      <c r="F12" s="164" t="s">
        <v>729</v>
      </c>
      <c r="G12" s="22">
        <v>2887</v>
      </c>
      <c r="H12" s="164" t="s">
        <v>751</v>
      </c>
      <c r="I12" s="22">
        <v>2986</v>
      </c>
      <c r="J12" s="164" t="s">
        <v>775</v>
      </c>
      <c r="K12" s="22">
        <v>2559</v>
      </c>
      <c r="L12" s="164" t="s">
        <v>780</v>
      </c>
      <c r="M12" s="22">
        <v>3004</v>
      </c>
      <c r="N12" s="164" t="s">
        <v>798</v>
      </c>
      <c r="O12" s="22">
        <v>1101</v>
      </c>
      <c r="P12" s="164" t="s">
        <v>814</v>
      </c>
      <c r="Q12" s="22">
        <v>3043</v>
      </c>
      <c r="R12" s="164" t="s">
        <v>815</v>
      </c>
      <c r="S12" s="22">
        <v>1406</v>
      </c>
      <c r="T12" s="164" t="s">
        <v>840</v>
      </c>
      <c r="U12" s="22">
        <v>2858</v>
      </c>
      <c r="V12" s="164" t="s">
        <v>842</v>
      </c>
      <c r="W12" s="22">
        <v>3505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25194</v>
      </c>
      <c r="C13" s="60">
        <f t="shared" si="1"/>
        <v>11</v>
      </c>
      <c r="D13" s="164" t="s">
        <v>855</v>
      </c>
      <c r="E13" s="22">
        <v>1080</v>
      </c>
      <c r="F13" s="164" t="s">
        <v>856</v>
      </c>
      <c r="G13" s="22">
        <v>1004</v>
      </c>
      <c r="H13" s="164" t="s">
        <v>857</v>
      </c>
      <c r="I13" s="22">
        <v>992</v>
      </c>
      <c r="J13" s="164" t="s">
        <v>869</v>
      </c>
      <c r="K13" s="22">
        <v>1000</v>
      </c>
      <c r="L13" s="164" t="s">
        <v>870</v>
      </c>
      <c r="M13" s="22">
        <v>3114</v>
      </c>
      <c r="N13" s="164" t="s">
        <v>874</v>
      </c>
      <c r="O13" s="22">
        <v>7535</v>
      </c>
      <c r="P13" s="164" t="s">
        <v>888</v>
      </c>
      <c r="Q13" s="22">
        <v>2213</v>
      </c>
      <c r="R13" s="164" t="s">
        <v>895</v>
      </c>
      <c r="S13" s="22">
        <v>3076</v>
      </c>
      <c r="T13" s="164" t="s">
        <v>899</v>
      </c>
      <c r="U13" s="22">
        <v>879</v>
      </c>
      <c r="V13" s="164" t="s">
        <v>900</v>
      </c>
      <c r="W13" s="22">
        <v>2294</v>
      </c>
      <c r="X13" s="164" t="s">
        <v>919</v>
      </c>
      <c r="Y13" s="22">
        <v>2007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131051</v>
      </c>
      <c r="C37" s="23">
        <f>SUM(C6:C36)</f>
        <v>65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2936</v>
      </c>
      <c r="C41" s="110">
        <v>1</v>
      </c>
      <c r="D41" s="110">
        <f>C6</f>
        <v>2</v>
      </c>
      <c r="E41" s="110">
        <f>D41</f>
        <v>2</v>
      </c>
      <c r="F41" s="110"/>
    </row>
    <row r="42" spans="1:85" ht="15" x14ac:dyDescent="0.25">
      <c r="A42" s="109"/>
      <c r="B42" s="110">
        <f t="shared" ref="B42:B71" si="2">B41+B7</f>
        <v>28758</v>
      </c>
      <c r="C42" s="110">
        <v>2</v>
      </c>
      <c r="D42" s="110">
        <f>C7</f>
        <v>17</v>
      </c>
      <c r="E42" s="110">
        <f>E41+D42</f>
        <v>19</v>
      </c>
      <c r="F42" s="110"/>
    </row>
    <row r="43" spans="1:85" ht="15" x14ac:dyDescent="0.25">
      <c r="A43" s="109"/>
      <c r="B43" s="110">
        <f t="shared" si="2"/>
        <v>28758</v>
      </c>
      <c r="C43" s="110">
        <v>3</v>
      </c>
      <c r="D43" s="110">
        <f t="shared" ref="D43:D71" si="3">C8</f>
        <v>0</v>
      </c>
      <c r="E43" s="110">
        <f>E42+D43</f>
        <v>19</v>
      </c>
      <c r="F43" s="110"/>
    </row>
    <row r="44" spans="1:85" ht="15" x14ac:dyDescent="0.25">
      <c r="A44" s="109"/>
      <c r="B44" s="110">
        <f t="shared" si="2"/>
        <v>54044</v>
      </c>
      <c r="C44" s="110">
        <v>4</v>
      </c>
      <c r="D44" s="110">
        <f t="shared" si="3"/>
        <v>11</v>
      </c>
      <c r="E44" s="110">
        <f t="shared" ref="E44:E71" si="4">E43+D44</f>
        <v>30</v>
      </c>
      <c r="F44" s="110"/>
    </row>
    <row r="45" spans="1:85" ht="15" x14ac:dyDescent="0.25">
      <c r="A45" s="109"/>
      <c r="B45" s="110">
        <f t="shared" si="2"/>
        <v>79542</v>
      </c>
      <c r="C45" s="110">
        <v>5</v>
      </c>
      <c r="D45" s="110">
        <f t="shared" si="3"/>
        <v>14</v>
      </c>
      <c r="E45" s="110">
        <f t="shared" si="4"/>
        <v>44</v>
      </c>
      <c r="F45" s="110"/>
    </row>
    <row r="46" spans="1:85" ht="15" x14ac:dyDescent="0.25">
      <c r="A46" s="109"/>
      <c r="B46" s="110">
        <f t="shared" si="2"/>
        <v>79542</v>
      </c>
      <c r="C46" s="110">
        <v>6</v>
      </c>
      <c r="D46" s="110">
        <f t="shared" si="3"/>
        <v>0</v>
      </c>
      <c r="E46" s="110">
        <f t="shared" si="4"/>
        <v>44</v>
      </c>
      <c r="F46" s="110"/>
    </row>
    <row r="47" spans="1:85" ht="15" x14ac:dyDescent="0.25">
      <c r="A47" s="109"/>
      <c r="B47" s="110">
        <f t="shared" si="2"/>
        <v>105857</v>
      </c>
      <c r="C47" s="110">
        <v>7</v>
      </c>
      <c r="D47" s="110">
        <f t="shared" si="3"/>
        <v>10</v>
      </c>
      <c r="E47" s="110">
        <f t="shared" si="4"/>
        <v>54</v>
      </c>
      <c r="F47" s="110"/>
    </row>
    <row r="48" spans="1:85" ht="15" x14ac:dyDescent="0.25">
      <c r="A48" s="109"/>
      <c r="B48" s="110">
        <f t="shared" si="2"/>
        <v>131051</v>
      </c>
      <c r="C48" s="110">
        <v>8</v>
      </c>
      <c r="D48" s="110">
        <f t="shared" si="3"/>
        <v>11</v>
      </c>
      <c r="E48" s="110">
        <f t="shared" si="4"/>
        <v>65</v>
      </c>
      <c r="F48" s="110"/>
    </row>
    <row r="49" spans="1:6" ht="15" x14ac:dyDescent="0.25">
      <c r="A49" s="109"/>
      <c r="B49" s="110">
        <f t="shared" si="2"/>
        <v>131051</v>
      </c>
      <c r="C49" s="110">
        <v>9</v>
      </c>
      <c r="D49" s="110">
        <f t="shared" si="3"/>
        <v>0</v>
      </c>
      <c r="E49" s="110">
        <f t="shared" si="4"/>
        <v>65</v>
      </c>
      <c r="F49" s="110"/>
    </row>
    <row r="50" spans="1:6" ht="15" x14ac:dyDescent="0.25">
      <c r="A50" s="109"/>
      <c r="B50" s="110">
        <f t="shared" si="2"/>
        <v>131051</v>
      </c>
      <c r="C50" s="110">
        <v>10</v>
      </c>
      <c r="D50" s="110">
        <f t="shared" si="3"/>
        <v>0</v>
      </c>
      <c r="E50" s="110">
        <f t="shared" si="4"/>
        <v>65</v>
      </c>
      <c r="F50" s="110"/>
    </row>
    <row r="51" spans="1:6" ht="15" x14ac:dyDescent="0.25">
      <c r="A51" s="109"/>
      <c r="B51" s="110">
        <f t="shared" si="2"/>
        <v>131051</v>
      </c>
      <c r="C51" s="110">
        <v>11</v>
      </c>
      <c r="D51" s="110">
        <f t="shared" si="3"/>
        <v>0</v>
      </c>
      <c r="E51" s="110">
        <f t="shared" si="4"/>
        <v>65</v>
      </c>
      <c r="F51" s="110"/>
    </row>
    <row r="52" spans="1:6" ht="15" x14ac:dyDescent="0.25">
      <c r="A52" s="109"/>
      <c r="B52" s="110">
        <f t="shared" si="2"/>
        <v>131051</v>
      </c>
      <c r="C52" s="110">
        <v>12</v>
      </c>
      <c r="D52" s="110">
        <f t="shared" si="3"/>
        <v>0</v>
      </c>
      <c r="E52" s="110">
        <f t="shared" si="4"/>
        <v>65</v>
      </c>
      <c r="F52" s="110"/>
    </row>
    <row r="53" spans="1:6" ht="15" x14ac:dyDescent="0.25">
      <c r="A53" s="109"/>
      <c r="B53" s="110">
        <f t="shared" si="2"/>
        <v>131051</v>
      </c>
      <c r="C53" s="110">
        <v>13</v>
      </c>
      <c r="D53" s="110">
        <f t="shared" si="3"/>
        <v>0</v>
      </c>
      <c r="E53" s="110">
        <f t="shared" si="4"/>
        <v>65</v>
      </c>
      <c r="F53" s="110"/>
    </row>
    <row r="54" spans="1:6" ht="15" x14ac:dyDescent="0.25">
      <c r="A54" s="109"/>
      <c r="B54" s="110">
        <f t="shared" si="2"/>
        <v>131051</v>
      </c>
      <c r="C54" s="110">
        <v>14</v>
      </c>
      <c r="D54" s="110">
        <f t="shared" si="3"/>
        <v>0</v>
      </c>
      <c r="E54" s="110">
        <f t="shared" si="4"/>
        <v>65</v>
      </c>
      <c r="F54" s="110"/>
    </row>
    <row r="55" spans="1:6" ht="15" x14ac:dyDescent="0.25">
      <c r="A55" s="109"/>
      <c r="B55" s="110">
        <f t="shared" si="2"/>
        <v>131051</v>
      </c>
      <c r="C55" s="110">
        <v>15</v>
      </c>
      <c r="D55" s="110">
        <f t="shared" si="3"/>
        <v>0</v>
      </c>
      <c r="E55" s="110">
        <f t="shared" si="4"/>
        <v>65</v>
      </c>
      <c r="F55" s="110"/>
    </row>
    <row r="56" spans="1:6" ht="15" x14ac:dyDescent="0.25">
      <c r="A56" s="109"/>
      <c r="B56" s="110">
        <f t="shared" si="2"/>
        <v>131051</v>
      </c>
      <c r="C56" s="110">
        <v>16</v>
      </c>
      <c r="D56" s="110">
        <f t="shared" si="3"/>
        <v>0</v>
      </c>
      <c r="E56" s="110">
        <f t="shared" si="4"/>
        <v>65</v>
      </c>
      <c r="F56" s="110"/>
    </row>
    <row r="57" spans="1:6" ht="15" x14ac:dyDescent="0.25">
      <c r="A57" s="109"/>
      <c r="B57" s="110">
        <f t="shared" si="2"/>
        <v>131051</v>
      </c>
      <c r="C57" s="110">
        <v>17</v>
      </c>
      <c r="D57" s="110">
        <f t="shared" si="3"/>
        <v>0</v>
      </c>
      <c r="E57" s="110">
        <f t="shared" si="4"/>
        <v>65</v>
      </c>
      <c r="F57" s="110"/>
    </row>
    <row r="58" spans="1:6" x14ac:dyDescent="0.25">
      <c r="A58" s="109"/>
      <c r="B58" s="110">
        <f t="shared" si="2"/>
        <v>131051</v>
      </c>
      <c r="C58" s="110">
        <v>18</v>
      </c>
      <c r="D58" s="110">
        <f t="shared" si="3"/>
        <v>0</v>
      </c>
      <c r="E58" s="110">
        <f t="shared" si="4"/>
        <v>65</v>
      </c>
      <c r="F58" s="111"/>
    </row>
    <row r="59" spans="1:6" x14ac:dyDescent="0.25">
      <c r="A59" s="109"/>
      <c r="B59" s="110">
        <f t="shared" si="2"/>
        <v>131051</v>
      </c>
      <c r="C59" s="110">
        <v>19</v>
      </c>
      <c r="D59" s="110">
        <f t="shared" si="3"/>
        <v>0</v>
      </c>
      <c r="E59" s="110">
        <f t="shared" si="4"/>
        <v>65</v>
      </c>
      <c r="F59" s="111"/>
    </row>
    <row r="60" spans="1:6" x14ac:dyDescent="0.25">
      <c r="A60" s="109"/>
      <c r="B60" s="110">
        <f t="shared" si="2"/>
        <v>131051</v>
      </c>
      <c r="C60" s="110">
        <v>20</v>
      </c>
      <c r="D60" s="110">
        <f t="shared" si="3"/>
        <v>0</v>
      </c>
      <c r="E60" s="110">
        <f t="shared" si="4"/>
        <v>65</v>
      </c>
      <c r="F60" s="111"/>
    </row>
    <row r="61" spans="1:6" x14ac:dyDescent="0.25">
      <c r="A61" s="109"/>
      <c r="B61" s="110">
        <f t="shared" si="2"/>
        <v>131051</v>
      </c>
      <c r="C61" s="110">
        <v>21</v>
      </c>
      <c r="D61" s="110">
        <f t="shared" si="3"/>
        <v>0</v>
      </c>
      <c r="E61" s="110">
        <f t="shared" si="4"/>
        <v>65</v>
      </c>
      <c r="F61" s="111"/>
    </row>
    <row r="62" spans="1:6" x14ac:dyDescent="0.25">
      <c r="A62" s="109"/>
      <c r="B62" s="110">
        <f t="shared" si="2"/>
        <v>131051</v>
      </c>
      <c r="C62" s="110">
        <v>22</v>
      </c>
      <c r="D62" s="110">
        <f t="shared" si="3"/>
        <v>0</v>
      </c>
      <c r="E62" s="110">
        <f t="shared" si="4"/>
        <v>65</v>
      </c>
      <c r="F62" s="111"/>
    </row>
    <row r="63" spans="1:6" x14ac:dyDescent="0.25">
      <c r="A63" s="109"/>
      <c r="B63" s="110">
        <f t="shared" si="2"/>
        <v>131051</v>
      </c>
      <c r="C63" s="110">
        <v>23</v>
      </c>
      <c r="D63" s="110">
        <f t="shared" si="3"/>
        <v>0</v>
      </c>
      <c r="E63" s="110">
        <f t="shared" si="4"/>
        <v>65</v>
      </c>
      <c r="F63" s="111"/>
    </row>
    <row r="64" spans="1:6" x14ac:dyDescent="0.25">
      <c r="A64" s="109"/>
      <c r="B64" s="110">
        <f t="shared" si="2"/>
        <v>131051</v>
      </c>
      <c r="C64" s="110">
        <v>24</v>
      </c>
      <c r="D64" s="110">
        <f t="shared" si="3"/>
        <v>0</v>
      </c>
      <c r="E64" s="110">
        <f t="shared" si="4"/>
        <v>65</v>
      </c>
      <c r="F64" s="111"/>
    </row>
    <row r="65" spans="1:6" x14ac:dyDescent="0.25">
      <c r="A65" s="109"/>
      <c r="B65" s="110">
        <f t="shared" si="2"/>
        <v>131051</v>
      </c>
      <c r="C65" s="110">
        <v>25</v>
      </c>
      <c r="D65" s="110">
        <f t="shared" si="3"/>
        <v>0</v>
      </c>
      <c r="E65" s="110">
        <f t="shared" si="4"/>
        <v>65</v>
      </c>
      <c r="F65" s="111"/>
    </row>
    <row r="66" spans="1:6" x14ac:dyDescent="0.25">
      <c r="A66" s="109"/>
      <c r="B66" s="110">
        <f t="shared" si="2"/>
        <v>131051</v>
      </c>
      <c r="C66" s="110">
        <v>26</v>
      </c>
      <c r="D66" s="110">
        <f t="shared" si="3"/>
        <v>0</v>
      </c>
      <c r="E66" s="110">
        <f t="shared" si="4"/>
        <v>65</v>
      </c>
      <c r="F66" s="111"/>
    </row>
    <row r="67" spans="1:6" x14ac:dyDescent="0.25">
      <c r="A67" s="109"/>
      <c r="B67" s="110">
        <f t="shared" si="2"/>
        <v>131051</v>
      </c>
      <c r="C67" s="110">
        <v>27</v>
      </c>
      <c r="D67" s="110">
        <f t="shared" si="3"/>
        <v>0</v>
      </c>
      <c r="E67" s="110">
        <f t="shared" si="4"/>
        <v>65</v>
      </c>
      <c r="F67" s="111"/>
    </row>
    <row r="68" spans="1:6" x14ac:dyDescent="0.25">
      <c r="A68" s="109"/>
      <c r="B68" s="110">
        <f t="shared" si="2"/>
        <v>131051</v>
      </c>
      <c r="C68" s="110">
        <v>28</v>
      </c>
      <c r="D68" s="110">
        <f t="shared" si="3"/>
        <v>0</v>
      </c>
      <c r="E68" s="110">
        <f t="shared" si="4"/>
        <v>65</v>
      </c>
      <c r="F68" s="111"/>
    </row>
    <row r="69" spans="1:6" x14ac:dyDescent="0.25">
      <c r="A69" s="109"/>
      <c r="B69" s="110">
        <f t="shared" si="2"/>
        <v>131051</v>
      </c>
      <c r="C69" s="110">
        <v>29</v>
      </c>
      <c r="D69" s="110">
        <f t="shared" si="3"/>
        <v>0</v>
      </c>
      <c r="E69" s="110">
        <f t="shared" si="4"/>
        <v>65</v>
      </c>
      <c r="F69" s="111"/>
    </row>
    <row r="70" spans="1:6" x14ac:dyDescent="0.25">
      <c r="A70" s="109"/>
      <c r="B70" s="110">
        <f t="shared" si="2"/>
        <v>131051</v>
      </c>
      <c r="C70" s="110">
        <v>30</v>
      </c>
      <c r="D70" s="110">
        <f t="shared" si="3"/>
        <v>0</v>
      </c>
      <c r="E70" s="110">
        <f t="shared" si="4"/>
        <v>65</v>
      </c>
      <c r="F70" s="111"/>
    </row>
    <row r="71" spans="1:6" x14ac:dyDescent="0.25">
      <c r="A71" s="109"/>
      <c r="B71" s="110">
        <f t="shared" si="2"/>
        <v>131051</v>
      </c>
      <c r="C71" s="110">
        <v>31</v>
      </c>
      <c r="D71" s="110">
        <f t="shared" si="3"/>
        <v>0</v>
      </c>
      <c r="E71" s="110">
        <f t="shared" si="4"/>
        <v>65</v>
      </c>
      <c r="F71" s="111"/>
    </row>
  </sheetData>
  <pageMargins left="0.7" right="0.7" top="0.75" bottom="0.75" header="0.3" footer="0.3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3" sqref="A13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0.7109375" style="5"/>
    <col min="7" max="11" width="20.7109375" style="1"/>
    <col min="12" max="12" width="33.85546875" style="1" bestFit="1" customWidth="1"/>
    <col min="13" max="15" width="20.7109375" style="1"/>
    <col min="16" max="16" width="29.140625" style="1" customWidth="1"/>
    <col min="17" max="17" width="20.7109375" style="1"/>
    <col min="18" max="18" width="43.5703125" style="1" bestFit="1" customWidth="1"/>
    <col min="19" max="19" width="20.7109375" style="1"/>
    <col min="20" max="20" width="30.5703125" style="1" bestFit="1" customWidth="1"/>
    <col min="21" max="21" width="20.7109375" style="1"/>
    <col min="22" max="22" width="53.5703125" style="1" bestFit="1" customWidth="1"/>
    <col min="23" max="31" width="20.7109375" style="1"/>
    <col min="32" max="32" width="29" style="1" bestFit="1" customWidth="1"/>
    <col min="33" max="33" width="20.7109375" style="1"/>
    <col min="34" max="34" width="29.42578125" style="1" bestFit="1" customWidth="1"/>
    <col min="35" max="16384" width="20.7109375" style="1"/>
  </cols>
  <sheetData>
    <row r="1" spans="1:85" ht="30" customHeight="1" x14ac:dyDescent="0.25">
      <c r="A1" s="63" t="s">
        <v>29</v>
      </c>
      <c r="B1" s="62" t="s">
        <v>23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17984</v>
      </c>
      <c r="C6" s="60">
        <f>COUNTA(D6,F6,H6,J6,N6,P6,R6,T6,V6,X6,AB6,AD6,AH6,AL6,AN6,AP6,AR6,AJ6,AF6,AV6,AX6,AZ6,BB6,BD6,BF6,BH6,BJ6,BN6,BR6,BP6,BL6,BT6,BV6,BX6,BZ6,CB6,CD6,CF6,L6,Z6,AT6)</f>
        <v>14</v>
      </c>
      <c r="D6" s="175" t="s">
        <v>209</v>
      </c>
      <c r="E6" s="22">
        <v>2057</v>
      </c>
      <c r="F6" s="164" t="s">
        <v>210</v>
      </c>
      <c r="G6" s="22">
        <v>1300</v>
      </c>
      <c r="H6" s="175" t="s">
        <v>211</v>
      </c>
      <c r="I6" s="22">
        <v>903</v>
      </c>
      <c r="J6" s="175" t="s">
        <v>216</v>
      </c>
      <c r="K6" s="22">
        <v>1007</v>
      </c>
      <c r="L6" s="175" t="s">
        <v>228</v>
      </c>
      <c r="M6" s="22">
        <v>1042</v>
      </c>
      <c r="N6" s="175" t="s">
        <v>230</v>
      </c>
      <c r="O6" s="22">
        <v>1001</v>
      </c>
      <c r="P6" s="175" t="s">
        <v>251</v>
      </c>
      <c r="Q6" s="22">
        <v>1373</v>
      </c>
      <c r="R6" s="175" t="s">
        <v>253</v>
      </c>
      <c r="S6" s="22">
        <v>1404</v>
      </c>
      <c r="T6" s="175" t="s">
        <v>255</v>
      </c>
      <c r="U6" s="22">
        <v>995</v>
      </c>
      <c r="V6" s="164" t="s">
        <v>236</v>
      </c>
      <c r="W6" s="22">
        <v>1265</v>
      </c>
      <c r="X6" s="164" t="s">
        <v>278</v>
      </c>
      <c r="Y6" s="22">
        <v>1165</v>
      </c>
      <c r="Z6" s="164" t="s">
        <v>247</v>
      </c>
      <c r="AA6" s="22">
        <v>2029</v>
      </c>
      <c r="AB6" s="164" t="s">
        <v>304</v>
      </c>
      <c r="AC6" s="22">
        <v>1422</v>
      </c>
      <c r="AD6" s="164" t="s">
        <v>286</v>
      </c>
      <c r="AE6" s="22">
        <v>1021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21203</v>
      </c>
      <c r="C7" s="60">
        <f t="shared" ref="C7:C36" si="1">COUNTA(D7,F7,H7,J7,N7,P7,R7,T7,V7,X7,AB7,AD7,AH7,AL7,AN7,AP7,AR7,AJ7,AF7,AV7,AX7,AZ7,BB7,BD7,BF7,BH7,BJ7,BN7,BR7,BP7,BL7,BT7,BV7,BX7,BZ7,CB7,CD7,CF7,L7,Z7,AT7)</f>
        <v>16</v>
      </c>
      <c r="D7" s="164" t="s">
        <v>343</v>
      </c>
      <c r="E7" s="22">
        <v>605</v>
      </c>
      <c r="F7" s="164" t="s">
        <v>346</v>
      </c>
      <c r="G7" s="22">
        <v>1010</v>
      </c>
      <c r="H7" s="164" t="s">
        <v>358</v>
      </c>
      <c r="I7" s="22">
        <v>1271</v>
      </c>
      <c r="J7" s="164" t="s">
        <v>360</v>
      </c>
      <c r="K7" s="22">
        <v>1130</v>
      </c>
      <c r="L7" s="164" t="s">
        <v>368</v>
      </c>
      <c r="M7" s="22">
        <v>1223</v>
      </c>
      <c r="N7" s="164" t="s">
        <v>372</v>
      </c>
      <c r="O7" s="22">
        <v>1062</v>
      </c>
      <c r="P7" s="164" t="s">
        <v>391</v>
      </c>
      <c r="Q7" s="22">
        <v>1105</v>
      </c>
      <c r="R7" s="164" t="s">
        <v>392</v>
      </c>
      <c r="S7" s="22">
        <v>1013</v>
      </c>
      <c r="T7" s="164" t="s">
        <v>409</v>
      </c>
      <c r="U7" s="22">
        <v>2117</v>
      </c>
      <c r="V7" s="164" t="s">
        <v>410</v>
      </c>
      <c r="W7" s="22">
        <v>2035</v>
      </c>
      <c r="X7" s="175" t="s">
        <v>411</v>
      </c>
      <c r="Y7" s="22">
        <v>1279</v>
      </c>
      <c r="Z7" s="164" t="s">
        <v>412</v>
      </c>
      <c r="AA7" s="22">
        <v>1484</v>
      </c>
      <c r="AB7" s="164" t="s">
        <v>413</v>
      </c>
      <c r="AC7" s="22">
        <v>1709</v>
      </c>
      <c r="AD7" s="164" t="s">
        <v>414</v>
      </c>
      <c r="AE7" s="22">
        <v>1306</v>
      </c>
      <c r="AF7" s="164" t="s">
        <v>415</v>
      </c>
      <c r="AG7" s="22">
        <v>1015</v>
      </c>
      <c r="AH7" s="164" t="s">
        <v>416</v>
      </c>
      <c r="AI7" s="22">
        <v>1839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0</v>
      </c>
      <c r="C9" s="60">
        <f t="shared" si="1"/>
        <v>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20875</v>
      </c>
      <c r="C12" s="60">
        <f t="shared" si="1"/>
        <v>9</v>
      </c>
      <c r="D12" s="164" t="s">
        <v>728</v>
      </c>
      <c r="E12" s="22">
        <v>4482</v>
      </c>
      <c r="F12" s="164" t="s">
        <v>745</v>
      </c>
      <c r="G12" s="22">
        <v>3002</v>
      </c>
      <c r="H12" s="164"/>
      <c r="I12" s="22"/>
      <c r="J12" s="164" t="s">
        <v>747</v>
      </c>
      <c r="K12" s="22">
        <v>1013</v>
      </c>
      <c r="L12" s="164" t="s">
        <v>784</v>
      </c>
      <c r="M12" s="22">
        <v>1186</v>
      </c>
      <c r="N12" s="164" t="s">
        <v>790</v>
      </c>
      <c r="O12" s="22">
        <v>3011</v>
      </c>
      <c r="P12" s="164" t="s">
        <v>799</v>
      </c>
      <c r="Q12" s="22">
        <v>3091</v>
      </c>
      <c r="R12" s="164" t="s">
        <v>809</v>
      </c>
      <c r="S12" s="22">
        <v>1017</v>
      </c>
      <c r="T12" s="164" t="s">
        <v>808</v>
      </c>
      <c r="U12" s="22">
        <v>3027</v>
      </c>
      <c r="V12" s="164" t="s">
        <v>828</v>
      </c>
      <c r="W12" s="22">
        <v>1046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60062</v>
      </c>
      <c r="C37" s="23">
        <f>SUM(C6:C36)</f>
        <v>39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17984</v>
      </c>
      <c r="C41" s="110">
        <v>1</v>
      </c>
      <c r="D41" s="110">
        <f>C6</f>
        <v>14</v>
      </c>
      <c r="E41" s="110">
        <f>D41</f>
        <v>14</v>
      </c>
      <c r="F41" s="110"/>
    </row>
    <row r="42" spans="1:85" ht="15" x14ac:dyDescent="0.25">
      <c r="A42" s="109"/>
      <c r="B42" s="110">
        <f t="shared" ref="B42:B71" si="2">B41+B7</f>
        <v>39187</v>
      </c>
      <c r="C42" s="110">
        <v>2</v>
      </c>
      <c r="D42" s="110">
        <f>C7</f>
        <v>16</v>
      </c>
      <c r="E42" s="110">
        <f>E41+D42</f>
        <v>30</v>
      </c>
      <c r="F42" s="110"/>
    </row>
    <row r="43" spans="1:85" ht="15" x14ac:dyDescent="0.25">
      <c r="A43" s="109"/>
      <c r="B43" s="110">
        <f t="shared" si="2"/>
        <v>39187</v>
      </c>
      <c r="C43" s="110">
        <v>3</v>
      </c>
      <c r="D43" s="110">
        <f t="shared" ref="D43:D71" si="3">C8</f>
        <v>0</v>
      </c>
      <c r="E43" s="110">
        <f>E42+D43</f>
        <v>30</v>
      </c>
      <c r="F43" s="110"/>
    </row>
    <row r="44" spans="1:85" ht="15" x14ac:dyDescent="0.25">
      <c r="A44" s="109"/>
      <c r="B44" s="110">
        <f t="shared" si="2"/>
        <v>39187</v>
      </c>
      <c r="C44" s="110">
        <v>4</v>
      </c>
      <c r="D44" s="110">
        <f t="shared" si="3"/>
        <v>0</v>
      </c>
      <c r="E44" s="110">
        <f t="shared" ref="E44:E71" si="4">E43+D44</f>
        <v>30</v>
      </c>
      <c r="F44" s="110"/>
    </row>
    <row r="45" spans="1:85" ht="15" x14ac:dyDescent="0.25">
      <c r="A45" s="109"/>
      <c r="B45" s="110">
        <f t="shared" si="2"/>
        <v>39187</v>
      </c>
      <c r="C45" s="110">
        <v>5</v>
      </c>
      <c r="D45" s="110">
        <f t="shared" si="3"/>
        <v>0</v>
      </c>
      <c r="E45" s="110">
        <f t="shared" si="4"/>
        <v>30</v>
      </c>
      <c r="F45" s="110"/>
    </row>
    <row r="46" spans="1:85" ht="15" x14ac:dyDescent="0.25">
      <c r="A46" s="109"/>
      <c r="B46" s="110">
        <f t="shared" si="2"/>
        <v>39187</v>
      </c>
      <c r="C46" s="110">
        <v>6</v>
      </c>
      <c r="D46" s="110">
        <f t="shared" si="3"/>
        <v>0</v>
      </c>
      <c r="E46" s="110">
        <f t="shared" si="4"/>
        <v>30</v>
      </c>
      <c r="F46" s="110"/>
    </row>
    <row r="47" spans="1:85" ht="15" x14ac:dyDescent="0.25">
      <c r="A47" s="109"/>
      <c r="B47" s="110">
        <f t="shared" si="2"/>
        <v>60062</v>
      </c>
      <c r="C47" s="110">
        <v>7</v>
      </c>
      <c r="D47" s="110">
        <f t="shared" si="3"/>
        <v>9</v>
      </c>
      <c r="E47" s="110">
        <f t="shared" si="4"/>
        <v>39</v>
      </c>
      <c r="F47" s="110"/>
    </row>
    <row r="48" spans="1:85" ht="15" x14ac:dyDescent="0.25">
      <c r="A48" s="109"/>
      <c r="B48" s="110">
        <f t="shared" si="2"/>
        <v>60062</v>
      </c>
      <c r="C48" s="110">
        <v>8</v>
      </c>
      <c r="D48" s="110">
        <f t="shared" si="3"/>
        <v>0</v>
      </c>
      <c r="E48" s="110">
        <f t="shared" si="4"/>
        <v>39</v>
      </c>
      <c r="F48" s="110"/>
    </row>
    <row r="49" spans="1:6" ht="15" x14ac:dyDescent="0.25">
      <c r="A49" s="109"/>
      <c r="B49" s="110">
        <f t="shared" si="2"/>
        <v>60062</v>
      </c>
      <c r="C49" s="110">
        <v>9</v>
      </c>
      <c r="D49" s="110">
        <f t="shared" si="3"/>
        <v>0</v>
      </c>
      <c r="E49" s="110">
        <f t="shared" si="4"/>
        <v>39</v>
      </c>
      <c r="F49" s="110"/>
    </row>
    <row r="50" spans="1:6" ht="15" x14ac:dyDescent="0.25">
      <c r="A50" s="109"/>
      <c r="B50" s="110">
        <f t="shared" si="2"/>
        <v>60062</v>
      </c>
      <c r="C50" s="110">
        <v>10</v>
      </c>
      <c r="D50" s="110">
        <f t="shared" si="3"/>
        <v>0</v>
      </c>
      <c r="E50" s="110">
        <f t="shared" si="4"/>
        <v>39</v>
      </c>
      <c r="F50" s="110"/>
    </row>
    <row r="51" spans="1:6" ht="15" x14ac:dyDescent="0.25">
      <c r="A51" s="109"/>
      <c r="B51" s="110">
        <f t="shared" si="2"/>
        <v>60062</v>
      </c>
      <c r="C51" s="110">
        <v>11</v>
      </c>
      <c r="D51" s="110">
        <f t="shared" si="3"/>
        <v>0</v>
      </c>
      <c r="E51" s="110">
        <f t="shared" si="4"/>
        <v>39</v>
      </c>
      <c r="F51" s="110"/>
    </row>
    <row r="52" spans="1:6" ht="15" x14ac:dyDescent="0.25">
      <c r="A52" s="109"/>
      <c r="B52" s="110">
        <f t="shared" si="2"/>
        <v>60062</v>
      </c>
      <c r="C52" s="110">
        <v>12</v>
      </c>
      <c r="D52" s="110">
        <f t="shared" si="3"/>
        <v>0</v>
      </c>
      <c r="E52" s="110">
        <f t="shared" si="4"/>
        <v>39</v>
      </c>
      <c r="F52" s="110"/>
    </row>
    <row r="53" spans="1:6" ht="15" x14ac:dyDescent="0.25">
      <c r="A53" s="109"/>
      <c r="B53" s="110">
        <f t="shared" si="2"/>
        <v>60062</v>
      </c>
      <c r="C53" s="110">
        <v>13</v>
      </c>
      <c r="D53" s="110">
        <f t="shared" si="3"/>
        <v>0</v>
      </c>
      <c r="E53" s="110">
        <f t="shared" si="4"/>
        <v>39</v>
      </c>
      <c r="F53" s="110"/>
    </row>
    <row r="54" spans="1:6" ht="15" x14ac:dyDescent="0.25">
      <c r="A54" s="109"/>
      <c r="B54" s="110">
        <f t="shared" si="2"/>
        <v>60062</v>
      </c>
      <c r="C54" s="110">
        <v>14</v>
      </c>
      <c r="D54" s="110">
        <f t="shared" si="3"/>
        <v>0</v>
      </c>
      <c r="E54" s="110">
        <f t="shared" si="4"/>
        <v>39</v>
      </c>
      <c r="F54" s="110"/>
    </row>
    <row r="55" spans="1:6" ht="15" x14ac:dyDescent="0.25">
      <c r="A55" s="109"/>
      <c r="B55" s="110">
        <f t="shared" si="2"/>
        <v>60062</v>
      </c>
      <c r="C55" s="110">
        <v>15</v>
      </c>
      <c r="D55" s="110">
        <f t="shared" si="3"/>
        <v>0</v>
      </c>
      <c r="E55" s="110">
        <f t="shared" si="4"/>
        <v>39</v>
      </c>
      <c r="F55" s="110"/>
    </row>
    <row r="56" spans="1:6" ht="15" x14ac:dyDescent="0.25">
      <c r="A56" s="109"/>
      <c r="B56" s="110">
        <f t="shared" si="2"/>
        <v>60062</v>
      </c>
      <c r="C56" s="110">
        <v>16</v>
      </c>
      <c r="D56" s="110">
        <f t="shared" si="3"/>
        <v>0</v>
      </c>
      <c r="E56" s="110">
        <f t="shared" si="4"/>
        <v>39</v>
      </c>
      <c r="F56" s="110"/>
    </row>
    <row r="57" spans="1:6" ht="15" x14ac:dyDescent="0.25">
      <c r="A57" s="109"/>
      <c r="B57" s="110">
        <f t="shared" si="2"/>
        <v>60062</v>
      </c>
      <c r="C57" s="110">
        <v>17</v>
      </c>
      <c r="D57" s="110">
        <f t="shared" si="3"/>
        <v>0</v>
      </c>
      <c r="E57" s="110">
        <f t="shared" si="4"/>
        <v>39</v>
      </c>
      <c r="F57" s="110"/>
    </row>
    <row r="58" spans="1:6" x14ac:dyDescent="0.25">
      <c r="A58" s="109"/>
      <c r="B58" s="110">
        <f t="shared" si="2"/>
        <v>60062</v>
      </c>
      <c r="C58" s="110">
        <v>18</v>
      </c>
      <c r="D58" s="110">
        <f t="shared" si="3"/>
        <v>0</v>
      </c>
      <c r="E58" s="110">
        <f t="shared" si="4"/>
        <v>39</v>
      </c>
      <c r="F58" s="111"/>
    </row>
    <row r="59" spans="1:6" x14ac:dyDescent="0.25">
      <c r="A59" s="109"/>
      <c r="B59" s="110">
        <f t="shared" si="2"/>
        <v>60062</v>
      </c>
      <c r="C59" s="110">
        <v>19</v>
      </c>
      <c r="D59" s="110">
        <f t="shared" si="3"/>
        <v>0</v>
      </c>
      <c r="E59" s="110">
        <f t="shared" si="4"/>
        <v>39</v>
      </c>
      <c r="F59" s="111"/>
    </row>
    <row r="60" spans="1:6" x14ac:dyDescent="0.25">
      <c r="A60" s="109"/>
      <c r="B60" s="110">
        <f t="shared" si="2"/>
        <v>60062</v>
      </c>
      <c r="C60" s="110">
        <v>20</v>
      </c>
      <c r="D60" s="110">
        <f t="shared" si="3"/>
        <v>0</v>
      </c>
      <c r="E60" s="110">
        <f t="shared" si="4"/>
        <v>39</v>
      </c>
      <c r="F60" s="111"/>
    </row>
    <row r="61" spans="1:6" x14ac:dyDescent="0.25">
      <c r="A61" s="109"/>
      <c r="B61" s="110">
        <f t="shared" si="2"/>
        <v>60062</v>
      </c>
      <c r="C61" s="110">
        <v>21</v>
      </c>
      <c r="D61" s="110">
        <f t="shared" si="3"/>
        <v>0</v>
      </c>
      <c r="E61" s="110">
        <f t="shared" si="4"/>
        <v>39</v>
      </c>
      <c r="F61" s="111"/>
    </row>
    <row r="62" spans="1:6" x14ac:dyDescent="0.25">
      <c r="A62" s="109"/>
      <c r="B62" s="110">
        <f t="shared" si="2"/>
        <v>60062</v>
      </c>
      <c r="C62" s="110">
        <v>22</v>
      </c>
      <c r="D62" s="110">
        <f t="shared" si="3"/>
        <v>0</v>
      </c>
      <c r="E62" s="110">
        <f t="shared" si="4"/>
        <v>39</v>
      </c>
      <c r="F62" s="111"/>
    </row>
    <row r="63" spans="1:6" x14ac:dyDescent="0.25">
      <c r="A63" s="109"/>
      <c r="B63" s="110">
        <f t="shared" si="2"/>
        <v>60062</v>
      </c>
      <c r="C63" s="110">
        <v>23</v>
      </c>
      <c r="D63" s="110">
        <f t="shared" si="3"/>
        <v>0</v>
      </c>
      <c r="E63" s="110">
        <f t="shared" si="4"/>
        <v>39</v>
      </c>
      <c r="F63" s="111"/>
    </row>
    <row r="64" spans="1:6" x14ac:dyDescent="0.25">
      <c r="A64" s="109"/>
      <c r="B64" s="110">
        <f t="shared" si="2"/>
        <v>60062</v>
      </c>
      <c r="C64" s="110">
        <v>24</v>
      </c>
      <c r="D64" s="110">
        <f t="shared" si="3"/>
        <v>0</v>
      </c>
      <c r="E64" s="110">
        <f t="shared" si="4"/>
        <v>39</v>
      </c>
      <c r="F64" s="111"/>
    </row>
    <row r="65" spans="1:6" x14ac:dyDescent="0.25">
      <c r="A65" s="109"/>
      <c r="B65" s="110">
        <f t="shared" si="2"/>
        <v>60062</v>
      </c>
      <c r="C65" s="110">
        <v>25</v>
      </c>
      <c r="D65" s="110">
        <f t="shared" si="3"/>
        <v>0</v>
      </c>
      <c r="E65" s="110">
        <f t="shared" si="4"/>
        <v>39</v>
      </c>
      <c r="F65" s="111"/>
    </row>
    <row r="66" spans="1:6" x14ac:dyDescent="0.25">
      <c r="A66" s="109"/>
      <c r="B66" s="110">
        <f t="shared" si="2"/>
        <v>60062</v>
      </c>
      <c r="C66" s="110">
        <v>26</v>
      </c>
      <c r="D66" s="110">
        <f t="shared" si="3"/>
        <v>0</v>
      </c>
      <c r="E66" s="110">
        <f t="shared" si="4"/>
        <v>39</v>
      </c>
      <c r="F66" s="111"/>
    </row>
    <row r="67" spans="1:6" x14ac:dyDescent="0.25">
      <c r="A67" s="109"/>
      <c r="B67" s="110">
        <f t="shared" si="2"/>
        <v>60062</v>
      </c>
      <c r="C67" s="110">
        <v>27</v>
      </c>
      <c r="D67" s="110">
        <f t="shared" si="3"/>
        <v>0</v>
      </c>
      <c r="E67" s="110">
        <f t="shared" si="4"/>
        <v>39</v>
      </c>
      <c r="F67" s="111"/>
    </row>
    <row r="68" spans="1:6" x14ac:dyDescent="0.25">
      <c r="A68" s="109"/>
      <c r="B68" s="110">
        <f t="shared" si="2"/>
        <v>60062</v>
      </c>
      <c r="C68" s="110">
        <v>28</v>
      </c>
      <c r="D68" s="110">
        <f t="shared" si="3"/>
        <v>0</v>
      </c>
      <c r="E68" s="110">
        <f t="shared" si="4"/>
        <v>39</v>
      </c>
      <c r="F68" s="111"/>
    </row>
    <row r="69" spans="1:6" x14ac:dyDescent="0.25">
      <c r="A69" s="109"/>
      <c r="B69" s="110">
        <f t="shared" si="2"/>
        <v>60062</v>
      </c>
      <c r="C69" s="110">
        <v>29</v>
      </c>
      <c r="D69" s="110">
        <f t="shared" si="3"/>
        <v>0</v>
      </c>
      <c r="E69" s="110">
        <f t="shared" si="4"/>
        <v>39</v>
      </c>
      <c r="F69" s="111"/>
    </row>
    <row r="70" spans="1:6" x14ac:dyDescent="0.25">
      <c r="A70" s="109"/>
      <c r="B70" s="110">
        <f t="shared" si="2"/>
        <v>60062</v>
      </c>
      <c r="C70" s="110">
        <v>30</v>
      </c>
      <c r="D70" s="110">
        <f t="shared" si="3"/>
        <v>0</v>
      </c>
      <c r="E70" s="110">
        <f t="shared" si="4"/>
        <v>39</v>
      </c>
      <c r="F70" s="111"/>
    </row>
    <row r="71" spans="1:6" x14ac:dyDescent="0.25">
      <c r="A71" s="109"/>
      <c r="B71" s="110">
        <f t="shared" si="2"/>
        <v>60062</v>
      </c>
      <c r="C71" s="110">
        <v>31</v>
      </c>
      <c r="D71" s="110">
        <f t="shared" si="3"/>
        <v>0</v>
      </c>
      <c r="E71" s="110">
        <f t="shared" si="4"/>
        <v>39</v>
      </c>
      <c r="F71" s="111"/>
    </row>
  </sheetData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7" sqref="C7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33</v>
      </c>
      <c r="B1" s="62" t="s">
        <v>23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0</v>
      </c>
      <c r="C6" s="60">
        <f>COUNTA(D6,F6,H6,J6,N6,P6,R6,T6,V6,X6,AB6,AD6,AH6,AL6,AN6,AP6,AR6,AJ6,AF6,AV6,AX6,AZ6,BB6,BD6,BF6,BH6,BJ6,BN6,BR6,BP6,BL6,BT6,BV6,BX6,BZ6,CB6,CD6,CF6,L6,Z6,AT6)</f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0</v>
      </c>
      <c r="C9" s="60">
        <f t="shared" si="1"/>
        <v>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0</v>
      </c>
      <c r="C37" s="23">
        <f>SUM(C6:C36)</f>
        <v>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0</v>
      </c>
      <c r="C41" s="110">
        <v>1</v>
      </c>
      <c r="D41" s="110">
        <f>C6</f>
        <v>0</v>
      </c>
      <c r="E41" s="110">
        <f>D41</f>
        <v>0</v>
      </c>
      <c r="F41" s="110"/>
    </row>
    <row r="42" spans="1:85" ht="15" x14ac:dyDescent="0.25">
      <c r="A42" s="109"/>
      <c r="B42" s="110">
        <f t="shared" ref="B42:B71" si="2">B41+B7</f>
        <v>0</v>
      </c>
      <c r="C42" s="110">
        <v>2</v>
      </c>
      <c r="D42" s="110">
        <f>C7</f>
        <v>0</v>
      </c>
      <c r="E42" s="110">
        <f>E41+D42</f>
        <v>0</v>
      </c>
      <c r="F42" s="110"/>
    </row>
    <row r="43" spans="1:85" ht="15" x14ac:dyDescent="0.25">
      <c r="A43" s="109"/>
      <c r="B43" s="110">
        <f t="shared" si="2"/>
        <v>0</v>
      </c>
      <c r="C43" s="110">
        <v>3</v>
      </c>
      <c r="D43" s="110">
        <f t="shared" ref="D43:D71" si="3">C8</f>
        <v>0</v>
      </c>
      <c r="E43" s="110">
        <f>E42+D43</f>
        <v>0</v>
      </c>
      <c r="F43" s="110"/>
    </row>
    <row r="44" spans="1:85" ht="15" x14ac:dyDescent="0.25">
      <c r="A44" s="109"/>
      <c r="B44" s="110">
        <f t="shared" si="2"/>
        <v>0</v>
      </c>
      <c r="C44" s="110">
        <v>4</v>
      </c>
      <c r="D44" s="110">
        <f t="shared" si="3"/>
        <v>0</v>
      </c>
      <c r="E44" s="110">
        <f t="shared" ref="E44:E71" si="4">E43+D44</f>
        <v>0</v>
      </c>
      <c r="F44" s="110"/>
    </row>
    <row r="45" spans="1:85" ht="15" x14ac:dyDescent="0.25">
      <c r="A45" s="109"/>
      <c r="B45" s="110">
        <f t="shared" si="2"/>
        <v>0</v>
      </c>
      <c r="C45" s="110">
        <v>5</v>
      </c>
      <c r="D45" s="110">
        <f t="shared" si="3"/>
        <v>0</v>
      </c>
      <c r="E45" s="110">
        <f t="shared" si="4"/>
        <v>0</v>
      </c>
      <c r="F45" s="110"/>
    </row>
    <row r="46" spans="1:85" ht="15" x14ac:dyDescent="0.25">
      <c r="A46" s="109"/>
      <c r="B46" s="110">
        <f t="shared" si="2"/>
        <v>0</v>
      </c>
      <c r="C46" s="110">
        <v>6</v>
      </c>
      <c r="D46" s="110">
        <f t="shared" si="3"/>
        <v>0</v>
      </c>
      <c r="E46" s="110">
        <f t="shared" si="4"/>
        <v>0</v>
      </c>
      <c r="F46" s="110"/>
    </row>
    <row r="47" spans="1:85" ht="15" x14ac:dyDescent="0.25">
      <c r="A47" s="109"/>
      <c r="B47" s="110">
        <f t="shared" si="2"/>
        <v>0</v>
      </c>
      <c r="C47" s="110">
        <v>7</v>
      </c>
      <c r="D47" s="110">
        <f t="shared" si="3"/>
        <v>0</v>
      </c>
      <c r="E47" s="110">
        <f t="shared" si="4"/>
        <v>0</v>
      </c>
      <c r="F47" s="110"/>
    </row>
    <row r="48" spans="1:85" ht="15" x14ac:dyDescent="0.25">
      <c r="A48" s="109"/>
      <c r="B48" s="110">
        <f t="shared" si="2"/>
        <v>0</v>
      </c>
      <c r="C48" s="110">
        <v>8</v>
      </c>
      <c r="D48" s="110">
        <f t="shared" si="3"/>
        <v>0</v>
      </c>
      <c r="E48" s="110">
        <f t="shared" si="4"/>
        <v>0</v>
      </c>
      <c r="F48" s="110"/>
    </row>
    <row r="49" spans="1:6" ht="15" x14ac:dyDescent="0.25">
      <c r="A49" s="109"/>
      <c r="B49" s="110">
        <f t="shared" si="2"/>
        <v>0</v>
      </c>
      <c r="C49" s="110">
        <v>9</v>
      </c>
      <c r="D49" s="110">
        <f t="shared" si="3"/>
        <v>0</v>
      </c>
      <c r="E49" s="110">
        <f t="shared" si="4"/>
        <v>0</v>
      </c>
      <c r="F49" s="110"/>
    </row>
    <row r="50" spans="1:6" ht="15" x14ac:dyDescent="0.25">
      <c r="A50" s="109"/>
      <c r="B50" s="110">
        <f t="shared" si="2"/>
        <v>0</v>
      </c>
      <c r="C50" s="110">
        <v>10</v>
      </c>
      <c r="D50" s="110">
        <f t="shared" si="3"/>
        <v>0</v>
      </c>
      <c r="E50" s="110">
        <f t="shared" si="4"/>
        <v>0</v>
      </c>
      <c r="F50" s="110"/>
    </row>
    <row r="51" spans="1:6" ht="15" x14ac:dyDescent="0.25">
      <c r="A51" s="109"/>
      <c r="B51" s="110">
        <f t="shared" si="2"/>
        <v>0</v>
      </c>
      <c r="C51" s="110">
        <v>11</v>
      </c>
      <c r="D51" s="110">
        <f t="shared" si="3"/>
        <v>0</v>
      </c>
      <c r="E51" s="110">
        <f t="shared" si="4"/>
        <v>0</v>
      </c>
      <c r="F51" s="110"/>
    </row>
    <row r="52" spans="1:6" ht="15" x14ac:dyDescent="0.25">
      <c r="A52" s="109"/>
      <c r="B52" s="110">
        <f t="shared" si="2"/>
        <v>0</v>
      </c>
      <c r="C52" s="110">
        <v>12</v>
      </c>
      <c r="D52" s="110">
        <f t="shared" si="3"/>
        <v>0</v>
      </c>
      <c r="E52" s="110">
        <f t="shared" si="4"/>
        <v>0</v>
      </c>
      <c r="F52" s="110"/>
    </row>
    <row r="53" spans="1:6" ht="15" x14ac:dyDescent="0.25">
      <c r="A53" s="109"/>
      <c r="B53" s="110">
        <f t="shared" si="2"/>
        <v>0</v>
      </c>
      <c r="C53" s="110">
        <v>13</v>
      </c>
      <c r="D53" s="110">
        <f t="shared" si="3"/>
        <v>0</v>
      </c>
      <c r="E53" s="110">
        <f t="shared" si="4"/>
        <v>0</v>
      </c>
      <c r="F53" s="110"/>
    </row>
    <row r="54" spans="1:6" ht="15" x14ac:dyDescent="0.25">
      <c r="A54" s="109"/>
      <c r="B54" s="110">
        <f t="shared" si="2"/>
        <v>0</v>
      </c>
      <c r="C54" s="110">
        <v>14</v>
      </c>
      <c r="D54" s="110">
        <f t="shared" si="3"/>
        <v>0</v>
      </c>
      <c r="E54" s="110">
        <f t="shared" si="4"/>
        <v>0</v>
      </c>
      <c r="F54" s="110"/>
    </row>
    <row r="55" spans="1:6" ht="15" x14ac:dyDescent="0.25">
      <c r="A55" s="109"/>
      <c r="B55" s="110">
        <f t="shared" si="2"/>
        <v>0</v>
      </c>
      <c r="C55" s="110">
        <v>15</v>
      </c>
      <c r="D55" s="110">
        <f t="shared" si="3"/>
        <v>0</v>
      </c>
      <c r="E55" s="110">
        <f t="shared" si="4"/>
        <v>0</v>
      </c>
      <c r="F55" s="110"/>
    </row>
    <row r="56" spans="1:6" ht="15" x14ac:dyDescent="0.25">
      <c r="A56" s="109"/>
      <c r="B56" s="110">
        <f t="shared" si="2"/>
        <v>0</v>
      </c>
      <c r="C56" s="110">
        <v>16</v>
      </c>
      <c r="D56" s="110">
        <f t="shared" si="3"/>
        <v>0</v>
      </c>
      <c r="E56" s="110">
        <f t="shared" si="4"/>
        <v>0</v>
      </c>
      <c r="F56" s="110"/>
    </row>
    <row r="57" spans="1:6" ht="15" x14ac:dyDescent="0.25">
      <c r="A57" s="109"/>
      <c r="B57" s="110">
        <f t="shared" si="2"/>
        <v>0</v>
      </c>
      <c r="C57" s="110">
        <v>17</v>
      </c>
      <c r="D57" s="110">
        <f t="shared" si="3"/>
        <v>0</v>
      </c>
      <c r="E57" s="110">
        <f t="shared" si="4"/>
        <v>0</v>
      </c>
      <c r="F57" s="110"/>
    </row>
    <row r="58" spans="1:6" x14ac:dyDescent="0.25">
      <c r="A58" s="109"/>
      <c r="B58" s="110">
        <f t="shared" si="2"/>
        <v>0</v>
      </c>
      <c r="C58" s="110">
        <v>18</v>
      </c>
      <c r="D58" s="110">
        <f t="shared" si="3"/>
        <v>0</v>
      </c>
      <c r="E58" s="110">
        <f t="shared" si="4"/>
        <v>0</v>
      </c>
      <c r="F58" s="111"/>
    </row>
    <row r="59" spans="1:6" x14ac:dyDescent="0.25">
      <c r="A59" s="109"/>
      <c r="B59" s="110">
        <f t="shared" si="2"/>
        <v>0</v>
      </c>
      <c r="C59" s="110">
        <v>19</v>
      </c>
      <c r="D59" s="110">
        <f t="shared" si="3"/>
        <v>0</v>
      </c>
      <c r="E59" s="110">
        <f t="shared" si="4"/>
        <v>0</v>
      </c>
      <c r="F59" s="111"/>
    </row>
    <row r="60" spans="1:6" x14ac:dyDescent="0.25">
      <c r="A60" s="109"/>
      <c r="B60" s="110">
        <f t="shared" si="2"/>
        <v>0</v>
      </c>
      <c r="C60" s="110">
        <v>20</v>
      </c>
      <c r="D60" s="110">
        <f t="shared" si="3"/>
        <v>0</v>
      </c>
      <c r="E60" s="110">
        <f t="shared" si="4"/>
        <v>0</v>
      </c>
      <c r="F60" s="111"/>
    </row>
    <row r="61" spans="1:6" x14ac:dyDescent="0.25">
      <c r="A61" s="109"/>
      <c r="B61" s="110">
        <f t="shared" si="2"/>
        <v>0</v>
      </c>
      <c r="C61" s="110">
        <v>21</v>
      </c>
      <c r="D61" s="110">
        <f t="shared" si="3"/>
        <v>0</v>
      </c>
      <c r="E61" s="110">
        <f t="shared" si="4"/>
        <v>0</v>
      </c>
      <c r="F61" s="111"/>
    </row>
    <row r="62" spans="1:6" x14ac:dyDescent="0.25">
      <c r="A62" s="109"/>
      <c r="B62" s="110">
        <f t="shared" si="2"/>
        <v>0</v>
      </c>
      <c r="C62" s="110">
        <v>22</v>
      </c>
      <c r="D62" s="110">
        <f t="shared" si="3"/>
        <v>0</v>
      </c>
      <c r="E62" s="110">
        <f t="shared" si="4"/>
        <v>0</v>
      </c>
      <c r="F62" s="111"/>
    </row>
    <row r="63" spans="1:6" x14ac:dyDescent="0.25">
      <c r="A63" s="109"/>
      <c r="B63" s="110">
        <f t="shared" si="2"/>
        <v>0</v>
      </c>
      <c r="C63" s="110">
        <v>23</v>
      </c>
      <c r="D63" s="110">
        <f t="shared" si="3"/>
        <v>0</v>
      </c>
      <c r="E63" s="110">
        <f t="shared" si="4"/>
        <v>0</v>
      </c>
      <c r="F63" s="111"/>
    </row>
    <row r="64" spans="1:6" x14ac:dyDescent="0.25">
      <c r="A64" s="109"/>
      <c r="B64" s="110">
        <f t="shared" si="2"/>
        <v>0</v>
      </c>
      <c r="C64" s="110">
        <v>24</v>
      </c>
      <c r="D64" s="110">
        <f t="shared" si="3"/>
        <v>0</v>
      </c>
      <c r="E64" s="110">
        <f t="shared" si="4"/>
        <v>0</v>
      </c>
      <c r="F64" s="111"/>
    </row>
    <row r="65" spans="1:6" x14ac:dyDescent="0.25">
      <c r="A65" s="109"/>
      <c r="B65" s="110">
        <f t="shared" si="2"/>
        <v>0</v>
      </c>
      <c r="C65" s="110">
        <v>25</v>
      </c>
      <c r="D65" s="110">
        <f t="shared" si="3"/>
        <v>0</v>
      </c>
      <c r="E65" s="110">
        <f t="shared" si="4"/>
        <v>0</v>
      </c>
      <c r="F65" s="111"/>
    </row>
    <row r="66" spans="1:6" x14ac:dyDescent="0.25">
      <c r="A66" s="109"/>
      <c r="B66" s="110">
        <f t="shared" si="2"/>
        <v>0</v>
      </c>
      <c r="C66" s="110">
        <v>26</v>
      </c>
      <c r="D66" s="110">
        <f t="shared" si="3"/>
        <v>0</v>
      </c>
      <c r="E66" s="110">
        <f t="shared" si="4"/>
        <v>0</v>
      </c>
      <c r="F66" s="111"/>
    </row>
    <row r="67" spans="1:6" x14ac:dyDescent="0.25">
      <c r="A67" s="109"/>
      <c r="B67" s="110">
        <f t="shared" si="2"/>
        <v>0</v>
      </c>
      <c r="C67" s="110">
        <v>27</v>
      </c>
      <c r="D67" s="110">
        <f t="shared" si="3"/>
        <v>0</v>
      </c>
      <c r="E67" s="110">
        <f t="shared" si="4"/>
        <v>0</v>
      </c>
      <c r="F67" s="111"/>
    </row>
    <row r="68" spans="1:6" x14ac:dyDescent="0.25">
      <c r="A68" s="109"/>
      <c r="B68" s="110">
        <f t="shared" si="2"/>
        <v>0</v>
      </c>
      <c r="C68" s="110">
        <v>28</v>
      </c>
      <c r="D68" s="110">
        <f t="shared" si="3"/>
        <v>0</v>
      </c>
      <c r="E68" s="110">
        <f t="shared" si="4"/>
        <v>0</v>
      </c>
      <c r="F68" s="111"/>
    </row>
    <row r="69" spans="1:6" x14ac:dyDescent="0.25">
      <c r="A69" s="109"/>
      <c r="B69" s="110">
        <f t="shared" si="2"/>
        <v>0</v>
      </c>
      <c r="C69" s="110">
        <v>29</v>
      </c>
      <c r="D69" s="110">
        <f t="shared" si="3"/>
        <v>0</v>
      </c>
      <c r="E69" s="110">
        <f t="shared" si="4"/>
        <v>0</v>
      </c>
      <c r="F69" s="111"/>
    </row>
    <row r="70" spans="1:6" x14ac:dyDescent="0.25">
      <c r="A70" s="109"/>
      <c r="B70" s="110">
        <f t="shared" si="2"/>
        <v>0</v>
      </c>
      <c r="C70" s="110">
        <v>30</v>
      </c>
      <c r="D70" s="110">
        <f t="shared" si="3"/>
        <v>0</v>
      </c>
      <c r="E70" s="110">
        <f t="shared" si="4"/>
        <v>0</v>
      </c>
      <c r="F70" s="111"/>
    </row>
    <row r="71" spans="1:6" x14ac:dyDescent="0.25">
      <c r="A71" s="109"/>
      <c r="B71" s="110">
        <f t="shared" si="2"/>
        <v>0</v>
      </c>
      <c r="C71" s="110">
        <v>31</v>
      </c>
      <c r="D71" s="110">
        <f t="shared" si="3"/>
        <v>0</v>
      </c>
      <c r="E71" s="110">
        <f t="shared" si="4"/>
        <v>0</v>
      </c>
      <c r="F71" s="111"/>
    </row>
  </sheetData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:CG71"/>
  <sheetViews>
    <sheetView rightToLeft="1" workbookViewId="0">
      <pane xSplit="3" ySplit="5" topLeftCell="AF6" activePane="bottomRight" state="frozen"/>
      <selection pane="topRight" activeCell="D1" sqref="D1"/>
      <selection pane="bottomLeft" activeCell="A6" sqref="A6"/>
      <selection pane="bottomRight" activeCell="AJ13" sqref="AJ13"/>
    </sheetView>
  </sheetViews>
  <sheetFormatPr defaultColWidth="20.7109375" defaultRowHeight="15.75" x14ac:dyDescent="0.25"/>
  <cols>
    <col min="1" max="1" width="20.7109375" style="58"/>
    <col min="2" max="5" width="20.7109375" style="1"/>
    <col min="6" max="6" width="28.28515625" style="5" bestFit="1" customWidth="1"/>
    <col min="7" max="7" width="20.7109375" style="1"/>
    <col min="8" max="8" width="30.85546875" style="1" customWidth="1"/>
    <col min="9" max="13" width="20.7109375" style="1"/>
    <col min="14" max="14" width="33" style="1" customWidth="1"/>
    <col min="15" max="15" width="20.7109375" style="1"/>
    <col min="16" max="16" width="42.7109375" style="1" bestFit="1" customWidth="1"/>
    <col min="17" max="17" width="20.7109375" style="1"/>
    <col min="18" max="18" width="59.5703125" style="1" bestFit="1" customWidth="1"/>
    <col min="19" max="19" width="20.7109375" style="1"/>
    <col min="20" max="20" width="28.28515625" style="1" customWidth="1"/>
    <col min="21" max="23" width="20.7109375" style="1"/>
    <col min="24" max="24" width="33.85546875" style="1" bestFit="1" customWidth="1"/>
    <col min="25" max="25" width="20.7109375" style="1"/>
    <col min="26" max="26" width="52.85546875" style="1" bestFit="1" customWidth="1"/>
    <col min="27" max="27" width="20.7109375" style="1"/>
    <col min="28" max="28" width="30.140625" style="1" bestFit="1" customWidth="1"/>
    <col min="29" max="29" width="20.7109375" style="1"/>
    <col min="30" max="30" width="30" style="1" customWidth="1"/>
    <col min="31" max="31" width="20.7109375" style="1"/>
    <col min="32" max="32" width="45.7109375" style="1" bestFit="1" customWidth="1"/>
    <col min="33" max="35" width="20.7109375" style="1"/>
    <col min="36" max="36" width="37" style="1" bestFit="1" customWidth="1"/>
    <col min="37" max="45" width="20.7109375" style="1"/>
    <col min="46" max="46" width="26.5703125" style="1" bestFit="1" customWidth="1"/>
    <col min="47" max="16384" width="20.7109375" style="1"/>
  </cols>
  <sheetData>
    <row r="1" spans="1:85" ht="30" customHeight="1" x14ac:dyDescent="0.25">
      <c r="A1" s="63" t="s">
        <v>32</v>
      </c>
      <c r="B1" s="62" t="s">
        <v>23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0</v>
      </c>
      <c r="C6" s="60">
        <f>COUNTA(D6,F6,H6,J6,N6,P6,R6,T6,V6,X6,AB6,AD6,AH6,AL6,AN6,AP6,AR6,AJ6,AF6,AV6,AX6,AZ6,BB6,BD6,BF6,BH6,BJ6,BN6,BR6,BP6,BL6,BT6,BV6,BX6,BZ6,CB6,CD6,CF6,L6,Z6,AT6)</f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27289</v>
      </c>
      <c r="C7" s="60">
        <f t="shared" ref="C7:C36" si="1">COUNTA(D7,F7,H7,J7,N7,P7,R7,T7,V7,X7,AB7,AD7,AH7,AL7,AN7,AP7,AR7,AJ7,AF7,AV7,AX7,AZ7,BB7,BD7,BF7,BH7,BJ7,BN7,BR7,BP7,BL7,BT7,BV7,BX7,BZ7,CB7,CD7,CF7,L7,Z7,AT7)</f>
        <v>18</v>
      </c>
      <c r="D7" s="164" t="s">
        <v>317</v>
      </c>
      <c r="E7" s="22">
        <v>1009</v>
      </c>
      <c r="F7" s="164" t="s">
        <v>292</v>
      </c>
      <c r="G7" s="22">
        <v>1163</v>
      </c>
      <c r="H7" s="164" t="s">
        <v>320</v>
      </c>
      <c r="I7" s="22">
        <v>1146</v>
      </c>
      <c r="J7" s="164" t="s">
        <v>321</v>
      </c>
      <c r="K7" s="22">
        <v>1518</v>
      </c>
      <c r="L7" s="164" t="s">
        <v>322</v>
      </c>
      <c r="M7" s="22">
        <v>1976</v>
      </c>
      <c r="N7" s="164" t="s">
        <v>323</v>
      </c>
      <c r="O7" s="22">
        <v>1309</v>
      </c>
      <c r="P7" s="164" t="s">
        <v>339</v>
      </c>
      <c r="Q7" s="22">
        <v>2000</v>
      </c>
      <c r="R7" s="164" t="s">
        <v>341</v>
      </c>
      <c r="S7" s="22">
        <v>1240</v>
      </c>
      <c r="T7" s="164" t="s">
        <v>344</v>
      </c>
      <c r="U7" s="22">
        <v>1479</v>
      </c>
      <c r="V7" s="164" t="s">
        <v>345</v>
      </c>
      <c r="W7" s="22">
        <v>1445</v>
      </c>
      <c r="X7" s="164" t="s">
        <v>347</v>
      </c>
      <c r="Y7" s="22">
        <v>999</v>
      </c>
      <c r="Z7" s="164" t="s">
        <v>348</v>
      </c>
      <c r="AA7" s="22">
        <v>1213</v>
      </c>
      <c r="AB7" s="164" t="s">
        <v>357</v>
      </c>
      <c r="AC7" s="22">
        <v>1020</v>
      </c>
      <c r="AD7" s="164" t="s">
        <v>359</v>
      </c>
      <c r="AE7" s="22">
        <v>995</v>
      </c>
      <c r="AF7" s="164" t="s">
        <v>362</v>
      </c>
      <c r="AG7" s="22">
        <v>1018</v>
      </c>
      <c r="AH7" s="164" t="s">
        <v>366</v>
      </c>
      <c r="AI7" s="22">
        <v>3002</v>
      </c>
      <c r="AJ7" s="164" t="s">
        <v>370</v>
      </c>
      <c r="AK7" s="22">
        <v>2288</v>
      </c>
      <c r="AL7" s="164" t="s">
        <v>376</v>
      </c>
      <c r="AM7" s="22">
        <v>2469</v>
      </c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42391</v>
      </c>
      <c r="C8" s="60">
        <f t="shared" si="1"/>
        <v>23</v>
      </c>
      <c r="D8" s="175" t="s">
        <v>429</v>
      </c>
      <c r="E8" s="22">
        <v>3988</v>
      </c>
      <c r="F8" s="164" t="s">
        <v>432</v>
      </c>
      <c r="G8" s="22">
        <v>1530</v>
      </c>
      <c r="H8" s="164" t="s">
        <v>443</v>
      </c>
      <c r="I8" s="22">
        <v>1046</v>
      </c>
      <c r="J8" s="164" t="s">
        <v>444</v>
      </c>
      <c r="K8" s="22">
        <v>1591</v>
      </c>
      <c r="L8" s="164" t="s">
        <v>450</v>
      </c>
      <c r="M8" s="22">
        <v>1050</v>
      </c>
      <c r="N8" s="164" t="s">
        <v>460</v>
      </c>
      <c r="O8" s="22">
        <v>2817</v>
      </c>
      <c r="P8" s="164" t="s">
        <v>461</v>
      </c>
      <c r="Q8" s="22">
        <v>1009</v>
      </c>
      <c r="R8" s="164" t="s">
        <v>462</v>
      </c>
      <c r="S8" s="22">
        <v>1030</v>
      </c>
      <c r="T8" s="164" t="s">
        <v>463</v>
      </c>
      <c r="U8" s="22">
        <v>1080</v>
      </c>
      <c r="V8" s="164" t="s">
        <v>464</v>
      </c>
      <c r="W8" s="22">
        <v>961</v>
      </c>
      <c r="X8" s="164" t="s">
        <v>468</v>
      </c>
      <c r="Y8" s="22">
        <v>2795</v>
      </c>
      <c r="Z8" s="164" t="s">
        <v>470</v>
      </c>
      <c r="AA8" s="22">
        <v>1042</v>
      </c>
      <c r="AB8" s="164" t="s">
        <v>471</v>
      </c>
      <c r="AC8" s="22">
        <v>1287</v>
      </c>
      <c r="AD8" s="164" t="s">
        <v>473</v>
      </c>
      <c r="AE8" s="22">
        <v>1184</v>
      </c>
      <c r="AF8" s="164" t="s">
        <v>476</v>
      </c>
      <c r="AG8" s="22">
        <v>1550</v>
      </c>
      <c r="AH8" s="164" t="s">
        <v>477</v>
      </c>
      <c r="AI8" s="22">
        <v>2600</v>
      </c>
      <c r="AJ8" s="164" t="s">
        <v>483</v>
      </c>
      <c r="AK8" s="22">
        <v>2198</v>
      </c>
      <c r="AL8" s="164" t="s">
        <v>487</v>
      </c>
      <c r="AM8" s="22">
        <v>2540</v>
      </c>
      <c r="AN8" s="164" t="s">
        <v>488</v>
      </c>
      <c r="AO8" s="22">
        <v>2930</v>
      </c>
      <c r="AP8" s="164" t="s">
        <v>489</v>
      </c>
      <c r="AQ8" s="22">
        <v>2689</v>
      </c>
      <c r="AR8" s="164" t="s">
        <v>492</v>
      </c>
      <c r="AS8" s="22">
        <v>2985</v>
      </c>
      <c r="AT8" s="164" t="s">
        <v>507</v>
      </c>
      <c r="AU8" s="22">
        <v>1285</v>
      </c>
      <c r="AV8" s="164" t="s">
        <v>508</v>
      </c>
      <c r="AW8" s="22">
        <v>1204</v>
      </c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29028</v>
      </c>
      <c r="C9" s="60">
        <f t="shared" si="1"/>
        <v>12</v>
      </c>
      <c r="D9" s="164" t="s">
        <v>496</v>
      </c>
      <c r="E9" s="22">
        <v>3035</v>
      </c>
      <c r="F9" s="164" t="s">
        <v>515</v>
      </c>
      <c r="G9" s="22">
        <v>3004</v>
      </c>
      <c r="H9" s="164" t="s">
        <v>516</v>
      </c>
      <c r="I9" s="22">
        <v>2547</v>
      </c>
      <c r="J9" s="164" t="s">
        <v>520</v>
      </c>
      <c r="K9" s="22">
        <v>2492</v>
      </c>
      <c r="L9" s="164" t="s">
        <v>538</v>
      </c>
      <c r="M9" s="22">
        <v>1161</v>
      </c>
      <c r="N9" s="164" t="s">
        <v>539</v>
      </c>
      <c r="O9" s="22">
        <v>1019</v>
      </c>
      <c r="P9" s="164" t="s">
        <v>540</v>
      </c>
      <c r="Q9" s="22">
        <v>1613</v>
      </c>
      <c r="R9" s="164" t="s">
        <v>541</v>
      </c>
      <c r="S9" s="22">
        <v>3209</v>
      </c>
      <c r="T9" s="164" t="s">
        <v>542</v>
      </c>
      <c r="U9" s="22">
        <v>969</v>
      </c>
      <c r="V9" s="164" t="s">
        <v>543</v>
      </c>
      <c r="W9" s="22">
        <v>2471</v>
      </c>
      <c r="X9" s="164" t="s">
        <v>559</v>
      </c>
      <c r="Y9" s="22">
        <v>2618</v>
      </c>
      <c r="Z9" s="164" t="s">
        <v>587</v>
      </c>
      <c r="AA9" s="22">
        <v>4890</v>
      </c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48228</v>
      </c>
      <c r="C11" s="60">
        <f t="shared" si="1"/>
        <v>26</v>
      </c>
      <c r="D11" s="164" t="s">
        <v>698</v>
      </c>
      <c r="E11" s="22">
        <v>1018</v>
      </c>
      <c r="F11" s="164" t="s">
        <v>699</v>
      </c>
      <c r="G11" s="22">
        <v>1008</v>
      </c>
      <c r="H11" s="164" t="s">
        <v>700</v>
      </c>
      <c r="I11" s="22">
        <v>1121</v>
      </c>
      <c r="J11" s="164" t="s">
        <v>701</v>
      </c>
      <c r="K11" s="22">
        <v>1963</v>
      </c>
      <c r="L11" s="164" t="s">
        <v>702</v>
      </c>
      <c r="M11" s="22">
        <v>1001</v>
      </c>
      <c r="N11" s="164" t="s">
        <v>703</v>
      </c>
      <c r="O11" s="22">
        <v>2501</v>
      </c>
      <c r="P11" s="164" t="s">
        <v>704</v>
      </c>
      <c r="Q11" s="22">
        <v>1048</v>
      </c>
      <c r="R11" s="164" t="s">
        <v>705</v>
      </c>
      <c r="S11" s="22">
        <v>5001</v>
      </c>
      <c r="T11" s="164" t="s">
        <v>706</v>
      </c>
      <c r="U11" s="22">
        <v>2513</v>
      </c>
      <c r="V11" s="164" t="s">
        <v>707</v>
      </c>
      <c r="W11" s="22">
        <v>2728</v>
      </c>
      <c r="X11" s="164" t="s">
        <v>708</v>
      </c>
      <c r="Y11" s="22">
        <v>1023</v>
      </c>
      <c r="Z11" s="164" t="s">
        <v>709</v>
      </c>
      <c r="AA11" s="22">
        <v>1999</v>
      </c>
      <c r="AB11" s="164" t="s">
        <v>710</v>
      </c>
      <c r="AC11" s="22">
        <v>3034</v>
      </c>
      <c r="AD11" s="164" t="s">
        <v>711</v>
      </c>
      <c r="AE11" s="22">
        <v>2635</v>
      </c>
      <c r="AF11" s="164" t="s">
        <v>712</v>
      </c>
      <c r="AG11" s="22">
        <v>2199</v>
      </c>
      <c r="AH11" s="164" t="s">
        <v>713</v>
      </c>
      <c r="AI11" s="22">
        <v>1122</v>
      </c>
      <c r="AJ11" s="164" t="s">
        <v>714</v>
      </c>
      <c r="AK11" s="22">
        <v>1083</v>
      </c>
      <c r="AL11" s="164" t="s">
        <v>715</v>
      </c>
      <c r="AM11" s="22">
        <v>2511</v>
      </c>
      <c r="AN11" s="164" t="s">
        <v>716</v>
      </c>
      <c r="AO11" s="22">
        <v>998</v>
      </c>
      <c r="AP11" s="164" t="s">
        <v>717</v>
      </c>
      <c r="AQ11" s="22">
        <v>2018</v>
      </c>
      <c r="AR11" s="164" t="s">
        <v>718</v>
      </c>
      <c r="AS11" s="22">
        <v>1035</v>
      </c>
      <c r="AT11" s="164" t="s">
        <v>719</v>
      </c>
      <c r="AU11" s="22">
        <v>1150</v>
      </c>
      <c r="AV11" s="164" t="s">
        <v>720</v>
      </c>
      <c r="AW11" s="22">
        <v>2538</v>
      </c>
      <c r="AX11" s="164" t="s">
        <v>733</v>
      </c>
      <c r="AY11" s="22">
        <v>1954</v>
      </c>
      <c r="AZ11" s="164" t="s">
        <v>734</v>
      </c>
      <c r="BA11" s="22">
        <v>2040</v>
      </c>
      <c r="BB11" s="164" t="s">
        <v>735</v>
      </c>
      <c r="BC11" s="22">
        <v>987</v>
      </c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26891</v>
      </c>
      <c r="C12" s="60">
        <f t="shared" si="1"/>
        <v>16</v>
      </c>
      <c r="D12" s="164" t="s">
        <v>721</v>
      </c>
      <c r="E12" s="22">
        <v>1004</v>
      </c>
      <c r="F12" s="164" t="s">
        <v>722</v>
      </c>
      <c r="G12" s="22">
        <v>1078</v>
      </c>
      <c r="H12" s="164" t="s">
        <v>724</v>
      </c>
      <c r="I12" s="22">
        <v>3073</v>
      </c>
      <c r="J12" s="164" t="s">
        <v>727</v>
      </c>
      <c r="K12" s="22">
        <v>1096</v>
      </c>
      <c r="L12" s="164" t="s">
        <v>748</v>
      </c>
      <c r="M12" s="22">
        <v>984</v>
      </c>
      <c r="N12" s="164" t="s">
        <v>749</v>
      </c>
      <c r="O12" s="22">
        <v>1059</v>
      </c>
      <c r="P12" s="164" t="s">
        <v>752</v>
      </c>
      <c r="Q12" s="22">
        <v>1007</v>
      </c>
      <c r="R12" s="164" t="s">
        <v>768</v>
      </c>
      <c r="S12" s="22">
        <v>2970</v>
      </c>
      <c r="T12" s="164" t="s">
        <v>778</v>
      </c>
      <c r="U12" s="22">
        <v>2990</v>
      </c>
      <c r="V12" s="164" t="s">
        <v>783</v>
      </c>
      <c r="W12" s="22">
        <v>1115</v>
      </c>
      <c r="X12" s="164" t="s">
        <v>788</v>
      </c>
      <c r="Y12" s="22">
        <v>3098</v>
      </c>
      <c r="Z12" s="164" t="s">
        <v>789</v>
      </c>
      <c r="AA12" s="22">
        <v>1354</v>
      </c>
      <c r="AB12" s="164" t="s">
        <v>797</v>
      </c>
      <c r="AC12" s="22">
        <v>1292</v>
      </c>
      <c r="AD12" s="164" t="s">
        <v>800</v>
      </c>
      <c r="AE12" s="22">
        <v>982</v>
      </c>
      <c r="AF12" s="164" t="s">
        <v>813</v>
      </c>
      <c r="AG12" s="22">
        <v>919</v>
      </c>
      <c r="AH12" s="164" t="s">
        <v>822</v>
      </c>
      <c r="AI12" s="22">
        <v>2870</v>
      </c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173827</v>
      </c>
      <c r="C37" s="23">
        <f>SUM(C6:C36)</f>
        <v>95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0</v>
      </c>
      <c r="C41" s="110">
        <v>1</v>
      </c>
      <c r="D41" s="110">
        <f>C6</f>
        <v>0</v>
      </c>
      <c r="E41" s="110">
        <f>D41</f>
        <v>0</v>
      </c>
      <c r="F41" s="110"/>
    </row>
    <row r="42" spans="1:85" ht="15" x14ac:dyDescent="0.25">
      <c r="A42" s="109"/>
      <c r="B42" s="110">
        <f t="shared" ref="B42:B71" si="2">B41+B7</f>
        <v>27289</v>
      </c>
      <c r="C42" s="110">
        <v>2</v>
      </c>
      <c r="D42" s="110">
        <f>C7</f>
        <v>18</v>
      </c>
      <c r="E42" s="110">
        <f>E41+D42</f>
        <v>18</v>
      </c>
      <c r="F42" s="110"/>
    </row>
    <row r="43" spans="1:85" ht="15" x14ac:dyDescent="0.25">
      <c r="A43" s="109"/>
      <c r="B43" s="110">
        <f t="shared" si="2"/>
        <v>69680</v>
      </c>
      <c r="C43" s="110">
        <v>3</v>
      </c>
      <c r="D43" s="110">
        <f t="shared" ref="D43:D71" si="3">C8</f>
        <v>23</v>
      </c>
      <c r="E43" s="110">
        <f>E42+D43</f>
        <v>41</v>
      </c>
      <c r="F43" s="110"/>
    </row>
    <row r="44" spans="1:85" ht="15" x14ac:dyDescent="0.25">
      <c r="A44" s="109"/>
      <c r="B44" s="110">
        <f t="shared" si="2"/>
        <v>98708</v>
      </c>
      <c r="C44" s="110">
        <v>4</v>
      </c>
      <c r="D44" s="110">
        <f t="shared" si="3"/>
        <v>12</v>
      </c>
      <c r="E44" s="110">
        <f t="shared" ref="E44:E71" si="4">E43+D44</f>
        <v>53</v>
      </c>
      <c r="F44" s="110"/>
    </row>
    <row r="45" spans="1:85" ht="15" x14ac:dyDescent="0.25">
      <c r="A45" s="109"/>
      <c r="B45" s="110">
        <f t="shared" si="2"/>
        <v>98708</v>
      </c>
      <c r="C45" s="110">
        <v>5</v>
      </c>
      <c r="D45" s="110">
        <f t="shared" si="3"/>
        <v>0</v>
      </c>
      <c r="E45" s="110">
        <f t="shared" si="4"/>
        <v>53</v>
      </c>
      <c r="F45" s="110"/>
    </row>
    <row r="46" spans="1:85" ht="15" x14ac:dyDescent="0.25">
      <c r="A46" s="109"/>
      <c r="B46" s="110">
        <f t="shared" si="2"/>
        <v>146936</v>
      </c>
      <c r="C46" s="110">
        <v>6</v>
      </c>
      <c r="D46" s="110">
        <f t="shared" si="3"/>
        <v>26</v>
      </c>
      <c r="E46" s="110">
        <f t="shared" si="4"/>
        <v>79</v>
      </c>
      <c r="F46" s="110"/>
    </row>
    <row r="47" spans="1:85" ht="15" x14ac:dyDescent="0.25">
      <c r="A47" s="109"/>
      <c r="B47" s="110">
        <f t="shared" si="2"/>
        <v>173827</v>
      </c>
      <c r="C47" s="110">
        <v>7</v>
      </c>
      <c r="D47" s="110">
        <f t="shared" si="3"/>
        <v>16</v>
      </c>
      <c r="E47" s="110">
        <f t="shared" si="4"/>
        <v>95</v>
      </c>
      <c r="F47" s="110"/>
    </row>
    <row r="48" spans="1:85" ht="15" x14ac:dyDescent="0.25">
      <c r="A48" s="109"/>
      <c r="B48" s="110">
        <f t="shared" si="2"/>
        <v>173827</v>
      </c>
      <c r="C48" s="110">
        <v>8</v>
      </c>
      <c r="D48" s="110">
        <f t="shared" si="3"/>
        <v>0</v>
      </c>
      <c r="E48" s="110">
        <f t="shared" si="4"/>
        <v>95</v>
      </c>
      <c r="F48" s="110"/>
    </row>
    <row r="49" spans="1:6" ht="15" x14ac:dyDescent="0.25">
      <c r="A49" s="109"/>
      <c r="B49" s="110">
        <f t="shared" si="2"/>
        <v>173827</v>
      </c>
      <c r="C49" s="110">
        <v>9</v>
      </c>
      <c r="D49" s="110">
        <f t="shared" si="3"/>
        <v>0</v>
      </c>
      <c r="E49" s="110">
        <f t="shared" si="4"/>
        <v>95</v>
      </c>
      <c r="F49" s="110"/>
    </row>
    <row r="50" spans="1:6" ht="15" x14ac:dyDescent="0.25">
      <c r="A50" s="109"/>
      <c r="B50" s="110">
        <f t="shared" si="2"/>
        <v>173827</v>
      </c>
      <c r="C50" s="110">
        <v>10</v>
      </c>
      <c r="D50" s="110">
        <f t="shared" si="3"/>
        <v>0</v>
      </c>
      <c r="E50" s="110">
        <f t="shared" si="4"/>
        <v>95</v>
      </c>
      <c r="F50" s="110"/>
    </row>
    <row r="51" spans="1:6" ht="15" x14ac:dyDescent="0.25">
      <c r="A51" s="109"/>
      <c r="B51" s="110">
        <f t="shared" si="2"/>
        <v>173827</v>
      </c>
      <c r="C51" s="110">
        <v>11</v>
      </c>
      <c r="D51" s="110">
        <f t="shared" si="3"/>
        <v>0</v>
      </c>
      <c r="E51" s="110">
        <f t="shared" si="4"/>
        <v>95</v>
      </c>
      <c r="F51" s="110"/>
    </row>
    <row r="52" spans="1:6" ht="15" x14ac:dyDescent="0.25">
      <c r="A52" s="109"/>
      <c r="B52" s="110">
        <f t="shared" si="2"/>
        <v>173827</v>
      </c>
      <c r="C52" s="110">
        <v>12</v>
      </c>
      <c r="D52" s="110">
        <f t="shared" si="3"/>
        <v>0</v>
      </c>
      <c r="E52" s="110">
        <f t="shared" si="4"/>
        <v>95</v>
      </c>
      <c r="F52" s="110"/>
    </row>
    <row r="53" spans="1:6" ht="15" x14ac:dyDescent="0.25">
      <c r="A53" s="109"/>
      <c r="B53" s="110">
        <f t="shared" si="2"/>
        <v>173827</v>
      </c>
      <c r="C53" s="110">
        <v>13</v>
      </c>
      <c r="D53" s="110">
        <f t="shared" si="3"/>
        <v>0</v>
      </c>
      <c r="E53" s="110">
        <f t="shared" si="4"/>
        <v>95</v>
      </c>
      <c r="F53" s="110"/>
    </row>
    <row r="54" spans="1:6" ht="15" x14ac:dyDescent="0.25">
      <c r="A54" s="109"/>
      <c r="B54" s="110">
        <f t="shared" si="2"/>
        <v>173827</v>
      </c>
      <c r="C54" s="110">
        <v>14</v>
      </c>
      <c r="D54" s="110">
        <f t="shared" si="3"/>
        <v>0</v>
      </c>
      <c r="E54" s="110">
        <f t="shared" si="4"/>
        <v>95</v>
      </c>
      <c r="F54" s="110"/>
    </row>
    <row r="55" spans="1:6" ht="15" x14ac:dyDescent="0.25">
      <c r="A55" s="109"/>
      <c r="B55" s="110">
        <f t="shared" si="2"/>
        <v>173827</v>
      </c>
      <c r="C55" s="110">
        <v>15</v>
      </c>
      <c r="D55" s="110">
        <f t="shared" si="3"/>
        <v>0</v>
      </c>
      <c r="E55" s="110">
        <f t="shared" si="4"/>
        <v>95</v>
      </c>
      <c r="F55" s="110"/>
    </row>
    <row r="56" spans="1:6" ht="15" x14ac:dyDescent="0.25">
      <c r="A56" s="109"/>
      <c r="B56" s="110">
        <f t="shared" si="2"/>
        <v>173827</v>
      </c>
      <c r="C56" s="110">
        <v>16</v>
      </c>
      <c r="D56" s="110">
        <f t="shared" si="3"/>
        <v>0</v>
      </c>
      <c r="E56" s="110">
        <f t="shared" si="4"/>
        <v>95</v>
      </c>
      <c r="F56" s="110"/>
    </row>
    <row r="57" spans="1:6" ht="15" x14ac:dyDescent="0.25">
      <c r="A57" s="109"/>
      <c r="B57" s="110">
        <f t="shared" si="2"/>
        <v>173827</v>
      </c>
      <c r="C57" s="110">
        <v>17</v>
      </c>
      <c r="D57" s="110">
        <f t="shared" si="3"/>
        <v>0</v>
      </c>
      <c r="E57" s="110">
        <f t="shared" si="4"/>
        <v>95</v>
      </c>
      <c r="F57" s="110"/>
    </row>
    <row r="58" spans="1:6" x14ac:dyDescent="0.25">
      <c r="A58" s="109"/>
      <c r="B58" s="110">
        <f t="shared" si="2"/>
        <v>173827</v>
      </c>
      <c r="C58" s="110">
        <v>18</v>
      </c>
      <c r="D58" s="110">
        <f t="shared" si="3"/>
        <v>0</v>
      </c>
      <c r="E58" s="110">
        <f t="shared" si="4"/>
        <v>95</v>
      </c>
      <c r="F58" s="111"/>
    </row>
    <row r="59" spans="1:6" x14ac:dyDescent="0.25">
      <c r="A59" s="109"/>
      <c r="B59" s="110">
        <f t="shared" si="2"/>
        <v>173827</v>
      </c>
      <c r="C59" s="110">
        <v>19</v>
      </c>
      <c r="D59" s="110">
        <f t="shared" si="3"/>
        <v>0</v>
      </c>
      <c r="E59" s="110">
        <f t="shared" si="4"/>
        <v>95</v>
      </c>
      <c r="F59" s="111"/>
    </row>
    <row r="60" spans="1:6" x14ac:dyDescent="0.25">
      <c r="A60" s="109"/>
      <c r="B60" s="110">
        <f t="shared" si="2"/>
        <v>173827</v>
      </c>
      <c r="C60" s="110">
        <v>20</v>
      </c>
      <c r="D60" s="110">
        <f t="shared" si="3"/>
        <v>0</v>
      </c>
      <c r="E60" s="110">
        <f t="shared" si="4"/>
        <v>95</v>
      </c>
      <c r="F60" s="111"/>
    </row>
    <row r="61" spans="1:6" x14ac:dyDescent="0.25">
      <c r="A61" s="109"/>
      <c r="B61" s="110">
        <f t="shared" si="2"/>
        <v>173827</v>
      </c>
      <c r="C61" s="110">
        <v>21</v>
      </c>
      <c r="D61" s="110">
        <f t="shared" si="3"/>
        <v>0</v>
      </c>
      <c r="E61" s="110">
        <f t="shared" si="4"/>
        <v>95</v>
      </c>
      <c r="F61" s="111"/>
    </row>
    <row r="62" spans="1:6" x14ac:dyDescent="0.25">
      <c r="A62" s="109"/>
      <c r="B62" s="110">
        <f t="shared" si="2"/>
        <v>173827</v>
      </c>
      <c r="C62" s="110">
        <v>22</v>
      </c>
      <c r="D62" s="110">
        <f t="shared" si="3"/>
        <v>0</v>
      </c>
      <c r="E62" s="110">
        <f t="shared" si="4"/>
        <v>95</v>
      </c>
      <c r="F62" s="111"/>
    </row>
    <row r="63" spans="1:6" x14ac:dyDescent="0.25">
      <c r="A63" s="109"/>
      <c r="B63" s="110">
        <f t="shared" si="2"/>
        <v>173827</v>
      </c>
      <c r="C63" s="110">
        <v>23</v>
      </c>
      <c r="D63" s="110">
        <f t="shared" si="3"/>
        <v>0</v>
      </c>
      <c r="E63" s="110">
        <f t="shared" si="4"/>
        <v>95</v>
      </c>
      <c r="F63" s="111"/>
    </row>
    <row r="64" spans="1:6" x14ac:dyDescent="0.25">
      <c r="A64" s="109"/>
      <c r="B64" s="110">
        <f t="shared" si="2"/>
        <v>173827</v>
      </c>
      <c r="C64" s="110">
        <v>24</v>
      </c>
      <c r="D64" s="110">
        <f t="shared" si="3"/>
        <v>0</v>
      </c>
      <c r="E64" s="110">
        <f t="shared" si="4"/>
        <v>95</v>
      </c>
      <c r="F64" s="111"/>
    </row>
    <row r="65" spans="1:6" x14ac:dyDescent="0.25">
      <c r="A65" s="109"/>
      <c r="B65" s="110">
        <f t="shared" si="2"/>
        <v>173827</v>
      </c>
      <c r="C65" s="110">
        <v>25</v>
      </c>
      <c r="D65" s="110">
        <f t="shared" si="3"/>
        <v>0</v>
      </c>
      <c r="E65" s="110">
        <f t="shared" si="4"/>
        <v>95</v>
      </c>
      <c r="F65" s="111"/>
    </row>
    <row r="66" spans="1:6" x14ac:dyDescent="0.25">
      <c r="A66" s="109"/>
      <c r="B66" s="110">
        <f t="shared" si="2"/>
        <v>173827</v>
      </c>
      <c r="C66" s="110">
        <v>26</v>
      </c>
      <c r="D66" s="110">
        <f t="shared" si="3"/>
        <v>0</v>
      </c>
      <c r="E66" s="110">
        <f t="shared" si="4"/>
        <v>95</v>
      </c>
      <c r="F66" s="111"/>
    </row>
    <row r="67" spans="1:6" x14ac:dyDescent="0.25">
      <c r="A67" s="109"/>
      <c r="B67" s="110">
        <f t="shared" si="2"/>
        <v>173827</v>
      </c>
      <c r="C67" s="110">
        <v>27</v>
      </c>
      <c r="D67" s="110">
        <f t="shared" si="3"/>
        <v>0</v>
      </c>
      <c r="E67" s="110">
        <f t="shared" si="4"/>
        <v>95</v>
      </c>
      <c r="F67" s="111"/>
    </row>
    <row r="68" spans="1:6" x14ac:dyDescent="0.25">
      <c r="A68" s="109"/>
      <c r="B68" s="110">
        <f t="shared" si="2"/>
        <v>173827</v>
      </c>
      <c r="C68" s="110">
        <v>28</v>
      </c>
      <c r="D68" s="110">
        <f t="shared" si="3"/>
        <v>0</v>
      </c>
      <c r="E68" s="110">
        <f t="shared" si="4"/>
        <v>95</v>
      </c>
      <c r="F68" s="111"/>
    </row>
    <row r="69" spans="1:6" x14ac:dyDescent="0.25">
      <c r="A69" s="109"/>
      <c r="B69" s="110">
        <f t="shared" si="2"/>
        <v>173827</v>
      </c>
      <c r="C69" s="110">
        <v>29</v>
      </c>
      <c r="D69" s="110">
        <f t="shared" si="3"/>
        <v>0</v>
      </c>
      <c r="E69" s="110">
        <f t="shared" si="4"/>
        <v>95</v>
      </c>
      <c r="F69" s="111"/>
    </row>
    <row r="70" spans="1:6" x14ac:dyDescent="0.25">
      <c r="A70" s="109"/>
      <c r="B70" s="110">
        <f t="shared" si="2"/>
        <v>173827</v>
      </c>
      <c r="C70" s="110">
        <v>30</v>
      </c>
      <c r="D70" s="110">
        <f t="shared" si="3"/>
        <v>0</v>
      </c>
      <c r="E70" s="110">
        <f t="shared" si="4"/>
        <v>95</v>
      </c>
      <c r="F70" s="111"/>
    </row>
    <row r="71" spans="1:6" x14ac:dyDescent="0.25">
      <c r="A71" s="109"/>
      <c r="B71" s="110">
        <f t="shared" si="2"/>
        <v>173827</v>
      </c>
      <c r="C71" s="110">
        <v>31</v>
      </c>
      <c r="D71" s="110">
        <f t="shared" si="3"/>
        <v>0</v>
      </c>
      <c r="E71" s="110">
        <f t="shared" si="4"/>
        <v>95</v>
      </c>
      <c r="F71" s="111"/>
    </row>
  </sheetData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A763-03B5-4CF2-917A-9DA96B9243A6}">
  <sheetPr codeName="Sheet110"/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0" sqref="D10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9.140625" style="1" bestFit="1" customWidth="1"/>
    <col min="5" max="5" width="20.7109375" style="1"/>
    <col min="6" max="6" width="20.7109375" style="5"/>
    <col min="7" max="17" width="20.7109375" style="1"/>
    <col min="18" max="18" width="25.7109375" style="1" bestFit="1" customWidth="1"/>
    <col min="19" max="19" width="20.7109375" style="1"/>
    <col min="20" max="20" width="24.85546875" style="1" bestFit="1" customWidth="1"/>
    <col min="21" max="27" width="20.7109375" style="1"/>
    <col min="28" max="28" width="30.140625" style="1" bestFit="1" customWidth="1"/>
    <col min="29" max="16384" width="20.7109375" style="1"/>
  </cols>
  <sheetData>
    <row r="1" spans="1:85" ht="30" customHeight="1" x14ac:dyDescent="0.25">
      <c r="A1" s="63" t="s">
        <v>32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167"/>
      <c r="E4" s="167"/>
      <c r="F4" s="167"/>
      <c r="G4" s="167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166" t="s">
        <v>115</v>
      </c>
      <c r="C5" s="166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1547</v>
      </c>
      <c r="C6" s="60">
        <f>COUNTA(D6,F6,H6,J6,N6,P6,R6,T6,V6,X6,AB6,AD6,AH6,AL6,AN6,AP6,AR6,AJ6,AF6,AV6,AX6,AZ6,BB6,BD6,BF6,BH6,BJ6,BN6,BR6,BP6,BL6,BT6,BV6,BX6,BZ6,CB6,CD6,CF6,L6,Z6,AT6)</f>
        <v>1</v>
      </c>
      <c r="D6" s="164" t="s">
        <v>382</v>
      </c>
      <c r="E6" s="22">
        <v>1547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2594</v>
      </c>
      <c r="C7" s="60">
        <f t="shared" ref="C7:C36" si="1">COUNTA(D7,F7,H7,J7,N7,P7,R7,T7,V7,X7,AB7,AD7,AH7,AL7,AN7,AP7,AR7,AJ7,AF7,AV7,AX7,AZ7,BB7,BD7,BF7,BH7,BJ7,BN7,BR7,BP7,BL7,BT7,BV7,BX7,BZ7,CB7,CD7,CF7,L7,Z7,AT7)</f>
        <v>1</v>
      </c>
      <c r="D7" s="164" t="s">
        <v>407</v>
      </c>
      <c r="E7" s="22">
        <v>2594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3281</v>
      </c>
      <c r="C9" s="60">
        <f t="shared" si="1"/>
        <v>1</v>
      </c>
      <c r="D9" s="164" t="s">
        <v>565</v>
      </c>
      <c r="E9" s="22">
        <v>3281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7974</v>
      </c>
      <c r="C10" s="60">
        <f t="shared" si="1"/>
        <v>5</v>
      </c>
      <c r="D10" s="22" t="s">
        <v>609</v>
      </c>
      <c r="E10" s="22">
        <v>2001</v>
      </c>
      <c r="F10" s="22" t="s">
        <v>621</v>
      </c>
      <c r="G10" s="22">
        <v>2246</v>
      </c>
      <c r="H10" s="22" t="s">
        <v>622</v>
      </c>
      <c r="I10" s="22">
        <v>1002</v>
      </c>
      <c r="J10" s="22" t="s">
        <v>638</v>
      </c>
      <c r="K10" s="22">
        <v>1487</v>
      </c>
      <c r="L10" s="22" t="s">
        <v>738</v>
      </c>
      <c r="M10" s="22">
        <v>1238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15396</v>
      </c>
      <c r="C37" s="23">
        <f>SUM(C6:C36)</f>
        <v>8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1547</v>
      </c>
      <c r="C41" s="110">
        <v>1</v>
      </c>
      <c r="D41" s="110">
        <f>C6</f>
        <v>1</v>
      </c>
      <c r="E41" s="110">
        <f>D41</f>
        <v>1</v>
      </c>
      <c r="F41" s="110"/>
    </row>
    <row r="42" spans="1:85" ht="15" x14ac:dyDescent="0.25">
      <c r="A42" s="109"/>
      <c r="B42" s="110">
        <f t="shared" ref="B42:B71" si="2">B41+B7</f>
        <v>4141</v>
      </c>
      <c r="C42" s="110">
        <v>2</v>
      </c>
      <c r="D42" s="110">
        <f>C7</f>
        <v>1</v>
      </c>
      <c r="E42" s="110">
        <f>E41+D42</f>
        <v>2</v>
      </c>
      <c r="F42" s="110"/>
    </row>
    <row r="43" spans="1:85" ht="15" x14ac:dyDescent="0.25">
      <c r="A43" s="109"/>
      <c r="B43" s="110">
        <f t="shared" si="2"/>
        <v>4141</v>
      </c>
      <c r="C43" s="110">
        <v>3</v>
      </c>
      <c r="D43" s="110">
        <f t="shared" ref="D43:D71" si="3">C8</f>
        <v>0</v>
      </c>
      <c r="E43" s="110">
        <f>E42+D43</f>
        <v>2</v>
      </c>
      <c r="F43" s="110"/>
    </row>
    <row r="44" spans="1:85" ht="15" x14ac:dyDescent="0.25">
      <c r="A44" s="109"/>
      <c r="B44" s="110">
        <f t="shared" si="2"/>
        <v>7422</v>
      </c>
      <c r="C44" s="110">
        <v>4</v>
      </c>
      <c r="D44" s="110">
        <f t="shared" si="3"/>
        <v>1</v>
      </c>
      <c r="E44" s="110">
        <f t="shared" ref="E44:E71" si="4">E43+D44</f>
        <v>3</v>
      </c>
      <c r="F44" s="110"/>
    </row>
    <row r="45" spans="1:85" ht="15" x14ac:dyDescent="0.25">
      <c r="A45" s="109"/>
      <c r="B45" s="110">
        <f t="shared" si="2"/>
        <v>15396</v>
      </c>
      <c r="C45" s="110">
        <v>5</v>
      </c>
      <c r="D45" s="110">
        <f t="shared" si="3"/>
        <v>5</v>
      </c>
      <c r="E45" s="110">
        <f t="shared" si="4"/>
        <v>8</v>
      </c>
      <c r="F45" s="110"/>
    </row>
    <row r="46" spans="1:85" ht="15" x14ac:dyDescent="0.25">
      <c r="A46" s="109"/>
      <c r="B46" s="110">
        <f t="shared" si="2"/>
        <v>15396</v>
      </c>
      <c r="C46" s="110">
        <v>6</v>
      </c>
      <c r="D46" s="110">
        <f t="shared" si="3"/>
        <v>0</v>
      </c>
      <c r="E46" s="110">
        <f t="shared" si="4"/>
        <v>8</v>
      </c>
      <c r="F46" s="110"/>
    </row>
    <row r="47" spans="1:85" ht="15" x14ac:dyDescent="0.25">
      <c r="A47" s="109"/>
      <c r="B47" s="110">
        <f t="shared" si="2"/>
        <v>15396</v>
      </c>
      <c r="C47" s="110">
        <v>7</v>
      </c>
      <c r="D47" s="110">
        <f t="shared" si="3"/>
        <v>0</v>
      </c>
      <c r="E47" s="110">
        <f t="shared" si="4"/>
        <v>8</v>
      </c>
      <c r="F47" s="110"/>
    </row>
    <row r="48" spans="1:85" ht="15" x14ac:dyDescent="0.25">
      <c r="A48" s="109"/>
      <c r="B48" s="110">
        <f t="shared" si="2"/>
        <v>15396</v>
      </c>
      <c r="C48" s="110">
        <v>8</v>
      </c>
      <c r="D48" s="110">
        <f t="shared" si="3"/>
        <v>0</v>
      </c>
      <c r="E48" s="110">
        <f t="shared" si="4"/>
        <v>8</v>
      </c>
      <c r="F48" s="110"/>
    </row>
    <row r="49" spans="1:6" ht="15" x14ac:dyDescent="0.25">
      <c r="A49" s="109"/>
      <c r="B49" s="110">
        <f t="shared" si="2"/>
        <v>15396</v>
      </c>
      <c r="C49" s="110">
        <v>9</v>
      </c>
      <c r="D49" s="110">
        <f t="shared" si="3"/>
        <v>0</v>
      </c>
      <c r="E49" s="110">
        <f t="shared" si="4"/>
        <v>8</v>
      </c>
      <c r="F49" s="110"/>
    </row>
    <row r="50" spans="1:6" ht="15" x14ac:dyDescent="0.25">
      <c r="A50" s="109"/>
      <c r="B50" s="110">
        <f t="shared" si="2"/>
        <v>15396</v>
      </c>
      <c r="C50" s="110">
        <v>10</v>
      </c>
      <c r="D50" s="110">
        <f t="shared" si="3"/>
        <v>0</v>
      </c>
      <c r="E50" s="110">
        <f t="shared" si="4"/>
        <v>8</v>
      </c>
      <c r="F50" s="110"/>
    </row>
    <row r="51" spans="1:6" ht="15" x14ac:dyDescent="0.25">
      <c r="A51" s="109"/>
      <c r="B51" s="110">
        <f t="shared" si="2"/>
        <v>15396</v>
      </c>
      <c r="C51" s="110">
        <v>11</v>
      </c>
      <c r="D51" s="110">
        <f t="shared" si="3"/>
        <v>0</v>
      </c>
      <c r="E51" s="110">
        <f t="shared" si="4"/>
        <v>8</v>
      </c>
      <c r="F51" s="110"/>
    </row>
    <row r="52" spans="1:6" ht="15" x14ac:dyDescent="0.25">
      <c r="A52" s="109"/>
      <c r="B52" s="110">
        <f t="shared" si="2"/>
        <v>15396</v>
      </c>
      <c r="C52" s="110">
        <v>12</v>
      </c>
      <c r="D52" s="110">
        <f t="shared" si="3"/>
        <v>0</v>
      </c>
      <c r="E52" s="110">
        <f t="shared" si="4"/>
        <v>8</v>
      </c>
      <c r="F52" s="110"/>
    </row>
    <row r="53" spans="1:6" ht="15" x14ac:dyDescent="0.25">
      <c r="A53" s="109"/>
      <c r="B53" s="110">
        <f t="shared" si="2"/>
        <v>15396</v>
      </c>
      <c r="C53" s="110">
        <v>13</v>
      </c>
      <c r="D53" s="110">
        <f t="shared" si="3"/>
        <v>0</v>
      </c>
      <c r="E53" s="110">
        <f t="shared" si="4"/>
        <v>8</v>
      </c>
      <c r="F53" s="110"/>
    </row>
    <row r="54" spans="1:6" ht="15" x14ac:dyDescent="0.25">
      <c r="A54" s="109"/>
      <c r="B54" s="110">
        <f t="shared" si="2"/>
        <v>15396</v>
      </c>
      <c r="C54" s="110">
        <v>14</v>
      </c>
      <c r="D54" s="110">
        <f t="shared" si="3"/>
        <v>0</v>
      </c>
      <c r="E54" s="110">
        <f t="shared" si="4"/>
        <v>8</v>
      </c>
      <c r="F54" s="110"/>
    </row>
    <row r="55" spans="1:6" ht="15" x14ac:dyDescent="0.25">
      <c r="A55" s="109"/>
      <c r="B55" s="110">
        <f t="shared" si="2"/>
        <v>15396</v>
      </c>
      <c r="C55" s="110">
        <v>15</v>
      </c>
      <c r="D55" s="110">
        <f t="shared" si="3"/>
        <v>0</v>
      </c>
      <c r="E55" s="110">
        <f t="shared" si="4"/>
        <v>8</v>
      </c>
      <c r="F55" s="110"/>
    </row>
    <row r="56" spans="1:6" ht="15" x14ac:dyDescent="0.25">
      <c r="A56" s="109"/>
      <c r="B56" s="110">
        <f t="shared" si="2"/>
        <v>15396</v>
      </c>
      <c r="C56" s="110">
        <v>16</v>
      </c>
      <c r="D56" s="110">
        <f t="shared" si="3"/>
        <v>0</v>
      </c>
      <c r="E56" s="110">
        <f t="shared" si="4"/>
        <v>8</v>
      </c>
      <c r="F56" s="110"/>
    </row>
    <row r="57" spans="1:6" ht="15" x14ac:dyDescent="0.25">
      <c r="A57" s="109"/>
      <c r="B57" s="110">
        <f t="shared" si="2"/>
        <v>15396</v>
      </c>
      <c r="C57" s="110">
        <v>17</v>
      </c>
      <c r="D57" s="110">
        <f t="shared" si="3"/>
        <v>0</v>
      </c>
      <c r="E57" s="110">
        <f t="shared" si="4"/>
        <v>8</v>
      </c>
      <c r="F57" s="110"/>
    </row>
    <row r="58" spans="1:6" x14ac:dyDescent="0.25">
      <c r="A58" s="109"/>
      <c r="B58" s="110">
        <f t="shared" si="2"/>
        <v>15396</v>
      </c>
      <c r="C58" s="110">
        <v>18</v>
      </c>
      <c r="D58" s="110">
        <f t="shared" si="3"/>
        <v>0</v>
      </c>
      <c r="E58" s="110">
        <f t="shared" si="4"/>
        <v>8</v>
      </c>
      <c r="F58" s="111"/>
    </row>
    <row r="59" spans="1:6" x14ac:dyDescent="0.25">
      <c r="A59" s="109"/>
      <c r="B59" s="110">
        <f t="shared" si="2"/>
        <v>15396</v>
      </c>
      <c r="C59" s="110">
        <v>19</v>
      </c>
      <c r="D59" s="110">
        <f t="shared" si="3"/>
        <v>0</v>
      </c>
      <c r="E59" s="110">
        <f t="shared" si="4"/>
        <v>8</v>
      </c>
      <c r="F59" s="111"/>
    </row>
    <row r="60" spans="1:6" x14ac:dyDescent="0.25">
      <c r="A60" s="109"/>
      <c r="B60" s="110">
        <f t="shared" si="2"/>
        <v>15396</v>
      </c>
      <c r="C60" s="110">
        <v>20</v>
      </c>
      <c r="D60" s="110">
        <f t="shared" si="3"/>
        <v>0</v>
      </c>
      <c r="E60" s="110">
        <f t="shared" si="4"/>
        <v>8</v>
      </c>
      <c r="F60" s="111"/>
    </row>
    <row r="61" spans="1:6" x14ac:dyDescent="0.25">
      <c r="A61" s="109"/>
      <c r="B61" s="110">
        <f t="shared" si="2"/>
        <v>15396</v>
      </c>
      <c r="C61" s="110">
        <v>21</v>
      </c>
      <c r="D61" s="110">
        <f t="shared" si="3"/>
        <v>0</v>
      </c>
      <c r="E61" s="110">
        <f t="shared" si="4"/>
        <v>8</v>
      </c>
      <c r="F61" s="111"/>
    </row>
    <row r="62" spans="1:6" x14ac:dyDescent="0.25">
      <c r="A62" s="109"/>
      <c r="B62" s="110">
        <f t="shared" si="2"/>
        <v>15396</v>
      </c>
      <c r="C62" s="110">
        <v>22</v>
      </c>
      <c r="D62" s="110">
        <f t="shared" si="3"/>
        <v>0</v>
      </c>
      <c r="E62" s="110">
        <f t="shared" si="4"/>
        <v>8</v>
      </c>
      <c r="F62" s="111"/>
    </row>
    <row r="63" spans="1:6" x14ac:dyDescent="0.25">
      <c r="A63" s="109"/>
      <c r="B63" s="110">
        <f t="shared" si="2"/>
        <v>15396</v>
      </c>
      <c r="C63" s="110">
        <v>23</v>
      </c>
      <c r="D63" s="110">
        <f t="shared" si="3"/>
        <v>0</v>
      </c>
      <c r="E63" s="110">
        <f t="shared" si="4"/>
        <v>8</v>
      </c>
      <c r="F63" s="111"/>
    </row>
    <row r="64" spans="1:6" x14ac:dyDescent="0.25">
      <c r="A64" s="109"/>
      <c r="B64" s="110">
        <f t="shared" si="2"/>
        <v>15396</v>
      </c>
      <c r="C64" s="110">
        <v>24</v>
      </c>
      <c r="D64" s="110">
        <f t="shared" si="3"/>
        <v>0</v>
      </c>
      <c r="E64" s="110">
        <f t="shared" si="4"/>
        <v>8</v>
      </c>
      <c r="F64" s="111"/>
    </row>
    <row r="65" spans="1:6" x14ac:dyDescent="0.25">
      <c r="A65" s="109"/>
      <c r="B65" s="110">
        <f t="shared" si="2"/>
        <v>15396</v>
      </c>
      <c r="C65" s="110">
        <v>25</v>
      </c>
      <c r="D65" s="110">
        <f t="shared" si="3"/>
        <v>0</v>
      </c>
      <c r="E65" s="110">
        <f t="shared" si="4"/>
        <v>8</v>
      </c>
      <c r="F65" s="111"/>
    </row>
    <row r="66" spans="1:6" x14ac:dyDescent="0.25">
      <c r="A66" s="109"/>
      <c r="B66" s="110">
        <f t="shared" si="2"/>
        <v>15396</v>
      </c>
      <c r="C66" s="110">
        <v>26</v>
      </c>
      <c r="D66" s="110">
        <f t="shared" si="3"/>
        <v>0</v>
      </c>
      <c r="E66" s="110">
        <f t="shared" si="4"/>
        <v>8</v>
      </c>
      <c r="F66" s="111"/>
    </row>
    <row r="67" spans="1:6" x14ac:dyDescent="0.25">
      <c r="A67" s="109"/>
      <c r="B67" s="110">
        <f t="shared" si="2"/>
        <v>15396</v>
      </c>
      <c r="C67" s="110">
        <v>27</v>
      </c>
      <c r="D67" s="110">
        <f t="shared" si="3"/>
        <v>0</v>
      </c>
      <c r="E67" s="110">
        <f t="shared" si="4"/>
        <v>8</v>
      </c>
      <c r="F67" s="111"/>
    </row>
    <row r="68" spans="1:6" x14ac:dyDescent="0.25">
      <c r="A68" s="109"/>
      <c r="B68" s="110">
        <f t="shared" si="2"/>
        <v>15396</v>
      </c>
      <c r="C68" s="110">
        <v>28</v>
      </c>
      <c r="D68" s="110">
        <f t="shared" si="3"/>
        <v>0</v>
      </c>
      <c r="E68" s="110">
        <f t="shared" si="4"/>
        <v>8</v>
      </c>
      <c r="F68" s="111"/>
    </row>
    <row r="69" spans="1:6" x14ac:dyDescent="0.25">
      <c r="A69" s="109"/>
      <c r="B69" s="110">
        <f t="shared" si="2"/>
        <v>15396</v>
      </c>
      <c r="C69" s="110">
        <v>29</v>
      </c>
      <c r="D69" s="110">
        <f t="shared" si="3"/>
        <v>0</v>
      </c>
      <c r="E69" s="110">
        <f t="shared" si="4"/>
        <v>8</v>
      </c>
      <c r="F69" s="111"/>
    </row>
    <row r="70" spans="1:6" x14ac:dyDescent="0.25">
      <c r="A70" s="109"/>
      <c r="B70" s="110">
        <f t="shared" si="2"/>
        <v>15396</v>
      </c>
      <c r="C70" s="110">
        <v>30</v>
      </c>
      <c r="D70" s="110">
        <f t="shared" si="3"/>
        <v>0</v>
      </c>
      <c r="E70" s="110">
        <f t="shared" si="4"/>
        <v>8</v>
      </c>
      <c r="F70" s="111"/>
    </row>
    <row r="71" spans="1:6" x14ac:dyDescent="0.25">
      <c r="A71" s="109"/>
      <c r="B71" s="110">
        <f t="shared" si="2"/>
        <v>15396</v>
      </c>
      <c r="C71" s="110">
        <v>31</v>
      </c>
      <c r="D71" s="110">
        <f t="shared" si="3"/>
        <v>0</v>
      </c>
      <c r="E71" s="110">
        <f t="shared" si="4"/>
        <v>8</v>
      </c>
      <c r="F71" s="111"/>
    </row>
  </sheetData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:CG71"/>
  <sheetViews>
    <sheetView rightToLeft="1" zoomScaleNormal="100" workbookViewId="0">
      <pane xSplit="3" ySplit="5" topLeftCell="Q6" activePane="bottomRight" state="frozen"/>
      <selection pane="topRight" activeCell="D1" sqref="D1"/>
      <selection pane="bottomLeft" activeCell="A6" sqref="A6"/>
      <selection pane="bottomRight" activeCell="V12" sqref="V12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41.28515625" style="1" bestFit="1" customWidth="1"/>
    <col min="5" max="5" width="20.7109375" style="1"/>
    <col min="6" max="6" width="35.7109375" style="5" bestFit="1" customWidth="1"/>
    <col min="7" max="16384" width="20.7109375" style="1"/>
  </cols>
  <sheetData>
    <row r="1" spans="1:85" ht="30" customHeight="1" x14ac:dyDescent="0.25">
      <c r="A1" s="63" t="s">
        <v>44</v>
      </c>
      <c r="B1" s="62" t="s">
        <v>23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6779</v>
      </c>
      <c r="C6" s="60">
        <f>COUNTA(D6,F6,H6,J6,N6,P6,R6,T6,V6,X6,AB6,AD6,AH6,AL6,AN6,AP6,AR6,AJ6,AF6,AV6,AX6,AZ6,BB6,BD6,BF6,BH6,BJ6,BN6,BR6,BP6,BL6,BT6,BV6,BX6,BZ6,CB6,CD6,CF6,L6,Z6,AT6)</f>
        <v>4</v>
      </c>
      <c r="D6" s="175" t="s">
        <v>212</v>
      </c>
      <c r="E6" s="22">
        <v>1798</v>
      </c>
      <c r="F6" s="175" t="s">
        <v>213</v>
      </c>
      <c r="G6" s="22">
        <v>1026</v>
      </c>
      <c r="H6" s="175" t="s">
        <v>217</v>
      </c>
      <c r="I6" s="22">
        <v>999</v>
      </c>
      <c r="J6" s="175" t="s">
        <v>231</v>
      </c>
      <c r="K6" s="22">
        <v>2956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24547</v>
      </c>
      <c r="C8" s="60">
        <f t="shared" si="1"/>
        <v>13</v>
      </c>
      <c r="D8" s="164" t="s">
        <v>427</v>
      </c>
      <c r="E8" s="22">
        <v>1214</v>
      </c>
      <c r="F8" s="164" t="s">
        <v>445</v>
      </c>
      <c r="G8" s="22">
        <v>2641</v>
      </c>
      <c r="H8" s="164" t="s">
        <v>446</v>
      </c>
      <c r="I8" s="22">
        <v>1126</v>
      </c>
      <c r="J8" s="164" t="s">
        <v>447</v>
      </c>
      <c r="K8" s="22">
        <v>2642</v>
      </c>
      <c r="L8" s="164" t="s">
        <v>449</v>
      </c>
      <c r="M8" s="22">
        <v>2559</v>
      </c>
      <c r="N8" s="164" t="s">
        <v>467</v>
      </c>
      <c r="O8" s="22">
        <v>2013</v>
      </c>
      <c r="P8" s="164" t="s">
        <v>472</v>
      </c>
      <c r="Q8" s="22">
        <v>2492</v>
      </c>
      <c r="R8" s="164" t="s">
        <v>479</v>
      </c>
      <c r="S8" s="22">
        <v>1551</v>
      </c>
      <c r="T8" s="164" t="s">
        <v>481</v>
      </c>
      <c r="U8" s="22">
        <v>1203</v>
      </c>
      <c r="V8" s="164" t="s">
        <v>482</v>
      </c>
      <c r="W8" s="22">
        <v>1265</v>
      </c>
      <c r="X8" s="164" t="s">
        <v>485</v>
      </c>
      <c r="Y8" s="22">
        <v>2597</v>
      </c>
      <c r="Z8" s="164" t="s">
        <v>491</v>
      </c>
      <c r="AA8" s="22">
        <v>1097</v>
      </c>
      <c r="AB8" s="164" t="s">
        <v>510</v>
      </c>
      <c r="AC8" s="22">
        <v>2147</v>
      </c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0</v>
      </c>
      <c r="C9" s="60">
        <f t="shared" si="1"/>
        <v>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25048</v>
      </c>
      <c r="C12" s="60">
        <f t="shared" si="1"/>
        <v>12</v>
      </c>
      <c r="D12" s="164" t="s">
        <v>726</v>
      </c>
      <c r="E12" s="22">
        <v>3314</v>
      </c>
      <c r="F12" s="164" t="s">
        <v>750</v>
      </c>
      <c r="G12" s="22">
        <v>1068</v>
      </c>
      <c r="H12" s="164" t="s">
        <v>770</v>
      </c>
      <c r="I12" s="22">
        <v>1027</v>
      </c>
      <c r="J12" s="164" t="s">
        <v>779</v>
      </c>
      <c r="K12" s="22">
        <v>2723</v>
      </c>
      <c r="L12" s="164" t="s">
        <v>787</v>
      </c>
      <c r="M12" s="22">
        <v>3022</v>
      </c>
      <c r="N12" s="164" t="s">
        <v>791</v>
      </c>
      <c r="O12" s="22">
        <v>911</v>
      </c>
      <c r="P12" s="164" t="s">
        <v>801</v>
      </c>
      <c r="Q12" s="22">
        <v>3009</v>
      </c>
      <c r="R12" s="164" t="s">
        <v>810</v>
      </c>
      <c r="S12" s="22">
        <v>1085</v>
      </c>
      <c r="T12" s="164" t="s">
        <v>820</v>
      </c>
      <c r="U12" s="22">
        <v>1449</v>
      </c>
      <c r="V12" s="164" t="s">
        <v>827</v>
      </c>
      <c r="W12" s="22">
        <v>1799</v>
      </c>
      <c r="X12" s="164" t="s">
        <v>746</v>
      </c>
      <c r="Y12" s="22">
        <v>2614</v>
      </c>
      <c r="Z12" s="22" t="s">
        <v>841</v>
      </c>
      <c r="AA12" s="22">
        <v>3027</v>
      </c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56374</v>
      </c>
      <c r="C37" s="23">
        <f>SUM(C6:C36)</f>
        <v>29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6779</v>
      </c>
      <c r="C41" s="110">
        <v>1</v>
      </c>
      <c r="D41" s="110">
        <f>C6</f>
        <v>4</v>
      </c>
      <c r="E41" s="110">
        <f>D41</f>
        <v>4</v>
      </c>
      <c r="F41" s="110"/>
    </row>
    <row r="42" spans="1:85" ht="15" x14ac:dyDescent="0.25">
      <c r="A42" s="109"/>
      <c r="B42" s="110">
        <f t="shared" ref="B42:B71" si="2">B41+B7</f>
        <v>6779</v>
      </c>
      <c r="C42" s="110">
        <v>2</v>
      </c>
      <c r="D42" s="110">
        <f>C7</f>
        <v>0</v>
      </c>
      <c r="E42" s="110">
        <f>E41+D42</f>
        <v>4</v>
      </c>
      <c r="F42" s="110"/>
    </row>
    <row r="43" spans="1:85" ht="15" x14ac:dyDescent="0.25">
      <c r="A43" s="109"/>
      <c r="B43" s="110">
        <f t="shared" si="2"/>
        <v>31326</v>
      </c>
      <c r="C43" s="110">
        <v>3</v>
      </c>
      <c r="D43" s="110">
        <f t="shared" ref="D43:D71" si="3">C8</f>
        <v>13</v>
      </c>
      <c r="E43" s="110">
        <f>E42+D43</f>
        <v>17</v>
      </c>
      <c r="F43" s="110"/>
    </row>
    <row r="44" spans="1:85" ht="15" x14ac:dyDescent="0.25">
      <c r="A44" s="109"/>
      <c r="B44" s="110">
        <f t="shared" si="2"/>
        <v>31326</v>
      </c>
      <c r="C44" s="110">
        <v>4</v>
      </c>
      <c r="D44" s="110">
        <f t="shared" si="3"/>
        <v>0</v>
      </c>
      <c r="E44" s="110">
        <f t="shared" ref="E44:E71" si="4">E43+D44</f>
        <v>17</v>
      </c>
      <c r="F44" s="110"/>
    </row>
    <row r="45" spans="1:85" ht="15" x14ac:dyDescent="0.25">
      <c r="A45" s="109"/>
      <c r="B45" s="110">
        <f t="shared" si="2"/>
        <v>31326</v>
      </c>
      <c r="C45" s="110">
        <v>5</v>
      </c>
      <c r="D45" s="110">
        <f t="shared" si="3"/>
        <v>0</v>
      </c>
      <c r="E45" s="110">
        <f t="shared" si="4"/>
        <v>17</v>
      </c>
      <c r="F45" s="110"/>
    </row>
    <row r="46" spans="1:85" ht="15" x14ac:dyDescent="0.25">
      <c r="A46" s="109"/>
      <c r="B46" s="110">
        <f t="shared" si="2"/>
        <v>31326</v>
      </c>
      <c r="C46" s="110">
        <v>6</v>
      </c>
      <c r="D46" s="110">
        <f t="shared" si="3"/>
        <v>0</v>
      </c>
      <c r="E46" s="110">
        <f t="shared" si="4"/>
        <v>17</v>
      </c>
      <c r="F46" s="110"/>
    </row>
    <row r="47" spans="1:85" ht="15" x14ac:dyDescent="0.25">
      <c r="A47" s="109"/>
      <c r="B47" s="110">
        <f t="shared" si="2"/>
        <v>56374</v>
      </c>
      <c r="C47" s="110">
        <v>7</v>
      </c>
      <c r="D47" s="110">
        <f t="shared" si="3"/>
        <v>12</v>
      </c>
      <c r="E47" s="110">
        <f t="shared" si="4"/>
        <v>29</v>
      </c>
      <c r="F47" s="110"/>
    </row>
    <row r="48" spans="1:85" ht="15" x14ac:dyDescent="0.25">
      <c r="A48" s="109"/>
      <c r="B48" s="110">
        <f t="shared" si="2"/>
        <v>56374</v>
      </c>
      <c r="C48" s="110">
        <v>8</v>
      </c>
      <c r="D48" s="110">
        <f t="shared" si="3"/>
        <v>0</v>
      </c>
      <c r="E48" s="110">
        <f t="shared" si="4"/>
        <v>29</v>
      </c>
      <c r="F48" s="110"/>
    </row>
    <row r="49" spans="1:6" ht="15" x14ac:dyDescent="0.25">
      <c r="A49" s="109"/>
      <c r="B49" s="110">
        <f t="shared" si="2"/>
        <v>56374</v>
      </c>
      <c r="C49" s="110">
        <v>9</v>
      </c>
      <c r="D49" s="110">
        <f t="shared" si="3"/>
        <v>0</v>
      </c>
      <c r="E49" s="110">
        <f t="shared" si="4"/>
        <v>29</v>
      </c>
      <c r="F49" s="110"/>
    </row>
    <row r="50" spans="1:6" ht="15" x14ac:dyDescent="0.25">
      <c r="A50" s="109"/>
      <c r="B50" s="110">
        <f t="shared" si="2"/>
        <v>56374</v>
      </c>
      <c r="C50" s="110">
        <v>10</v>
      </c>
      <c r="D50" s="110">
        <f t="shared" si="3"/>
        <v>0</v>
      </c>
      <c r="E50" s="110">
        <f t="shared" si="4"/>
        <v>29</v>
      </c>
      <c r="F50" s="110"/>
    </row>
    <row r="51" spans="1:6" ht="15" x14ac:dyDescent="0.25">
      <c r="A51" s="109"/>
      <c r="B51" s="110">
        <f t="shared" si="2"/>
        <v>56374</v>
      </c>
      <c r="C51" s="110">
        <v>11</v>
      </c>
      <c r="D51" s="110">
        <f t="shared" si="3"/>
        <v>0</v>
      </c>
      <c r="E51" s="110">
        <f t="shared" si="4"/>
        <v>29</v>
      </c>
      <c r="F51" s="110"/>
    </row>
    <row r="52" spans="1:6" ht="15" x14ac:dyDescent="0.25">
      <c r="A52" s="109"/>
      <c r="B52" s="110">
        <f t="shared" si="2"/>
        <v>56374</v>
      </c>
      <c r="C52" s="110">
        <v>12</v>
      </c>
      <c r="D52" s="110">
        <f t="shared" si="3"/>
        <v>0</v>
      </c>
      <c r="E52" s="110">
        <f t="shared" si="4"/>
        <v>29</v>
      </c>
      <c r="F52" s="110"/>
    </row>
    <row r="53" spans="1:6" ht="15" x14ac:dyDescent="0.25">
      <c r="A53" s="109"/>
      <c r="B53" s="110">
        <f t="shared" si="2"/>
        <v>56374</v>
      </c>
      <c r="C53" s="110">
        <v>13</v>
      </c>
      <c r="D53" s="110">
        <f t="shared" si="3"/>
        <v>0</v>
      </c>
      <c r="E53" s="110">
        <f t="shared" si="4"/>
        <v>29</v>
      </c>
      <c r="F53" s="110"/>
    </row>
    <row r="54" spans="1:6" ht="15" x14ac:dyDescent="0.25">
      <c r="A54" s="109"/>
      <c r="B54" s="110">
        <f t="shared" si="2"/>
        <v>56374</v>
      </c>
      <c r="C54" s="110">
        <v>14</v>
      </c>
      <c r="D54" s="110">
        <f t="shared" si="3"/>
        <v>0</v>
      </c>
      <c r="E54" s="110">
        <f t="shared" si="4"/>
        <v>29</v>
      </c>
      <c r="F54" s="110"/>
    </row>
    <row r="55" spans="1:6" ht="15" x14ac:dyDescent="0.25">
      <c r="A55" s="109"/>
      <c r="B55" s="110">
        <f t="shared" si="2"/>
        <v>56374</v>
      </c>
      <c r="C55" s="110">
        <v>15</v>
      </c>
      <c r="D55" s="110">
        <f t="shared" si="3"/>
        <v>0</v>
      </c>
      <c r="E55" s="110">
        <f t="shared" si="4"/>
        <v>29</v>
      </c>
      <c r="F55" s="110"/>
    </row>
    <row r="56" spans="1:6" ht="15" x14ac:dyDescent="0.25">
      <c r="A56" s="109"/>
      <c r="B56" s="110">
        <f t="shared" si="2"/>
        <v>56374</v>
      </c>
      <c r="C56" s="110">
        <v>16</v>
      </c>
      <c r="D56" s="110">
        <f t="shared" si="3"/>
        <v>0</v>
      </c>
      <c r="E56" s="110">
        <f t="shared" si="4"/>
        <v>29</v>
      </c>
      <c r="F56" s="110"/>
    </row>
    <row r="57" spans="1:6" ht="15" x14ac:dyDescent="0.25">
      <c r="A57" s="109"/>
      <c r="B57" s="110">
        <f t="shared" si="2"/>
        <v>56374</v>
      </c>
      <c r="C57" s="110">
        <v>17</v>
      </c>
      <c r="D57" s="110">
        <f t="shared" si="3"/>
        <v>0</v>
      </c>
      <c r="E57" s="110">
        <f t="shared" si="4"/>
        <v>29</v>
      </c>
      <c r="F57" s="110"/>
    </row>
    <row r="58" spans="1:6" x14ac:dyDescent="0.25">
      <c r="A58" s="109"/>
      <c r="B58" s="110">
        <f t="shared" si="2"/>
        <v>56374</v>
      </c>
      <c r="C58" s="110">
        <v>18</v>
      </c>
      <c r="D58" s="110">
        <f t="shared" si="3"/>
        <v>0</v>
      </c>
      <c r="E58" s="110">
        <f t="shared" si="4"/>
        <v>29</v>
      </c>
      <c r="F58" s="111"/>
    </row>
    <row r="59" spans="1:6" x14ac:dyDescent="0.25">
      <c r="A59" s="109"/>
      <c r="B59" s="110">
        <f t="shared" si="2"/>
        <v>56374</v>
      </c>
      <c r="C59" s="110">
        <v>19</v>
      </c>
      <c r="D59" s="110">
        <f t="shared" si="3"/>
        <v>0</v>
      </c>
      <c r="E59" s="110">
        <f t="shared" si="4"/>
        <v>29</v>
      </c>
      <c r="F59" s="111"/>
    </row>
    <row r="60" spans="1:6" x14ac:dyDescent="0.25">
      <c r="A60" s="109"/>
      <c r="B60" s="110">
        <f t="shared" si="2"/>
        <v>56374</v>
      </c>
      <c r="C60" s="110">
        <v>20</v>
      </c>
      <c r="D60" s="110">
        <f t="shared" si="3"/>
        <v>0</v>
      </c>
      <c r="E60" s="110">
        <f t="shared" si="4"/>
        <v>29</v>
      </c>
      <c r="F60" s="111"/>
    </row>
    <row r="61" spans="1:6" x14ac:dyDescent="0.25">
      <c r="A61" s="109"/>
      <c r="B61" s="110">
        <f t="shared" si="2"/>
        <v>56374</v>
      </c>
      <c r="C61" s="110">
        <v>21</v>
      </c>
      <c r="D61" s="110">
        <f t="shared" si="3"/>
        <v>0</v>
      </c>
      <c r="E61" s="110">
        <f t="shared" si="4"/>
        <v>29</v>
      </c>
      <c r="F61" s="111"/>
    </row>
    <row r="62" spans="1:6" x14ac:dyDescent="0.25">
      <c r="A62" s="109"/>
      <c r="B62" s="110">
        <f t="shared" si="2"/>
        <v>56374</v>
      </c>
      <c r="C62" s="110">
        <v>22</v>
      </c>
      <c r="D62" s="110">
        <f t="shared" si="3"/>
        <v>0</v>
      </c>
      <c r="E62" s="110">
        <f t="shared" si="4"/>
        <v>29</v>
      </c>
      <c r="F62" s="111"/>
    </row>
    <row r="63" spans="1:6" x14ac:dyDescent="0.25">
      <c r="A63" s="109"/>
      <c r="B63" s="110">
        <f t="shared" si="2"/>
        <v>56374</v>
      </c>
      <c r="C63" s="110">
        <v>23</v>
      </c>
      <c r="D63" s="110">
        <f t="shared" si="3"/>
        <v>0</v>
      </c>
      <c r="E63" s="110">
        <f t="shared" si="4"/>
        <v>29</v>
      </c>
      <c r="F63" s="111"/>
    </row>
    <row r="64" spans="1:6" x14ac:dyDescent="0.25">
      <c r="A64" s="109"/>
      <c r="B64" s="110">
        <f t="shared" si="2"/>
        <v>56374</v>
      </c>
      <c r="C64" s="110">
        <v>24</v>
      </c>
      <c r="D64" s="110">
        <f t="shared" si="3"/>
        <v>0</v>
      </c>
      <c r="E64" s="110">
        <f t="shared" si="4"/>
        <v>29</v>
      </c>
      <c r="F64" s="111"/>
    </row>
    <row r="65" spans="1:6" x14ac:dyDescent="0.25">
      <c r="A65" s="109"/>
      <c r="B65" s="110">
        <f t="shared" si="2"/>
        <v>56374</v>
      </c>
      <c r="C65" s="110">
        <v>25</v>
      </c>
      <c r="D65" s="110">
        <f t="shared" si="3"/>
        <v>0</v>
      </c>
      <c r="E65" s="110">
        <f t="shared" si="4"/>
        <v>29</v>
      </c>
      <c r="F65" s="111"/>
    </row>
    <row r="66" spans="1:6" x14ac:dyDescent="0.25">
      <c r="A66" s="109"/>
      <c r="B66" s="110">
        <f t="shared" si="2"/>
        <v>56374</v>
      </c>
      <c r="C66" s="110">
        <v>26</v>
      </c>
      <c r="D66" s="110">
        <f t="shared" si="3"/>
        <v>0</v>
      </c>
      <c r="E66" s="110">
        <f t="shared" si="4"/>
        <v>29</v>
      </c>
      <c r="F66" s="111"/>
    </row>
    <row r="67" spans="1:6" x14ac:dyDescent="0.25">
      <c r="A67" s="109"/>
      <c r="B67" s="110">
        <f t="shared" si="2"/>
        <v>56374</v>
      </c>
      <c r="C67" s="110">
        <v>27</v>
      </c>
      <c r="D67" s="110">
        <f t="shared" si="3"/>
        <v>0</v>
      </c>
      <c r="E67" s="110">
        <f t="shared" si="4"/>
        <v>29</v>
      </c>
      <c r="F67" s="111"/>
    </row>
    <row r="68" spans="1:6" x14ac:dyDescent="0.25">
      <c r="A68" s="109"/>
      <c r="B68" s="110">
        <f t="shared" si="2"/>
        <v>56374</v>
      </c>
      <c r="C68" s="110">
        <v>28</v>
      </c>
      <c r="D68" s="110">
        <f t="shared" si="3"/>
        <v>0</v>
      </c>
      <c r="E68" s="110">
        <f t="shared" si="4"/>
        <v>29</v>
      </c>
      <c r="F68" s="111"/>
    </row>
    <row r="69" spans="1:6" x14ac:dyDescent="0.25">
      <c r="A69" s="109"/>
      <c r="B69" s="110">
        <f t="shared" si="2"/>
        <v>56374</v>
      </c>
      <c r="C69" s="110">
        <v>29</v>
      </c>
      <c r="D69" s="110">
        <f t="shared" si="3"/>
        <v>0</v>
      </c>
      <c r="E69" s="110">
        <f t="shared" si="4"/>
        <v>29</v>
      </c>
      <c r="F69" s="111"/>
    </row>
    <row r="70" spans="1:6" x14ac:dyDescent="0.25">
      <c r="A70" s="109"/>
      <c r="B70" s="110">
        <f t="shared" si="2"/>
        <v>56374</v>
      </c>
      <c r="C70" s="110">
        <v>30</v>
      </c>
      <c r="D70" s="110">
        <f t="shared" si="3"/>
        <v>0</v>
      </c>
      <c r="E70" s="110">
        <f t="shared" si="4"/>
        <v>29</v>
      </c>
      <c r="F70" s="111"/>
    </row>
    <row r="71" spans="1:6" x14ac:dyDescent="0.25">
      <c r="A71" s="109"/>
      <c r="B71" s="110">
        <f t="shared" si="2"/>
        <v>56374</v>
      </c>
      <c r="C71" s="110">
        <v>31</v>
      </c>
      <c r="D71" s="110">
        <f t="shared" si="3"/>
        <v>0</v>
      </c>
      <c r="E71" s="110">
        <f t="shared" si="4"/>
        <v>29</v>
      </c>
      <c r="F71" s="1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S35"/>
  <sheetViews>
    <sheetView rightToLeft="1" workbookViewId="0">
      <selection activeCell="F12" sqref="F12"/>
    </sheetView>
  </sheetViews>
  <sheetFormatPr defaultColWidth="9" defaultRowHeight="15" x14ac:dyDescent="0.25"/>
  <cols>
    <col min="1" max="2" width="9" style="11"/>
    <col min="3" max="4" width="11.85546875" style="26" customWidth="1"/>
    <col min="5" max="5" width="11.85546875" style="26" bestFit="1" customWidth="1"/>
    <col min="6" max="6" width="9" style="3"/>
    <col min="7" max="7" width="11" style="3" bestFit="1" customWidth="1"/>
    <col min="8" max="8" width="9" style="3"/>
    <col min="9" max="10" width="9" style="29"/>
    <col min="11" max="16" width="9" style="3"/>
    <col min="17" max="19" width="9" style="103"/>
    <col min="20" max="16384" width="9" style="3"/>
  </cols>
  <sheetData>
    <row r="1" spans="1:19" x14ac:dyDescent="0.25">
      <c r="C1" s="240" t="s">
        <v>59</v>
      </c>
      <c r="D1" s="240"/>
      <c r="E1" s="240"/>
    </row>
    <row r="2" spans="1:19" x14ac:dyDescent="0.25">
      <c r="C2" s="241"/>
      <c r="D2" s="241"/>
      <c r="E2" s="241"/>
      <c r="R2" s="103" t="s">
        <v>128</v>
      </c>
    </row>
    <row r="3" spans="1:19" x14ac:dyDescent="0.25">
      <c r="A3" s="246" t="s">
        <v>69</v>
      </c>
      <c r="B3" s="247"/>
      <c r="C3" s="12" t="s">
        <v>93</v>
      </c>
      <c r="D3" s="12" t="s">
        <v>94</v>
      </c>
      <c r="E3" s="12" t="s">
        <v>70</v>
      </c>
      <c r="F3" s="7" t="s">
        <v>71</v>
      </c>
      <c r="G3" s="7" t="s">
        <v>95</v>
      </c>
      <c r="H3" s="7" t="s">
        <v>92</v>
      </c>
      <c r="Q3" s="103" t="s">
        <v>109</v>
      </c>
      <c r="S3" s="103" t="s">
        <v>129</v>
      </c>
    </row>
    <row r="4" spans="1:19" x14ac:dyDescent="0.25">
      <c r="A4" s="236" t="s">
        <v>177</v>
      </c>
      <c r="B4" s="237"/>
      <c r="C4" s="28" t="s">
        <v>207</v>
      </c>
      <c r="D4" s="28"/>
      <c r="E4" s="21" t="s">
        <v>128</v>
      </c>
      <c r="F4" s="22">
        <v>1</v>
      </c>
      <c r="G4" s="27">
        <f>الموظفين!E5/30</f>
        <v>100</v>
      </c>
      <c r="H4" s="22">
        <f>F4*G4</f>
        <v>100</v>
      </c>
      <c r="Q4" s="103">
        <v>1</v>
      </c>
      <c r="R4" s="103">
        <f>COUNTIF(E4,R2)</f>
        <v>1</v>
      </c>
      <c r="S4" s="103">
        <f>R4</f>
        <v>1</v>
      </c>
    </row>
    <row r="5" spans="1:19" ht="14.25" customHeight="1" x14ac:dyDescent="0.25">
      <c r="A5" s="236" t="s">
        <v>178</v>
      </c>
      <c r="B5" s="237"/>
      <c r="C5" s="28" t="s">
        <v>158</v>
      </c>
      <c r="D5" s="28"/>
      <c r="E5" s="21" t="s">
        <v>128</v>
      </c>
      <c r="F5" s="22">
        <v>1</v>
      </c>
      <c r="G5" s="108">
        <f>G4</f>
        <v>100</v>
      </c>
      <c r="H5" s="22">
        <f>F5*G5</f>
        <v>100</v>
      </c>
      <c r="K5" s="9"/>
      <c r="L5" s="9"/>
      <c r="M5" s="9"/>
      <c r="N5" s="9"/>
      <c r="Q5" s="103">
        <v>2</v>
      </c>
      <c r="R5" s="103">
        <f>COUNTIF(E5,R2)</f>
        <v>1</v>
      </c>
      <c r="S5" s="103">
        <f>S4+R5</f>
        <v>2</v>
      </c>
    </row>
    <row r="6" spans="1:19" ht="14.25" customHeight="1" x14ac:dyDescent="0.25">
      <c r="A6" s="236" t="s">
        <v>179</v>
      </c>
      <c r="B6" s="237"/>
      <c r="C6" s="28" t="s">
        <v>207</v>
      </c>
      <c r="D6" s="28"/>
      <c r="E6" s="21" t="s">
        <v>128</v>
      </c>
      <c r="F6" s="22">
        <v>1</v>
      </c>
      <c r="G6" s="108">
        <f t="shared" ref="G6:G34" si="0">G5</f>
        <v>100</v>
      </c>
      <c r="H6" s="22">
        <f t="shared" ref="H6:H34" si="1">F6*G6</f>
        <v>100</v>
      </c>
      <c r="K6" s="9"/>
      <c r="L6" s="9"/>
      <c r="M6" s="9"/>
      <c r="N6" s="9"/>
      <c r="Q6" s="103">
        <v>3</v>
      </c>
      <c r="R6" s="103">
        <f>COUNTIF(E6,R2)</f>
        <v>1</v>
      </c>
      <c r="S6" s="103">
        <f>S5+R6</f>
        <v>3</v>
      </c>
    </row>
    <row r="7" spans="1:19" ht="14.25" customHeight="1" x14ac:dyDescent="0.25">
      <c r="A7" s="236" t="s">
        <v>180</v>
      </c>
      <c r="B7" s="237"/>
      <c r="C7" s="28" t="s">
        <v>512</v>
      </c>
      <c r="D7" s="28"/>
      <c r="E7" s="21" t="s">
        <v>128</v>
      </c>
      <c r="F7" s="22">
        <v>1</v>
      </c>
      <c r="G7" s="108">
        <f t="shared" si="0"/>
        <v>100</v>
      </c>
      <c r="H7" s="22">
        <f t="shared" si="1"/>
        <v>100</v>
      </c>
      <c r="K7" s="9"/>
      <c r="L7" s="9"/>
      <c r="M7" s="9"/>
      <c r="N7" s="9"/>
      <c r="Q7" s="103">
        <v>4</v>
      </c>
      <c r="R7" s="103">
        <f>COUNTIF(E7,R2)</f>
        <v>1</v>
      </c>
      <c r="S7" s="103">
        <f t="shared" ref="S7:S34" si="2">S6+R7</f>
        <v>4</v>
      </c>
    </row>
    <row r="8" spans="1:19" ht="14.25" customHeight="1" x14ac:dyDescent="0.25">
      <c r="A8" s="236" t="s">
        <v>181</v>
      </c>
      <c r="B8" s="237"/>
      <c r="C8" s="28" t="s">
        <v>417</v>
      </c>
      <c r="D8" s="28"/>
      <c r="E8" s="21" t="s">
        <v>128</v>
      </c>
      <c r="F8" s="22">
        <v>1</v>
      </c>
      <c r="G8" s="108">
        <f t="shared" si="0"/>
        <v>100</v>
      </c>
      <c r="H8" s="22">
        <f t="shared" si="1"/>
        <v>100</v>
      </c>
      <c r="K8" s="9"/>
      <c r="L8" s="9"/>
      <c r="M8" s="9"/>
      <c r="N8" s="9"/>
      <c r="Q8" s="103">
        <v>5</v>
      </c>
      <c r="R8" s="103">
        <f>COUNTIF(E8,R2)</f>
        <v>1</v>
      </c>
      <c r="S8" s="103">
        <f t="shared" si="2"/>
        <v>5</v>
      </c>
    </row>
    <row r="9" spans="1:19" x14ac:dyDescent="0.25">
      <c r="A9" s="236" t="s">
        <v>182</v>
      </c>
      <c r="B9" s="237"/>
      <c r="C9" s="28"/>
      <c r="D9" s="28"/>
      <c r="E9" s="176" t="s">
        <v>137</v>
      </c>
      <c r="F9" s="22">
        <v>1</v>
      </c>
      <c r="G9" s="108">
        <f t="shared" si="0"/>
        <v>100</v>
      </c>
      <c r="H9" s="22">
        <f t="shared" si="1"/>
        <v>100</v>
      </c>
      <c r="Q9" s="103">
        <v>6</v>
      </c>
      <c r="R9" s="103">
        <f>COUNTIF(E9,R2)</f>
        <v>0</v>
      </c>
      <c r="S9" s="103">
        <f t="shared" si="2"/>
        <v>5</v>
      </c>
    </row>
    <row r="10" spans="1:19" x14ac:dyDescent="0.25">
      <c r="A10" s="236" t="s">
        <v>183</v>
      </c>
      <c r="B10" s="237"/>
      <c r="C10" s="28" t="s">
        <v>511</v>
      </c>
      <c r="D10" s="28"/>
      <c r="E10" s="21" t="s">
        <v>128</v>
      </c>
      <c r="F10" s="22">
        <v>1</v>
      </c>
      <c r="G10" s="108">
        <f t="shared" si="0"/>
        <v>100</v>
      </c>
      <c r="H10" s="22">
        <f t="shared" si="1"/>
        <v>100</v>
      </c>
      <c r="Q10" s="103">
        <v>7</v>
      </c>
      <c r="R10" s="103">
        <f>COUNTIF(E10,R2)</f>
        <v>1</v>
      </c>
      <c r="S10" s="103">
        <f t="shared" si="2"/>
        <v>6</v>
      </c>
    </row>
    <row r="11" spans="1:19" x14ac:dyDescent="0.25">
      <c r="A11" s="236" t="s">
        <v>184</v>
      </c>
      <c r="B11" s="237"/>
      <c r="C11" s="28" t="s">
        <v>512</v>
      </c>
      <c r="D11" s="28"/>
      <c r="E11" s="21" t="s">
        <v>128</v>
      </c>
      <c r="F11" s="22">
        <v>1</v>
      </c>
      <c r="G11" s="108">
        <f t="shared" si="0"/>
        <v>100</v>
      </c>
      <c r="H11" s="22">
        <f t="shared" si="1"/>
        <v>100</v>
      </c>
      <c r="Q11" s="103">
        <v>8</v>
      </c>
      <c r="R11" s="103">
        <f>COUNTIF(E11,R2)</f>
        <v>1</v>
      </c>
      <c r="S11" s="103">
        <f t="shared" si="2"/>
        <v>7</v>
      </c>
    </row>
    <row r="12" spans="1:19" x14ac:dyDescent="0.25">
      <c r="A12" s="236" t="s">
        <v>185</v>
      </c>
      <c r="B12" s="237"/>
      <c r="C12" s="28"/>
      <c r="D12" s="28"/>
      <c r="E12" s="21"/>
      <c r="F12" s="22"/>
      <c r="G12" s="108">
        <f t="shared" si="0"/>
        <v>100</v>
      </c>
      <c r="H12" s="22">
        <f t="shared" si="1"/>
        <v>0</v>
      </c>
      <c r="Q12" s="103">
        <v>9</v>
      </c>
      <c r="R12" s="103">
        <f>COUNTIF(E12,R2)</f>
        <v>0</v>
      </c>
      <c r="S12" s="103">
        <f t="shared" si="2"/>
        <v>7</v>
      </c>
    </row>
    <row r="13" spans="1:19" x14ac:dyDescent="0.25">
      <c r="A13" s="236" t="s">
        <v>186</v>
      </c>
      <c r="B13" s="237"/>
      <c r="C13" s="28"/>
      <c r="D13" s="28"/>
      <c r="E13" s="21"/>
      <c r="F13" s="22"/>
      <c r="G13" s="108">
        <f t="shared" si="0"/>
        <v>100</v>
      </c>
      <c r="H13" s="22">
        <f t="shared" si="1"/>
        <v>0</v>
      </c>
      <c r="Q13" s="103">
        <v>10</v>
      </c>
      <c r="R13" s="103">
        <f>COUNTIF(E13,R2)</f>
        <v>0</v>
      </c>
      <c r="S13" s="103">
        <f t="shared" si="2"/>
        <v>7</v>
      </c>
    </row>
    <row r="14" spans="1:19" x14ac:dyDescent="0.25">
      <c r="A14" s="236" t="s">
        <v>187</v>
      </c>
      <c r="B14" s="237"/>
      <c r="C14" s="28"/>
      <c r="D14" s="28"/>
      <c r="E14" s="21"/>
      <c r="F14" s="22"/>
      <c r="G14" s="108">
        <f t="shared" si="0"/>
        <v>100</v>
      </c>
      <c r="H14" s="22">
        <f t="shared" si="1"/>
        <v>0</v>
      </c>
      <c r="Q14" s="103">
        <v>11</v>
      </c>
      <c r="R14" s="103">
        <f>COUNTIF(E14,R2)</f>
        <v>0</v>
      </c>
      <c r="S14" s="103">
        <f t="shared" si="2"/>
        <v>7</v>
      </c>
    </row>
    <row r="15" spans="1:19" x14ac:dyDescent="0.25">
      <c r="A15" s="236" t="s">
        <v>188</v>
      </c>
      <c r="B15" s="237"/>
      <c r="C15" s="28"/>
      <c r="D15" s="28"/>
      <c r="E15" s="21"/>
      <c r="F15" s="22"/>
      <c r="G15" s="108">
        <f t="shared" si="0"/>
        <v>100</v>
      </c>
      <c r="H15" s="22">
        <f t="shared" si="1"/>
        <v>0</v>
      </c>
      <c r="Q15" s="103">
        <v>12</v>
      </c>
      <c r="R15" s="103">
        <f>COUNTIF(E15,R2)</f>
        <v>0</v>
      </c>
      <c r="S15" s="103">
        <f t="shared" si="2"/>
        <v>7</v>
      </c>
    </row>
    <row r="16" spans="1:19" x14ac:dyDescent="0.25">
      <c r="A16" s="236" t="s">
        <v>175</v>
      </c>
      <c r="B16" s="237"/>
      <c r="C16" s="28"/>
      <c r="D16" s="28"/>
      <c r="E16" s="21"/>
      <c r="F16" s="22"/>
      <c r="G16" s="108">
        <f t="shared" si="0"/>
        <v>100</v>
      </c>
      <c r="H16" s="22">
        <f t="shared" si="1"/>
        <v>0</v>
      </c>
      <c r="Q16" s="103">
        <v>13</v>
      </c>
      <c r="R16" s="103">
        <f>COUNTIF(E16,R2)</f>
        <v>0</v>
      </c>
      <c r="S16" s="103">
        <f t="shared" si="2"/>
        <v>7</v>
      </c>
    </row>
    <row r="17" spans="1:19" x14ac:dyDescent="0.25">
      <c r="A17" s="236" t="s">
        <v>176</v>
      </c>
      <c r="B17" s="237"/>
      <c r="C17" s="28"/>
      <c r="D17" s="28"/>
      <c r="E17" s="21"/>
      <c r="F17" s="22"/>
      <c r="G17" s="108">
        <f t="shared" si="0"/>
        <v>100</v>
      </c>
      <c r="H17" s="22">
        <f t="shared" si="1"/>
        <v>0</v>
      </c>
      <c r="Q17" s="103">
        <v>14</v>
      </c>
      <c r="R17" s="103">
        <f>COUNTIF(E17,R2)</f>
        <v>0</v>
      </c>
      <c r="S17" s="103">
        <f t="shared" si="2"/>
        <v>7</v>
      </c>
    </row>
    <row r="18" spans="1:19" x14ac:dyDescent="0.25">
      <c r="A18" s="236" t="s">
        <v>159</v>
      </c>
      <c r="B18" s="237"/>
      <c r="C18" s="28"/>
      <c r="D18" s="28"/>
      <c r="E18" s="21"/>
      <c r="F18" s="22"/>
      <c r="G18" s="108">
        <f t="shared" si="0"/>
        <v>100</v>
      </c>
      <c r="H18" s="22">
        <f t="shared" si="1"/>
        <v>0</v>
      </c>
      <c r="Q18" s="103">
        <v>15</v>
      </c>
      <c r="R18" s="103">
        <f>COUNTIF(E18,R2)</f>
        <v>0</v>
      </c>
      <c r="S18" s="103">
        <f t="shared" si="2"/>
        <v>7</v>
      </c>
    </row>
    <row r="19" spans="1:19" x14ac:dyDescent="0.25">
      <c r="A19" s="236" t="s">
        <v>160</v>
      </c>
      <c r="B19" s="237"/>
      <c r="C19" s="28"/>
      <c r="D19" s="28"/>
      <c r="E19" s="21"/>
      <c r="F19" s="22"/>
      <c r="G19" s="108">
        <f t="shared" si="0"/>
        <v>100</v>
      </c>
      <c r="H19" s="22">
        <f t="shared" si="1"/>
        <v>0</v>
      </c>
      <c r="Q19" s="103">
        <v>16</v>
      </c>
      <c r="R19" s="103">
        <f>COUNTIF(E19,R2)</f>
        <v>0</v>
      </c>
      <c r="S19" s="103">
        <f t="shared" si="2"/>
        <v>7</v>
      </c>
    </row>
    <row r="20" spans="1:19" x14ac:dyDescent="0.25">
      <c r="A20" s="236" t="s">
        <v>161</v>
      </c>
      <c r="B20" s="237"/>
      <c r="C20" s="28"/>
      <c r="D20" s="28"/>
      <c r="E20" s="21"/>
      <c r="F20" s="22"/>
      <c r="G20" s="108">
        <f t="shared" si="0"/>
        <v>100</v>
      </c>
      <c r="H20" s="22">
        <f t="shared" si="1"/>
        <v>0</v>
      </c>
      <c r="Q20" s="103">
        <v>17</v>
      </c>
      <c r="R20" s="103">
        <f>COUNTIF(E20,R2)</f>
        <v>0</v>
      </c>
      <c r="S20" s="103">
        <f t="shared" si="2"/>
        <v>7</v>
      </c>
    </row>
    <row r="21" spans="1:19" x14ac:dyDescent="0.25">
      <c r="A21" s="236" t="s">
        <v>162</v>
      </c>
      <c r="B21" s="237"/>
      <c r="C21" s="28"/>
      <c r="D21" s="28"/>
      <c r="E21" s="21"/>
      <c r="F21" s="22"/>
      <c r="G21" s="108">
        <f t="shared" si="0"/>
        <v>100</v>
      </c>
      <c r="H21" s="22">
        <f t="shared" si="1"/>
        <v>0</v>
      </c>
      <c r="Q21" s="103">
        <v>18</v>
      </c>
      <c r="R21" s="103">
        <f>COUNTIF(E21,R2)</f>
        <v>0</v>
      </c>
      <c r="S21" s="103">
        <f t="shared" si="2"/>
        <v>7</v>
      </c>
    </row>
    <row r="22" spans="1:19" x14ac:dyDescent="0.25">
      <c r="A22" s="236" t="s">
        <v>163</v>
      </c>
      <c r="B22" s="237"/>
      <c r="C22" s="28"/>
      <c r="D22" s="28"/>
      <c r="E22" s="21"/>
      <c r="F22" s="22"/>
      <c r="G22" s="108">
        <f t="shared" si="0"/>
        <v>100</v>
      </c>
      <c r="H22" s="22">
        <f t="shared" si="1"/>
        <v>0</v>
      </c>
      <c r="Q22" s="103">
        <v>19</v>
      </c>
      <c r="R22" s="103">
        <f>COUNTIF(E22,R2)</f>
        <v>0</v>
      </c>
      <c r="S22" s="103">
        <f t="shared" si="2"/>
        <v>7</v>
      </c>
    </row>
    <row r="23" spans="1:19" x14ac:dyDescent="0.25">
      <c r="A23" s="236" t="s">
        <v>164</v>
      </c>
      <c r="B23" s="237"/>
      <c r="C23" s="28"/>
      <c r="D23" s="28"/>
      <c r="E23" s="21"/>
      <c r="F23" s="22"/>
      <c r="G23" s="108">
        <f t="shared" si="0"/>
        <v>100</v>
      </c>
      <c r="H23" s="22">
        <f t="shared" si="1"/>
        <v>0</v>
      </c>
      <c r="Q23" s="103">
        <v>20</v>
      </c>
      <c r="R23" s="103">
        <f>COUNTIF(E23,R2)</f>
        <v>0</v>
      </c>
      <c r="S23" s="103">
        <f t="shared" si="2"/>
        <v>7</v>
      </c>
    </row>
    <row r="24" spans="1:19" x14ac:dyDescent="0.25">
      <c r="A24" s="236" t="s">
        <v>165</v>
      </c>
      <c r="B24" s="237"/>
      <c r="C24" s="28"/>
      <c r="D24" s="28"/>
      <c r="E24" s="21"/>
      <c r="F24" s="22"/>
      <c r="G24" s="108">
        <f t="shared" si="0"/>
        <v>100</v>
      </c>
      <c r="H24" s="22">
        <f t="shared" si="1"/>
        <v>0</v>
      </c>
      <c r="Q24" s="103">
        <v>21</v>
      </c>
      <c r="R24" s="103">
        <f>COUNTIF(E24,R2)</f>
        <v>0</v>
      </c>
      <c r="S24" s="103">
        <f t="shared" si="2"/>
        <v>7</v>
      </c>
    </row>
    <row r="25" spans="1:19" x14ac:dyDescent="0.25">
      <c r="A25" s="236" t="s">
        <v>166</v>
      </c>
      <c r="B25" s="237"/>
      <c r="C25" s="28"/>
      <c r="D25" s="28"/>
      <c r="E25" s="21"/>
      <c r="F25" s="22"/>
      <c r="G25" s="108">
        <f t="shared" si="0"/>
        <v>100</v>
      </c>
      <c r="H25" s="22">
        <f t="shared" si="1"/>
        <v>0</v>
      </c>
      <c r="Q25" s="103">
        <v>22</v>
      </c>
      <c r="R25" s="103">
        <f>COUNTIF(E25,R2)</f>
        <v>0</v>
      </c>
      <c r="S25" s="103">
        <f t="shared" si="2"/>
        <v>7</v>
      </c>
    </row>
    <row r="26" spans="1:19" x14ac:dyDescent="0.25">
      <c r="A26" s="236" t="s">
        <v>167</v>
      </c>
      <c r="B26" s="237"/>
      <c r="C26" s="28"/>
      <c r="D26" s="28"/>
      <c r="E26" s="21"/>
      <c r="F26" s="22"/>
      <c r="G26" s="108">
        <f t="shared" si="0"/>
        <v>100</v>
      </c>
      <c r="H26" s="22">
        <f t="shared" si="1"/>
        <v>0</v>
      </c>
      <c r="Q26" s="103">
        <v>23</v>
      </c>
      <c r="R26" s="103">
        <f>COUNTIF(E26,R2)</f>
        <v>0</v>
      </c>
      <c r="S26" s="103">
        <f t="shared" si="2"/>
        <v>7</v>
      </c>
    </row>
    <row r="27" spans="1:19" x14ac:dyDescent="0.25">
      <c r="A27" s="236" t="s">
        <v>168</v>
      </c>
      <c r="B27" s="237"/>
      <c r="C27" s="28"/>
      <c r="D27" s="28"/>
      <c r="E27" s="21"/>
      <c r="F27" s="22"/>
      <c r="G27" s="108">
        <f t="shared" si="0"/>
        <v>100</v>
      </c>
      <c r="H27" s="22">
        <f t="shared" si="1"/>
        <v>0</v>
      </c>
      <c r="Q27" s="103">
        <v>24</v>
      </c>
      <c r="R27" s="103">
        <f>COUNTIF(E27,R2)</f>
        <v>0</v>
      </c>
      <c r="S27" s="103">
        <f t="shared" si="2"/>
        <v>7</v>
      </c>
    </row>
    <row r="28" spans="1:19" x14ac:dyDescent="0.25">
      <c r="A28" s="236" t="s">
        <v>169</v>
      </c>
      <c r="B28" s="237"/>
      <c r="C28" s="28"/>
      <c r="D28" s="28"/>
      <c r="E28" s="21"/>
      <c r="F28" s="22"/>
      <c r="G28" s="108">
        <f t="shared" si="0"/>
        <v>100</v>
      </c>
      <c r="H28" s="22">
        <f t="shared" si="1"/>
        <v>0</v>
      </c>
      <c r="Q28" s="103">
        <v>25</v>
      </c>
      <c r="R28" s="103">
        <f>COUNTIF(E28,R2)</f>
        <v>0</v>
      </c>
      <c r="S28" s="103">
        <f t="shared" si="2"/>
        <v>7</v>
      </c>
    </row>
    <row r="29" spans="1:19" x14ac:dyDescent="0.25">
      <c r="A29" s="236" t="s">
        <v>170</v>
      </c>
      <c r="B29" s="237"/>
      <c r="C29" s="28"/>
      <c r="D29" s="28"/>
      <c r="E29" s="21"/>
      <c r="F29" s="22"/>
      <c r="G29" s="108">
        <f t="shared" si="0"/>
        <v>100</v>
      </c>
      <c r="H29" s="22">
        <f t="shared" si="1"/>
        <v>0</v>
      </c>
      <c r="Q29" s="103">
        <v>26</v>
      </c>
      <c r="R29" s="103">
        <f>COUNTIF(E29,R2)</f>
        <v>0</v>
      </c>
      <c r="S29" s="103">
        <f t="shared" si="2"/>
        <v>7</v>
      </c>
    </row>
    <row r="30" spans="1:19" x14ac:dyDescent="0.25">
      <c r="A30" s="236" t="s">
        <v>171</v>
      </c>
      <c r="B30" s="237"/>
      <c r="C30" s="28"/>
      <c r="D30" s="28"/>
      <c r="E30" s="21"/>
      <c r="F30" s="22"/>
      <c r="G30" s="108">
        <f t="shared" si="0"/>
        <v>100</v>
      </c>
      <c r="H30" s="22">
        <f t="shared" si="1"/>
        <v>0</v>
      </c>
      <c r="Q30" s="103">
        <v>27</v>
      </c>
      <c r="R30" s="103">
        <f>COUNTIF(E30,R2)</f>
        <v>0</v>
      </c>
      <c r="S30" s="103">
        <f t="shared" si="2"/>
        <v>7</v>
      </c>
    </row>
    <row r="31" spans="1:19" x14ac:dyDescent="0.25">
      <c r="A31" s="236" t="s">
        <v>172</v>
      </c>
      <c r="B31" s="237"/>
      <c r="C31" s="28"/>
      <c r="D31" s="28"/>
      <c r="E31" s="21"/>
      <c r="F31" s="22"/>
      <c r="G31" s="108">
        <f t="shared" si="0"/>
        <v>100</v>
      </c>
      <c r="H31" s="22">
        <f t="shared" si="1"/>
        <v>0</v>
      </c>
      <c r="Q31" s="103">
        <v>28</v>
      </c>
      <c r="R31" s="103">
        <f>COUNTIF(E31,R2)</f>
        <v>0</v>
      </c>
      <c r="S31" s="103">
        <f t="shared" si="2"/>
        <v>7</v>
      </c>
    </row>
    <row r="32" spans="1:19" x14ac:dyDescent="0.25">
      <c r="A32" s="236" t="s">
        <v>173</v>
      </c>
      <c r="B32" s="237"/>
      <c r="C32" s="28"/>
      <c r="D32" s="28"/>
      <c r="E32" s="21"/>
      <c r="F32" s="22"/>
      <c r="G32" s="108">
        <f t="shared" si="0"/>
        <v>100</v>
      </c>
      <c r="H32" s="22">
        <f t="shared" si="1"/>
        <v>0</v>
      </c>
      <c r="Q32" s="103">
        <v>29</v>
      </c>
      <c r="R32" s="103">
        <f>COUNTIF(E32,R2)</f>
        <v>0</v>
      </c>
      <c r="S32" s="103">
        <f t="shared" si="2"/>
        <v>7</v>
      </c>
    </row>
    <row r="33" spans="1:19" x14ac:dyDescent="0.25">
      <c r="A33" s="236" t="s">
        <v>174</v>
      </c>
      <c r="B33" s="237"/>
      <c r="C33" s="28"/>
      <c r="D33" s="28"/>
      <c r="E33" s="21"/>
      <c r="F33" s="22"/>
      <c r="G33" s="108">
        <f t="shared" si="0"/>
        <v>100</v>
      </c>
      <c r="H33" s="22">
        <f t="shared" si="1"/>
        <v>0</v>
      </c>
      <c r="Q33" s="103">
        <v>30</v>
      </c>
      <c r="R33" s="103">
        <f>COUNTIF(E33,R2)</f>
        <v>0</v>
      </c>
      <c r="S33" s="103">
        <f t="shared" si="2"/>
        <v>7</v>
      </c>
    </row>
    <row r="34" spans="1:19" x14ac:dyDescent="0.25">
      <c r="A34" s="236" t="s">
        <v>197</v>
      </c>
      <c r="B34" s="237"/>
      <c r="C34" s="28"/>
      <c r="D34" s="28"/>
      <c r="E34" s="21"/>
      <c r="F34" s="22"/>
      <c r="G34" s="108">
        <f t="shared" si="0"/>
        <v>100</v>
      </c>
      <c r="H34" s="22">
        <f t="shared" si="1"/>
        <v>0</v>
      </c>
      <c r="Q34" s="103">
        <v>31</v>
      </c>
      <c r="R34" s="103">
        <f>COUNTIF(E34,R2)</f>
        <v>0</v>
      </c>
      <c r="S34" s="103">
        <f t="shared" si="2"/>
        <v>7</v>
      </c>
    </row>
    <row r="35" spans="1:19" x14ac:dyDescent="0.25">
      <c r="A35" s="248"/>
      <c r="B35" s="249"/>
      <c r="C35" s="242" t="s">
        <v>97</v>
      </c>
      <c r="D35" s="250"/>
      <c r="E35" s="102">
        <f>COUNTIF(E4:E34,R2)</f>
        <v>7</v>
      </c>
      <c r="F35" s="23">
        <f>SUM(F4:F34)</f>
        <v>8</v>
      </c>
      <c r="G35" s="24" t="s">
        <v>96</v>
      </c>
      <c r="H35" s="25">
        <f>SUM(H4:H34)</f>
        <v>800</v>
      </c>
      <c r="I35" s="101"/>
      <c r="J35" s="101"/>
    </row>
  </sheetData>
  <mergeCells count="35">
    <mergeCell ref="A7:B7"/>
    <mergeCell ref="A13:B13"/>
    <mergeCell ref="A26:B26"/>
    <mergeCell ref="A15:B15"/>
    <mergeCell ref="A16:B16"/>
    <mergeCell ref="A8:B8"/>
    <mergeCell ref="A9:B9"/>
    <mergeCell ref="A10:B10"/>
    <mergeCell ref="A11:B11"/>
    <mergeCell ref="A12:B12"/>
    <mergeCell ref="A19:B19"/>
    <mergeCell ref="A20:B20"/>
    <mergeCell ref="A33:B33"/>
    <mergeCell ref="C35:D35"/>
    <mergeCell ref="A14:B14"/>
    <mergeCell ref="A34:B34"/>
    <mergeCell ref="A35:B35"/>
    <mergeCell ref="A31:B31"/>
    <mergeCell ref="A32:B32"/>
    <mergeCell ref="C1:E2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7:B17"/>
    <mergeCell ref="A18:B18"/>
    <mergeCell ref="A3:B3"/>
    <mergeCell ref="A4:B4"/>
    <mergeCell ref="A5:B5"/>
    <mergeCell ref="A6:B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'حالات الغياب والحضور'!$D$8:$D$10</xm:f>
          </x14:formula1>
          <xm:sqref>E4:E34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A4C6-8E46-4188-88E0-79D903C181FC}">
  <dimension ref="A1:CG71"/>
  <sheetViews>
    <sheetView rightToLeft="1" workbookViewId="0">
      <pane xSplit="3" ySplit="5" topLeftCell="BY35" activePane="bottomRight" state="frozen"/>
      <selection pane="topRight" activeCell="D1" sqref="D1"/>
      <selection pane="bottomLeft" activeCell="A6" sqref="A6"/>
      <selection pane="bottomRight" activeCell="CG71" sqref="CG71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41.28515625" style="1" bestFit="1" customWidth="1"/>
    <col min="5" max="5" width="20.7109375" style="1"/>
    <col min="6" max="6" width="35.7109375" style="5" bestFit="1" customWidth="1"/>
    <col min="7" max="16384" width="20.7109375" style="1"/>
  </cols>
  <sheetData>
    <row r="1" spans="1:85" ht="30" customHeight="1" x14ac:dyDescent="0.25">
      <c r="A1" s="63" t="s">
        <v>44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186"/>
      <c r="E4" s="186"/>
      <c r="F4" s="186"/>
      <c r="G4" s="186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185" t="s">
        <v>115</v>
      </c>
      <c r="C5" s="185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0</v>
      </c>
      <c r="C6" s="60">
        <f>COUNTA(D6,F6,H6,J6,N6,P6,R6,T6,V6,X6,AB6,AD6,AH6,AL6,AN6,AP6,AR6,AJ6,AF6,AV6,AX6,AZ6,BB6,BD6,BF6,BH6,BJ6,BN6,BR6,BP6,BL6,BT6,BV6,BX6,BZ6,CB6,CD6,CF6,L6,Z6,AT6)</f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2309</v>
      </c>
      <c r="C9" s="60">
        <f t="shared" si="1"/>
        <v>2</v>
      </c>
      <c r="D9" s="164" t="s">
        <v>615</v>
      </c>
      <c r="E9" s="22">
        <v>1322</v>
      </c>
      <c r="F9" s="175" t="s">
        <v>617</v>
      </c>
      <c r="G9" s="22">
        <v>987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5525</v>
      </c>
      <c r="C10" s="60">
        <f t="shared" si="1"/>
        <v>4</v>
      </c>
      <c r="D10" s="164" t="s">
        <v>616</v>
      </c>
      <c r="E10" s="22">
        <v>2110</v>
      </c>
      <c r="F10" s="175" t="s">
        <v>613</v>
      </c>
      <c r="G10" s="22">
        <v>1240</v>
      </c>
      <c r="H10" s="175" t="s">
        <v>637</v>
      </c>
      <c r="I10" s="22">
        <v>1054</v>
      </c>
      <c r="J10" s="163" t="s">
        <v>664</v>
      </c>
      <c r="K10" s="22">
        <v>1121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4006</v>
      </c>
      <c r="C11" s="60">
        <f t="shared" si="1"/>
        <v>2</v>
      </c>
      <c r="D11" s="163" t="s">
        <v>675</v>
      </c>
      <c r="E11" s="22">
        <v>1122</v>
      </c>
      <c r="F11" s="164" t="s">
        <v>689</v>
      </c>
      <c r="G11" s="22">
        <v>2884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11840</v>
      </c>
      <c r="C37" s="23">
        <f>SUM(C6:C36)</f>
        <v>8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0</v>
      </c>
      <c r="C41" s="110">
        <v>1</v>
      </c>
      <c r="D41" s="110">
        <f>C6</f>
        <v>0</v>
      </c>
      <c r="E41" s="110">
        <f>D41</f>
        <v>0</v>
      </c>
      <c r="F41" s="110"/>
    </row>
    <row r="42" spans="1:85" ht="15" x14ac:dyDescent="0.25">
      <c r="A42" s="109"/>
      <c r="B42" s="110">
        <f t="shared" ref="B42:B71" si="2">B41+B7</f>
        <v>0</v>
      </c>
      <c r="C42" s="110">
        <v>2</v>
      </c>
      <c r="D42" s="110">
        <f>C7</f>
        <v>0</v>
      </c>
      <c r="E42" s="110">
        <f>E41+D42</f>
        <v>0</v>
      </c>
      <c r="F42" s="110"/>
    </row>
    <row r="43" spans="1:85" ht="15" x14ac:dyDescent="0.25">
      <c r="A43" s="109"/>
      <c r="B43" s="110">
        <f t="shared" si="2"/>
        <v>0</v>
      </c>
      <c r="C43" s="110">
        <v>3</v>
      </c>
      <c r="D43" s="110">
        <f t="shared" ref="D43:D71" si="3">C8</f>
        <v>0</v>
      </c>
      <c r="E43" s="110">
        <f>E42+D43</f>
        <v>0</v>
      </c>
      <c r="F43" s="110"/>
    </row>
    <row r="44" spans="1:85" ht="15" x14ac:dyDescent="0.25">
      <c r="A44" s="109"/>
      <c r="B44" s="110">
        <f t="shared" si="2"/>
        <v>2309</v>
      </c>
      <c r="C44" s="110">
        <v>4</v>
      </c>
      <c r="D44" s="110">
        <f t="shared" si="3"/>
        <v>2</v>
      </c>
      <c r="E44" s="110">
        <f t="shared" ref="E44:E71" si="4">E43+D44</f>
        <v>2</v>
      </c>
      <c r="F44" s="110"/>
    </row>
    <row r="45" spans="1:85" ht="15" x14ac:dyDescent="0.25">
      <c r="A45" s="109"/>
      <c r="B45" s="110">
        <f t="shared" si="2"/>
        <v>7834</v>
      </c>
      <c r="C45" s="110">
        <v>5</v>
      </c>
      <c r="D45" s="110">
        <f t="shared" si="3"/>
        <v>4</v>
      </c>
      <c r="E45" s="110">
        <f t="shared" si="4"/>
        <v>6</v>
      </c>
      <c r="F45" s="110"/>
    </row>
    <row r="46" spans="1:85" ht="15" x14ac:dyDescent="0.25">
      <c r="A46" s="109"/>
      <c r="B46" s="110">
        <f t="shared" si="2"/>
        <v>11840</v>
      </c>
      <c r="C46" s="110">
        <v>6</v>
      </c>
      <c r="D46" s="110">
        <f t="shared" si="3"/>
        <v>2</v>
      </c>
      <c r="E46" s="110">
        <f t="shared" si="4"/>
        <v>8</v>
      </c>
      <c r="F46" s="110"/>
    </row>
    <row r="47" spans="1:85" ht="15" x14ac:dyDescent="0.25">
      <c r="A47" s="109"/>
      <c r="B47" s="110">
        <f t="shared" si="2"/>
        <v>11840</v>
      </c>
      <c r="C47" s="110">
        <v>7</v>
      </c>
      <c r="D47" s="110">
        <f t="shared" si="3"/>
        <v>0</v>
      </c>
      <c r="E47" s="110">
        <f t="shared" si="4"/>
        <v>8</v>
      </c>
      <c r="F47" s="110"/>
    </row>
    <row r="48" spans="1:85" ht="15" x14ac:dyDescent="0.25">
      <c r="A48" s="109"/>
      <c r="B48" s="110">
        <f t="shared" si="2"/>
        <v>11840</v>
      </c>
      <c r="C48" s="110">
        <v>8</v>
      </c>
      <c r="D48" s="110">
        <f t="shared" si="3"/>
        <v>0</v>
      </c>
      <c r="E48" s="110">
        <f t="shared" si="4"/>
        <v>8</v>
      </c>
      <c r="F48" s="110"/>
    </row>
    <row r="49" spans="1:6" ht="15" x14ac:dyDescent="0.25">
      <c r="A49" s="109"/>
      <c r="B49" s="110">
        <f t="shared" si="2"/>
        <v>11840</v>
      </c>
      <c r="C49" s="110">
        <v>9</v>
      </c>
      <c r="D49" s="110">
        <f t="shared" si="3"/>
        <v>0</v>
      </c>
      <c r="E49" s="110">
        <f t="shared" si="4"/>
        <v>8</v>
      </c>
      <c r="F49" s="110"/>
    </row>
    <row r="50" spans="1:6" ht="15" x14ac:dyDescent="0.25">
      <c r="A50" s="109"/>
      <c r="B50" s="110">
        <f t="shared" si="2"/>
        <v>11840</v>
      </c>
      <c r="C50" s="110">
        <v>10</v>
      </c>
      <c r="D50" s="110">
        <f t="shared" si="3"/>
        <v>0</v>
      </c>
      <c r="E50" s="110">
        <f t="shared" si="4"/>
        <v>8</v>
      </c>
      <c r="F50" s="110"/>
    </row>
    <row r="51" spans="1:6" ht="15" x14ac:dyDescent="0.25">
      <c r="A51" s="109"/>
      <c r="B51" s="110">
        <f t="shared" si="2"/>
        <v>11840</v>
      </c>
      <c r="C51" s="110">
        <v>11</v>
      </c>
      <c r="D51" s="110">
        <f t="shared" si="3"/>
        <v>0</v>
      </c>
      <c r="E51" s="110">
        <f t="shared" si="4"/>
        <v>8</v>
      </c>
      <c r="F51" s="110"/>
    </row>
    <row r="52" spans="1:6" ht="15" x14ac:dyDescent="0.25">
      <c r="A52" s="109"/>
      <c r="B52" s="110">
        <f t="shared" si="2"/>
        <v>11840</v>
      </c>
      <c r="C52" s="110">
        <v>12</v>
      </c>
      <c r="D52" s="110">
        <f t="shared" si="3"/>
        <v>0</v>
      </c>
      <c r="E52" s="110">
        <f t="shared" si="4"/>
        <v>8</v>
      </c>
      <c r="F52" s="110"/>
    </row>
    <row r="53" spans="1:6" ht="15" x14ac:dyDescent="0.25">
      <c r="A53" s="109"/>
      <c r="B53" s="110">
        <f t="shared" si="2"/>
        <v>11840</v>
      </c>
      <c r="C53" s="110">
        <v>13</v>
      </c>
      <c r="D53" s="110">
        <f t="shared" si="3"/>
        <v>0</v>
      </c>
      <c r="E53" s="110">
        <f t="shared" si="4"/>
        <v>8</v>
      </c>
      <c r="F53" s="110"/>
    </row>
    <row r="54" spans="1:6" ht="15" x14ac:dyDescent="0.25">
      <c r="A54" s="109"/>
      <c r="B54" s="110">
        <f t="shared" si="2"/>
        <v>11840</v>
      </c>
      <c r="C54" s="110">
        <v>14</v>
      </c>
      <c r="D54" s="110">
        <f t="shared" si="3"/>
        <v>0</v>
      </c>
      <c r="E54" s="110">
        <f t="shared" si="4"/>
        <v>8</v>
      </c>
      <c r="F54" s="110"/>
    </row>
    <row r="55" spans="1:6" ht="15" x14ac:dyDescent="0.25">
      <c r="A55" s="109"/>
      <c r="B55" s="110">
        <f t="shared" si="2"/>
        <v>11840</v>
      </c>
      <c r="C55" s="110">
        <v>15</v>
      </c>
      <c r="D55" s="110">
        <f t="shared" si="3"/>
        <v>0</v>
      </c>
      <c r="E55" s="110">
        <f t="shared" si="4"/>
        <v>8</v>
      </c>
      <c r="F55" s="110"/>
    </row>
    <row r="56" spans="1:6" ht="15" x14ac:dyDescent="0.25">
      <c r="A56" s="109"/>
      <c r="B56" s="110">
        <f t="shared" si="2"/>
        <v>11840</v>
      </c>
      <c r="C56" s="110">
        <v>16</v>
      </c>
      <c r="D56" s="110">
        <f t="shared" si="3"/>
        <v>0</v>
      </c>
      <c r="E56" s="110">
        <f t="shared" si="4"/>
        <v>8</v>
      </c>
      <c r="F56" s="110"/>
    </row>
    <row r="57" spans="1:6" ht="15" x14ac:dyDescent="0.25">
      <c r="A57" s="109"/>
      <c r="B57" s="110">
        <f t="shared" si="2"/>
        <v>11840</v>
      </c>
      <c r="C57" s="110">
        <v>17</v>
      </c>
      <c r="D57" s="110">
        <f t="shared" si="3"/>
        <v>0</v>
      </c>
      <c r="E57" s="110">
        <f t="shared" si="4"/>
        <v>8</v>
      </c>
      <c r="F57" s="110"/>
    </row>
    <row r="58" spans="1:6" x14ac:dyDescent="0.25">
      <c r="A58" s="109"/>
      <c r="B58" s="110">
        <f t="shared" si="2"/>
        <v>11840</v>
      </c>
      <c r="C58" s="110">
        <v>18</v>
      </c>
      <c r="D58" s="110">
        <f t="shared" si="3"/>
        <v>0</v>
      </c>
      <c r="E58" s="110">
        <f t="shared" si="4"/>
        <v>8</v>
      </c>
      <c r="F58" s="111"/>
    </row>
    <row r="59" spans="1:6" x14ac:dyDescent="0.25">
      <c r="A59" s="109"/>
      <c r="B59" s="110">
        <f t="shared" si="2"/>
        <v>11840</v>
      </c>
      <c r="C59" s="110">
        <v>19</v>
      </c>
      <c r="D59" s="110">
        <f t="shared" si="3"/>
        <v>0</v>
      </c>
      <c r="E59" s="110">
        <f t="shared" si="4"/>
        <v>8</v>
      </c>
      <c r="F59" s="111"/>
    </row>
    <row r="60" spans="1:6" x14ac:dyDescent="0.25">
      <c r="A60" s="109"/>
      <c r="B60" s="110">
        <f t="shared" si="2"/>
        <v>11840</v>
      </c>
      <c r="C60" s="110">
        <v>20</v>
      </c>
      <c r="D60" s="110">
        <f t="shared" si="3"/>
        <v>0</v>
      </c>
      <c r="E60" s="110">
        <f t="shared" si="4"/>
        <v>8</v>
      </c>
      <c r="F60" s="111"/>
    </row>
    <row r="61" spans="1:6" x14ac:dyDescent="0.25">
      <c r="A61" s="109"/>
      <c r="B61" s="110">
        <f t="shared" si="2"/>
        <v>11840</v>
      </c>
      <c r="C61" s="110">
        <v>21</v>
      </c>
      <c r="D61" s="110">
        <f t="shared" si="3"/>
        <v>0</v>
      </c>
      <c r="E61" s="110">
        <f t="shared" si="4"/>
        <v>8</v>
      </c>
      <c r="F61" s="111"/>
    </row>
    <row r="62" spans="1:6" x14ac:dyDescent="0.25">
      <c r="A62" s="109"/>
      <c r="B62" s="110">
        <f t="shared" si="2"/>
        <v>11840</v>
      </c>
      <c r="C62" s="110">
        <v>22</v>
      </c>
      <c r="D62" s="110">
        <f t="shared" si="3"/>
        <v>0</v>
      </c>
      <c r="E62" s="110">
        <f t="shared" si="4"/>
        <v>8</v>
      </c>
      <c r="F62" s="111"/>
    </row>
    <row r="63" spans="1:6" x14ac:dyDescent="0.25">
      <c r="A63" s="109"/>
      <c r="B63" s="110">
        <f t="shared" si="2"/>
        <v>11840</v>
      </c>
      <c r="C63" s="110">
        <v>23</v>
      </c>
      <c r="D63" s="110">
        <f t="shared" si="3"/>
        <v>0</v>
      </c>
      <c r="E63" s="110">
        <f t="shared" si="4"/>
        <v>8</v>
      </c>
      <c r="F63" s="111"/>
    </row>
    <row r="64" spans="1:6" x14ac:dyDescent="0.25">
      <c r="A64" s="109"/>
      <c r="B64" s="110">
        <f t="shared" si="2"/>
        <v>11840</v>
      </c>
      <c r="C64" s="110">
        <v>24</v>
      </c>
      <c r="D64" s="110">
        <f t="shared" si="3"/>
        <v>0</v>
      </c>
      <c r="E64" s="110">
        <f t="shared" si="4"/>
        <v>8</v>
      </c>
      <c r="F64" s="111"/>
    </row>
    <row r="65" spans="1:6" x14ac:dyDescent="0.25">
      <c r="A65" s="109"/>
      <c r="B65" s="110">
        <f t="shared" si="2"/>
        <v>11840</v>
      </c>
      <c r="C65" s="110">
        <v>25</v>
      </c>
      <c r="D65" s="110">
        <f t="shared" si="3"/>
        <v>0</v>
      </c>
      <c r="E65" s="110">
        <f t="shared" si="4"/>
        <v>8</v>
      </c>
      <c r="F65" s="111"/>
    </row>
    <row r="66" spans="1:6" x14ac:dyDescent="0.25">
      <c r="A66" s="109"/>
      <c r="B66" s="110">
        <f t="shared" si="2"/>
        <v>11840</v>
      </c>
      <c r="C66" s="110">
        <v>26</v>
      </c>
      <c r="D66" s="110">
        <f t="shared" si="3"/>
        <v>0</v>
      </c>
      <c r="E66" s="110">
        <f t="shared" si="4"/>
        <v>8</v>
      </c>
      <c r="F66" s="111"/>
    </row>
    <row r="67" spans="1:6" x14ac:dyDescent="0.25">
      <c r="A67" s="109"/>
      <c r="B67" s="110">
        <f t="shared" si="2"/>
        <v>11840</v>
      </c>
      <c r="C67" s="110">
        <v>27</v>
      </c>
      <c r="D67" s="110">
        <f t="shared" si="3"/>
        <v>0</v>
      </c>
      <c r="E67" s="110">
        <f t="shared" si="4"/>
        <v>8</v>
      </c>
      <c r="F67" s="111"/>
    </row>
    <row r="68" spans="1:6" x14ac:dyDescent="0.25">
      <c r="A68" s="109"/>
      <c r="B68" s="110">
        <f t="shared" si="2"/>
        <v>11840</v>
      </c>
      <c r="C68" s="110">
        <v>28</v>
      </c>
      <c r="D68" s="110">
        <f t="shared" si="3"/>
        <v>0</v>
      </c>
      <c r="E68" s="110">
        <f t="shared" si="4"/>
        <v>8</v>
      </c>
      <c r="F68" s="111"/>
    </row>
    <row r="69" spans="1:6" x14ac:dyDescent="0.25">
      <c r="A69" s="109"/>
      <c r="B69" s="110">
        <f t="shared" si="2"/>
        <v>11840</v>
      </c>
      <c r="C69" s="110">
        <v>29</v>
      </c>
      <c r="D69" s="110">
        <f t="shared" si="3"/>
        <v>0</v>
      </c>
      <c r="E69" s="110">
        <f t="shared" si="4"/>
        <v>8</v>
      </c>
      <c r="F69" s="111"/>
    </row>
    <row r="70" spans="1:6" x14ac:dyDescent="0.25">
      <c r="A70" s="109"/>
      <c r="B70" s="110">
        <f t="shared" si="2"/>
        <v>11840</v>
      </c>
      <c r="C70" s="110">
        <v>30</v>
      </c>
      <c r="D70" s="110">
        <f t="shared" si="3"/>
        <v>0</v>
      </c>
      <c r="E70" s="110">
        <f t="shared" si="4"/>
        <v>8</v>
      </c>
      <c r="F70" s="111"/>
    </row>
    <row r="71" spans="1:6" x14ac:dyDescent="0.25">
      <c r="A71" s="109"/>
      <c r="B71" s="110">
        <f t="shared" si="2"/>
        <v>11840</v>
      </c>
      <c r="C71" s="110">
        <v>31</v>
      </c>
      <c r="D71" s="110">
        <f t="shared" si="3"/>
        <v>0</v>
      </c>
      <c r="E71" s="110">
        <f t="shared" si="4"/>
        <v>8</v>
      </c>
      <c r="F71" s="111"/>
    </row>
  </sheetData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:CG75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8.5703125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31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1285</v>
      </c>
      <c r="C6" s="60">
        <f>COUNTA(D6,F6,H6,J6,N6,P6,R6,T6,V6,X6,AB6,AD6,AH6,AL6,AN6,AP6,AR6,AJ6,AF6,AV6,AX6,AZ6,BB6,BD6,BF6,BH6,BJ6,BN6,BR6,BP6,BL6,BT6,BV6,BX6,BZ6,CB6,CD6,CF6,L6,Z6,AT6)</f>
        <v>1</v>
      </c>
      <c r="D6" s="163" t="s">
        <v>237</v>
      </c>
      <c r="E6" s="22">
        <v>1285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4890</v>
      </c>
      <c r="C7" s="60">
        <f t="shared" ref="C7:C36" si="1">COUNTA(D7,F7,H7,J7,N7,P7,R7,T7,V7,X7,AB7,AD7,AH7,AL7,AN7,AP7,AR7,AJ7,AF7,AV7,AX7,AZ7,BB7,BD7,BF7,BH7,BJ7,BN7,BR7,BP7,BL7,BT7,BV7,BX7,BZ7,CB7,CD7,CF7,L7,Z7,AT7)</f>
        <v>1</v>
      </c>
      <c r="D7" s="163" t="s">
        <v>380</v>
      </c>
      <c r="E7" s="22">
        <v>4890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3765</v>
      </c>
      <c r="C8" s="60">
        <f t="shared" si="1"/>
        <v>1</v>
      </c>
      <c r="D8" s="163" t="s">
        <v>439</v>
      </c>
      <c r="E8" s="22">
        <v>3765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3054</v>
      </c>
      <c r="C9" s="60">
        <f t="shared" si="1"/>
        <v>1</v>
      </c>
      <c r="D9" s="164" t="s">
        <v>556</v>
      </c>
      <c r="E9" s="22">
        <v>3054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4612</v>
      </c>
      <c r="C10" s="60">
        <f t="shared" si="1"/>
        <v>1</v>
      </c>
      <c r="D10" s="22" t="s">
        <v>656</v>
      </c>
      <c r="E10" s="22">
        <v>4612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1027</v>
      </c>
      <c r="C12" s="60">
        <f t="shared" si="1"/>
        <v>1</v>
      </c>
      <c r="D12" s="163" t="s">
        <v>763</v>
      </c>
      <c r="E12" s="22">
        <v>1027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8396</v>
      </c>
      <c r="C13" s="60">
        <f t="shared" si="1"/>
        <v>3</v>
      </c>
      <c r="D13" s="22" t="s">
        <v>845</v>
      </c>
      <c r="E13" s="22">
        <v>4075</v>
      </c>
      <c r="F13" s="22" t="s">
        <v>879</v>
      </c>
      <c r="G13" s="22">
        <v>3071</v>
      </c>
      <c r="H13" s="22" t="s">
        <v>896</v>
      </c>
      <c r="I13" s="22">
        <v>1250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27029</v>
      </c>
      <c r="C37" s="23">
        <f>SUM(C6:C36)</f>
        <v>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35"/>
      <c r="B38" s="136"/>
      <c r="C38" s="136"/>
      <c r="D38" s="136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1285</v>
      </c>
      <c r="C41" s="110">
        <v>1</v>
      </c>
      <c r="D41" s="110">
        <f>C6</f>
        <v>1</v>
      </c>
      <c r="E41" s="110">
        <f>D41</f>
        <v>1</v>
      </c>
      <c r="F41" s="110"/>
    </row>
    <row r="42" spans="1:85" ht="15" x14ac:dyDescent="0.25">
      <c r="A42" s="109"/>
      <c r="B42" s="110">
        <f t="shared" ref="B42:B71" si="2">B41+B7</f>
        <v>6175</v>
      </c>
      <c r="C42" s="110">
        <v>2</v>
      </c>
      <c r="D42" s="110">
        <f>C7</f>
        <v>1</v>
      </c>
      <c r="E42" s="110">
        <f>E41+D42</f>
        <v>2</v>
      </c>
      <c r="F42" s="110"/>
    </row>
    <row r="43" spans="1:85" ht="15" x14ac:dyDescent="0.25">
      <c r="A43" s="109"/>
      <c r="B43" s="110">
        <f t="shared" si="2"/>
        <v>9940</v>
      </c>
      <c r="C43" s="110">
        <v>3</v>
      </c>
      <c r="D43" s="110">
        <f t="shared" ref="D43:D71" si="3">C8</f>
        <v>1</v>
      </c>
      <c r="E43" s="110">
        <f>E42+D43</f>
        <v>3</v>
      </c>
      <c r="F43" s="110"/>
    </row>
    <row r="44" spans="1:85" ht="15" x14ac:dyDescent="0.25">
      <c r="A44" s="109"/>
      <c r="B44" s="110">
        <f t="shared" si="2"/>
        <v>12994</v>
      </c>
      <c r="C44" s="110">
        <v>4</v>
      </c>
      <c r="D44" s="110">
        <f t="shared" si="3"/>
        <v>1</v>
      </c>
      <c r="E44" s="110">
        <f t="shared" ref="E44:E71" si="4">E43+D44</f>
        <v>4</v>
      </c>
      <c r="F44" s="110"/>
    </row>
    <row r="45" spans="1:85" ht="15" x14ac:dyDescent="0.25">
      <c r="A45" s="109"/>
      <c r="B45" s="110">
        <f t="shared" si="2"/>
        <v>17606</v>
      </c>
      <c r="C45" s="110">
        <v>5</v>
      </c>
      <c r="D45" s="110">
        <f t="shared" si="3"/>
        <v>1</v>
      </c>
      <c r="E45" s="110">
        <f t="shared" si="4"/>
        <v>5</v>
      </c>
      <c r="F45" s="110"/>
    </row>
    <row r="46" spans="1:85" ht="15" x14ac:dyDescent="0.25">
      <c r="A46" s="109"/>
      <c r="B46" s="110">
        <f t="shared" si="2"/>
        <v>17606</v>
      </c>
      <c r="C46" s="110">
        <v>6</v>
      </c>
      <c r="D46" s="110">
        <f t="shared" si="3"/>
        <v>0</v>
      </c>
      <c r="E46" s="110">
        <f t="shared" si="4"/>
        <v>5</v>
      </c>
      <c r="F46" s="110"/>
    </row>
    <row r="47" spans="1:85" ht="15" x14ac:dyDescent="0.25">
      <c r="A47" s="109"/>
      <c r="B47" s="110">
        <f t="shared" si="2"/>
        <v>18633</v>
      </c>
      <c r="C47" s="110">
        <v>7</v>
      </c>
      <c r="D47" s="110">
        <f t="shared" si="3"/>
        <v>1</v>
      </c>
      <c r="E47" s="110">
        <f t="shared" si="4"/>
        <v>6</v>
      </c>
      <c r="F47" s="110"/>
    </row>
    <row r="48" spans="1:85" ht="15" x14ac:dyDescent="0.25">
      <c r="A48" s="109"/>
      <c r="B48" s="110">
        <f t="shared" si="2"/>
        <v>27029</v>
      </c>
      <c r="C48" s="110">
        <v>8</v>
      </c>
      <c r="D48" s="110">
        <f t="shared" si="3"/>
        <v>3</v>
      </c>
      <c r="E48" s="110">
        <f t="shared" si="4"/>
        <v>9</v>
      </c>
      <c r="F48" s="110"/>
    </row>
    <row r="49" spans="1:6" ht="15" x14ac:dyDescent="0.25">
      <c r="A49" s="109"/>
      <c r="B49" s="110">
        <f t="shared" si="2"/>
        <v>27029</v>
      </c>
      <c r="C49" s="110">
        <v>9</v>
      </c>
      <c r="D49" s="110">
        <f t="shared" si="3"/>
        <v>0</v>
      </c>
      <c r="E49" s="110">
        <f t="shared" si="4"/>
        <v>9</v>
      </c>
      <c r="F49" s="110"/>
    </row>
    <row r="50" spans="1:6" ht="15" x14ac:dyDescent="0.25">
      <c r="A50" s="109"/>
      <c r="B50" s="110">
        <f t="shared" si="2"/>
        <v>27029</v>
      </c>
      <c r="C50" s="110">
        <v>10</v>
      </c>
      <c r="D50" s="110">
        <f t="shared" si="3"/>
        <v>0</v>
      </c>
      <c r="E50" s="110">
        <f t="shared" si="4"/>
        <v>9</v>
      </c>
      <c r="F50" s="110"/>
    </row>
    <row r="51" spans="1:6" ht="15" x14ac:dyDescent="0.25">
      <c r="A51" s="109"/>
      <c r="B51" s="110">
        <f t="shared" si="2"/>
        <v>27029</v>
      </c>
      <c r="C51" s="110">
        <v>11</v>
      </c>
      <c r="D51" s="110">
        <f t="shared" si="3"/>
        <v>0</v>
      </c>
      <c r="E51" s="110">
        <f t="shared" si="4"/>
        <v>9</v>
      </c>
      <c r="F51" s="110"/>
    </row>
    <row r="52" spans="1:6" ht="15" x14ac:dyDescent="0.25">
      <c r="A52" s="109"/>
      <c r="B52" s="110">
        <f t="shared" si="2"/>
        <v>27029</v>
      </c>
      <c r="C52" s="110">
        <v>12</v>
      </c>
      <c r="D52" s="110">
        <f t="shared" si="3"/>
        <v>0</v>
      </c>
      <c r="E52" s="110">
        <f t="shared" si="4"/>
        <v>9</v>
      </c>
      <c r="F52" s="110"/>
    </row>
    <row r="53" spans="1:6" ht="15" x14ac:dyDescent="0.25">
      <c r="A53" s="109"/>
      <c r="B53" s="110">
        <f t="shared" si="2"/>
        <v>27029</v>
      </c>
      <c r="C53" s="110">
        <v>13</v>
      </c>
      <c r="D53" s="110">
        <f t="shared" si="3"/>
        <v>0</v>
      </c>
      <c r="E53" s="110">
        <f t="shared" si="4"/>
        <v>9</v>
      </c>
      <c r="F53" s="110"/>
    </row>
    <row r="54" spans="1:6" ht="15" x14ac:dyDescent="0.25">
      <c r="A54" s="109"/>
      <c r="B54" s="110">
        <f t="shared" si="2"/>
        <v>27029</v>
      </c>
      <c r="C54" s="110">
        <v>14</v>
      </c>
      <c r="D54" s="110">
        <f t="shared" si="3"/>
        <v>0</v>
      </c>
      <c r="E54" s="110">
        <f t="shared" si="4"/>
        <v>9</v>
      </c>
      <c r="F54" s="110"/>
    </row>
    <row r="55" spans="1:6" ht="15" x14ac:dyDescent="0.25">
      <c r="A55" s="109"/>
      <c r="B55" s="110">
        <f t="shared" si="2"/>
        <v>27029</v>
      </c>
      <c r="C55" s="110">
        <v>15</v>
      </c>
      <c r="D55" s="110">
        <f t="shared" si="3"/>
        <v>0</v>
      </c>
      <c r="E55" s="110">
        <f t="shared" si="4"/>
        <v>9</v>
      </c>
      <c r="F55" s="110"/>
    </row>
    <row r="56" spans="1:6" ht="15" x14ac:dyDescent="0.25">
      <c r="A56" s="109"/>
      <c r="B56" s="110">
        <f t="shared" si="2"/>
        <v>27029</v>
      </c>
      <c r="C56" s="110">
        <v>16</v>
      </c>
      <c r="D56" s="110">
        <f t="shared" si="3"/>
        <v>0</v>
      </c>
      <c r="E56" s="110">
        <f t="shared" si="4"/>
        <v>9</v>
      </c>
      <c r="F56" s="110"/>
    </row>
    <row r="57" spans="1:6" ht="15" x14ac:dyDescent="0.25">
      <c r="A57" s="109"/>
      <c r="B57" s="110">
        <f t="shared" si="2"/>
        <v>27029</v>
      </c>
      <c r="C57" s="110">
        <v>17</v>
      </c>
      <c r="D57" s="110">
        <f t="shared" si="3"/>
        <v>0</v>
      </c>
      <c r="E57" s="110">
        <f t="shared" si="4"/>
        <v>9</v>
      </c>
      <c r="F57" s="110"/>
    </row>
    <row r="58" spans="1:6" x14ac:dyDescent="0.25">
      <c r="A58" s="109"/>
      <c r="B58" s="110">
        <f t="shared" si="2"/>
        <v>27029</v>
      </c>
      <c r="C58" s="110">
        <v>18</v>
      </c>
      <c r="D58" s="110">
        <f t="shared" si="3"/>
        <v>0</v>
      </c>
      <c r="E58" s="110">
        <f t="shared" si="4"/>
        <v>9</v>
      </c>
      <c r="F58" s="111"/>
    </row>
    <row r="59" spans="1:6" x14ac:dyDescent="0.25">
      <c r="A59" s="109"/>
      <c r="B59" s="110">
        <f t="shared" si="2"/>
        <v>27029</v>
      </c>
      <c r="C59" s="110">
        <v>19</v>
      </c>
      <c r="D59" s="110">
        <f t="shared" si="3"/>
        <v>0</v>
      </c>
      <c r="E59" s="110">
        <f t="shared" si="4"/>
        <v>9</v>
      </c>
      <c r="F59" s="111"/>
    </row>
    <row r="60" spans="1:6" x14ac:dyDescent="0.25">
      <c r="A60" s="109"/>
      <c r="B60" s="110">
        <f t="shared" si="2"/>
        <v>27029</v>
      </c>
      <c r="C60" s="110">
        <v>20</v>
      </c>
      <c r="D60" s="110">
        <f t="shared" si="3"/>
        <v>0</v>
      </c>
      <c r="E60" s="110">
        <f t="shared" si="4"/>
        <v>9</v>
      </c>
      <c r="F60" s="111"/>
    </row>
    <row r="61" spans="1:6" x14ac:dyDescent="0.25">
      <c r="A61" s="109"/>
      <c r="B61" s="110">
        <f t="shared" si="2"/>
        <v>27029</v>
      </c>
      <c r="C61" s="110">
        <v>21</v>
      </c>
      <c r="D61" s="110">
        <f t="shared" si="3"/>
        <v>0</v>
      </c>
      <c r="E61" s="110">
        <f t="shared" si="4"/>
        <v>9</v>
      </c>
      <c r="F61" s="111"/>
    </row>
    <row r="62" spans="1:6" x14ac:dyDescent="0.25">
      <c r="A62" s="109"/>
      <c r="B62" s="110">
        <f t="shared" si="2"/>
        <v>27029</v>
      </c>
      <c r="C62" s="110">
        <v>22</v>
      </c>
      <c r="D62" s="110">
        <f t="shared" si="3"/>
        <v>0</v>
      </c>
      <c r="E62" s="110">
        <f t="shared" si="4"/>
        <v>9</v>
      </c>
      <c r="F62" s="111"/>
    </row>
    <row r="63" spans="1:6" x14ac:dyDescent="0.25">
      <c r="A63" s="109"/>
      <c r="B63" s="110">
        <f t="shared" si="2"/>
        <v>27029</v>
      </c>
      <c r="C63" s="110">
        <v>23</v>
      </c>
      <c r="D63" s="110">
        <f t="shared" si="3"/>
        <v>0</v>
      </c>
      <c r="E63" s="110">
        <f t="shared" si="4"/>
        <v>9</v>
      </c>
      <c r="F63" s="111"/>
    </row>
    <row r="64" spans="1:6" x14ac:dyDescent="0.25">
      <c r="A64" s="109"/>
      <c r="B64" s="110">
        <f t="shared" si="2"/>
        <v>27029</v>
      </c>
      <c r="C64" s="110">
        <v>24</v>
      </c>
      <c r="D64" s="110">
        <f t="shared" si="3"/>
        <v>0</v>
      </c>
      <c r="E64" s="110">
        <f t="shared" si="4"/>
        <v>9</v>
      </c>
      <c r="F64" s="111"/>
    </row>
    <row r="65" spans="1:6" x14ac:dyDescent="0.25">
      <c r="A65" s="109"/>
      <c r="B65" s="110">
        <f t="shared" si="2"/>
        <v>27029</v>
      </c>
      <c r="C65" s="110">
        <v>25</v>
      </c>
      <c r="D65" s="110">
        <f t="shared" si="3"/>
        <v>0</v>
      </c>
      <c r="E65" s="110">
        <f t="shared" si="4"/>
        <v>9</v>
      </c>
      <c r="F65" s="111"/>
    </row>
    <row r="66" spans="1:6" x14ac:dyDescent="0.25">
      <c r="A66" s="109"/>
      <c r="B66" s="110">
        <f t="shared" si="2"/>
        <v>27029</v>
      </c>
      <c r="C66" s="110">
        <v>26</v>
      </c>
      <c r="D66" s="110">
        <f t="shared" si="3"/>
        <v>0</v>
      </c>
      <c r="E66" s="110">
        <f t="shared" si="4"/>
        <v>9</v>
      </c>
      <c r="F66" s="111"/>
    </row>
    <row r="67" spans="1:6" x14ac:dyDescent="0.25">
      <c r="A67" s="109"/>
      <c r="B67" s="110">
        <f t="shared" si="2"/>
        <v>27029</v>
      </c>
      <c r="C67" s="110">
        <v>27</v>
      </c>
      <c r="D67" s="110">
        <f t="shared" si="3"/>
        <v>0</v>
      </c>
      <c r="E67" s="110">
        <f t="shared" si="4"/>
        <v>9</v>
      </c>
      <c r="F67" s="111"/>
    </row>
    <row r="68" spans="1:6" x14ac:dyDescent="0.25">
      <c r="A68" s="109"/>
      <c r="B68" s="110">
        <f t="shared" si="2"/>
        <v>27029</v>
      </c>
      <c r="C68" s="110">
        <v>28</v>
      </c>
      <c r="D68" s="110">
        <f t="shared" si="3"/>
        <v>0</v>
      </c>
      <c r="E68" s="110">
        <f t="shared" si="4"/>
        <v>9</v>
      </c>
      <c r="F68" s="111"/>
    </row>
    <row r="69" spans="1:6" x14ac:dyDescent="0.25">
      <c r="A69" s="109"/>
      <c r="B69" s="110">
        <f t="shared" si="2"/>
        <v>27029</v>
      </c>
      <c r="C69" s="110">
        <v>29</v>
      </c>
      <c r="D69" s="110">
        <f t="shared" si="3"/>
        <v>0</v>
      </c>
      <c r="E69" s="110">
        <f t="shared" si="4"/>
        <v>9</v>
      </c>
      <c r="F69" s="111"/>
    </row>
    <row r="70" spans="1:6" x14ac:dyDescent="0.25">
      <c r="A70" s="109"/>
      <c r="B70" s="110">
        <f t="shared" si="2"/>
        <v>27029</v>
      </c>
      <c r="C70" s="110">
        <v>30</v>
      </c>
      <c r="D70" s="110">
        <f t="shared" si="3"/>
        <v>0</v>
      </c>
      <c r="E70" s="110">
        <f t="shared" si="4"/>
        <v>9</v>
      </c>
      <c r="F70" s="111"/>
    </row>
    <row r="71" spans="1:6" x14ac:dyDescent="0.25">
      <c r="A71" s="109"/>
      <c r="B71" s="110">
        <f t="shared" si="2"/>
        <v>27029</v>
      </c>
      <c r="C71" s="110">
        <v>31</v>
      </c>
      <c r="D71" s="110">
        <f t="shared" si="3"/>
        <v>0</v>
      </c>
      <c r="E71" s="110">
        <f t="shared" si="4"/>
        <v>9</v>
      </c>
      <c r="F71" s="111"/>
    </row>
    <row r="72" spans="1:6" x14ac:dyDescent="0.25">
      <c r="A72" s="109"/>
      <c r="B72" s="110"/>
      <c r="C72" s="110"/>
      <c r="D72" s="110"/>
    </row>
    <row r="73" spans="1:6" x14ac:dyDescent="0.25">
      <c r="A73" s="109"/>
      <c r="B73" s="110"/>
      <c r="C73" s="110"/>
      <c r="D73" s="110"/>
    </row>
    <row r="74" spans="1:6" x14ac:dyDescent="0.25">
      <c r="A74" s="109"/>
      <c r="B74" s="110"/>
      <c r="C74" s="110"/>
      <c r="D74" s="110"/>
    </row>
    <row r="75" spans="1:6" x14ac:dyDescent="0.25">
      <c r="A75" s="109"/>
      <c r="B75" s="110"/>
      <c r="C75" s="110"/>
      <c r="D75" s="110"/>
    </row>
  </sheetData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/>
  <dimension ref="A1:CG71"/>
  <sheetViews>
    <sheetView rightToLeft="1" workbookViewId="0">
      <pane xSplit="3" ySplit="5" topLeftCell="E6" activePane="bottomRight" state="frozen"/>
      <selection pane="topRight" activeCell="D1" sqref="D1"/>
      <selection pane="bottomLeft" activeCell="A6" sqref="A6"/>
      <selection pane="bottomRight" activeCell="I14" sqref="I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8.5703125" style="1" bestFit="1" customWidth="1"/>
    <col min="5" max="5" width="20.7109375" style="1"/>
    <col min="6" max="6" width="27.5703125" style="5" bestFit="1" customWidth="1"/>
    <col min="7" max="16384" width="20.7109375" style="1"/>
  </cols>
  <sheetData>
    <row r="1" spans="1:85" ht="30" customHeight="1" x14ac:dyDescent="0.25">
      <c r="A1" s="63" t="s">
        <v>117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4251</v>
      </c>
      <c r="C6" s="60">
        <f>COUNTA(D6,F6,H6,J6,N6,P6,R6,T6,V6,X6,AB6,AD6,AH6,AL6,AN6,AP6,AR6,AJ6,AF6,AV6,AX6,AZ6,BB6,BD6,BF6,BH6,BJ6,BN6,BR6,BP6,BL6,BT6,BV6,BX6,BZ6,CB6,CD6,CF6,L6,Z6,AT6)</f>
        <v>3</v>
      </c>
      <c r="D6" s="164" t="s">
        <v>242</v>
      </c>
      <c r="E6" s="22">
        <v>1437</v>
      </c>
      <c r="F6" s="164" t="s">
        <v>261</v>
      </c>
      <c r="G6" s="22">
        <v>1082</v>
      </c>
      <c r="H6" s="164" t="s">
        <v>298</v>
      </c>
      <c r="I6" s="22">
        <v>1732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4104</v>
      </c>
      <c r="C7" s="60">
        <f t="shared" ref="C7:C36" si="1">COUNTA(D7,F7,H7,J7,N7,P7,R7,T7,V7,X7,AB7,AD7,AH7,AL7,AN7,AP7,AR7,AJ7,AF7,AV7,AX7,AZ7,BB7,BD7,BF7,BH7,BJ7,BN7,BR7,BP7,BL7,BT7,BV7,BX7,BZ7,CB7,CD7,CF7,L7,Z7,AT7)</f>
        <v>3</v>
      </c>
      <c r="D7" s="164" t="s">
        <v>354</v>
      </c>
      <c r="E7" s="22">
        <v>2013</v>
      </c>
      <c r="F7" s="164" t="s">
        <v>383</v>
      </c>
      <c r="G7" s="22">
        <v>1122</v>
      </c>
      <c r="H7" s="163" t="s">
        <v>405</v>
      </c>
      <c r="I7" s="22">
        <v>969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4084</v>
      </c>
      <c r="C9" s="60">
        <f t="shared" si="1"/>
        <v>2</v>
      </c>
      <c r="D9" s="22" t="s">
        <v>535</v>
      </c>
      <c r="E9" s="22">
        <v>1005</v>
      </c>
      <c r="F9" s="163" t="s">
        <v>568</v>
      </c>
      <c r="G9" s="22">
        <v>3079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4031</v>
      </c>
      <c r="C10" s="60">
        <f t="shared" si="1"/>
        <v>2</v>
      </c>
      <c r="D10" s="22" t="s">
        <v>601</v>
      </c>
      <c r="E10" s="22">
        <v>1001</v>
      </c>
      <c r="F10" s="22" t="s">
        <v>652</v>
      </c>
      <c r="G10" s="22">
        <v>3030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5050</v>
      </c>
      <c r="C12" s="60">
        <f t="shared" si="1"/>
        <v>3</v>
      </c>
      <c r="D12" s="164" t="s">
        <v>756</v>
      </c>
      <c r="E12" s="22">
        <v>1007</v>
      </c>
      <c r="F12" s="163" t="s">
        <v>805</v>
      </c>
      <c r="G12" s="22">
        <v>3043</v>
      </c>
      <c r="H12" s="163" t="s">
        <v>830</v>
      </c>
      <c r="I12" s="22">
        <v>1000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4030</v>
      </c>
      <c r="C13" s="60">
        <f t="shared" si="1"/>
        <v>3</v>
      </c>
      <c r="D13" s="22" t="s">
        <v>864</v>
      </c>
      <c r="E13" s="22">
        <v>2025</v>
      </c>
      <c r="F13" s="22" t="s">
        <v>890</v>
      </c>
      <c r="G13" s="22">
        <v>1000</v>
      </c>
      <c r="H13" s="22" t="s">
        <v>902</v>
      </c>
      <c r="I13" s="22">
        <v>1005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25550</v>
      </c>
      <c r="C37" s="23">
        <f>SUM(C6:C36)</f>
        <v>16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4251</v>
      </c>
      <c r="C41" s="110">
        <v>1</v>
      </c>
      <c r="D41" s="110">
        <f>C6</f>
        <v>3</v>
      </c>
      <c r="E41" s="110">
        <f>D41</f>
        <v>3</v>
      </c>
      <c r="F41" s="110"/>
    </row>
    <row r="42" spans="1:85" ht="15" x14ac:dyDescent="0.25">
      <c r="A42" s="109"/>
      <c r="B42" s="110">
        <f t="shared" ref="B42:B71" si="2">B41+B7</f>
        <v>8355</v>
      </c>
      <c r="C42" s="110">
        <v>2</v>
      </c>
      <c r="D42" s="110">
        <f>C7</f>
        <v>3</v>
      </c>
      <c r="E42" s="110">
        <f>E41+D42</f>
        <v>6</v>
      </c>
      <c r="F42" s="110"/>
    </row>
    <row r="43" spans="1:85" ht="15" x14ac:dyDescent="0.25">
      <c r="A43" s="109"/>
      <c r="B43" s="110">
        <f t="shared" si="2"/>
        <v>8355</v>
      </c>
      <c r="C43" s="110">
        <v>3</v>
      </c>
      <c r="D43" s="110">
        <f t="shared" ref="D43:D71" si="3">C8</f>
        <v>0</v>
      </c>
      <c r="E43" s="110">
        <f>E42+D43</f>
        <v>6</v>
      </c>
      <c r="F43" s="110"/>
    </row>
    <row r="44" spans="1:85" ht="15" x14ac:dyDescent="0.25">
      <c r="A44" s="109"/>
      <c r="B44" s="110">
        <f t="shared" si="2"/>
        <v>12439</v>
      </c>
      <c r="C44" s="110">
        <v>4</v>
      </c>
      <c r="D44" s="110">
        <f t="shared" si="3"/>
        <v>2</v>
      </c>
      <c r="E44" s="110">
        <f t="shared" ref="E44:E71" si="4">E43+D44</f>
        <v>8</v>
      </c>
      <c r="F44" s="110"/>
    </row>
    <row r="45" spans="1:85" ht="15" x14ac:dyDescent="0.25">
      <c r="A45" s="109"/>
      <c r="B45" s="110">
        <f t="shared" si="2"/>
        <v>16470</v>
      </c>
      <c r="C45" s="110">
        <v>5</v>
      </c>
      <c r="D45" s="110">
        <f t="shared" si="3"/>
        <v>2</v>
      </c>
      <c r="E45" s="110">
        <f t="shared" si="4"/>
        <v>10</v>
      </c>
      <c r="F45" s="110"/>
    </row>
    <row r="46" spans="1:85" ht="15" x14ac:dyDescent="0.25">
      <c r="A46" s="109"/>
      <c r="B46" s="110">
        <f t="shared" si="2"/>
        <v>16470</v>
      </c>
      <c r="C46" s="110">
        <v>6</v>
      </c>
      <c r="D46" s="110">
        <f t="shared" si="3"/>
        <v>0</v>
      </c>
      <c r="E46" s="110">
        <f t="shared" si="4"/>
        <v>10</v>
      </c>
      <c r="F46" s="110"/>
    </row>
    <row r="47" spans="1:85" ht="15" x14ac:dyDescent="0.25">
      <c r="A47" s="109"/>
      <c r="B47" s="110">
        <f t="shared" si="2"/>
        <v>21520</v>
      </c>
      <c r="C47" s="110">
        <v>7</v>
      </c>
      <c r="D47" s="110">
        <f t="shared" si="3"/>
        <v>3</v>
      </c>
      <c r="E47" s="110">
        <f t="shared" si="4"/>
        <v>13</v>
      </c>
      <c r="F47" s="110"/>
    </row>
    <row r="48" spans="1:85" ht="15" x14ac:dyDescent="0.25">
      <c r="A48" s="109"/>
      <c r="B48" s="110">
        <f t="shared" si="2"/>
        <v>25550</v>
      </c>
      <c r="C48" s="110">
        <v>8</v>
      </c>
      <c r="D48" s="110">
        <f t="shared" si="3"/>
        <v>3</v>
      </c>
      <c r="E48" s="110">
        <f t="shared" si="4"/>
        <v>16</v>
      </c>
      <c r="F48" s="110"/>
    </row>
    <row r="49" spans="1:6" ht="15" x14ac:dyDescent="0.25">
      <c r="A49" s="109"/>
      <c r="B49" s="110">
        <f t="shared" si="2"/>
        <v>25550</v>
      </c>
      <c r="C49" s="110">
        <v>9</v>
      </c>
      <c r="D49" s="110">
        <f t="shared" si="3"/>
        <v>0</v>
      </c>
      <c r="E49" s="110">
        <f t="shared" si="4"/>
        <v>16</v>
      </c>
      <c r="F49" s="110"/>
    </row>
    <row r="50" spans="1:6" ht="15" x14ac:dyDescent="0.25">
      <c r="A50" s="109"/>
      <c r="B50" s="110">
        <f t="shared" si="2"/>
        <v>25550</v>
      </c>
      <c r="C50" s="110">
        <v>10</v>
      </c>
      <c r="D50" s="110">
        <f t="shared" si="3"/>
        <v>0</v>
      </c>
      <c r="E50" s="110">
        <f t="shared" si="4"/>
        <v>16</v>
      </c>
      <c r="F50" s="110"/>
    </row>
    <row r="51" spans="1:6" ht="15" x14ac:dyDescent="0.25">
      <c r="A51" s="109"/>
      <c r="B51" s="110">
        <f t="shared" si="2"/>
        <v>25550</v>
      </c>
      <c r="C51" s="110">
        <v>11</v>
      </c>
      <c r="D51" s="110">
        <f t="shared" si="3"/>
        <v>0</v>
      </c>
      <c r="E51" s="110">
        <f t="shared" si="4"/>
        <v>16</v>
      </c>
      <c r="F51" s="110"/>
    </row>
    <row r="52" spans="1:6" ht="15" x14ac:dyDescent="0.25">
      <c r="A52" s="109"/>
      <c r="B52" s="110">
        <f t="shared" si="2"/>
        <v>25550</v>
      </c>
      <c r="C52" s="110">
        <v>12</v>
      </c>
      <c r="D52" s="110">
        <f t="shared" si="3"/>
        <v>0</v>
      </c>
      <c r="E52" s="110">
        <f t="shared" si="4"/>
        <v>16</v>
      </c>
      <c r="F52" s="110"/>
    </row>
    <row r="53" spans="1:6" ht="15" x14ac:dyDescent="0.25">
      <c r="A53" s="109"/>
      <c r="B53" s="110">
        <f t="shared" si="2"/>
        <v>25550</v>
      </c>
      <c r="C53" s="110">
        <v>13</v>
      </c>
      <c r="D53" s="110">
        <f t="shared" si="3"/>
        <v>0</v>
      </c>
      <c r="E53" s="110">
        <f t="shared" si="4"/>
        <v>16</v>
      </c>
      <c r="F53" s="110"/>
    </row>
    <row r="54" spans="1:6" ht="15" x14ac:dyDescent="0.25">
      <c r="A54" s="109"/>
      <c r="B54" s="110">
        <f t="shared" si="2"/>
        <v>25550</v>
      </c>
      <c r="C54" s="110">
        <v>14</v>
      </c>
      <c r="D54" s="110">
        <f t="shared" si="3"/>
        <v>0</v>
      </c>
      <c r="E54" s="110">
        <f t="shared" si="4"/>
        <v>16</v>
      </c>
      <c r="F54" s="110"/>
    </row>
    <row r="55" spans="1:6" ht="15" x14ac:dyDescent="0.25">
      <c r="A55" s="109"/>
      <c r="B55" s="110">
        <f t="shared" si="2"/>
        <v>25550</v>
      </c>
      <c r="C55" s="110">
        <v>15</v>
      </c>
      <c r="D55" s="110">
        <f t="shared" si="3"/>
        <v>0</v>
      </c>
      <c r="E55" s="110">
        <f t="shared" si="4"/>
        <v>16</v>
      </c>
      <c r="F55" s="110"/>
    </row>
    <row r="56" spans="1:6" ht="15" x14ac:dyDescent="0.25">
      <c r="A56" s="109"/>
      <c r="B56" s="110">
        <f t="shared" si="2"/>
        <v>25550</v>
      </c>
      <c r="C56" s="110">
        <v>16</v>
      </c>
      <c r="D56" s="110">
        <f t="shared" si="3"/>
        <v>0</v>
      </c>
      <c r="E56" s="110">
        <f t="shared" si="4"/>
        <v>16</v>
      </c>
      <c r="F56" s="110"/>
    </row>
    <row r="57" spans="1:6" ht="15" x14ac:dyDescent="0.25">
      <c r="A57" s="109"/>
      <c r="B57" s="110">
        <f t="shared" si="2"/>
        <v>25550</v>
      </c>
      <c r="C57" s="110">
        <v>17</v>
      </c>
      <c r="D57" s="110">
        <f t="shared" si="3"/>
        <v>0</v>
      </c>
      <c r="E57" s="110">
        <f t="shared" si="4"/>
        <v>16</v>
      </c>
      <c r="F57" s="110"/>
    </row>
    <row r="58" spans="1:6" x14ac:dyDescent="0.25">
      <c r="A58" s="109"/>
      <c r="B58" s="110">
        <f t="shared" si="2"/>
        <v>25550</v>
      </c>
      <c r="C58" s="110">
        <v>18</v>
      </c>
      <c r="D58" s="110">
        <f t="shared" si="3"/>
        <v>0</v>
      </c>
      <c r="E58" s="110">
        <f t="shared" si="4"/>
        <v>16</v>
      </c>
      <c r="F58" s="111"/>
    </row>
    <row r="59" spans="1:6" x14ac:dyDescent="0.25">
      <c r="A59" s="109"/>
      <c r="B59" s="110">
        <f t="shared" si="2"/>
        <v>25550</v>
      </c>
      <c r="C59" s="110">
        <v>19</v>
      </c>
      <c r="D59" s="110">
        <f t="shared" si="3"/>
        <v>0</v>
      </c>
      <c r="E59" s="110">
        <f t="shared" si="4"/>
        <v>16</v>
      </c>
      <c r="F59" s="111"/>
    </row>
    <row r="60" spans="1:6" x14ac:dyDescent="0.25">
      <c r="A60" s="109"/>
      <c r="B60" s="110">
        <f t="shared" si="2"/>
        <v>25550</v>
      </c>
      <c r="C60" s="110">
        <v>20</v>
      </c>
      <c r="D60" s="110">
        <f t="shared" si="3"/>
        <v>0</v>
      </c>
      <c r="E60" s="110">
        <f t="shared" si="4"/>
        <v>16</v>
      </c>
      <c r="F60" s="111"/>
    </row>
    <row r="61" spans="1:6" x14ac:dyDescent="0.25">
      <c r="A61" s="109"/>
      <c r="B61" s="110">
        <f t="shared" si="2"/>
        <v>25550</v>
      </c>
      <c r="C61" s="110">
        <v>21</v>
      </c>
      <c r="D61" s="110">
        <f t="shared" si="3"/>
        <v>0</v>
      </c>
      <c r="E61" s="110">
        <f t="shared" si="4"/>
        <v>16</v>
      </c>
      <c r="F61" s="111"/>
    </row>
    <row r="62" spans="1:6" x14ac:dyDescent="0.25">
      <c r="A62" s="109"/>
      <c r="B62" s="110">
        <f t="shared" si="2"/>
        <v>25550</v>
      </c>
      <c r="C62" s="110">
        <v>22</v>
      </c>
      <c r="D62" s="110">
        <f t="shared" si="3"/>
        <v>0</v>
      </c>
      <c r="E62" s="110">
        <f t="shared" si="4"/>
        <v>16</v>
      </c>
      <c r="F62" s="111"/>
    </row>
    <row r="63" spans="1:6" x14ac:dyDescent="0.25">
      <c r="A63" s="109"/>
      <c r="B63" s="110">
        <f t="shared" si="2"/>
        <v>25550</v>
      </c>
      <c r="C63" s="110">
        <v>23</v>
      </c>
      <c r="D63" s="110">
        <f t="shared" si="3"/>
        <v>0</v>
      </c>
      <c r="E63" s="110">
        <f t="shared" si="4"/>
        <v>16</v>
      </c>
      <c r="F63" s="111"/>
    </row>
    <row r="64" spans="1:6" x14ac:dyDescent="0.25">
      <c r="A64" s="109"/>
      <c r="B64" s="110">
        <f t="shared" si="2"/>
        <v>25550</v>
      </c>
      <c r="C64" s="110">
        <v>24</v>
      </c>
      <c r="D64" s="110">
        <f t="shared" si="3"/>
        <v>0</v>
      </c>
      <c r="E64" s="110">
        <f t="shared" si="4"/>
        <v>16</v>
      </c>
      <c r="F64" s="111"/>
    </row>
    <row r="65" spans="1:6" x14ac:dyDescent="0.25">
      <c r="A65" s="109"/>
      <c r="B65" s="110">
        <f t="shared" si="2"/>
        <v>25550</v>
      </c>
      <c r="C65" s="110">
        <v>25</v>
      </c>
      <c r="D65" s="110">
        <f t="shared" si="3"/>
        <v>0</v>
      </c>
      <c r="E65" s="110">
        <f t="shared" si="4"/>
        <v>16</v>
      </c>
      <c r="F65" s="111"/>
    </row>
    <row r="66" spans="1:6" x14ac:dyDescent="0.25">
      <c r="A66" s="109"/>
      <c r="B66" s="110">
        <f t="shared" si="2"/>
        <v>25550</v>
      </c>
      <c r="C66" s="110">
        <v>26</v>
      </c>
      <c r="D66" s="110">
        <f t="shared" si="3"/>
        <v>0</v>
      </c>
      <c r="E66" s="110">
        <f t="shared" si="4"/>
        <v>16</v>
      </c>
      <c r="F66" s="111"/>
    </row>
    <row r="67" spans="1:6" x14ac:dyDescent="0.25">
      <c r="A67" s="109"/>
      <c r="B67" s="110">
        <f t="shared" si="2"/>
        <v>25550</v>
      </c>
      <c r="C67" s="110">
        <v>27</v>
      </c>
      <c r="D67" s="110">
        <f t="shared" si="3"/>
        <v>0</v>
      </c>
      <c r="E67" s="110">
        <f t="shared" si="4"/>
        <v>16</v>
      </c>
      <c r="F67" s="111"/>
    </row>
    <row r="68" spans="1:6" x14ac:dyDescent="0.25">
      <c r="A68" s="109"/>
      <c r="B68" s="110">
        <f t="shared" si="2"/>
        <v>25550</v>
      </c>
      <c r="C68" s="110">
        <v>28</v>
      </c>
      <c r="D68" s="110">
        <f t="shared" si="3"/>
        <v>0</v>
      </c>
      <c r="E68" s="110">
        <f t="shared" si="4"/>
        <v>16</v>
      </c>
      <c r="F68" s="111"/>
    </row>
    <row r="69" spans="1:6" x14ac:dyDescent="0.25">
      <c r="A69" s="109"/>
      <c r="B69" s="110">
        <f t="shared" si="2"/>
        <v>25550</v>
      </c>
      <c r="C69" s="110">
        <v>29</v>
      </c>
      <c r="D69" s="110">
        <f t="shared" si="3"/>
        <v>0</v>
      </c>
      <c r="E69" s="110">
        <f t="shared" si="4"/>
        <v>16</v>
      </c>
      <c r="F69" s="111"/>
    </row>
    <row r="70" spans="1:6" x14ac:dyDescent="0.25">
      <c r="A70" s="109"/>
      <c r="B70" s="110">
        <f t="shared" si="2"/>
        <v>25550</v>
      </c>
      <c r="C70" s="110">
        <v>30</v>
      </c>
      <c r="D70" s="110">
        <f t="shared" si="3"/>
        <v>0</v>
      </c>
      <c r="E70" s="110">
        <f t="shared" si="4"/>
        <v>16</v>
      </c>
      <c r="F70" s="111"/>
    </row>
    <row r="71" spans="1:6" x14ac:dyDescent="0.25">
      <c r="A71" s="109"/>
      <c r="B71" s="110">
        <f t="shared" si="2"/>
        <v>25550</v>
      </c>
      <c r="C71" s="110">
        <v>31</v>
      </c>
      <c r="D71" s="110">
        <f t="shared" si="3"/>
        <v>0</v>
      </c>
      <c r="E71" s="110">
        <f t="shared" si="4"/>
        <v>16</v>
      </c>
      <c r="F71" s="111"/>
    </row>
  </sheetData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/>
  <dimension ref="A1:CG71"/>
  <sheetViews>
    <sheetView rightToLeft="1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M14" sqref="M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9" style="1" bestFit="1" customWidth="1"/>
    <col min="5" max="5" width="20.7109375" style="1"/>
    <col min="6" max="6" width="32.85546875" style="5" bestFit="1" customWidth="1"/>
    <col min="7" max="7" width="20.7109375" style="1"/>
    <col min="8" max="8" width="41.42578125" style="1" bestFit="1" customWidth="1"/>
    <col min="9" max="9" width="20.7109375" style="1"/>
    <col min="10" max="10" width="35" style="1" bestFit="1" customWidth="1"/>
    <col min="11" max="16384" width="20.7109375" style="1"/>
  </cols>
  <sheetData>
    <row r="1" spans="1:85" ht="30" customHeight="1" x14ac:dyDescent="0.25">
      <c r="A1" s="63" t="s">
        <v>34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7983</v>
      </c>
      <c r="C6" s="60">
        <f>COUNTA(D6,F6,H6,J6,N6,P6,R6,T6,V6,X6,AB6,AD6,AH6,AL6,AN6,AP6,AR6,AJ6,AF6,AV6,AX6,AZ6,BB6,BD6,BF6,BH6,BJ6,BN6,BR6,BP6,BL6,BT6,BV6,BX6,BZ6,CB6,CD6,CF6,L6,Z6,AT6)</f>
        <v>5</v>
      </c>
      <c r="D6" s="163" t="s">
        <v>221</v>
      </c>
      <c r="E6" s="22">
        <v>1331</v>
      </c>
      <c r="F6" s="164" t="s">
        <v>262</v>
      </c>
      <c r="G6" s="22">
        <v>3650</v>
      </c>
      <c r="H6" s="163" t="s">
        <v>281</v>
      </c>
      <c r="I6" s="22">
        <v>1306</v>
      </c>
      <c r="J6" s="163" t="s">
        <v>594</v>
      </c>
      <c r="K6" s="22">
        <v>1013</v>
      </c>
      <c r="L6" s="163" t="s">
        <v>299</v>
      </c>
      <c r="M6" s="22">
        <v>683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8484</v>
      </c>
      <c r="C7" s="60">
        <f t="shared" ref="C7:C36" si="1">COUNTA(D7,F7,H7,J7,N7,P7,R7,T7,V7,X7,AB7,AD7,AH7,AL7,AN7,AP7,AR7,AJ7,AF7,AV7,AX7,AZ7,BB7,BD7,BF7,BH7,BJ7,BN7,BR7,BP7,BL7,BT7,BV7,BX7,BZ7,CB7,CD7,CF7,L7,Z7,AT7)</f>
        <v>6</v>
      </c>
      <c r="D7" s="163" t="s">
        <v>329</v>
      </c>
      <c r="E7" s="22">
        <v>1005</v>
      </c>
      <c r="F7" s="22" t="s">
        <v>334</v>
      </c>
      <c r="G7" s="22">
        <v>2070</v>
      </c>
      <c r="H7" s="163" t="s">
        <v>351</v>
      </c>
      <c r="I7" s="22">
        <v>1184</v>
      </c>
      <c r="J7" s="164" t="s">
        <v>377</v>
      </c>
      <c r="K7" s="22">
        <v>1610</v>
      </c>
      <c r="L7" s="164" t="s">
        <v>385</v>
      </c>
      <c r="M7" s="22">
        <v>1300</v>
      </c>
      <c r="N7" s="22" t="s">
        <v>403</v>
      </c>
      <c r="O7" s="22">
        <v>1315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7087</v>
      </c>
      <c r="C8" s="60">
        <f t="shared" si="1"/>
        <v>6</v>
      </c>
      <c r="D8" s="22" t="s">
        <v>431</v>
      </c>
      <c r="E8" s="22">
        <v>1400</v>
      </c>
      <c r="F8" s="163" t="s">
        <v>497</v>
      </c>
      <c r="G8" s="22">
        <v>1080</v>
      </c>
      <c r="H8" s="164" t="s">
        <v>500</v>
      </c>
      <c r="I8" s="22">
        <v>1250</v>
      </c>
      <c r="J8" s="164" t="s">
        <v>501</v>
      </c>
      <c r="K8" s="22">
        <v>1200</v>
      </c>
      <c r="L8" s="22" t="s">
        <v>504</v>
      </c>
      <c r="M8" s="22">
        <v>1107</v>
      </c>
      <c r="N8" s="164" t="s">
        <v>506</v>
      </c>
      <c r="O8" s="22">
        <v>1050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4026</v>
      </c>
      <c r="C9" s="60">
        <f t="shared" si="1"/>
        <v>3</v>
      </c>
      <c r="D9" s="164" t="s">
        <v>526</v>
      </c>
      <c r="E9" s="22">
        <v>1600</v>
      </c>
      <c r="F9" s="164" t="s">
        <v>532</v>
      </c>
      <c r="G9" s="22">
        <v>1000</v>
      </c>
      <c r="H9" s="22" t="s">
        <v>553</v>
      </c>
      <c r="I9" s="22">
        <v>1426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0</v>
      </c>
      <c r="C10" s="60">
        <f t="shared" si="1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8425</v>
      </c>
      <c r="C12" s="60">
        <f t="shared" si="1"/>
        <v>7</v>
      </c>
      <c r="D12" s="163" t="s">
        <v>690</v>
      </c>
      <c r="E12" s="22">
        <v>1096</v>
      </c>
      <c r="F12" s="163" t="s">
        <v>762</v>
      </c>
      <c r="G12" s="22">
        <v>1186</v>
      </c>
      <c r="H12" s="163" t="s">
        <v>776</v>
      </c>
      <c r="I12" s="22">
        <v>1085</v>
      </c>
      <c r="J12" s="163" t="s">
        <v>786</v>
      </c>
      <c r="K12" s="22">
        <v>1354</v>
      </c>
      <c r="L12" s="164" t="s">
        <v>816</v>
      </c>
      <c r="M12" s="22">
        <v>1782</v>
      </c>
      <c r="N12" s="22" t="s">
        <v>829</v>
      </c>
      <c r="O12" s="22">
        <v>1117</v>
      </c>
      <c r="P12" s="22" t="s">
        <v>835</v>
      </c>
      <c r="Q12" s="22">
        <v>805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8116</v>
      </c>
      <c r="C13" s="60">
        <f t="shared" si="1"/>
        <v>5</v>
      </c>
      <c r="D13" s="22" t="s">
        <v>851</v>
      </c>
      <c r="E13" s="22">
        <v>1633</v>
      </c>
      <c r="F13" s="22" t="s">
        <v>862</v>
      </c>
      <c r="G13" s="22">
        <v>1700</v>
      </c>
      <c r="H13" s="22" t="s">
        <v>868</v>
      </c>
      <c r="I13" s="22">
        <v>1000</v>
      </c>
      <c r="J13" s="22" t="s">
        <v>887</v>
      </c>
      <c r="K13" s="22">
        <v>1660</v>
      </c>
      <c r="L13" s="22" t="s">
        <v>905</v>
      </c>
      <c r="M13" s="22">
        <v>2123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44121</v>
      </c>
      <c r="C37" s="23">
        <f>SUM(C6:C36)</f>
        <v>32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7983</v>
      </c>
      <c r="C41" s="110">
        <v>1</v>
      </c>
      <c r="D41" s="110">
        <f>C6</f>
        <v>5</v>
      </c>
      <c r="E41" s="110">
        <f>D41</f>
        <v>5</v>
      </c>
      <c r="F41" s="110"/>
    </row>
    <row r="42" spans="1:85" ht="15" x14ac:dyDescent="0.25">
      <c r="A42" s="109"/>
      <c r="B42" s="110">
        <f t="shared" ref="B42:B71" si="2">B41+B7</f>
        <v>16467</v>
      </c>
      <c r="C42" s="110">
        <v>2</v>
      </c>
      <c r="D42" s="110">
        <f>C7</f>
        <v>6</v>
      </c>
      <c r="E42" s="110">
        <f>E41+D42</f>
        <v>11</v>
      </c>
      <c r="F42" s="110"/>
    </row>
    <row r="43" spans="1:85" ht="15" x14ac:dyDescent="0.25">
      <c r="A43" s="109"/>
      <c r="B43" s="110">
        <f t="shared" si="2"/>
        <v>23554</v>
      </c>
      <c r="C43" s="110">
        <v>3</v>
      </c>
      <c r="D43" s="110">
        <f t="shared" ref="D43:D71" si="3">C8</f>
        <v>6</v>
      </c>
      <c r="E43" s="110">
        <f>E42+D43</f>
        <v>17</v>
      </c>
      <c r="F43" s="110"/>
    </row>
    <row r="44" spans="1:85" ht="15" x14ac:dyDescent="0.25">
      <c r="A44" s="109"/>
      <c r="B44" s="110">
        <f t="shared" si="2"/>
        <v>27580</v>
      </c>
      <c r="C44" s="110">
        <v>4</v>
      </c>
      <c r="D44" s="110">
        <f t="shared" si="3"/>
        <v>3</v>
      </c>
      <c r="E44" s="110">
        <f t="shared" ref="E44:E71" si="4">E43+D44</f>
        <v>20</v>
      </c>
      <c r="F44" s="110"/>
    </row>
    <row r="45" spans="1:85" ht="15" x14ac:dyDescent="0.25">
      <c r="A45" s="109"/>
      <c r="B45" s="110">
        <f t="shared" si="2"/>
        <v>27580</v>
      </c>
      <c r="C45" s="110">
        <v>5</v>
      </c>
      <c r="D45" s="110">
        <f t="shared" si="3"/>
        <v>0</v>
      </c>
      <c r="E45" s="110">
        <f t="shared" si="4"/>
        <v>20</v>
      </c>
      <c r="F45" s="110"/>
    </row>
    <row r="46" spans="1:85" ht="15" x14ac:dyDescent="0.25">
      <c r="A46" s="109"/>
      <c r="B46" s="110">
        <f t="shared" si="2"/>
        <v>27580</v>
      </c>
      <c r="C46" s="110">
        <v>6</v>
      </c>
      <c r="D46" s="110">
        <f t="shared" si="3"/>
        <v>0</v>
      </c>
      <c r="E46" s="110">
        <f t="shared" si="4"/>
        <v>20</v>
      </c>
      <c r="F46" s="110"/>
    </row>
    <row r="47" spans="1:85" ht="15" x14ac:dyDescent="0.25">
      <c r="A47" s="109"/>
      <c r="B47" s="110">
        <f t="shared" si="2"/>
        <v>36005</v>
      </c>
      <c r="C47" s="110">
        <v>7</v>
      </c>
      <c r="D47" s="110">
        <f t="shared" si="3"/>
        <v>7</v>
      </c>
      <c r="E47" s="110">
        <f t="shared" si="4"/>
        <v>27</v>
      </c>
      <c r="F47" s="110"/>
    </row>
    <row r="48" spans="1:85" ht="15" x14ac:dyDescent="0.25">
      <c r="A48" s="109"/>
      <c r="B48" s="110">
        <f t="shared" si="2"/>
        <v>44121</v>
      </c>
      <c r="C48" s="110">
        <v>8</v>
      </c>
      <c r="D48" s="110">
        <f t="shared" si="3"/>
        <v>5</v>
      </c>
      <c r="E48" s="110">
        <f t="shared" si="4"/>
        <v>32</v>
      </c>
      <c r="F48" s="110"/>
    </row>
    <row r="49" spans="1:6" ht="15" x14ac:dyDescent="0.25">
      <c r="A49" s="109"/>
      <c r="B49" s="110">
        <f t="shared" si="2"/>
        <v>44121</v>
      </c>
      <c r="C49" s="110">
        <v>9</v>
      </c>
      <c r="D49" s="110">
        <f t="shared" si="3"/>
        <v>0</v>
      </c>
      <c r="E49" s="110">
        <f t="shared" si="4"/>
        <v>32</v>
      </c>
      <c r="F49" s="110"/>
    </row>
    <row r="50" spans="1:6" ht="15" x14ac:dyDescent="0.25">
      <c r="A50" s="109"/>
      <c r="B50" s="110">
        <f t="shared" si="2"/>
        <v>44121</v>
      </c>
      <c r="C50" s="110">
        <v>10</v>
      </c>
      <c r="D50" s="110">
        <f t="shared" si="3"/>
        <v>0</v>
      </c>
      <c r="E50" s="110">
        <f t="shared" si="4"/>
        <v>32</v>
      </c>
      <c r="F50" s="110"/>
    </row>
    <row r="51" spans="1:6" ht="15" x14ac:dyDescent="0.25">
      <c r="A51" s="109"/>
      <c r="B51" s="110">
        <f t="shared" si="2"/>
        <v>44121</v>
      </c>
      <c r="C51" s="110">
        <v>11</v>
      </c>
      <c r="D51" s="110">
        <f t="shared" si="3"/>
        <v>0</v>
      </c>
      <c r="E51" s="110">
        <f t="shared" si="4"/>
        <v>32</v>
      </c>
      <c r="F51" s="110"/>
    </row>
    <row r="52" spans="1:6" ht="15" x14ac:dyDescent="0.25">
      <c r="A52" s="109"/>
      <c r="B52" s="110">
        <f t="shared" si="2"/>
        <v>44121</v>
      </c>
      <c r="C52" s="110">
        <v>12</v>
      </c>
      <c r="D52" s="110">
        <f t="shared" si="3"/>
        <v>0</v>
      </c>
      <c r="E52" s="110">
        <f t="shared" si="4"/>
        <v>32</v>
      </c>
      <c r="F52" s="110"/>
    </row>
    <row r="53" spans="1:6" ht="15" x14ac:dyDescent="0.25">
      <c r="A53" s="109"/>
      <c r="B53" s="110">
        <f t="shared" si="2"/>
        <v>44121</v>
      </c>
      <c r="C53" s="110">
        <v>13</v>
      </c>
      <c r="D53" s="110">
        <f t="shared" si="3"/>
        <v>0</v>
      </c>
      <c r="E53" s="110">
        <f t="shared" si="4"/>
        <v>32</v>
      </c>
      <c r="F53" s="110"/>
    </row>
    <row r="54" spans="1:6" ht="15" x14ac:dyDescent="0.25">
      <c r="A54" s="109"/>
      <c r="B54" s="110">
        <f t="shared" si="2"/>
        <v>44121</v>
      </c>
      <c r="C54" s="110">
        <v>14</v>
      </c>
      <c r="D54" s="110">
        <f t="shared" si="3"/>
        <v>0</v>
      </c>
      <c r="E54" s="110">
        <f t="shared" si="4"/>
        <v>32</v>
      </c>
      <c r="F54" s="110"/>
    </row>
    <row r="55" spans="1:6" ht="15" x14ac:dyDescent="0.25">
      <c r="A55" s="109"/>
      <c r="B55" s="110">
        <f t="shared" si="2"/>
        <v>44121</v>
      </c>
      <c r="C55" s="110">
        <v>15</v>
      </c>
      <c r="D55" s="110">
        <f t="shared" si="3"/>
        <v>0</v>
      </c>
      <c r="E55" s="110">
        <f t="shared" si="4"/>
        <v>32</v>
      </c>
      <c r="F55" s="110"/>
    </row>
    <row r="56" spans="1:6" ht="15" x14ac:dyDescent="0.25">
      <c r="A56" s="109"/>
      <c r="B56" s="110">
        <f t="shared" si="2"/>
        <v>44121</v>
      </c>
      <c r="C56" s="110">
        <v>16</v>
      </c>
      <c r="D56" s="110">
        <f t="shared" si="3"/>
        <v>0</v>
      </c>
      <c r="E56" s="110">
        <f t="shared" si="4"/>
        <v>32</v>
      </c>
      <c r="F56" s="110"/>
    </row>
    <row r="57" spans="1:6" ht="15" x14ac:dyDescent="0.25">
      <c r="A57" s="109"/>
      <c r="B57" s="110">
        <f t="shared" si="2"/>
        <v>44121</v>
      </c>
      <c r="C57" s="110">
        <v>17</v>
      </c>
      <c r="D57" s="110">
        <f t="shared" si="3"/>
        <v>0</v>
      </c>
      <c r="E57" s="110">
        <f t="shared" si="4"/>
        <v>32</v>
      </c>
      <c r="F57" s="110"/>
    </row>
    <row r="58" spans="1:6" x14ac:dyDescent="0.25">
      <c r="A58" s="109"/>
      <c r="B58" s="110">
        <f t="shared" si="2"/>
        <v>44121</v>
      </c>
      <c r="C58" s="110">
        <v>18</v>
      </c>
      <c r="D58" s="110">
        <f t="shared" si="3"/>
        <v>0</v>
      </c>
      <c r="E58" s="110">
        <f t="shared" si="4"/>
        <v>32</v>
      </c>
      <c r="F58" s="111"/>
    </row>
    <row r="59" spans="1:6" x14ac:dyDescent="0.25">
      <c r="A59" s="109"/>
      <c r="B59" s="110">
        <f t="shared" si="2"/>
        <v>44121</v>
      </c>
      <c r="C59" s="110">
        <v>19</v>
      </c>
      <c r="D59" s="110">
        <f t="shared" si="3"/>
        <v>0</v>
      </c>
      <c r="E59" s="110">
        <f t="shared" si="4"/>
        <v>32</v>
      </c>
      <c r="F59" s="111"/>
    </row>
    <row r="60" spans="1:6" x14ac:dyDescent="0.25">
      <c r="A60" s="109"/>
      <c r="B60" s="110">
        <f t="shared" si="2"/>
        <v>44121</v>
      </c>
      <c r="C60" s="110">
        <v>20</v>
      </c>
      <c r="D60" s="110">
        <f t="shared" si="3"/>
        <v>0</v>
      </c>
      <c r="E60" s="110">
        <f t="shared" si="4"/>
        <v>32</v>
      </c>
      <c r="F60" s="111"/>
    </row>
    <row r="61" spans="1:6" x14ac:dyDescent="0.25">
      <c r="A61" s="109"/>
      <c r="B61" s="110">
        <f t="shared" si="2"/>
        <v>44121</v>
      </c>
      <c r="C61" s="110">
        <v>21</v>
      </c>
      <c r="D61" s="110">
        <f t="shared" si="3"/>
        <v>0</v>
      </c>
      <c r="E61" s="110">
        <f t="shared" si="4"/>
        <v>32</v>
      </c>
      <c r="F61" s="111"/>
    </row>
    <row r="62" spans="1:6" x14ac:dyDescent="0.25">
      <c r="A62" s="109"/>
      <c r="B62" s="110">
        <f t="shared" si="2"/>
        <v>44121</v>
      </c>
      <c r="C62" s="110">
        <v>22</v>
      </c>
      <c r="D62" s="110">
        <f t="shared" si="3"/>
        <v>0</v>
      </c>
      <c r="E62" s="110">
        <f t="shared" si="4"/>
        <v>32</v>
      </c>
      <c r="F62" s="111"/>
    </row>
    <row r="63" spans="1:6" x14ac:dyDescent="0.25">
      <c r="A63" s="109"/>
      <c r="B63" s="110">
        <f t="shared" si="2"/>
        <v>44121</v>
      </c>
      <c r="C63" s="110">
        <v>23</v>
      </c>
      <c r="D63" s="110">
        <f t="shared" si="3"/>
        <v>0</v>
      </c>
      <c r="E63" s="110">
        <f t="shared" si="4"/>
        <v>32</v>
      </c>
      <c r="F63" s="111"/>
    </row>
    <row r="64" spans="1:6" x14ac:dyDescent="0.25">
      <c r="A64" s="109"/>
      <c r="B64" s="110">
        <f t="shared" si="2"/>
        <v>44121</v>
      </c>
      <c r="C64" s="110">
        <v>24</v>
      </c>
      <c r="D64" s="110">
        <f t="shared" si="3"/>
        <v>0</v>
      </c>
      <c r="E64" s="110">
        <f t="shared" si="4"/>
        <v>32</v>
      </c>
      <c r="F64" s="111"/>
    </row>
    <row r="65" spans="1:6" x14ac:dyDescent="0.25">
      <c r="A65" s="109"/>
      <c r="B65" s="110">
        <f t="shared" si="2"/>
        <v>44121</v>
      </c>
      <c r="C65" s="110">
        <v>25</v>
      </c>
      <c r="D65" s="110">
        <f t="shared" si="3"/>
        <v>0</v>
      </c>
      <c r="E65" s="110">
        <f t="shared" si="4"/>
        <v>32</v>
      </c>
      <c r="F65" s="111"/>
    </row>
    <row r="66" spans="1:6" x14ac:dyDescent="0.25">
      <c r="A66" s="109"/>
      <c r="B66" s="110">
        <f t="shared" si="2"/>
        <v>44121</v>
      </c>
      <c r="C66" s="110">
        <v>26</v>
      </c>
      <c r="D66" s="110">
        <f t="shared" si="3"/>
        <v>0</v>
      </c>
      <c r="E66" s="110">
        <f t="shared" si="4"/>
        <v>32</v>
      </c>
      <c r="F66" s="111"/>
    </row>
    <row r="67" spans="1:6" x14ac:dyDescent="0.25">
      <c r="A67" s="109"/>
      <c r="B67" s="110">
        <f t="shared" si="2"/>
        <v>44121</v>
      </c>
      <c r="C67" s="110">
        <v>27</v>
      </c>
      <c r="D67" s="110">
        <f t="shared" si="3"/>
        <v>0</v>
      </c>
      <c r="E67" s="110">
        <f t="shared" si="4"/>
        <v>32</v>
      </c>
      <c r="F67" s="111"/>
    </row>
    <row r="68" spans="1:6" x14ac:dyDescent="0.25">
      <c r="A68" s="109"/>
      <c r="B68" s="110">
        <f t="shared" si="2"/>
        <v>44121</v>
      </c>
      <c r="C68" s="110">
        <v>28</v>
      </c>
      <c r="D68" s="110">
        <f t="shared" si="3"/>
        <v>0</v>
      </c>
      <c r="E68" s="110">
        <f t="shared" si="4"/>
        <v>32</v>
      </c>
      <c r="F68" s="111"/>
    </row>
    <row r="69" spans="1:6" x14ac:dyDescent="0.25">
      <c r="A69" s="109"/>
      <c r="B69" s="110">
        <f t="shared" si="2"/>
        <v>44121</v>
      </c>
      <c r="C69" s="110">
        <v>29</v>
      </c>
      <c r="D69" s="110">
        <f t="shared" si="3"/>
        <v>0</v>
      </c>
      <c r="E69" s="110">
        <f t="shared" si="4"/>
        <v>32</v>
      </c>
      <c r="F69" s="111"/>
    </row>
    <row r="70" spans="1:6" x14ac:dyDescent="0.25">
      <c r="A70" s="109"/>
      <c r="B70" s="110">
        <f t="shared" si="2"/>
        <v>44121</v>
      </c>
      <c r="C70" s="110">
        <v>30</v>
      </c>
      <c r="D70" s="110">
        <f t="shared" si="3"/>
        <v>0</v>
      </c>
      <c r="E70" s="110">
        <f t="shared" si="4"/>
        <v>32</v>
      </c>
      <c r="F70" s="111"/>
    </row>
    <row r="71" spans="1:6" x14ac:dyDescent="0.25">
      <c r="A71" s="109"/>
      <c r="B71" s="110">
        <f t="shared" si="2"/>
        <v>44121</v>
      </c>
      <c r="C71" s="110">
        <v>31</v>
      </c>
      <c r="D71" s="110">
        <f t="shared" si="3"/>
        <v>0</v>
      </c>
      <c r="E71" s="110">
        <f t="shared" si="4"/>
        <v>32</v>
      </c>
      <c r="F71" s="111"/>
    </row>
  </sheetData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/>
  <dimension ref="A1:CG71"/>
  <sheetViews>
    <sheetView rightToLeft="1" workbookViewId="0">
      <pane xSplit="3" ySplit="5" topLeftCell="E6" activePane="bottomRight" state="frozen"/>
      <selection pane="topRight" activeCell="D1" sqref="D1"/>
      <selection pane="bottomLeft" activeCell="A6" sqref="A6"/>
      <selection pane="bottomRight" activeCell="G13" sqref="G13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7.42578125" style="1" bestFit="1" customWidth="1"/>
    <col min="5" max="5" width="20.7109375" style="1"/>
    <col min="6" max="6" width="59.5703125" style="5" bestFit="1" customWidth="1"/>
    <col min="7" max="16384" width="20.7109375" style="1"/>
  </cols>
  <sheetData>
    <row r="1" spans="1:85" ht="30" customHeight="1" x14ac:dyDescent="0.25">
      <c r="A1" s="63" t="s">
        <v>35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4246</v>
      </c>
      <c r="C6" s="60">
        <f>COUNTA(D6,F6,H6,J6,N6,P6,R6,T6,V6,X6,AB6,AD6,AH6,AL6,AN6,AP6,AR6,AJ6,AF6,AV6,AX6,AZ6,BB6,BD6,BF6,BH6,BJ6,BN6,BR6,BP6,BL6,BT6,BV6,BX6,BZ6,CB6,CD6,CF6,L6,Z6,AT6)</f>
        <v>4</v>
      </c>
      <c r="D6" s="163" t="s">
        <v>225</v>
      </c>
      <c r="E6" s="22">
        <v>995</v>
      </c>
      <c r="F6" s="163" t="s">
        <v>256</v>
      </c>
      <c r="G6" s="22">
        <v>1213</v>
      </c>
      <c r="H6" s="163" t="s">
        <v>270</v>
      </c>
      <c r="I6" s="22">
        <v>1020</v>
      </c>
      <c r="J6" s="163" t="s">
        <v>294</v>
      </c>
      <c r="K6" s="22">
        <v>1018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4616</v>
      </c>
      <c r="C7" s="60">
        <f t="shared" ref="C7:C36" si="1">COUNTA(D7,F7,H7,J7,N7,P7,R7,T7,V7,X7,AB7,AD7,AH7,AL7,AN7,AP7,AR7,AJ7,AF7,AV7,AX7,AZ7,BB7,BD7,BF7,BH7,BJ7,BN7,BR7,BP7,BL7,BT7,BV7,BX7,BZ7,CB7,CD7,CF7,L7,Z7,AT7)</f>
        <v>4</v>
      </c>
      <c r="D7" s="163" t="s">
        <v>332</v>
      </c>
      <c r="E7" s="22">
        <v>1479</v>
      </c>
      <c r="F7" s="164" t="s">
        <v>352</v>
      </c>
      <c r="G7" s="22">
        <v>962</v>
      </c>
      <c r="H7" s="164" t="s">
        <v>384</v>
      </c>
      <c r="I7" s="22">
        <v>1014</v>
      </c>
      <c r="J7" s="164" t="s">
        <v>404</v>
      </c>
      <c r="K7" s="22">
        <v>1161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5085</v>
      </c>
      <c r="C8" s="60">
        <f t="shared" si="1"/>
        <v>2</v>
      </c>
      <c r="D8" s="164" t="s">
        <v>442</v>
      </c>
      <c r="E8" s="22">
        <v>2538</v>
      </c>
      <c r="F8" s="163" t="s">
        <v>456</v>
      </c>
      <c r="G8" s="22">
        <v>2547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5131</v>
      </c>
      <c r="C9" s="60">
        <f t="shared" si="1"/>
        <v>2</v>
      </c>
      <c r="D9" s="22" t="s">
        <v>552</v>
      </c>
      <c r="E9" s="22">
        <v>2611</v>
      </c>
      <c r="F9" s="164" t="s">
        <v>575</v>
      </c>
      <c r="G9" s="22">
        <v>2520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5151</v>
      </c>
      <c r="C10" s="60">
        <f t="shared" si="1"/>
        <v>2</v>
      </c>
      <c r="D10" s="164" t="s">
        <v>618</v>
      </c>
      <c r="E10" s="22">
        <v>2645</v>
      </c>
      <c r="F10" s="22" t="s">
        <v>655</v>
      </c>
      <c r="G10" s="22">
        <v>2506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6383</v>
      </c>
      <c r="C12" s="60">
        <f t="shared" si="1"/>
        <v>2</v>
      </c>
      <c r="D12" s="163" t="s">
        <v>771</v>
      </c>
      <c r="E12" s="22">
        <v>3098</v>
      </c>
      <c r="F12" s="22" t="s">
        <v>824</v>
      </c>
      <c r="G12" s="22">
        <v>3285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30612</v>
      </c>
      <c r="C37" s="23">
        <f>SUM(C6:C36)</f>
        <v>16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4246</v>
      </c>
      <c r="C41" s="110">
        <v>1</v>
      </c>
      <c r="D41" s="110">
        <f>C6</f>
        <v>4</v>
      </c>
      <c r="E41" s="110">
        <f>D41</f>
        <v>4</v>
      </c>
      <c r="F41" s="110"/>
    </row>
    <row r="42" spans="1:85" ht="15" x14ac:dyDescent="0.25">
      <c r="A42" s="109"/>
      <c r="B42" s="110">
        <f t="shared" ref="B42:B71" si="2">B41+B7</f>
        <v>8862</v>
      </c>
      <c r="C42" s="110">
        <v>2</v>
      </c>
      <c r="D42" s="110">
        <f>C7</f>
        <v>4</v>
      </c>
      <c r="E42" s="110">
        <f>E41+D42</f>
        <v>8</v>
      </c>
      <c r="F42" s="110"/>
    </row>
    <row r="43" spans="1:85" ht="15" x14ac:dyDescent="0.25">
      <c r="A43" s="109"/>
      <c r="B43" s="110">
        <f t="shared" si="2"/>
        <v>13947</v>
      </c>
      <c r="C43" s="110">
        <v>3</v>
      </c>
      <c r="D43" s="110">
        <f t="shared" ref="D43:D71" si="3">C8</f>
        <v>2</v>
      </c>
      <c r="E43" s="110">
        <f>E42+D43</f>
        <v>10</v>
      </c>
      <c r="F43" s="110"/>
    </row>
    <row r="44" spans="1:85" ht="15" x14ac:dyDescent="0.25">
      <c r="A44" s="109"/>
      <c r="B44" s="110">
        <f t="shared" si="2"/>
        <v>19078</v>
      </c>
      <c r="C44" s="110">
        <v>4</v>
      </c>
      <c r="D44" s="110">
        <f t="shared" si="3"/>
        <v>2</v>
      </c>
      <c r="E44" s="110">
        <f t="shared" ref="E44:E71" si="4">E43+D44</f>
        <v>12</v>
      </c>
      <c r="F44" s="110"/>
    </row>
    <row r="45" spans="1:85" ht="15" x14ac:dyDescent="0.25">
      <c r="A45" s="109"/>
      <c r="B45" s="110">
        <f t="shared" si="2"/>
        <v>24229</v>
      </c>
      <c r="C45" s="110">
        <v>5</v>
      </c>
      <c r="D45" s="110">
        <f t="shared" si="3"/>
        <v>2</v>
      </c>
      <c r="E45" s="110">
        <f t="shared" si="4"/>
        <v>14</v>
      </c>
      <c r="F45" s="110"/>
    </row>
    <row r="46" spans="1:85" ht="15" x14ac:dyDescent="0.25">
      <c r="A46" s="109"/>
      <c r="B46" s="110">
        <f t="shared" si="2"/>
        <v>24229</v>
      </c>
      <c r="C46" s="110">
        <v>6</v>
      </c>
      <c r="D46" s="110">
        <f t="shared" si="3"/>
        <v>0</v>
      </c>
      <c r="E46" s="110">
        <f t="shared" si="4"/>
        <v>14</v>
      </c>
      <c r="F46" s="110"/>
    </row>
    <row r="47" spans="1:85" ht="15" x14ac:dyDescent="0.25">
      <c r="A47" s="109"/>
      <c r="B47" s="110">
        <f t="shared" si="2"/>
        <v>30612</v>
      </c>
      <c r="C47" s="110">
        <v>7</v>
      </c>
      <c r="D47" s="110">
        <f t="shared" si="3"/>
        <v>2</v>
      </c>
      <c r="E47" s="110">
        <f t="shared" si="4"/>
        <v>16</v>
      </c>
      <c r="F47" s="110"/>
    </row>
    <row r="48" spans="1:85" ht="15" x14ac:dyDescent="0.25">
      <c r="A48" s="109"/>
      <c r="B48" s="110">
        <f t="shared" si="2"/>
        <v>30612</v>
      </c>
      <c r="C48" s="110">
        <v>8</v>
      </c>
      <c r="D48" s="110">
        <f t="shared" si="3"/>
        <v>0</v>
      </c>
      <c r="E48" s="110">
        <f t="shared" si="4"/>
        <v>16</v>
      </c>
      <c r="F48" s="110"/>
    </row>
    <row r="49" spans="1:6" ht="15" x14ac:dyDescent="0.25">
      <c r="A49" s="109"/>
      <c r="B49" s="110">
        <f t="shared" si="2"/>
        <v>30612</v>
      </c>
      <c r="C49" s="110">
        <v>9</v>
      </c>
      <c r="D49" s="110">
        <f t="shared" si="3"/>
        <v>0</v>
      </c>
      <c r="E49" s="110">
        <f t="shared" si="4"/>
        <v>16</v>
      </c>
      <c r="F49" s="110"/>
    </row>
    <row r="50" spans="1:6" ht="15" x14ac:dyDescent="0.25">
      <c r="A50" s="109"/>
      <c r="B50" s="110">
        <f t="shared" si="2"/>
        <v>30612</v>
      </c>
      <c r="C50" s="110">
        <v>10</v>
      </c>
      <c r="D50" s="110">
        <f t="shared" si="3"/>
        <v>0</v>
      </c>
      <c r="E50" s="110">
        <f t="shared" si="4"/>
        <v>16</v>
      </c>
      <c r="F50" s="110"/>
    </row>
    <row r="51" spans="1:6" ht="15" x14ac:dyDescent="0.25">
      <c r="A51" s="109"/>
      <c r="B51" s="110">
        <f t="shared" si="2"/>
        <v>30612</v>
      </c>
      <c r="C51" s="110">
        <v>11</v>
      </c>
      <c r="D51" s="110">
        <f t="shared" si="3"/>
        <v>0</v>
      </c>
      <c r="E51" s="110">
        <f t="shared" si="4"/>
        <v>16</v>
      </c>
      <c r="F51" s="110"/>
    </row>
    <row r="52" spans="1:6" ht="15" x14ac:dyDescent="0.25">
      <c r="A52" s="109"/>
      <c r="B52" s="110">
        <f t="shared" si="2"/>
        <v>30612</v>
      </c>
      <c r="C52" s="110">
        <v>12</v>
      </c>
      <c r="D52" s="110">
        <f t="shared" si="3"/>
        <v>0</v>
      </c>
      <c r="E52" s="110">
        <f t="shared" si="4"/>
        <v>16</v>
      </c>
      <c r="F52" s="110"/>
    </row>
    <row r="53" spans="1:6" ht="15" x14ac:dyDescent="0.25">
      <c r="A53" s="109"/>
      <c r="B53" s="110">
        <f t="shared" si="2"/>
        <v>30612</v>
      </c>
      <c r="C53" s="110">
        <v>13</v>
      </c>
      <c r="D53" s="110">
        <f t="shared" si="3"/>
        <v>0</v>
      </c>
      <c r="E53" s="110">
        <f t="shared" si="4"/>
        <v>16</v>
      </c>
      <c r="F53" s="110"/>
    </row>
    <row r="54" spans="1:6" ht="15" x14ac:dyDescent="0.25">
      <c r="A54" s="109"/>
      <c r="B54" s="110">
        <f t="shared" si="2"/>
        <v>30612</v>
      </c>
      <c r="C54" s="110">
        <v>14</v>
      </c>
      <c r="D54" s="110">
        <f t="shared" si="3"/>
        <v>0</v>
      </c>
      <c r="E54" s="110">
        <f t="shared" si="4"/>
        <v>16</v>
      </c>
      <c r="F54" s="110"/>
    </row>
    <row r="55" spans="1:6" ht="15" x14ac:dyDescent="0.25">
      <c r="A55" s="109"/>
      <c r="B55" s="110">
        <f t="shared" si="2"/>
        <v>30612</v>
      </c>
      <c r="C55" s="110">
        <v>15</v>
      </c>
      <c r="D55" s="110">
        <f t="shared" si="3"/>
        <v>0</v>
      </c>
      <c r="E55" s="110">
        <f t="shared" si="4"/>
        <v>16</v>
      </c>
      <c r="F55" s="110"/>
    </row>
    <row r="56" spans="1:6" ht="15" x14ac:dyDescent="0.25">
      <c r="A56" s="109"/>
      <c r="B56" s="110">
        <f t="shared" si="2"/>
        <v>30612</v>
      </c>
      <c r="C56" s="110">
        <v>16</v>
      </c>
      <c r="D56" s="110">
        <f t="shared" si="3"/>
        <v>0</v>
      </c>
      <c r="E56" s="110">
        <f t="shared" si="4"/>
        <v>16</v>
      </c>
      <c r="F56" s="110"/>
    </row>
    <row r="57" spans="1:6" ht="15" x14ac:dyDescent="0.25">
      <c r="A57" s="109"/>
      <c r="B57" s="110">
        <f t="shared" si="2"/>
        <v>30612</v>
      </c>
      <c r="C57" s="110">
        <v>17</v>
      </c>
      <c r="D57" s="110">
        <f t="shared" si="3"/>
        <v>0</v>
      </c>
      <c r="E57" s="110">
        <f t="shared" si="4"/>
        <v>16</v>
      </c>
      <c r="F57" s="110"/>
    </row>
    <row r="58" spans="1:6" x14ac:dyDescent="0.25">
      <c r="A58" s="109"/>
      <c r="B58" s="110">
        <f t="shared" si="2"/>
        <v>30612</v>
      </c>
      <c r="C58" s="110">
        <v>18</v>
      </c>
      <c r="D58" s="110">
        <f t="shared" si="3"/>
        <v>0</v>
      </c>
      <c r="E58" s="110">
        <f t="shared" si="4"/>
        <v>16</v>
      </c>
      <c r="F58" s="111"/>
    </row>
    <row r="59" spans="1:6" x14ac:dyDescent="0.25">
      <c r="A59" s="109"/>
      <c r="B59" s="110">
        <f t="shared" si="2"/>
        <v>30612</v>
      </c>
      <c r="C59" s="110">
        <v>19</v>
      </c>
      <c r="D59" s="110">
        <f t="shared" si="3"/>
        <v>0</v>
      </c>
      <c r="E59" s="110">
        <f t="shared" si="4"/>
        <v>16</v>
      </c>
      <c r="F59" s="111"/>
    </row>
    <row r="60" spans="1:6" x14ac:dyDescent="0.25">
      <c r="A60" s="109"/>
      <c r="B60" s="110">
        <f t="shared" si="2"/>
        <v>30612</v>
      </c>
      <c r="C60" s="110">
        <v>20</v>
      </c>
      <c r="D60" s="110">
        <f t="shared" si="3"/>
        <v>0</v>
      </c>
      <c r="E60" s="110">
        <f t="shared" si="4"/>
        <v>16</v>
      </c>
      <c r="F60" s="111"/>
    </row>
    <row r="61" spans="1:6" x14ac:dyDescent="0.25">
      <c r="A61" s="109"/>
      <c r="B61" s="110">
        <f t="shared" si="2"/>
        <v>30612</v>
      </c>
      <c r="C61" s="110">
        <v>21</v>
      </c>
      <c r="D61" s="110">
        <f t="shared" si="3"/>
        <v>0</v>
      </c>
      <c r="E61" s="110">
        <f t="shared" si="4"/>
        <v>16</v>
      </c>
      <c r="F61" s="111"/>
    </row>
    <row r="62" spans="1:6" x14ac:dyDescent="0.25">
      <c r="A62" s="109"/>
      <c r="B62" s="110">
        <f t="shared" si="2"/>
        <v>30612</v>
      </c>
      <c r="C62" s="110">
        <v>22</v>
      </c>
      <c r="D62" s="110">
        <f t="shared" si="3"/>
        <v>0</v>
      </c>
      <c r="E62" s="110">
        <f t="shared" si="4"/>
        <v>16</v>
      </c>
      <c r="F62" s="111"/>
    </row>
    <row r="63" spans="1:6" x14ac:dyDescent="0.25">
      <c r="A63" s="109"/>
      <c r="B63" s="110">
        <f t="shared" si="2"/>
        <v>30612</v>
      </c>
      <c r="C63" s="110">
        <v>23</v>
      </c>
      <c r="D63" s="110">
        <f t="shared" si="3"/>
        <v>0</v>
      </c>
      <c r="E63" s="110">
        <f t="shared" si="4"/>
        <v>16</v>
      </c>
      <c r="F63" s="111"/>
    </row>
    <row r="64" spans="1:6" x14ac:dyDescent="0.25">
      <c r="A64" s="109"/>
      <c r="B64" s="110">
        <f t="shared" si="2"/>
        <v>30612</v>
      </c>
      <c r="C64" s="110">
        <v>24</v>
      </c>
      <c r="D64" s="110">
        <f t="shared" si="3"/>
        <v>0</v>
      </c>
      <c r="E64" s="110">
        <f t="shared" si="4"/>
        <v>16</v>
      </c>
      <c r="F64" s="111"/>
    </row>
    <row r="65" spans="1:6" x14ac:dyDescent="0.25">
      <c r="A65" s="109"/>
      <c r="B65" s="110">
        <f t="shared" si="2"/>
        <v>30612</v>
      </c>
      <c r="C65" s="110">
        <v>25</v>
      </c>
      <c r="D65" s="110">
        <f t="shared" si="3"/>
        <v>0</v>
      </c>
      <c r="E65" s="110">
        <f t="shared" si="4"/>
        <v>16</v>
      </c>
      <c r="F65" s="111"/>
    </row>
    <row r="66" spans="1:6" x14ac:dyDescent="0.25">
      <c r="A66" s="109"/>
      <c r="B66" s="110">
        <f t="shared" si="2"/>
        <v>30612</v>
      </c>
      <c r="C66" s="110">
        <v>26</v>
      </c>
      <c r="D66" s="110">
        <f t="shared" si="3"/>
        <v>0</v>
      </c>
      <c r="E66" s="110">
        <f t="shared" si="4"/>
        <v>16</v>
      </c>
      <c r="F66" s="111"/>
    </row>
    <row r="67" spans="1:6" x14ac:dyDescent="0.25">
      <c r="A67" s="109"/>
      <c r="B67" s="110">
        <f t="shared" si="2"/>
        <v>30612</v>
      </c>
      <c r="C67" s="110">
        <v>27</v>
      </c>
      <c r="D67" s="110">
        <f t="shared" si="3"/>
        <v>0</v>
      </c>
      <c r="E67" s="110">
        <f t="shared" si="4"/>
        <v>16</v>
      </c>
      <c r="F67" s="111"/>
    </row>
    <row r="68" spans="1:6" x14ac:dyDescent="0.25">
      <c r="A68" s="109"/>
      <c r="B68" s="110">
        <f t="shared" si="2"/>
        <v>30612</v>
      </c>
      <c r="C68" s="110">
        <v>28</v>
      </c>
      <c r="D68" s="110">
        <f t="shared" si="3"/>
        <v>0</v>
      </c>
      <c r="E68" s="110">
        <f t="shared" si="4"/>
        <v>16</v>
      </c>
      <c r="F68" s="111"/>
    </row>
    <row r="69" spans="1:6" x14ac:dyDescent="0.25">
      <c r="A69" s="109"/>
      <c r="B69" s="110">
        <f t="shared" si="2"/>
        <v>30612</v>
      </c>
      <c r="C69" s="110">
        <v>29</v>
      </c>
      <c r="D69" s="110">
        <f t="shared" si="3"/>
        <v>0</v>
      </c>
      <c r="E69" s="110">
        <f t="shared" si="4"/>
        <v>16</v>
      </c>
      <c r="F69" s="111"/>
    </row>
    <row r="70" spans="1:6" x14ac:dyDescent="0.25">
      <c r="A70" s="109"/>
      <c r="B70" s="110">
        <f t="shared" si="2"/>
        <v>30612</v>
      </c>
      <c r="C70" s="110">
        <v>30</v>
      </c>
      <c r="D70" s="110">
        <f t="shared" si="3"/>
        <v>0</v>
      </c>
      <c r="E70" s="110">
        <f t="shared" si="4"/>
        <v>16</v>
      </c>
      <c r="F70" s="111"/>
    </row>
    <row r="71" spans="1:6" x14ac:dyDescent="0.25">
      <c r="A71" s="109"/>
      <c r="B71" s="110">
        <f t="shared" si="2"/>
        <v>30612</v>
      </c>
      <c r="C71" s="110">
        <v>31</v>
      </c>
      <c r="D71" s="110">
        <f t="shared" si="3"/>
        <v>0</v>
      </c>
      <c r="E71" s="110">
        <f t="shared" si="4"/>
        <v>16</v>
      </c>
      <c r="F71" s="111"/>
    </row>
  </sheetData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/>
  <dimension ref="A1:CG71"/>
  <sheetViews>
    <sheetView rightToLeft="1" workbookViewId="0">
      <pane xSplit="3" ySplit="5" topLeftCell="G6" activePane="bottomRight" state="frozen"/>
      <selection pane="topRight" activeCell="D1" sqref="D1"/>
      <selection pane="bottomLeft" activeCell="A6" sqref="A6"/>
      <selection pane="bottomRight" activeCell="K14" sqref="K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47.140625" style="1" bestFit="1" customWidth="1"/>
    <col min="5" max="5" width="20.7109375" style="1"/>
    <col min="6" max="6" width="20.7109375" style="5"/>
    <col min="7" max="7" width="20.7109375" style="1"/>
    <col min="8" max="8" width="25.140625" style="1" bestFit="1" customWidth="1"/>
    <col min="9" max="16384" width="20.7109375" style="1"/>
  </cols>
  <sheetData>
    <row r="1" spans="1:85" ht="30" customHeight="1" x14ac:dyDescent="0.25">
      <c r="A1" s="63" t="s">
        <v>36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184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3406</v>
      </c>
      <c r="C6" s="60">
        <f>COUNTA(D6,F6,H6,J6,N6,P6,R6,T6,V6,X6,AB6,AD6,AH6,AL6,AN6,AP6,AR6,AJ6,AF6,AV6,AX6,AZ6,BB6,BD6,BF6,BH6,BJ6,BN6,BR6,BP6,BL6,BT6,BV6,BX6,BZ6,CB6,CD6,CF6,L6,Z6,AT6)</f>
        <v>2</v>
      </c>
      <c r="D6" s="163" t="s">
        <v>247</v>
      </c>
      <c r="E6" s="22">
        <v>2029</v>
      </c>
      <c r="F6" s="163" t="s">
        <v>275</v>
      </c>
      <c r="G6" s="22">
        <v>1377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8782</v>
      </c>
      <c r="C7" s="60">
        <f t="shared" ref="C7:C36" si="1">COUNTA(D7,F7,H7,J7,N7,P7,R7,T7,V7,X7,AB7,AD7,AH7,AL7,AN7,AP7,AR7,AJ7,AF7,AV7,AX7,AZ7,BB7,BD7,BF7,BH7,BJ7,BN7,BR7,BP7,BL7,BT7,BV7,BX7,BZ7,CB7,CD7,CF7,L7,Z7,AT7)</f>
        <v>4</v>
      </c>
      <c r="D7" s="163" t="s">
        <v>328</v>
      </c>
      <c r="E7" s="22">
        <v>1204</v>
      </c>
      <c r="F7" s="164" t="s">
        <v>388</v>
      </c>
      <c r="G7" s="22">
        <v>2546</v>
      </c>
      <c r="H7" s="163" t="s">
        <v>399</v>
      </c>
      <c r="I7" s="22">
        <v>2540</v>
      </c>
      <c r="J7" s="163" t="s">
        <v>400</v>
      </c>
      <c r="K7" s="22">
        <v>2492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4266</v>
      </c>
      <c r="C9" s="60">
        <f t="shared" si="1"/>
        <v>4</v>
      </c>
      <c r="D9" s="22" t="s">
        <v>529</v>
      </c>
      <c r="E9" s="22">
        <v>1196</v>
      </c>
      <c r="F9" s="22" t="s">
        <v>551</v>
      </c>
      <c r="G9" s="22">
        <v>1014</v>
      </c>
      <c r="H9" s="164" t="s">
        <v>573</v>
      </c>
      <c r="I9" s="22">
        <v>1012</v>
      </c>
      <c r="J9" s="22" t="s">
        <v>579</v>
      </c>
      <c r="K9" s="22">
        <v>1044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4054</v>
      </c>
      <c r="C10" s="60">
        <f t="shared" si="1"/>
        <v>2</v>
      </c>
      <c r="D10" s="163" t="s">
        <v>658</v>
      </c>
      <c r="E10" s="22">
        <v>1963</v>
      </c>
      <c r="F10" s="22" t="s">
        <v>659</v>
      </c>
      <c r="G10" s="22">
        <v>2091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3146</v>
      </c>
      <c r="C12" s="60">
        <f t="shared" si="1"/>
        <v>3</v>
      </c>
      <c r="D12" s="164" t="s">
        <v>757</v>
      </c>
      <c r="E12" s="22">
        <v>1057</v>
      </c>
      <c r="F12" s="164" t="s">
        <v>781</v>
      </c>
      <c r="G12" s="22">
        <v>1097</v>
      </c>
      <c r="H12" s="163" t="s">
        <v>804</v>
      </c>
      <c r="I12" s="22">
        <v>992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4317</v>
      </c>
      <c r="C13" s="60">
        <f t="shared" si="1"/>
        <v>4</v>
      </c>
      <c r="D13" s="22" t="s">
        <v>871</v>
      </c>
      <c r="E13" s="22">
        <v>1070</v>
      </c>
      <c r="F13" s="22" t="s">
        <v>880</v>
      </c>
      <c r="G13" s="22">
        <v>1102</v>
      </c>
      <c r="H13" s="22" t="s">
        <v>909</v>
      </c>
      <c r="I13" s="22">
        <v>1087</v>
      </c>
      <c r="J13" s="22" t="s">
        <v>911</v>
      </c>
      <c r="K13" s="22">
        <v>1058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27971</v>
      </c>
      <c r="C37" s="23">
        <f>SUM(C6:C36)</f>
        <v>19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3406</v>
      </c>
      <c r="C41" s="110">
        <v>1</v>
      </c>
      <c r="D41" s="110">
        <f>C6</f>
        <v>2</v>
      </c>
      <c r="E41" s="110">
        <f>D41</f>
        <v>2</v>
      </c>
      <c r="F41" s="110"/>
    </row>
    <row r="42" spans="1:85" ht="15" x14ac:dyDescent="0.25">
      <c r="A42" s="109"/>
      <c r="B42" s="110">
        <f t="shared" ref="B42:B71" si="2">B41+B7</f>
        <v>12188</v>
      </c>
      <c r="C42" s="110">
        <v>2</v>
      </c>
      <c r="D42" s="110">
        <f>C7</f>
        <v>4</v>
      </c>
      <c r="E42" s="110">
        <f>E41+D42</f>
        <v>6</v>
      </c>
      <c r="F42" s="110"/>
    </row>
    <row r="43" spans="1:85" ht="15" x14ac:dyDescent="0.25">
      <c r="A43" s="109"/>
      <c r="B43" s="110">
        <f t="shared" si="2"/>
        <v>12188</v>
      </c>
      <c r="C43" s="110">
        <v>3</v>
      </c>
      <c r="D43" s="110">
        <f t="shared" ref="D43:D71" si="3">C8</f>
        <v>0</v>
      </c>
      <c r="E43" s="110">
        <f>E42+D43</f>
        <v>6</v>
      </c>
      <c r="F43" s="110"/>
    </row>
    <row r="44" spans="1:85" ht="15" x14ac:dyDescent="0.25">
      <c r="A44" s="109"/>
      <c r="B44" s="110">
        <f t="shared" si="2"/>
        <v>16454</v>
      </c>
      <c r="C44" s="110">
        <v>4</v>
      </c>
      <c r="D44" s="110">
        <f t="shared" si="3"/>
        <v>4</v>
      </c>
      <c r="E44" s="110">
        <f t="shared" ref="E44:E71" si="4">E43+D44</f>
        <v>10</v>
      </c>
      <c r="F44" s="110"/>
    </row>
    <row r="45" spans="1:85" ht="15" x14ac:dyDescent="0.25">
      <c r="A45" s="109"/>
      <c r="B45" s="110">
        <f t="shared" si="2"/>
        <v>20508</v>
      </c>
      <c r="C45" s="110">
        <v>5</v>
      </c>
      <c r="D45" s="110">
        <f t="shared" si="3"/>
        <v>2</v>
      </c>
      <c r="E45" s="110">
        <f t="shared" si="4"/>
        <v>12</v>
      </c>
      <c r="F45" s="110"/>
    </row>
    <row r="46" spans="1:85" ht="15" x14ac:dyDescent="0.25">
      <c r="A46" s="109"/>
      <c r="B46" s="110">
        <f t="shared" si="2"/>
        <v>20508</v>
      </c>
      <c r="C46" s="110">
        <v>6</v>
      </c>
      <c r="D46" s="110">
        <f t="shared" si="3"/>
        <v>0</v>
      </c>
      <c r="E46" s="110">
        <f t="shared" si="4"/>
        <v>12</v>
      </c>
      <c r="F46" s="110"/>
    </row>
    <row r="47" spans="1:85" ht="15" x14ac:dyDescent="0.25">
      <c r="A47" s="109"/>
      <c r="B47" s="110">
        <f t="shared" si="2"/>
        <v>23654</v>
      </c>
      <c r="C47" s="110">
        <v>7</v>
      </c>
      <c r="D47" s="110">
        <f t="shared" si="3"/>
        <v>3</v>
      </c>
      <c r="E47" s="110">
        <f t="shared" si="4"/>
        <v>15</v>
      </c>
      <c r="F47" s="110"/>
    </row>
    <row r="48" spans="1:85" ht="15" x14ac:dyDescent="0.25">
      <c r="A48" s="109"/>
      <c r="B48" s="110">
        <f t="shared" si="2"/>
        <v>27971</v>
      </c>
      <c r="C48" s="110">
        <v>8</v>
      </c>
      <c r="D48" s="110">
        <f t="shared" si="3"/>
        <v>4</v>
      </c>
      <c r="E48" s="110">
        <f t="shared" si="4"/>
        <v>19</v>
      </c>
      <c r="F48" s="110"/>
    </row>
    <row r="49" spans="1:6" ht="15" x14ac:dyDescent="0.25">
      <c r="A49" s="109"/>
      <c r="B49" s="110">
        <f t="shared" si="2"/>
        <v>27971</v>
      </c>
      <c r="C49" s="110">
        <v>9</v>
      </c>
      <c r="D49" s="110">
        <f t="shared" si="3"/>
        <v>0</v>
      </c>
      <c r="E49" s="110">
        <f t="shared" si="4"/>
        <v>19</v>
      </c>
      <c r="F49" s="110"/>
    </row>
    <row r="50" spans="1:6" ht="15" x14ac:dyDescent="0.25">
      <c r="A50" s="109"/>
      <c r="B50" s="110">
        <f t="shared" si="2"/>
        <v>27971</v>
      </c>
      <c r="C50" s="110">
        <v>10</v>
      </c>
      <c r="D50" s="110">
        <f t="shared" si="3"/>
        <v>0</v>
      </c>
      <c r="E50" s="110">
        <f t="shared" si="4"/>
        <v>19</v>
      </c>
      <c r="F50" s="110"/>
    </row>
    <row r="51" spans="1:6" ht="15" x14ac:dyDescent="0.25">
      <c r="A51" s="109"/>
      <c r="B51" s="110">
        <f t="shared" si="2"/>
        <v>27971</v>
      </c>
      <c r="C51" s="110">
        <v>11</v>
      </c>
      <c r="D51" s="110">
        <f t="shared" si="3"/>
        <v>0</v>
      </c>
      <c r="E51" s="110">
        <f t="shared" si="4"/>
        <v>19</v>
      </c>
      <c r="F51" s="110"/>
    </row>
    <row r="52" spans="1:6" ht="15" x14ac:dyDescent="0.25">
      <c r="A52" s="109"/>
      <c r="B52" s="110">
        <f t="shared" si="2"/>
        <v>27971</v>
      </c>
      <c r="C52" s="110">
        <v>12</v>
      </c>
      <c r="D52" s="110">
        <f t="shared" si="3"/>
        <v>0</v>
      </c>
      <c r="E52" s="110">
        <f t="shared" si="4"/>
        <v>19</v>
      </c>
      <c r="F52" s="110"/>
    </row>
    <row r="53" spans="1:6" ht="15" x14ac:dyDescent="0.25">
      <c r="A53" s="109"/>
      <c r="B53" s="110">
        <f t="shared" si="2"/>
        <v>27971</v>
      </c>
      <c r="C53" s="110">
        <v>13</v>
      </c>
      <c r="D53" s="110">
        <f t="shared" si="3"/>
        <v>0</v>
      </c>
      <c r="E53" s="110">
        <f t="shared" si="4"/>
        <v>19</v>
      </c>
      <c r="F53" s="110"/>
    </row>
    <row r="54" spans="1:6" ht="15" x14ac:dyDescent="0.25">
      <c r="A54" s="109"/>
      <c r="B54" s="110">
        <f t="shared" si="2"/>
        <v>27971</v>
      </c>
      <c r="C54" s="110">
        <v>14</v>
      </c>
      <c r="D54" s="110">
        <f t="shared" si="3"/>
        <v>0</v>
      </c>
      <c r="E54" s="110">
        <f t="shared" si="4"/>
        <v>19</v>
      </c>
      <c r="F54" s="110"/>
    </row>
    <row r="55" spans="1:6" ht="15" x14ac:dyDescent="0.25">
      <c r="A55" s="109"/>
      <c r="B55" s="110">
        <f t="shared" si="2"/>
        <v>27971</v>
      </c>
      <c r="C55" s="110">
        <v>15</v>
      </c>
      <c r="D55" s="110">
        <f t="shared" si="3"/>
        <v>0</v>
      </c>
      <c r="E55" s="110">
        <f t="shared" si="4"/>
        <v>19</v>
      </c>
      <c r="F55" s="110"/>
    </row>
    <row r="56" spans="1:6" ht="15" x14ac:dyDescent="0.25">
      <c r="A56" s="109"/>
      <c r="B56" s="110">
        <f t="shared" si="2"/>
        <v>27971</v>
      </c>
      <c r="C56" s="110">
        <v>16</v>
      </c>
      <c r="D56" s="110">
        <f t="shared" si="3"/>
        <v>0</v>
      </c>
      <c r="E56" s="110">
        <f t="shared" si="4"/>
        <v>19</v>
      </c>
      <c r="F56" s="110"/>
    </row>
    <row r="57" spans="1:6" ht="15" x14ac:dyDescent="0.25">
      <c r="A57" s="109"/>
      <c r="B57" s="110">
        <f t="shared" si="2"/>
        <v>27971</v>
      </c>
      <c r="C57" s="110">
        <v>17</v>
      </c>
      <c r="D57" s="110">
        <f t="shared" si="3"/>
        <v>0</v>
      </c>
      <c r="E57" s="110">
        <f t="shared" si="4"/>
        <v>19</v>
      </c>
      <c r="F57" s="110"/>
    </row>
    <row r="58" spans="1:6" x14ac:dyDescent="0.25">
      <c r="A58" s="109"/>
      <c r="B58" s="110">
        <f t="shared" si="2"/>
        <v>27971</v>
      </c>
      <c r="C58" s="110">
        <v>18</v>
      </c>
      <c r="D58" s="110">
        <f t="shared" si="3"/>
        <v>0</v>
      </c>
      <c r="E58" s="110">
        <f t="shared" si="4"/>
        <v>19</v>
      </c>
      <c r="F58" s="111"/>
    </row>
    <row r="59" spans="1:6" x14ac:dyDescent="0.25">
      <c r="A59" s="109"/>
      <c r="B59" s="110">
        <f t="shared" si="2"/>
        <v>27971</v>
      </c>
      <c r="C59" s="110">
        <v>19</v>
      </c>
      <c r="D59" s="110">
        <f t="shared" si="3"/>
        <v>0</v>
      </c>
      <c r="E59" s="110">
        <f t="shared" si="4"/>
        <v>19</v>
      </c>
      <c r="F59" s="111"/>
    </row>
    <row r="60" spans="1:6" x14ac:dyDescent="0.25">
      <c r="A60" s="109"/>
      <c r="B60" s="110">
        <f t="shared" si="2"/>
        <v>27971</v>
      </c>
      <c r="C60" s="110">
        <v>20</v>
      </c>
      <c r="D60" s="110">
        <f t="shared" si="3"/>
        <v>0</v>
      </c>
      <c r="E60" s="110">
        <f t="shared" si="4"/>
        <v>19</v>
      </c>
      <c r="F60" s="111"/>
    </row>
    <row r="61" spans="1:6" x14ac:dyDescent="0.25">
      <c r="A61" s="109"/>
      <c r="B61" s="110">
        <f t="shared" si="2"/>
        <v>27971</v>
      </c>
      <c r="C61" s="110">
        <v>21</v>
      </c>
      <c r="D61" s="110">
        <f t="shared" si="3"/>
        <v>0</v>
      </c>
      <c r="E61" s="110">
        <f t="shared" si="4"/>
        <v>19</v>
      </c>
      <c r="F61" s="111"/>
    </row>
    <row r="62" spans="1:6" x14ac:dyDescent="0.25">
      <c r="A62" s="109"/>
      <c r="B62" s="110">
        <f t="shared" si="2"/>
        <v>27971</v>
      </c>
      <c r="C62" s="110">
        <v>22</v>
      </c>
      <c r="D62" s="110">
        <f t="shared" si="3"/>
        <v>0</v>
      </c>
      <c r="E62" s="110">
        <f t="shared" si="4"/>
        <v>19</v>
      </c>
      <c r="F62" s="111"/>
    </row>
    <row r="63" spans="1:6" x14ac:dyDescent="0.25">
      <c r="A63" s="109"/>
      <c r="B63" s="110">
        <f t="shared" si="2"/>
        <v>27971</v>
      </c>
      <c r="C63" s="110">
        <v>23</v>
      </c>
      <c r="D63" s="110">
        <f t="shared" si="3"/>
        <v>0</v>
      </c>
      <c r="E63" s="110">
        <f t="shared" si="4"/>
        <v>19</v>
      </c>
      <c r="F63" s="111"/>
    </row>
    <row r="64" spans="1:6" x14ac:dyDescent="0.25">
      <c r="A64" s="109"/>
      <c r="B64" s="110">
        <f t="shared" si="2"/>
        <v>27971</v>
      </c>
      <c r="C64" s="110">
        <v>24</v>
      </c>
      <c r="D64" s="110">
        <f t="shared" si="3"/>
        <v>0</v>
      </c>
      <c r="E64" s="110">
        <f t="shared" si="4"/>
        <v>19</v>
      </c>
      <c r="F64" s="111"/>
    </row>
    <row r="65" spans="1:6" x14ac:dyDescent="0.25">
      <c r="A65" s="109"/>
      <c r="B65" s="110">
        <f t="shared" si="2"/>
        <v>27971</v>
      </c>
      <c r="C65" s="110">
        <v>25</v>
      </c>
      <c r="D65" s="110">
        <f t="shared" si="3"/>
        <v>0</v>
      </c>
      <c r="E65" s="110">
        <f t="shared" si="4"/>
        <v>19</v>
      </c>
      <c r="F65" s="111"/>
    </row>
    <row r="66" spans="1:6" x14ac:dyDescent="0.25">
      <c r="A66" s="109"/>
      <c r="B66" s="110">
        <f t="shared" si="2"/>
        <v>27971</v>
      </c>
      <c r="C66" s="110">
        <v>26</v>
      </c>
      <c r="D66" s="110">
        <f t="shared" si="3"/>
        <v>0</v>
      </c>
      <c r="E66" s="110">
        <f t="shared" si="4"/>
        <v>19</v>
      </c>
      <c r="F66" s="111"/>
    </row>
    <row r="67" spans="1:6" x14ac:dyDescent="0.25">
      <c r="A67" s="109"/>
      <c r="B67" s="110">
        <f t="shared" si="2"/>
        <v>27971</v>
      </c>
      <c r="C67" s="110">
        <v>27</v>
      </c>
      <c r="D67" s="110">
        <f t="shared" si="3"/>
        <v>0</v>
      </c>
      <c r="E67" s="110">
        <f t="shared" si="4"/>
        <v>19</v>
      </c>
      <c r="F67" s="111"/>
    </row>
    <row r="68" spans="1:6" x14ac:dyDescent="0.25">
      <c r="A68" s="109"/>
      <c r="B68" s="110">
        <f t="shared" si="2"/>
        <v>27971</v>
      </c>
      <c r="C68" s="110">
        <v>28</v>
      </c>
      <c r="D68" s="110">
        <f t="shared" si="3"/>
        <v>0</v>
      </c>
      <c r="E68" s="110">
        <f t="shared" si="4"/>
        <v>19</v>
      </c>
      <c r="F68" s="111"/>
    </row>
    <row r="69" spans="1:6" x14ac:dyDescent="0.25">
      <c r="A69" s="109"/>
      <c r="B69" s="110">
        <f t="shared" si="2"/>
        <v>27971</v>
      </c>
      <c r="C69" s="110">
        <v>29</v>
      </c>
      <c r="D69" s="110">
        <f t="shared" si="3"/>
        <v>0</v>
      </c>
      <c r="E69" s="110">
        <f t="shared" si="4"/>
        <v>19</v>
      </c>
      <c r="F69" s="111"/>
    </row>
    <row r="70" spans="1:6" x14ac:dyDescent="0.25">
      <c r="A70" s="109"/>
      <c r="B70" s="110">
        <f t="shared" si="2"/>
        <v>27971</v>
      </c>
      <c r="C70" s="110">
        <v>30</v>
      </c>
      <c r="D70" s="110">
        <f t="shared" si="3"/>
        <v>0</v>
      </c>
      <c r="E70" s="110">
        <f t="shared" si="4"/>
        <v>19</v>
      </c>
      <c r="F70" s="111"/>
    </row>
    <row r="71" spans="1:6" x14ac:dyDescent="0.25">
      <c r="A71" s="109"/>
      <c r="B71" s="110">
        <f t="shared" si="2"/>
        <v>27971</v>
      </c>
      <c r="C71" s="110">
        <v>31</v>
      </c>
      <c r="D71" s="110">
        <f t="shared" si="3"/>
        <v>0</v>
      </c>
      <c r="E71" s="110">
        <f t="shared" si="4"/>
        <v>19</v>
      </c>
      <c r="F71" s="111"/>
    </row>
  </sheetData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/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26" sqref="D26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42.140625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118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4333</v>
      </c>
      <c r="C6" s="60">
        <f>COUNTA(D6,F6,H6,J6,N6,P6,R6,T6,V6,X6,AB6,AD6,AH6,AL6,AN6,AP6,AR6,AJ6,AF6,AV6,AX6,AZ6,BB6,BD6,BF6,BH6,BJ6,BN6,BR6,BP6,BL6,BT6,BV6,BX6,BZ6,CB6,CD6,CF6,L6,Z6,AT6)</f>
        <v>3</v>
      </c>
      <c r="D6" s="163" t="s">
        <v>223</v>
      </c>
      <c r="E6" s="22">
        <v>1046</v>
      </c>
      <c r="F6" s="164" t="s">
        <v>271</v>
      </c>
      <c r="G6" s="22">
        <v>2273</v>
      </c>
      <c r="H6" s="164" t="s">
        <v>300</v>
      </c>
      <c r="I6" s="22">
        <v>1014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4054</v>
      </c>
      <c r="C7" s="60">
        <f t="shared" ref="C7:C36" si="1">COUNTA(D7,F7,H7,J7,N7,P7,R7,T7,V7,X7,AB7,AD7,AH7,AL7,AN7,AP7,AR7,AJ7,AF7,AV7,AX7,AZ7,BB7,BD7,BF7,BH7,BJ7,BN7,BR7,BP7,BL7,BT7,BV7,BX7,BZ7,CB7,CD7,CF7,L7,Z7,AT7)</f>
        <v>2</v>
      </c>
      <c r="D7" s="164" t="s">
        <v>331</v>
      </c>
      <c r="E7" s="22">
        <v>1238</v>
      </c>
      <c r="F7" s="164" t="s">
        <v>406</v>
      </c>
      <c r="G7" s="22">
        <v>2816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0</v>
      </c>
      <c r="C8" s="60">
        <f t="shared" si="1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4482</v>
      </c>
      <c r="C9" s="60">
        <f t="shared" si="1"/>
        <v>1</v>
      </c>
      <c r="D9" s="163" t="s">
        <v>580</v>
      </c>
      <c r="E9" s="22">
        <v>4482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4086</v>
      </c>
      <c r="C10" s="60">
        <f t="shared" si="1"/>
        <v>4</v>
      </c>
      <c r="D10" s="163" t="s">
        <v>602</v>
      </c>
      <c r="E10" s="22">
        <v>992</v>
      </c>
      <c r="F10" s="22" t="s">
        <v>631</v>
      </c>
      <c r="G10" s="22">
        <v>1073</v>
      </c>
      <c r="H10" s="164" t="s">
        <v>662</v>
      </c>
      <c r="I10" s="22">
        <v>1006</v>
      </c>
      <c r="J10" s="164" t="s">
        <v>663</v>
      </c>
      <c r="K10" s="22">
        <v>1015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4495</v>
      </c>
      <c r="C11" s="60">
        <f t="shared" si="1"/>
        <v>3</v>
      </c>
      <c r="D11" s="164" t="s">
        <v>676</v>
      </c>
      <c r="E11" s="22">
        <v>2198</v>
      </c>
      <c r="F11" s="164" t="s">
        <v>686</v>
      </c>
      <c r="G11" s="22">
        <v>1148</v>
      </c>
      <c r="H11" s="22" t="s">
        <v>687</v>
      </c>
      <c r="I11" s="22">
        <v>1149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5036</v>
      </c>
      <c r="C12" s="60">
        <f t="shared" si="1"/>
        <v>3</v>
      </c>
      <c r="D12" s="164" t="s">
        <v>793</v>
      </c>
      <c r="E12" s="22">
        <v>3089</v>
      </c>
      <c r="F12" s="164" t="s">
        <v>811</v>
      </c>
      <c r="G12" s="22">
        <v>1068</v>
      </c>
      <c r="H12" s="163" t="s">
        <v>836</v>
      </c>
      <c r="I12" s="22">
        <v>879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5141</v>
      </c>
      <c r="C13" s="60">
        <f t="shared" si="1"/>
        <v>4</v>
      </c>
      <c r="D13" s="22" t="s">
        <v>860</v>
      </c>
      <c r="E13" s="22">
        <v>991</v>
      </c>
      <c r="F13" s="22" t="s">
        <v>875</v>
      </c>
      <c r="G13" s="22">
        <v>1184</v>
      </c>
      <c r="H13" s="22" t="s">
        <v>908</v>
      </c>
      <c r="I13" s="22">
        <v>1937</v>
      </c>
      <c r="J13" s="22" t="s">
        <v>914</v>
      </c>
      <c r="K13" s="22">
        <v>1029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31627</v>
      </c>
      <c r="C37" s="23">
        <f>SUM(C6:C36)</f>
        <v>20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4333</v>
      </c>
      <c r="C41" s="110">
        <v>1</v>
      </c>
      <c r="D41" s="110">
        <f>C6</f>
        <v>3</v>
      </c>
      <c r="E41" s="110">
        <f>D41</f>
        <v>3</v>
      </c>
      <c r="F41" s="110"/>
    </row>
    <row r="42" spans="1:85" ht="15" x14ac:dyDescent="0.25">
      <c r="A42" s="109"/>
      <c r="B42" s="110">
        <f t="shared" ref="B42:B71" si="2">B41+B7</f>
        <v>8387</v>
      </c>
      <c r="C42" s="110">
        <v>2</v>
      </c>
      <c r="D42" s="110">
        <f>C7</f>
        <v>2</v>
      </c>
      <c r="E42" s="110">
        <f>E41+D42</f>
        <v>5</v>
      </c>
      <c r="F42" s="110"/>
    </row>
    <row r="43" spans="1:85" ht="15" x14ac:dyDescent="0.25">
      <c r="A43" s="109"/>
      <c r="B43" s="110">
        <f t="shared" si="2"/>
        <v>8387</v>
      </c>
      <c r="C43" s="110">
        <v>3</v>
      </c>
      <c r="D43" s="110">
        <f t="shared" ref="D43:D71" si="3">C8</f>
        <v>0</v>
      </c>
      <c r="E43" s="110">
        <f>E42+D43</f>
        <v>5</v>
      </c>
      <c r="F43" s="110"/>
    </row>
    <row r="44" spans="1:85" ht="15" x14ac:dyDescent="0.25">
      <c r="A44" s="109"/>
      <c r="B44" s="110">
        <f t="shared" si="2"/>
        <v>12869</v>
      </c>
      <c r="C44" s="110">
        <v>4</v>
      </c>
      <c r="D44" s="110">
        <f t="shared" si="3"/>
        <v>1</v>
      </c>
      <c r="E44" s="110">
        <f t="shared" ref="E44:E71" si="4">E43+D44</f>
        <v>6</v>
      </c>
      <c r="F44" s="110"/>
    </row>
    <row r="45" spans="1:85" ht="15" x14ac:dyDescent="0.25">
      <c r="A45" s="109"/>
      <c r="B45" s="110">
        <f t="shared" si="2"/>
        <v>16955</v>
      </c>
      <c r="C45" s="110">
        <v>5</v>
      </c>
      <c r="D45" s="110">
        <f t="shared" si="3"/>
        <v>4</v>
      </c>
      <c r="E45" s="110">
        <f t="shared" si="4"/>
        <v>10</v>
      </c>
      <c r="F45" s="110"/>
    </row>
    <row r="46" spans="1:85" ht="15" x14ac:dyDescent="0.25">
      <c r="A46" s="109"/>
      <c r="B46" s="110">
        <f t="shared" si="2"/>
        <v>21450</v>
      </c>
      <c r="C46" s="110">
        <v>6</v>
      </c>
      <c r="D46" s="110">
        <f t="shared" si="3"/>
        <v>3</v>
      </c>
      <c r="E46" s="110">
        <f t="shared" si="4"/>
        <v>13</v>
      </c>
      <c r="F46" s="110"/>
    </row>
    <row r="47" spans="1:85" ht="15" x14ac:dyDescent="0.25">
      <c r="A47" s="109"/>
      <c r="B47" s="110">
        <f t="shared" si="2"/>
        <v>26486</v>
      </c>
      <c r="C47" s="110">
        <v>7</v>
      </c>
      <c r="D47" s="110">
        <f t="shared" si="3"/>
        <v>3</v>
      </c>
      <c r="E47" s="110">
        <f t="shared" si="4"/>
        <v>16</v>
      </c>
      <c r="F47" s="110"/>
    </row>
    <row r="48" spans="1:85" ht="15" x14ac:dyDescent="0.25">
      <c r="A48" s="109"/>
      <c r="B48" s="110">
        <f t="shared" si="2"/>
        <v>31627</v>
      </c>
      <c r="C48" s="110">
        <v>8</v>
      </c>
      <c r="D48" s="110">
        <f t="shared" si="3"/>
        <v>4</v>
      </c>
      <c r="E48" s="110">
        <f t="shared" si="4"/>
        <v>20</v>
      </c>
      <c r="F48" s="110"/>
    </row>
    <row r="49" spans="1:6" ht="15" x14ac:dyDescent="0.25">
      <c r="A49" s="109"/>
      <c r="B49" s="110">
        <f t="shared" si="2"/>
        <v>31627</v>
      </c>
      <c r="C49" s="110">
        <v>9</v>
      </c>
      <c r="D49" s="110">
        <f t="shared" si="3"/>
        <v>0</v>
      </c>
      <c r="E49" s="110">
        <f t="shared" si="4"/>
        <v>20</v>
      </c>
      <c r="F49" s="110"/>
    </row>
    <row r="50" spans="1:6" ht="15" x14ac:dyDescent="0.25">
      <c r="A50" s="109"/>
      <c r="B50" s="110">
        <f t="shared" si="2"/>
        <v>31627</v>
      </c>
      <c r="C50" s="110">
        <v>10</v>
      </c>
      <c r="D50" s="110">
        <f t="shared" si="3"/>
        <v>0</v>
      </c>
      <c r="E50" s="110">
        <f t="shared" si="4"/>
        <v>20</v>
      </c>
      <c r="F50" s="110"/>
    </row>
    <row r="51" spans="1:6" ht="15" x14ac:dyDescent="0.25">
      <c r="A51" s="109"/>
      <c r="B51" s="110">
        <f t="shared" si="2"/>
        <v>31627</v>
      </c>
      <c r="C51" s="110">
        <v>11</v>
      </c>
      <c r="D51" s="110">
        <f t="shared" si="3"/>
        <v>0</v>
      </c>
      <c r="E51" s="110">
        <f t="shared" si="4"/>
        <v>20</v>
      </c>
      <c r="F51" s="110"/>
    </row>
    <row r="52" spans="1:6" ht="15" x14ac:dyDescent="0.25">
      <c r="A52" s="109"/>
      <c r="B52" s="110">
        <f t="shared" si="2"/>
        <v>31627</v>
      </c>
      <c r="C52" s="110">
        <v>12</v>
      </c>
      <c r="D52" s="110">
        <f t="shared" si="3"/>
        <v>0</v>
      </c>
      <c r="E52" s="110">
        <f t="shared" si="4"/>
        <v>20</v>
      </c>
      <c r="F52" s="110"/>
    </row>
    <row r="53" spans="1:6" ht="15" x14ac:dyDescent="0.25">
      <c r="A53" s="109"/>
      <c r="B53" s="110">
        <f t="shared" si="2"/>
        <v>31627</v>
      </c>
      <c r="C53" s="110">
        <v>13</v>
      </c>
      <c r="D53" s="110">
        <f t="shared" si="3"/>
        <v>0</v>
      </c>
      <c r="E53" s="110">
        <f t="shared" si="4"/>
        <v>20</v>
      </c>
      <c r="F53" s="110"/>
    </row>
    <row r="54" spans="1:6" ht="15" x14ac:dyDescent="0.25">
      <c r="A54" s="109"/>
      <c r="B54" s="110">
        <f t="shared" si="2"/>
        <v>31627</v>
      </c>
      <c r="C54" s="110">
        <v>14</v>
      </c>
      <c r="D54" s="110">
        <f t="shared" si="3"/>
        <v>0</v>
      </c>
      <c r="E54" s="110">
        <f t="shared" si="4"/>
        <v>20</v>
      </c>
      <c r="F54" s="110"/>
    </row>
    <row r="55" spans="1:6" ht="15" x14ac:dyDescent="0.25">
      <c r="A55" s="109"/>
      <c r="B55" s="110">
        <f t="shared" si="2"/>
        <v>31627</v>
      </c>
      <c r="C55" s="110">
        <v>15</v>
      </c>
      <c r="D55" s="110">
        <f t="shared" si="3"/>
        <v>0</v>
      </c>
      <c r="E55" s="110">
        <f t="shared" si="4"/>
        <v>20</v>
      </c>
      <c r="F55" s="110"/>
    </row>
    <row r="56" spans="1:6" ht="15" x14ac:dyDescent="0.25">
      <c r="A56" s="109"/>
      <c r="B56" s="110">
        <f t="shared" si="2"/>
        <v>31627</v>
      </c>
      <c r="C56" s="110">
        <v>16</v>
      </c>
      <c r="D56" s="110">
        <f t="shared" si="3"/>
        <v>0</v>
      </c>
      <c r="E56" s="110">
        <f t="shared" si="4"/>
        <v>20</v>
      </c>
      <c r="F56" s="110"/>
    </row>
    <row r="57" spans="1:6" ht="15" x14ac:dyDescent="0.25">
      <c r="A57" s="109"/>
      <c r="B57" s="110">
        <f t="shared" si="2"/>
        <v>31627</v>
      </c>
      <c r="C57" s="110">
        <v>17</v>
      </c>
      <c r="D57" s="110">
        <f t="shared" si="3"/>
        <v>0</v>
      </c>
      <c r="E57" s="110">
        <f t="shared" si="4"/>
        <v>20</v>
      </c>
      <c r="F57" s="110"/>
    </row>
    <row r="58" spans="1:6" x14ac:dyDescent="0.25">
      <c r="A58" s="109"/>
      <c r="B58" s="110">
        <f t="shared" si="2"/>
        <v>31627</v>
      </c>
      <c r="C58" s="110">
        <v>18</v>
      </c>
      <c r="D58" s="110">
        <f t="shared" si="3"/>
        <v>0</v>
      </c>
      <c r="E58" s="110">
        <f t="shared" si="4"/>
        <v>20</v>
      </c>
      <c r="F58" s="111"/>
    </row>
    <row r="59" spans="1:6" x14ac:dyDescent="0.25">
      <c r="A59" s="109"/>
      <c r="B59" s="110">
        <f t="shared" si="2"/>
        <v>31627</v>
      </c>
      <c r="C59" s="110">
        <v>19</v>
      </c>
      <c r="D59" s="110">
        <f t="shared" si="3"/>
        <v>0</v>
      </c>
      <c r="E59" s="110">
        <f t="shared" si="4"/>
        <v>20</v>
      </c>
      <c r="F59" s="111"/>
    </row>
    <row r="60" spans="1:6" x14ac:dyDescent="0.25">
      <c r="A60" s="109"/>
      <c r="B60" s="110">
        <f t="shared" si="2"/>
        <v>31627</v>
      </c>
      <c r="C60" s="110">
        <v>20</v>
      </c>
      <c r="D60" s="110">
        <f t="shared" si="3"/>
        <v>0</v>
      </c>
      <c r="E60" s="110">
        <f t="shared" si="4"/>
        <v>20</v>
      </c>
      <c r="F60" s="111"/>
    </row>
    <row r="61" spans="1:6" x14ac:dyDescent="0.25">
      <c r="A61" s="109"/>
      <c r="B61" s="110">
        <f t="shared" si="2"/>
        <v>31627</v>
      </c>
      <c r="C61" s="110">
        <v>21</v>
      </c>
      <c r="D61" s="110">
        <f t="shared" si="3"/>
        <v>0</v>
      </c>
      <c r="E61" s="110">
        <f t="shared" si="4"/>
        <v>20</v>
      </c>
      <c r="F61" s="111"/>
    </row>
    <row r="62" spans="1:6" x14ac:dyDescent="0.25">
      <c r="A62" s="109"/>
      <c r="B62" s="110">
        <f t="shared" si="2"/>
        <v>31627</v>
      </c>
      <c r="C62" s="110">
        <v>22</v>
      </c>
      <c r="D62" s="110">
        <f t="shared" si="3"/>
        <v>0</v>
      </c>
      <c r="E62" s="110">
        <f t="shared" si="4"/>
        <v>20</v>
      </c>
      <c r="F62" s="111"/>
    </row>
    <row r="63" spans="1:6" x14ac:dyDescent="0.25">
      <c r="A63" s="109"/>
      <c r="B63" s="110">
        <f t="shared" si="2"/>
        <v>31627</v>
      </c>
      <c r="C63" s="110">
        <v>23</v>
      </c>
      <c r="D63" s="110">
        <f t="shared" si="3"/>
        <v>0</v>
      </c>
      <c r="E63" s="110">
        <f t="shared" si="4"/>
        <v>20</v>
      </c>
      <c r="F63" s="111"/>
    </row>
    <row r="64" spans="1:6" x14ac:dyDescent="0.25">
      <c r="A64" s="109"/>
      <c r="B64" s="110">
        <f t="shared" si="2"/>
        <v>31627</v>
      </c>
      <c r="C64" s="110">
        <v>24</v>
      </c>
      <c r="D64" s="110">
        <f t="shared" si="3"/>
        <v>0</v>
      </c>
      <c r="E64" s="110">
        <f t="shared" si="4"/>
        <v>20</v>
      </c>
      <c r="F64" s="111"/>
    </row>
    <row r="65" spans="1:6" x14ac:dyDescent="0.25">
      <c r="A65" s="109"/>
      <c r="B65" s="110">
        <f t="shared" si="2"/>
        <v>31627</v>
      </c>
      <c r="C65" s="110">
        <v>25</v>
      </c>
      <c r="D65" s="110">
        <f t="shared" si="3"/>
        <v>0</v>
      </c>
      <c r="E65" s="110">
        <f t="shared" si="4"/>
        <v>20</v>
      </c>
      <c r="F65" s="111"/>
    </row>
    <row r="66" spans="1:6" x14ac:dyDescent="0.25">
      <c r="A66" s="109"/>
      <c r="B66" s="110">
        <f t="shared" si="2"/>
        <v>31627</v>
      </c>
      <c r="C66" s="110">
        <v>26</v>
      </c>
      <c r="D66" s="110">
        <f t="shared" si="3"/>
        <v>0</v>
      </c>
      <c r="E66" s="110">
        <f t="shared" si="4"/>
        <v>20</v>
      </c>
      <c r="F66" s="111"/>
    </row>
    <row r="67" spans="1:6" x14ac:dyDescent="0.25">
      <c r="A67" s="109"/>
      <c r="B67" s="110">
        <f t="shared" si="2"/>
        <v>31627</v>
      </c>
      <c r="C67" s="110">
        <v>27</v>
      </c>
      <c r="D67" s="110">
        <f t="shared" si="3"/>
        <v>0</v>
      </c>
      <c r="E67" s="110">
        <f t="shared" si="4"/>
        <v>20</v>
      </c>
      <c r="F67" s="111"/>
    </row>
    <row r="68" spans="1:6" x14ac:dyDescent="0.25">
      <c r="A68" s="109"/>
      <c r="B68" s="110">
        <f t="shared" si="2"/>
        <v>31627</v>
      </c>
      <c r="C68" s="110">
        <v>28</v>
      </c>
      <c r="D68" s="110">
        <f t="shared" si="3"/>
        <v>0</v>
      </c>
      <c r="E68" s="110">
        <f t="shared" si="4"/>
        <v>20</v>
      </c>
      <c r="F68" s="111"/>
    </row>
    <row r="69" spans="1:6" x14ac:dyDescent="0.25">
      <c r="A69" s="109"/>
      <c r="B69" s="110">
        <f t="shared" si="2"/>
        <v>31627</v>
      </c>
      <c r="C69" s="110">
        <v>29</v>
      </c>
      <c r="D69" s="110">
        <f t="shared" si="3"/>
        <v>0</v>
      </c>
      <c r="E69" s="110">
        <f t="shared" si="4"/>
        <v>20</v>
      </c>
      <c r="F69" s="111"/>
    </row>
    <row r="70" spans="1:6" x14ac:dyDescent="0.25">
      <c r="A70" s="109"/>
      <c r="B70" s="110">
        <f t="shared" si="2"/>
        <v>31627</v>
      </c>
      <c r="C70" s="110">
        <v>30</v>
      </c>
      <c r="D70" s="110">
        <f t="shared" si="3"/>
        <v>0</v>
      </c>
      <c r="E70" s="110">
        <f t="shared" si="4"/>
        <v>20</v>
      </c>
      <c r="F70" s="111"/>
    </row>
    <row r="71" spans="1:6" x14ac:dyDescent="0.25">
      <c r="A71" s="109"/>
      <c r="B71" s="110">
        <f t="shared" si="2"/>
        <v>31627</v>
      </c>
      <c r="C71" s="110">
        <v>31</v>
      </c>
      <c r="D71" s="110">
        <f t="shared" si="3"/>
        <v>0</v>
      </c>
      <c r="E71" s="110">
        <f t="shared" si="4"/>
        <v>20</v>
      </c>
      <c r="F71" s="111"/>
    </row>
  </sheetData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/>
  <dimension ref="A1:CG71"/>
  <sheetViews>
    <sheetView rightToLeft="1" workbookViewId="0">
      <pane xSplit="3" ySplit="5" topLeftCell="E6" activePane="bottomRight" state="frozen"/>
      <selection pane="topRight" activeCell="D1" sqref="D1"/>
      <selection pane="bottomLeft" activeCell="A6" sqref="A6"/>
      <selection pane="bottomRight" activeCell="I14" sqref="I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47.5703125" style="1" bestFit="1" customWidth="1"/>
    <col min="5" max="5" width="20.7109375" style="1"/>
    <col min="6" max="6" width="35.5703125" style="5" bestFit="1" customWidth="1"/>
    <col min="7" max="16384" width="20.7109375" style="1"/>
  </cols>
  <sheetData>
    <row r="1" spans="1:85" ht="30" customHeight="1" x14ac:dyDescent="0.25">
      <c r="A1" s="63" t="s">
        <v>119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4239</v>
      </c>
      <c r="C6" s="60">
        <f>COUNTA(D6,F6,H6,J6,N6,P6,R6,T6,V6,X6,AB6,AD6,AH6,AL6,AN6,AP6,AR6,AJ6,AF6,AV6,AX6,AZ6,BB6,BD6,BF6,BH6,BJ6,BN6,BR6,BP6,BL6,BT6,BV6,BX6,BZ6,CB6,CD6,CF6,L6,Z6,AT6)</f>
        <v>4</v>
      </c>
      <c r="D6" s="164" t="s">
        <v>222</v>
      </c>
      <c r="E6" s="22">
        <v>1000</v>
      </c>
      <c r="F6" s="163" t="s">
        <v>244</v>
      </c>
      <c r="G6" s="22">
        <v>999</v>
      </c>
      <c r="H6" s="164" t="s">
        <v>269</v>
      </c>
      <c r="I6" s="22">
        <v>1035</v>
      </c>
      <c r="J6" s="164" t="s">
        <v>295</v>
      </c>
      <c r="K6" s="22">
        <v>1205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4100</v>
      </c>
      <c r="C7" s="60">
        <f t="shared" ref="C7:C36" si="1">COUNTA(D7,F7,H7,J7,N7,P7,R7,T7,V7,X7,AB7,AD7,AH7,AL7,AN7,AP7,AR7,AJ7,AF7,AV7,AX7,AZ7,BB7,BD7,BF7,BH7,BJ7,BN7,BR7,BP7,BL7,BT7,BV7,BX7,BZ7,CB7,CD7,CF7,L7,Z7,AT7)</f>
        <v>3</v>
      </c>
      <c r="D7" s="164" t="s">
        <v>333</v>
      </c>
      <c r="E7" s="22">
        <v>2030</v>
      </c>
      <c r="F7" s="22" t="s">
        <v>355</v>
      </c>
      <c r="G7" s="22">
        <v>1035</v>
      </c>
      <c r="H7" s="22" t="s">
        <v>393</v>
      </c>
      <c r="I7" s="22">
        <v>1035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5285</v>
      </c>
      <c r="C8" s="60">
        <f t="shared" si="1"/>
        <v>2</v>
      </c>
      <c r="D8" s="164" t="s">
        <v>451</v>
      </c>
      <c r="E8" s="22">
        <v>2660</v>
      </c>
      <c r="F8" s="164" t="s">
        <v>457</v>
      </c>
      <c r="G8" s="22">
        <v>2625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4298</v>
      </c>
      <c r="C9" s="60">
        <f t="shared" si="1"/>
        <v>4</v>
      </c>
      <c r="D9" s="22" t="s">
        <v>525</v>
      </c>
      <c r="E9" s="22">
        <v>1042</v>
      </c>
      <c r="F9" s="22" t="s">
        <v>533</v>
      </c>
      <c r="G9" s="22">
        <v>1160</v>
      </c>
      <c r="H9" s="163" t="s">
        <v>557</v>
      </c>
      <c r="I9" s="22">
        <v>1041</v>
      </c>
      <c r="J9" s="22" t="s">
        <v>572</v>
      </c>
      <c r="K9" s="22">
        <v>1055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4775</v>
      </c>
      <c r="C10" s="60">
        <f t="shared" si="1"/>
        <v>2</v>
      </c>
      <c r="D10" s="22" t="s">
        <v>605</v>
      </c>
      <c r="E10" s="22">
        <v>2060</v>
      </c>
      <c r="F10" s="22" t="s">
        <v>651</v>
      </c>
      <c r="G10" s="22">
        <v>2715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4183</v>
      </c>
      <c r="C11" s="60">
        <f t="shared" si="1"/>
        <v>4</v>
      </c>
      <c r="D11" s="163" t="s">
        <v>666</v>
      </c>
      <c r="E11" s="22">
        <v>1048</v>
      </c>
      <c r="F11" s="164" t="s">
        <v>669</v>
      </c>
      <c r="G11" s="22">
        <v>1023</v>
      </c>
      <c r="H11" s="164" t="s">
        <v>677</v>
      </c>
      <c r="I11" s="22">
        <v>1080</v>
      </c>
      <c r="J11" s="164" t="s">
        <v>683</v>
      </c>
      <c r="K11" s="22">
        <v>1032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6050</v>
      </c>
      <c r="C12" s="60">
        <f t="shared" si="1"/>
        <v>2</v>
      </c>
      <c r="D12" s="164" t="s">
        <v>773</v>
      </c>
      <c r="E12" s="22">
        <v>3022</v>
      </c>
      <c r="F12" s="22" t="s">
        <v>819</v>
      </c>
      <c r="G12" s="22">
        <v>3028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5039</v>
      </c>
      <c r="C13" s="60">
        <f t="shared" si="1"/>
        <v>3</v>
      </c>
      <c r="D13" s="22" t="s">
        <v>872</v>
      </c>
      <c r="E13" s="22">
        <v>2574</v>
      </c>
      <c r="F13" s="22" t="s">
        <v>889</v>
      </c>
      <c r="G13" s="22">
        <v>1120</v>
      </c>
      <c r="H13" s="22" t="s">
        <v>903</v>
      </c>
      <c r="I13" s="22">
        <v>1345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37969</v>
      </c>
      <c r="C37" s="23">
        <f>SUM(C6:C36)</f>
        <v>24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4239</v>
      </c>
      <c r="C41" s="110">
        <v>1</v>
      </c>
      <c r="D41" s="110">
        <f>C6</f>
        <v>4</v>
      </c>
      <c r="E41" s="110">
        <f>D41</f>
        <v>4</v>
      </c>
      <c r="F41" s="110"/>
    </row>
    <row r="42" spans="1:85" ht="15" x14ac:dyDescent="0.25">
      <c r="A42" s="109"/>
      <c r="B42" s="110">
        <f t="shared" ref="B42:B71" si="2">B41+B7</f>
        <v>8339</v>
      </c>
      <c r="C42" s="110">
        <v>2</v>
      </c>
      <c r="D42" s="110">
        <f>C7</f>
        <v>3</v>
      </c>
      <c r="E42" s="110">
        <f>E41+D42</f>
        <v>7</v>
      </c>
      <c r="F42" s="110"/>
    </row>
    <row r="43" spans="1:85" ht="15" x14ac:dyDescent="0.25">
      <c r="A43" s="109"/>
      <c r="B43" s="110">
        <f t="shared" si="2"/>
        <v>13624</v>
      </c>
      <c r="C43" s="110">
        <v>3</v>
      </c>
      <c r="D43" s="110">
        <f t="shared" ref="D43:D71" si="3">C8</f>
        <v>2</v>
      </c>
      <c r="E43" s="110">
        <f>E42+D43</f>
        <v>9</v>
      </c>
      <c r="F43" s="110"/>
    </row>
    <row r="44" spans="1:85" ht="15" x14ac:dyDescent="0.25">
      <c r="A44" s="109"/>
      <c r="B44" s="110">
        <f t="shared" si="2"/>
        <v>17922</v>
      </c>
      <c r="C44" s="110">
        <v>4</v>
      </c>
      <c r="D44" s="110">
        <f t="shared" si="3"/>
        <v>4</v>
      </c>
      <c r="E44" s="110">
        <f t="shared" ref="E44:E71" si="4">E43+D44</f>
        <v>13</v>
      </c>
      <c r="F44" s="110"/>
    </row>
    <row r="45" spans="1:85" ht="15" x14ac:dyDescent="0.25">
      <c r="A45" s="109"/>
      <c r="B45" s="110">
        <f t="shared" si="2"/>
        <v>22697</v>
      </c>
      <c r="C45" s="110">
        <v>5</v>
      </c>
      <c r="D45" s="110">
        <f t="shared" si="3"/>
        <v>2</v>
      </c>
      <c r="E45" s="110">
        <f t="shared" si="4"/>
        <v>15</v>
      </c>
      <c r="F45" s="110"/>
    </row>
    <row r="46" spans="1:85" ht="15" x14ac:dyDescent="0.25">
      <c r="A46" s="109"/>
      <c r="B46" s="110">
        <f t="shared" si="2"/>
        <v>26880</v>
      </c>
      <c r="C46" s="110">
        <v>6</v>
      </c>
      <c r="D46" s="110">
        <f t="shared" si="3"/>
        <v>4</v>
      </c>
      <c r="E46" s="110">
        <f t="shared" si="4"/>
        <v>19</v>
      </c>
      <c r="F46" s="110"/>
    </row>
    <row r="47" spans="1:85" ht="15" x14ac:dyDescent="0.25">
      <c r="A47" s="109"/>
      <c r="B47" s="110">
        <f t="shared" si="2"/>
        <v>32930</v>
      </c>
      <c r="C47" s="110">
        <v>7</v>
      </c>
      <c r="D47" s="110">
        <f t="shared" si="3"/>
        <v>2</v>
      </c>
      <c r="E47" s="110">
        <f t="shared" si="4"/>
        <v>21</v>
      </c>
      <c r="F47" s="110"/>
    </row>
    <row r="48" spans="1:85" ht="15" x14ac:dyDescent="0.25">
      <c r="A48" s="109"/>
      <c r="B48" s="110">
        <f t="shared" si="2"/>
        <v>37969</v>
      </c>
      <c r="C48" s="110">
        <v>8</v>
      </c>
      <c r="D48" s="110">
        <f t="shared" si="3"/>
        <v>3</v>
      </c>
      <c r="E48" s="110">
        <f t="shared" si="4"/>
        <v>24</v>
      </c>
      <c r="F48" s="110"/>
    </row>
    <row r="49" spans="1:6" ht="15" x14ac:dyDescent="0.25">
      <c r="A49" s="109"/>
      <c r="B49" s="110">
        <f t="shared" si="2"/>
        <v>37969</v>
      </c>
      <c r="C49" s="110">
        <v>9</v>
      </c>
      <c r="D49" s="110">
        <f t="shared" si="3"/>
        <v>0</v>
      </c>
      <c r="E49" s="110">
        <f t="shared" si="4"/>
        <v>24</v>
      </c>
      <c r="F49" s="110"/>
    </row>
    <row r="50" spans="1:6" ht="15" x14ac:dyDescent="0.25">
      <c r="A50" s="109"/>
      <c r="B50" s="110">
        <f t="shared" si="2"/>
        <v>37969</v>
      </c>
      <c r="C50" s="110">
        <v>10</v>
      </c>
      <c r="D50" s="110">
        <f t="shared" si="3"/>
        <v>0</v>
      </c>
      <c r="E50" s="110">
        <f t="shared" si="4"/>
        <v>24</v>
      </c>
      <c r="F50" s="110"/>
    </row>
    <row r="51" spans="1:6" ht="15" x14ac:dyDescent="0.25">
      <c r="A51" s="109"/>
      <c r="B51" s="110">
        <f t="shared" si="2"/>
        <v>37969</v>
      </c>
      <c r="C51" s="110">
        <v>11</v>
      </c>
      <c r="D51" s="110">
        <f t="shared" si="3"/>
        <v>0</v>
      </c>
      <c r="E51" s="110">
        <f t="shared" si="4"/>
        <v>24</v>
      </c>
      <c r="F51" s="110"/>
    </row>
    <row r="52" spans="1:6" ht="15" x14ac:dyDescent="0.25">
      <c r="A52" s="109"/>
      <c r="B52" s="110">
        <f t="shared" si="2"/>
        <v>37969</v>
      </c>
      <c r="C52" s="110">
        <v>12</v>
      </c>
      <c r="D52" s="110">
        <f t="shared" si="3"/>
        <v>0</v>
      </c>
      <c r="E52" s="110">
        <f t="shared" si="4"/>
        <v>24</v>
      </c>
      <c r="F52" s="110"/>
    </row>
    <row r="53" spans="1:6" ht="15" x14ac:dyDescent="0.25">
      <c r="A53" s="109"/>
      <c r="B53" s="110">
        <f t="shared" si="2"/>
        <v>37969</v>
      </c>
      <c r="C53" s="110">
        <v>13</v>
      </c>
      <c r="D53" s="110">
        <f t="shared" si="3"/>
        <v>0</v>
      </c>
      <c r="E53" s="110">
        <f t="shared" si="4"/>
        <v>24</v>
      </c>
      <c r="F53" s="110"/>
    </row>
    <row r="54" spans="1:6" ht="15" x14ac:dyDescent="0.25">
      <c r="A54" s="109"/>
      <c r="B54" s="110">
        <f t="shared" si="2"/>
        <v>37969</v>
      </c>
      <c r="C54" s="110">
        <v>14</v>
      </c>
      <c r="D54" s="110">
        <f t="shared" si="3"/>
        <v>0</v>
      </c>
      <c r="E54" s="110">
        <f t="shared" si="4"/>
        <v>24</v>
      </c>
      <c r="F54" s="110"/>
    </row>
    <row r="55" spans="1:6" ht="15" x14ac:dyDescent="0.25">
      <c r="A55" s="109"/>
      <c r="B55" s="110">
        <f t="shared" si="2"/>
        <v>37969</v>
      </c>
      <c r="C55" s="110">
        <v>15</v>
      </c>
      <c r="D55" s="110">
        <f t="shared" si="3"/>
        <v>0</v>
      </c>
      <c r="E55" s="110">
        <f t="shared" si="4"/>
        <v>24</v>
      </c>
      <c r="F55" s="110"/>
    </row>
    <row r="56" spans="1:6" ht="15" x14ac:dyDescent="0.25">
      <c r="A56" s="109"/>
      <c r="B56" s="110">
        <f t="shared" si="2"/>
        <v>37969</v>
      </c>
      <c r="C56" s="110">
        <v>16</v>
      </c>
      <c r="D56" s="110">
        <f t="shared" si="3"/>
        <v>0</v>
      </c>
      <c r="E56" s="110">
        <f t="shared" si="4"/>
        <v>24</v>
      </c>
      <c r="F56" s="110"/>
    </row>
    <row r="57" spans="1:6" ht="15" x14ac:dyDescent="0.25">
      <c r="A57" s="109"/>
      <c r="B57" s="110">
        <f t="shared" si="2"/>
        <v>37969</v>
      </c>
      <c r="C57" s="110">
        <v>17</v>
      </c>
      <c r="D57" s="110">
        <f t="shared" si="3"/>
        <v>0</v>
      </c>
      <c r="E57" s="110">
        <f t="shared" si="4"/>
        <v>24</v>
      </c>
      <c r="F57" s="110"/>
    </row>
    <row r="58" spans="1:6" x14ac:dyDescent="0.25">
      <c r="A58" s="109"/>
      <c r="B58" s="110">
        <f t="shared" si="2"/>
        <v>37969</v>
      </c>
      <c r="C58" s="110">
        <v>18</v>
      </c>
      <c r="D58" s="110">
        <f t="shared" si="3"/>
        <v>0</v>
      </c>
      <c r="E58" s="110">
        <f t="shared" si="4"/>
        <v>24</v>
      </c>
      <c r="F58" s="111"/>
    </row>
    <row r="59" spans="1:6" x14ac:dyDescent="0.25">
      <c r="A59" s="109"/>
      <c r="B59" s="110">
        <f t="shared" si="2"/>
        <v>37969</v>
      </c>
      <c r="C59" s="110">
        <v>19</v>
      </c>
      <c r="D59" s="110">
        <f t="shared" si="3"/>
        <v>0</v>
      </c>
      <c r="E59" s="110">
        <f t="shared" si="4"/>
        <v>24</v>
      </c>
      <c r="F59" s="111"/>
    </row>
    <row r="60" spans="1:6" x14ac:dyDescent="0.25">
      <c r="A60" s="109"/>
      <c r="B60" s="110">
        <f t="shared" si="2"/>
        <v>37969</v>
      </c>
      <c r="C60" s="110">
        <v>20</v>
      </c>
      <c r="D60" s="110">
        <f t="shared" si="3"/>
        <v>0</v>
      </c>
      <c r="E60" s="110">
        <f t="shared" si="4"/>
        <v>24</v>
      </c>
      <c r="F60" s="111"/>
    </row>
    <row r="61" spans="1:6" x14ac:dyDescent="0.25">
      <c r="A61" s="109"/>
      <c r="B61" s="110">
        <f t="shared" si="2"/>
        <v>37969</v>
      </c>
      <c r="C61" s="110">
        <v>21</v>
      </c>
      <c r="D61" s="110">
        <f t="shared" si="3"/>
        <v>0</v>
      </c>
      <c r="E61" s="110">
        <f t="shared" si="4"/>
        <v>24</v>
      </c>
      <c r="F61" s="111"/>
    </row>
    <row r="62" spans="1:6" x14ac:dyDescent="0.25">
      <c r="A62" s="109"/>
      <c r="B62" s="110">
        <f t="shared" si="2"/>
        <v>37969</v>
      </c>
      <c r="C62" s="110">
        <v>22</v>
      </c>
      <c r="D62" s="110">
        <f t="shared" si="3"/>
        <v>0</v>
      </c>
      <c r="E62" s="110">
        <f t="shared" si="4"/>
        <v>24</v>
      </c>
      <c r="F62" s="111"/>
    </row>
    <row r="63" spans="1:6" x14ac:dyDescent="0.25">
      <c r="A63" s="109"/>
      <c r="B63" s="110">
        <f t="shared" si="2"/>
        <v>37969</v>
      </c>
      <c r="C63" s="110">
        <v>23</v>
      </c>
      <c r="D63" s="110">
        <f t="shared" si="3"/>
        <v>0</v>
      </c>
      <c r="E63" s="110">
        <f t="shared" si="4"/>
        <v>24</v>
      </c>
      <c r="F63" s="111"/>
    </row>
    <row r="64" spans="1:6" x14ac:dyDescent="0.25">
      <c r="A64" s="109"/>
      <c r="B64" s="110">
        <f t="shared" si="2"/>
        <v>37969</v>
      </c>
      <c r="C64" s="110">
        <v>24</v>
      </c>
      <c r="D64" s="110">
        <f t="shared" si="3"/>
        <v>0</v>
      </c>
      <c r="E64" s="110">
        <f t="shared" si="4"/>
        <v>24</v>
      </c>
      <c r="F64" s="111"/>
    </row>
    <row r="65" spans="1:6" x14ac:dyDescent="0.25">
      <c r="A65" s="109"/>
      <c r="B65" s="110">
        <f t="shared" si="2"/>
        <v>37969</v>
      </c>
      <c r="C65" s="110">
        <v>25</v>
      </c>
      <c r="D65" s="110">
        <f t="shared" si="3"/>
        <v>0</v>
      </c>
      <c r="E65" s="110">
        <f t="shared" si="4"/>
        <v>24</v>
      </c>
      <c r="F65" s="111"/>
    </row>
    <row r="66" spans="1:6" x14ac:dyDescent="0.25">
      <c r="A66" s="109"/>
      <c r="B66" s="110">
        <f t="shared" si="2"/>
        <v>37969</v>
      </c>
      <c r="C66" s="110">
        <v>26</v>
      </c>
      <c r="D66" s="110">
        <f t="shared" si="3"/>
        <v>0</v>
      </c>
      <c r="E66" s="110">
        <f t="shared" si="4"/>
        <v>24</v>
      </c>
      <c r="F66" s="111"/>
    </row>
    <row r="67" spans="1:6" x14ac:dyDescent="0.25">
      <c r="A67" s="109"/>
      <c r="B67" s="110">
        <f t="shared" si="2"/>
        <v>37969</v>
      </c>
      <c r="C67" s="110">
        <v>27</v>
      </c>
      <c r="D67" s="110">
        <f t="shared" si="3"/>
        <v>0</v>
      </c>
      <c r="E67" s="110">
        <f t="shared" si="4"/>
        <v>24</v>
      </c>
      <c r="F67" s="111"/>
    </row>
    <row r="68" spans="1:6" x14ac:dyDescent="0.25">
      <c r="A68" s="109"/>
      <c r="B68" s="110">
        <f t="shared" si="2"/>
        <v>37969</v>
      </c>
      <c r="C68" s="110">
        <v>28</v>
      </c>
      <c r="D68" s="110">
        <f t="shared" si="3"/>
        <v>0</v>
      </c>
      <c r="E68" s="110">
        <f t="shared" si="4"/>
        <v>24</v>
      </c>
      <c r="F68" s="111"/>
    </row>
    <row r="69" spans="1:6" x14ac:dyDescent="0.25">
      <c r="A69" s="109"/>
      <c r="B69" s="110">
        <f t="shared" si="2"/>
        <v>37969</v>
      </c>
      <c r="C69" s="110">
        <v>29</v>
      </c>
      <c r="D69" s="110">
        <f t="shared" si="3"/>
        <v>0</v>
      </c>
      <c r="E69" s="110">
        <f t="shared" si="4"/>
        <v>24</v>
      </c>
      <c r="F69" s="111"/>
    </row>
    <row r="70" spans="1:6" x14ac:dyDescent="0.25">
      <c r="A70" s="109"/>
      <c r="B70" s="110">
        <f t="shared" si="2"/>
        <v>37969</v>
      </c>
      <c r="C70" s="110">
        <v>30</v>
      </c>
      <c r="D70" s="110">
        <f t="shared" si="3"/>
        <v>0</v>
      </c>
      <c r="E70" s="110">
        <f t="shared" si="4"/>
        <v>24</v>
      </c>
      <c r="F70" s="111"/>
    </row>
    <row r="71" spans="1:6" x14ac:dyDescent="0.25">
      <c r="A71" s="109"/>
      <c r="B71" s="110">
        <f t="shared" si="2"/>
        <v>37969</v>
      </c>
      <c r="C71" s="110">
        <v>31</v>
      </c>
      <c r="D71" s="110">
        <f t="shared" si="3"/>
        <v>0</v>
      </c>
      <c r="E71" s="110">
        <f t="shared" si="4"/>
        <v>24</v>
      </c>
      <c r="F71" s="111"/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/>
  <dimension ref="A1:CG71"/>
  <sheetViews>
    <sheetView rightToLeft="1" workbookViewId="0">
      <pane xSplit="3" ySplit="5" topLeftCell="H6" activePane="bottomRight" state="frozen"/>
      <selection pane="topRight" activeCell="D1" sqref="D1"/>
      <selection pane="bottomLeft" activeCell="A6" sqref="A6"/>
      <selection pane="bottomRight" activeCell="K14" sqref="K14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39.5703125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39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4493</v>
      </c>
      <c r="C6" s="60">
        <f>COUNTA(D6,F6,H6,J6,N6,P6,R6,T6,V6,X6,AB6,AD6,AH6,AL6,AN6,AP6,AR6,AJ6,AF6,AV6,AX6,AZ6,BB6,BD6,BF6,BH6,BJ6,BN6,BR6,BP6,BL6,BT6,BV6,BX6,BZ6,CB6,CD6,CF6,L6,Z6,AT6)</f>
        <v>3</v>
      </c>
      <c r="D6" s="164" t="s">
        <v>226</v>
      </c>
      <c r="E6" s="22">
        <v>1484</v>
      </c>
      <c r="F6" s="163" t="s">
        <v>259</v>
      </c>
      <c r="G6" s="22">
        <v>2002</v>
      </c>
      <c r="H6" s="163" t="s">
        <v>282</v>
      </c>
      <c r="I6" s="22">
        <v>1007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0</v>
      </c>
      <c r="C7" s="60">
        <f t="shared" ref="C7:C36" si="1">COUNTA(D7,F7,H7,J7,N7,P7,R7,T7,V7,X7,AB7,AD7,AH7,AL7,AN7,AP7,AR7,AJ7,AF7,AV7,AX7,AZ7,BB7,BD7,BF7,BH7,BJ7,BN7,BR7,BP7,BL7,BT7,BV7,BX7,BZ7,CB7,CD7,CF7,L7,Z7,AT7)</f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4980</v>
      </c>
      <c r="C8" s="60">
        <f t="shared" si="1"/>
        <v>2</v>
      </c>
      <c r="D8" s="163" t="s">
        <v>498</v>
      </c>
      <c r="E8" s="22">
        <v>2471</v>
      </c>
      <c r="F8" s="164" t="s">
        <v>503</v>
      </c>
      <c r="G8" s="22">
        <v>2509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4015</v>
      </c>
      <c r="C9" s="60">
        <f t="shared" si="1"/>
        <v>1</v>
      </c>
      <c r="D9" s="22" t="s">
        <v>558</v>
      </c>
      <c r="E9" s="22">
        <v>4015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3967</v>
      </c>
      <c r="C10" s="60">
        <f t="shared" si="1"/>
        <v>2</v>
      </c>
      <c r="D10" s="163" t="s">
        <v>632</v>
      </c>
      <c r="E10" s="22">
        <v>2966</v>
      </c>
      <c r="F10" s="163" t="s">
        <v>744</v>
      </c>
      <c r="G10" s="22">
        <v>1001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5070</v>
      </c>
      <c r="C11" s="60">
        <f t="shared" si="1"/>
        <v>1</v>
      </c>
      <c r="D11" s="22" t="s">
        <v>679</v>
      </c>
      <c r="E11" s="22">
        <v>5070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6017</v>
      </c>
      <c r="C12" s="60">
        <f t="shared" si="1"/>
        <v>2</v>
      </c>
      <c r="D12" s="163" t="s">
        <v>766</v>
      </c>
      <c r="E12" s="22">
        <v>2990</v>
      </c>
      <c r="F12" s="164" t="s">
        <v>808</v>
      </c>
      <c r="G12" s="22">
        <v>3027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6100</v>
      </c>
      <c r="C13" s="60">
        <f t="shared" si="1"/>
        <v>4</v>
      </c>
      <c r="D13" s="22" t="s">
        <v>849</v>
      </c>
      <c r="E13" s="22">
        <v>1213</v>
      </c>
      <c r="F13" s="22" t="s">
        <v>861</v>
      </c>
      <c r="G13" s="22">
        <v>1666</v>
      </c>
      <c r="H13" s="22" t="s">
        <v>885</v>
      </c>
      <c r="I13" s="22">
        <v>1690</v>
      </c>
      <c r="J13" s="22" t="s">
        <v>894</v>
      </c>
      <c r="K13" s="22">
        <v>1531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34642</v>
      </c>
      <c r="C37" s="23">
        <f>SUM(C6:C36)</f>
        <v>15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4493</v>
      </c>
      <c r="C41" s="110">
        <v>1</v>
      </c>
      <c r="D41" s="110">
        <f>C6</f>
        <v>3</v>
      </c>
      <c r="E41" s="110">
        <f>D41</f>
        <v>3</v>
      </c>
      <c r="F41" s="110"/>
    </row>
    <row r="42" spans="1:85" ht="15" x14ac:dyDescent="0.25">
      <c r="A42" s="109"/>
      <c r="B42" s="110">
        <f t="shared" ref="B42:B71" si="2">B41+B7</f>
        <v>4493</v>
      </c>
      <c r="C42" s="110">
        <v>2</v>
      </c>
      <c r="D42" s="110">
        <f>C7</f>
        <v>0</v>
      </c>
      <c r="E42" s="110">
        <f>E41+D42</f>
        <v>3</v>
      </c>
      <c r="F42" s="110"/>
    </row>
    <row r="43" spans="1:85" ht="15" x14ac:dyDescent="0.25">
      <c r="A43" s="109"/>
      <c r="B43" s="110">
        <f t="shared" si="2"/>
        <v>9473</v>
      </c>
      <c r="C43" s="110">
        <v>3</v>
      </c>
      <c r="D43" s="110">
        <f t="shared" ref="D43:D71" si="3">C8</f>
        <v>2</v>
      </c>
      <c r="E43" s="110">
        <f>E42+D43</f>
        <v>5</v>
      </c>
      <c r="F43" s="110"/>
    </row>
    <row r="44" spans="1:85" ht="15" x14ac:dyDescent="0.25">
      <c r="A44" s="109"/>
      <c r="B44" s="110">
        <f t="shared" si="2"/>
        <v>13488</v>
      </c>
      <c r="C44" s="110">
        <v>4</v>
      </c>
      <c r="D44" s="110">
        <f t="shared" si="3"/>
        <v>1</v>
      </c>
      <c r="E44" s="110">
        <f t="shared" ref="E44:E71" si="4">E43+D44</f>
        <v>6</v>
      </c>
      <c r="F44" s="110"/>
    </row>
    <row r="45" spans="1:85" ht="15" x14ac:dyDescent="0.25">
      <c r="A45" s="109"/>
      <c r="B45" s="110">
        <f t="shared" si="2"/>
        <v>17455</v>
      </c>
      <c r="C45" s="110">
        <v>5</v>
      </c>
      <c r="D45" s="110">
        <f t="shared" si="3"/>
        <v>2</v>
      </c>
      <c r="E45" s="110">
        <f t="shared" si="4"/>
        <v>8</v>
      </c>
      <c r="F45" s="110"/>
    </row>
    <row r="46" spans="1:85" ht="15" x14ac:dyDescent="0.25">
      <c r="A46" s="109"/>
      <c r="B46" s="110">
        <f t="shared" si="2"/>
        <v>22525</v>
      </c>
      <c r="C46" s="110">
        <v>6</v>
      </c>
      <c r="D46" s="110">
        <f t="shared" si="3"/>
        <v>1</v>
      </c>
      <c r="E46" s="110">
        <f t="shared" si="4"/>
        <v>9</v>
      </c>
      <c r="F46" s="110"/>
    </row>
    <row r="47" spans="1:85" ht="15" x14ac:dyDescent="0.25">
      <c r="A47" s="109"/>
      <c r="B47" s="110">
        <f t="shared" si="2"/>
        <v>28542</v>
      </c>
      <c r="C47" s="110">
        <v>7</v>
      </c>
      <c r="D47" s="110">
        <f t="shared" si="3"/>
        <v>2</v>
      </c>
      <c r="E47" s="110">
        <f t="shared" si="4"/>
        <v>11</v>
      </c>
      <c r="F47" s="110"/>
    </row>
    <row r="48" spans="1:85" ht="15" x14ac:dyDescent="0.25">
      <c r="A48" s="109"/>
      <c r="B48" s="110">
        <f t="shared" si="2"/>
        <v>34642</v>
      </c>
      <c r="C48" s="110">
        <v>8</v>
      </c>
      <c r="D48" s="110">
        <f t="shared" si="3"/>
        <v>4</v>
      </c>
      <c r="E48" s="110">
        <f t="shared" si="4"/>
        <v>15</v>
      </c>
      <c r="F48" s="110"/>
    </row>
    <row r="49" spans="1:6" ht="15" x14ac:dyDescent="0.25">
      <c r="A49" s="109"/>
      <c r="B49" s="110">
        <f t="shared" si="2"/>
        <v>34642</v>
      </c>
      <c r="C49" s="110">
        <v>9</v>
      </c>
      <c r="D49" s="110">
        <f t="shared" si="3"/>
        <v>0</v>
      </c>
      <c r="E49" s="110">
        <f t="shared" si="4"/>
        <v>15</v>
      </c>
      <c r="F49" s="110"/>
    </row>
    <row r="50" spans="1:6" ht="15" x14ac:dyDescent="0.25">
      <c r="A50" s="109"/>
      <c r="B50" s="110">
        <f t="shared" si="2"/>
        <v>34642</v>
      </c>
      <c r="C50" s="110">
        <v>10</v>
      </c>
      <c r="D50" s="110">
        <f t="shared" si="3"/>
        <v>0</v>
      </c>
      <c r="E50" s="110">
        <f t="shared" si="4"/>
        <v>15</v>
      </c>
      <c r="F50" s="110"/>
    </row>
    <row r="51" spans="1:6" ht="15" x14ac:dyDescent="0.25">
      <c r="A51" s="109"/>
      <c r="B51" s="110">
        <f t="shared" si="2"/>
        <v>34642</v>
      </c>
      <c r="C51" s="110">
        <v>11</v>
      </c>
      <c r="D51" s="110">
        <f t="shared" si="3"/>
        <v>0</v>
      </c>
      <c r="E51" s="110">
        <f t="shared" si="4"/>
        <v>15</v>
      </c>
      <c r="F51" s="110"/>
    </row>
    <row r="52" spans="1:6" ht="15" x14ac:dyDescent="0.25">
      <c r="A52" s="109"/>
      <c r="B52" s="110">
        <f t="shared" si="2"/>
        <v>34642</v>
      </c>
      <c r="C52" s="110">
        <v>12</v>
      </c>
      <c r="D52" s="110">
        <f t="shared" si="3"/>
        <v>0</v>
      </c>
      <c r="E52" s="110">
        <f t="shared" si="4"/>
        <v>15</v>
      </c>
      <c r="F52" s="110"/>
    </row>
    <row r="53" spans="1:6" ht="15" x14ac:dyDescent="0.25">
      <c r="A53" s="109"/>
      <c r="B53" s="110">
        <f t="shared" si="2"/>
        <v>34642</v>
      </c>
      <c r="C53" s="110">
        <v>13</v>
      </c>
      <c r="D53" s="110">
        <f t="shared" si="3"/>
        <v>0</v>
      </c>
      <c r="E53" s="110">
        <f t="shared" si="4"/>
        <v>15</v>
      </c>
      <c r="F53" s="110"/>
    </row>
    <row r="54" spans="1:6" ht="15" x14ac:dyDescent="0.25">
      <c r="A54" s="109"/>
      <c r="B54" s="110">
        <f t="shared" si="2"/>
        <v>34642</v>
      </c>
      <c r="C54" s="110">
        <v>14</v>
      </c>
      <c r="D54" s="110">
        <f t="shared" si="3"/>
        <v>0</v>
      </c>
      <c r="E54" s="110">
        <f t="shared" si="4"/>
        <v>15</v>
      </c>
      <c r="F54" s="110"/>
    </row>
    <row r="55" spans="1:6" ht="15" x14ac:dyDescent="0.25">
      <c r="A55" s="109"/>
      <c r="B55" s="110">
        <f t="shared" si="2"/>
        <v>34642</v>
      </c>
      <c r="C55" s="110">
        <v>15</v>
      </c>
      <c r="D55" s="110">
        <f t="shared" si="3"/>
        <v>0</v>
      </c>
      <c r="E55" s="110">
        <f t="shared" si="4"/>
        <v>15</v>
      </c>
      <c r="F55" s="110"/>
    </row>
    <row r="56" spans="1:6" ht="15" x14ac:dyDescent="0.25">
      <c r="A56" s="109"/>
      <c r="B56" s="110">
        <f t="shared" si="2"/>
        <v>34642</v>
      </c>
      <c r="C56" s="110">
        <v>16</v>
      </c>
      <c r="D56" s="110">
        <f t="shared" si="3"/>
        <v>0</v>
      </c>
      <c r="E56" s="110">
        <f t="shared" si="4"/>
        <v>15</v>
      </c>
      <c r="F56" s="110"/>
    </row>
    <row r="57" spans="1:6" ht="15" x14ac:dyDescent="0.25">
      <c r="A57" s="109"/>
      <c r="B57" s="110">
        <f t="shared" si="2"/>
        <v>34642</v>
      </c>
      <c r="C57" s="110">
        <v>17</v>
      </c>
      <c r="D57" s="110">
        <f t="shared" si="3"/>
        <v>0</v>
      </c>
      <c r="E57" s="110">
        <f t="shared" si="4"/>
        <v>15</v>
      </c>
      <c r="F57" s="110"/>
    </row>
    <row r="58" spans="1:6" x14ac:dyDescent="0.25">
      <c r="A58" s="109"/>
      <c r="B58" s="110">
        <f t="shared" si="2"/>
        <v>34642</v>
      </c>
      <c r="C58" s="110">
        <v>18</v>
      </c>
      <c r="D58" s="110">
        <f t="shared" si="3"/>
        <v>0</v>
      </c>
      <c r="E58" s="110">
        <f t="shared" si="4"/>
        <v>15</v>
      </c>
      <c r="F58" s="111"/>
    </row>
    <row r="59" spans="1:6" x14ac:dyDescent="0.25">
      <c r="A59" s="109"/>
      <c r="B59" s="110">
        <f t="shared" si="2"/>
        <v>34642</v>
      </c>
      <c r="C59" s="110">
        <v>19</v>
      </c>
      <c r="D59" s="110">
        <f t="shared" si="3"/>
        <v>0</v>
      </c>
      <c r="E59" s="110">
        <f t="shared" si="4"/>
        <v>15</v>
      </c>
      <c r="F59" s="111"/>
    </row>
    <row r="60" spans="1:6" x14ac:dyDescent="0.25">
      <c r="A60" s="109"/>
      <c r="B60" s="110">
        <f t="shared" si="2"/>
        <v>34642</v>
      </c>
      <c r="C60" s="110">
        <v>20</v>
      </c>
      <c r="D60" s="110">
        <f t="shared" si="3"/>
        <v>0</v>
      </c>
      <c r="E60" s="110">
        <f t="shared" si="4"/>
        <v>15</v>
      </c>
      <c r="F60" s="111"/>
    </row>
    <row r="61" spans="1:6" x14ac:dyDescent="0.25">
      <c r="A61" s="109"/>
      <c r="B61" s="110">
        <f t="shared" si="2"/>
        <v>34642</v>
      </c>
      <c r="C61" s="110">
        <v>21</v>
      </c>
      <c r="D61" s="110">
        <f t="shared" si="3"/>
        <v>0</v>
      </c>
      <c r="E61" s="110">
        <f t="shared" si="4"/>
        <v>15</v>
      </c>
      <c r="F61" s="111"/>
    </row>
    <row r="62" spans="1:6" x14ac:dyDescent="0.25">
      <c r="A62" s="109"/>
      <c r="B62" s="110">
        <f t="shared" si="2"/>
        <v>34642</v>
      </c>
      <c r="C62" s="110">
        <v>22</v>
      </c>
      <c r="D62" s="110">
        <f t="shared" si="3"/>
        <v>0</v>
      </c>
      <c r="E62" s="110">
        <f t="shared" si="4"/>
        <v>15</v>
      </c>
      <c r="F62" s="111"/>
    </row>
    <row r="63" spans="1:6" x14ac:dyDescent="0.25">
      <c r="A63" s="109"/>
      <c r="B63" s="110">
        <f t="shared" si="2"/>
        <v>34642</v>
      </c>
      <c r="C63" s="110">
        <v>23</v>
      </c>
      <c r="D63" s="110">
        <f t="shared" si="3"/>
        <v>0</v>
      </c>
      <c r="E63" s="110">
        <f t="shared" si="4"/>
        <v>15</v>
      </c>
      <c r="F63" s="111"/>
    </row>
    <row r="64" spans="1:6" x14ac:dyDescent="0.25">
      <c r="A64" s="109"/>
      <c r="B64" s="110">
        <f t="shared" si="2"/>
        <v>34642</v>
      </c>
      <c r="C64" s="110">
        <v>24</v>
      </c>
      <c r="D64" s="110">
        <f t="shared" si="3"/>
        <v>0</v>
      </c>
      <c r="E64" s="110">
        <f t="shared" si="4"/>
        <v>15</v>
      </c>
      <c r="F64" s="111"/>
    </row>
    <row r="65" spans="1:6" x14ac:dyDescent="0.25">
      <c r="A65" s="109"/>
      <c r="B65" s="110">
        <f t="shared" si="2"/>
        <v>34642</v>
      </c>
      <c r="C65" s="110">
        <v>25</v>
      </c>
      <c r="D65" s="110">
        <f t="shared" si="3"/>
        <v>0</v>
      </c>
      <c r="E65" s="110">
        <f t="shared" si="4"/>
        <v>15</v>
      </c>
      <c r="F65" s="111"/>
    </row>
    <row r="66" spans="1:6" x14ac:dyDescent="0.25">
      <c r="A66" s="109"/>
      <c r="B66" s="110">
        <f t="shared" si="2"/>
        <v>34642</v>
      </c>
      <c r="C66" s="110">
        <v>26</v>
      </c>
      <c r="D66" s="110">
        <f t="shared" si="3"/>
        <v>0</v>
      </c>
      <c r="E66" s="110">
        <f t="shared" si="4"/>
        <v>15</v>
      </c>
      <c r="F66" s="111"/>
    </row>
    <row r="67" spans="1:6" x14ac:dyDescent="0.25">
      <c r="A67" s="109"/>
      <c r="B67" s="110">
        <f t="shared" si="2"/>
        <v>34642</v>
      </c>
      <c r="C67" s="110">
        <v>27</v>
      </c>
      <c r="D67" s="110">
        <f t="shared" si="3"/>
        <v>0</v>
      </c>
      <c r="E67" s="110">
        <f t="shared" si="4"/>
        <v>15</v>
      </c>
      <c r="F67" s="111"/>
    </row>
    <row r="68" spans="1:6" x14ac:dyDescent="0.25">
      <c r="A68" s="109"/>
      <c r="B68" s="110">
        <f t="shared" si="2"/>
        <v>34642</v>
      </c>
      <c r="C68" s="110">
        <v>28</v>
      </c>
      <c r="D68" s="110">
        <f t="shared" si="3"/>
        <v>0</v>
      </c>
      <c r="E68" s="110">
        <f t="shared" si="4"/>
        <v>15</v>
      </c>
      <c r="F68" s="111"/>
    </row>
    <row r="69" spans="1:6" x14ac:dyDescent="0.25">
      <c r="A69" s="109"/>
      <c r="B69" s="110">
        <f t="shared" si="2"/>
        <v>34642</v>
      </c>
      <c r="C69" s="110">
        <v>29</v>
      </c>
      <c r="D69" s="110">
        <f t="shared" si="3"/>
        <v>0</v>
      </c>
      <c r="E69" s="110">
        <f t="shared" si="4"/>
        <v>15</v>
      </c>
      <c r="F69" s="111"/>
    </row>
    <row r="70" spans="1:6" x14ac:dyDescent="0.25">
      <c r="A70" s="109"/>
      <c r="B70" s="110">
        <f t="shared" si="2"/>
        <v>34642</v>
      </c>
      <c r="C70" s="110">
        <v>30</v>
      </c>
      <c r="D70" s="110">
        <f t="shared" si="3"/>
        <v>0</v>
      </c>
      <c r="E70" s="110">
        <f t="shared" si="4"/>
        <v>15</v>
      </c>
      <c r="F70" s="111"/>
    </row>
    <row r="71" spans="1:6" x14ac:dyDescent="0.25">
      <c r="A71" s="109"/>
      <c r="B71" s="110">
        <f t="shared" si="2"/>
        <v>34642</v>
      </c>
      <c r="C71" s="110">
        <v>31</v>
      </c>
      <c r="D71" s="110">
        <f t="shared" si="3"/>
        <v>0</v>
      </c>
      <c r="E71" s="110">
        <f t="shared" si="4"/>
        <v>15</v>
      </c>
      <c r="F71" s="111"/>
    </row>
  </sheetData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/>
  <dimension ref="A1:CG71"/>
  <sheetViews>
    <sheetView rightToLeft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6" sqref="D16"/>
    </sheetView>
  </sheetViews>
  <sheetFormatPr defaultColWidth="20.7109375" defaultRowHeight="15.75" x14ac:dyDescent="0.25"/>
  <cols>
    <col min="1" max="1" width="20.7109375" style="58"/>
    <col min="2" max="3" width="20.7109375" style="1"/>
    <col min="4" max="4" width="24.28515625" style="1" bestFit="1" customWidth="1"/>
    <col min="5" max="5" width="20.7109375" style="1"/>
    <col min="6" max="6" width="20.7109375" style="5"/>
    <col min="7" max="16384" width="20.7109375" style="1"/>
  </cols>
  <sheetData>
    <row r="1" spans="1:85" ht="30" customHeight="1" x14ac:dyDescent="0.25">
      <c r="A1" s="63" t="s">
        <v>40</v>
      </c>
      <c r="B1" s="62" t="s">
        <v>22</v>
      </c>
      <c r="C1" s="62"/>
      <c r="D1" s="64"/>
      <c r="E1" s="64"/>
      <c r="F1" s="64"/>
      <c r="G1" s="64"/>
      <c r="H1" s="57"/>
      <c r="I1" s="57"/>
      <c r="J1" s="54"/>
      <c r="K1" s="54"/>
      <c r="L1" s="54"/>
    </row>
    <row r="2" spans="1:85" ht="24" customHeight="1" x14ac:dyDescent="0.25">
      <c r="B2" s="58"/>
      <c r="C2" s="58"/>
      <c r="D2" s="64"/>
      <c r="E2" s="64"/>
      <c r="F2" s="64"/>
      <c r="G2" s="64"/>
      <c r="H2" s="57"/>
      <c r="I2" s="57"/>
      <c r="J2" s="52"/>
      <c r="K2" s="52"/>
      <c r="L2" s="52"/>
    </row>
    <row r="3" spans="1:85" ht="1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85" ht="15" customHeight="1" x14ac:dyDescent="0.25">
      <c r="B4" s="41"/>
      <c r="C4" s="41"/>
      <c r="D4" s="51"/>
      <c r="E4" s="51"/>
      <c r="F4" s="51"/>
      <c r="G4" s="51"/>
      <c r="H4" s="55"/>
      <c r="I4" s="55"/>
      <c r="J4" s="55"/>
      <c r="K4" s="55"/>
      <c r="L4" s="55"/>
    </row>
    <row r="5" spans="1:85" ht="14.25" customHeight="1" x14ac:dyDescent="0.25">
      <c r="A5" s="59" t="s">
        <v>109</v>
      </c>
      <c r="B5" s="50" t="s">
        <v>115</v>
      </c>
      <c r="C5" s="50" t="s">
        <v>116</v>
      </c>
      <c r="D5" s="60" t="s">
        <v>20</v>
      </c>
      <c r="E5" s="61" t="s">
        <v>19</v>
      </c>
      <c r="F5" s="60" t="s">
        <v>20</v>
      </c>
      <c r="G5" s="61" t="s">
        <v>19</v>
      </c>
      <c r="H5" s="60" t="s">
        <v>20</v>
      </c>
      <c r="I5" s="61" t="s">
        <v>19</v>
      </c>
      <c r="J5" s="60" t="s">
        <v>20</v>
      </c>
      <c r="K5" s="61" t="s">
        <v>19</v>
      </c>
      <c r="L5" s="60" t="s">
        <v>20</v>
      </c>
      <c r="M5" s="61" t="s">
        <v>19</v>
      </c>
      <c r="N5" s="60" t="s">
        <v>20</v>
      </c>
      <c r="O5" s="61" t="s">
        <v>19</v>
      </c>
      <c r="P5" s="60" t="s">
        <v>20</v>
      </c>
      <c r="Q5" s="61" t="s">
        <v>19</v>
      </c>
      <c r="R5" s="60" t="s">
        <v>20</v>
      </c>
      <c r="S5" s="61" t="s">
        <v>19</v>
      </c>
      <c r="T5" s="60" t="s">
        <v>20</v>
      </c>
      <c r="U5" s="61" t="s">
        <v>19</v>
      </c>
      <c r="V5" s="60" t="s">
        <v>20</v>
      </c>
      <c r="W5" s="61" t="s">
        <v>19</v>
      </c>
      <c r="X5" s="60" t="s">
        <v>20</v>
      </c>
      <c r="Y5" s="61" t="s">
        <v>19</v>
      </c>
      <c r="Z5" s="60" t="s">
        <v>20</v>
      </c>
      <c r="AA5" s="61" t="s">
        <v>19</v>
      </c>
      <c r="AB5" s="60" t="s">
        <v>20</v>
      </c>
      <c r="AC5" s="61" t="s">
        <v>19</v>
      </c>
      <c r="AD5" s="60" t="s">
        <v>20</v>
      </c>
      <c r="AE5" s="61" t="s">
        <v>19</v>
      </c>
      <c r="AF5" s="60" t="s">
        <v>20</v>
      </c>
      <c r="AG5" s="61" t="s">
        <v>19</v>
      </c>
      <c r="AH5" s="60" t="s">
        <v>20</v>
      </c>
      <c r="AI5" s="61" t="s">
        <v>19</v>
      </c>
      <c r="AJ5" s="60" t="s">
        <v>20</v>
      </c>
      <c r="AK5" s="61" t="s">
        <v>19</v>
      </c>
      <c r="AL5" s="60" t="s">
        <v>20</v>
      </c>
      <c r="AM5" s="61" t="s">
        <v>19</v>
      </c>
      <c r="AN5" s="60" t="s">
        <v>20</v>
      </c>
      <c r="AO5" s="61" t="s">
        <v>19</v>
      </c>
      <c r="AP5" s="60" t="s">
        <v>20</v>
      </c>
      <c r="AQ5" s="61" t="s">
        <v>19</v>
      </c>
      <c r="AR5" s="60" t="s">
        <v>20</v>
      </c>
      <c r="AS5" s="61" t="s">
        <v>19</v>
      </c>
      <c r="AT5" s="60" t="s">
        <v>20</v>
      </c>
      <c r="AU5" s="61" t="s">
        <v>19</v>
      </c>
      <c r="AV5" s="60" t="s">
        <v>20</v>
      </c>
      <c r="AW5" s="61" t="s">
        <v>19</v>
      </c>
      <c r="AX5" s="60" t="s">
        <v>20</v>
      </c>
      <c r="AY5" s="61" t="s">
        <v>19</v>
      </c>
      <c r="AZ5" s="60" t="s">
        <v>20</v>
      </c>
      <c r="BA5" s="61" t="s">
        <v>19</v>
      </c>
      <c r="BB5" s="60" t="s">
        <v>20</v>
      </c>
      <c r="BC5" s="61" t="s">
        <v>19</v>
      </c>
      <c r="BD5" s="60" t="s">
        <v>20</v>
      </c>
      <c r="BE5" s="61" t="s">
        <v>19</v>
      </c>
      <c r="BF5" s="60" t="s">
        <v>20</v>
      </c>
      <c r="BG5" s="61" t="s">
        <v>19</v>
      </c>
      <c r="BH5" s="60" t="s">
        <v>20</v>
      </c>
      <c r="BI5" s="61" t="s">
        <v>19</v>
      </c>
      <c r="BJ5" s="60" t="s">
        <v>20</v>
      </c>
      <c r="BK5" s="61" t="s">
        <v>19</v>
      </c>
      <c r="BL5" s="60" t="s">
        <v>20</v>
      </c>
      <c r="BM5" s="61" t="s">
        <v>19</v>
      </c>
      <c r="BN5" s="60" t="s">
        <v>20</v>
      </c>
      <c r="BO5" s="61" t="s">
        <v>19</v>
      </c>
      <c r="BP5" s="60" t="s">
        <v>20</v>
      </c>
      <c r="BQ5" s="61" t="s">
        <v>19</v>
      </c>
      <c r="BR5" s="60" t="s">
        <v>20</v>
      </c>
      <c r="BS5" s="61" t="s">
        <v>19</v>
      </c>
      <c r="BT5" s="60" t="s">
        <v>20</v>
      </c>
      <c r="BU5" s="61" t="s">
        <v>19</v>
      </c>
      <c r="BV5" s="60" t="s">
        <v>20</v>
      </c>
      <c r="BW5" s="61" t="s">
        <v>19</v>
      </c>
      <c r="BX5" s="60" t="s">
        <v>20</v>
      </c>
      <c r="BY5" s="61" t="s">
        <v>19</v>
      </c>
      <c r="BZ5" s="60" t="s">
        <v>20</v>
      </c>
      <c r="CA5" s="61" t="s">
        <v>19</v>
      </c>
      <c r="CB5" s="60" t="s">
        <v>20</v>
      </c>
      <c r="CC5" s="61" t="s">
        <v>19</v>
      </c>
      <c r="CD5" s="60" t="s">
        <v>20</v>
      </c>
      <c r="CE5" s="61" t="s">
        <v>19</v>
      </c>
      <c r="CF5" s="60" t="s">
        <v>20</v>
      </c>
      <c r="CG5" s="61" t="s">
        <v>19</v>
      </c>
    </row>
    <row r="6" spans="1:85" ht="14.25" customHeight="1" x14ac:dyDescent="0.25">
      <c r="A6" s="65">
        <v>44409</v>
      </c>
      <c r="B6" s="60">
        <f>E6+G6+I6+K6+M6+O6+Q6+S6+U6+W6+Y6+AA6+AC6+AE6+AG6+AI6+AK6+AM6+AO6+AQ6+AS6+AW6+AU6+AY6+BA6+BC6+BE6+BI6+BK6+BM6+BO6+BS6+BU6+BW6+CA6+CC6+CE6+CG6+BY6+BQ6+BG6</f>
        <v>5068</v>
      </c>
      <c r="C6" s="60">
        <f>COUNTA(D6,F6,H6,J6,N6,P6,R6,T6,V6,X6,AB6,AD6,AH6,AL6,AN6,AP6,AR6,AJ6,AF6,AV6,AX6,AZ6,BB6,BD6,BF6,BH6,BJ6,BN6,BR6,BP6,BL6,BT6,BV6,BX6,BZ6,CB6,CD6,CF6,L6,Z6,AT6)</f>
        <v>2</v>
      </c>
      <c r="D6" s="164" t="s">
        <v>250</v>
      </c>
      <c r="E6" s="22">
        <v>2610</v>
      </c>
      <c r="F6" s="22" t="s">
        <v>290</v>
      </c>
      <c r="G6" s="22">
        <v>2458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4.25" customHeight="1" x14ac:dyDescent="0.25">
      <c r="A7" s="65">
        <v>44410</v>
      </c>
      <c r="B7" s="60">
        <f t="shared" ref="B7:B36" si="0">E7+G7+I7+K7+M7+O7+Q7+S7+U7+W7+Y7+AA7+AC7+AE7+AG7+AI7+AK7+AM7+AO7+AQ7+AS7+AW7+AU7+AY7+BA7+BC7+BE7+BI7+BK7+BM7+BO7+BS7+BU7+BW7+CA7+CC7+CE7+CG7+BY7+BQ7+BG7</f>
        <v>4044</v>
      </c>
      <c r="C7" s="60">
        <f t="shared" ref="C7:C36" si="1">COUNTA(D7,F7,H7,J7,N7,P7,R7,T7,V7,X7,AB7,AD7,AH7,AL7,AN7,AP7,AR7,AJ7,AF7,AV7,AX7,AZ7,BB7,BD7,BF7,BH7,BJ7,BN7,BR7,BP7,BL7,BT7,BV7,BX7,BZ7,CB7,CD7,CF7,L7,Z7,AT7)</f>
        <v>2</v>
      </c>
      <c r="D7" s="164" t="s">
        <v>364</v>
      </c>
      <c r="E7" s="22">
        <v>2514</v>
      </c>
      <c r="F7" s="163" t="s">
        <v>397</v>
      </c>
      <c r="G7" s="22">
        <v>1530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4.25" customHeight="1" x14ac:dyDescent="0.25">
      <c r="A8" s="65">
        <v>44411</v>
      </c>
      <c r="B8" s="60">
        <f t="shared" si="0"/>
        <v>4132</v>
      </c>
      <c r="C8" s="60">
        <f t="shared" si="1"/>
        <v>2</v>
      </c>
      <c r="D8" s="163" t="s">
        <v>438</v>
      </c>
      <c r="E8" s="22">
        <v>3035</v>
      </c>
      <c r="F8" s="164" t="s">
        <v>454</v>
      </c>
      <c r="G8" s="22">
        <v>1097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4.25" customHeight="1" x14ac:dyDescent="0.25">
      <c r="A9" s="65">
        <v>44412</v>
      </c>
      <c r="B9" s="60">
        <f t="shared" si="0"/>
        <v>4714</v>
      </c>
      <c r="C9" s="60">
        <f t="shared" si="1"/>
        <v>2</v>
      </c>
      <c r="D9" s="163" t="s">
        <v>555</v>
      </c>
      <c r="E9" s="22">
        <v>3703</v>
      </c>
      <c r="F9" s="22" t="s">
        <v>571</v>
      </c>
      <c r="G9" s="22">
        <v>1011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5" x14ac:dyDescent="0.25">
      <c r="A10" s="65">
        <v>44413</v>
      </c>
      <c r="B10" s="60">
        <f t="shared" si="0"/>
        <v>5026</v>
      </c>
      <c r="C10" s="60">
        <f t="shared" si="1"/>
        <v>2</v>
      </c>
      <c r="D10" s="22" t="s">
        <v>619</v>
      </c>
      <c r="E10" s="22">
        <v>2506</v>
      </c>
      <c r="F10" s="22" t="s">
        <v>661</v>
      </c>
      <c r="G10" s="22">
        <v>2520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5" x14ac:dyDescent="0.25">
      <c r="A11" s="65">
        <v>44414</v>
      </c>
      <c r="B11" s="60">
        <f t="shared" si="0"/>
        <v>0</v>
      </c>
      <c r="C11" s="60">
        <f t="shared" si="1"/>
        <v>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5" x14ac:dyDescent="0.25">
      <c r="A12" s="65">
        <v>44415</v>
      </c>
      <c r="B12" s="60">
        <f t="shared" si="0"/>
        <v>0</v>
      </c>
      <c r="C12" s="60">
        <f t="shared" si="1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5" x14ac:dyDescent="0.25">
      <c r="A13" s="65">
        <v>44416</v>
      </c>
      <c r="B13" s="60">
        <f t="shared" si="0"/>
        <v>0</v>
      </c>
      <c r="C13" s="60">
        <f t="shared" si="1"/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5" x14ac:dyDescent="0.25">
      <c r="A14" s="65">
        <v>44417</v>
      </c>
      <c r="B14" s="60">
        <f t="shared" si="0"/>
        <v>0</v>
      </c>
      <c r="C14" s="60">
        <f t="shared" si="1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5" x14ac:dyDescent="0.25">
      <c r="A15" s="65">
        <v>44418</v>
      </c>
      <c r="B15" s="60">
        <f t="shared" si="0"/>
        <v>0</v>
      </c>
      <c r="C15" s="60">
        <f t="shared" si="1"/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 ht="15" x14ac:dyDescent="0.25">
      <c r="A16" s="65">
        <v>44419</v>
      </c>
      <c r="B16" s="60">
        <f t="shared" si="0"/>
        <v>0</v>
      </c>
      <c r="C16" s="60">
        <f t="shared" si="1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5" ht="15" x14ac:dyDescent="0.25">
      <c r="A17" s="65">
        <v>44420</v>
      </c>
      <c r="B17" s="60">
        <f t="shared" si="0"/>
        <v>0</v>
      </c>
      <c r="C17" s="60">
        <f t="shared" si="1"/>
        <v>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5" ht="15" x14ac:dyDescent="0.25">
      <c r="A18" s="65">
        <v>44421</v>
      </c>
      <c r="B18" s="60">
        <f t="shared" si="0"/>
        <v>0</v>
      </c>
      <c r="C18" s="60">
        <f t="shared" si="1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5" ht="15" x14ac:dyDescent="0.25">
      <c r="A19" s="65">
        <v>44422</v>
      </c>
      <c r="B19" s="60">
        <f t="shared" si="0"/>
        <v>0</v>
      </c>
      <c r="C19" s="60">
        <f t="shared" si="1"/>
        <v>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5" ht="15" x14ac:dyDescent="0.25">
      <c r="A20" s="65">
        <v>44423</v>
      </c>
      <c r="B20" s="60">
        <f t="shared" si="0"/>
        <v>0</v>
      </c>
      <c r="C20" s="60">
        <f t="shared" si="1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5" ht="15" x14ac:dyDescent="0.25">
      <c r="A21" s="65">
        <v>44424</v>
      </c>
      <c r="B21" s="60">
        <f t="shared" si="0"/>
        <v>0</v>
      </c>
      <c r="C21" s="60">
        <f t="shared" si="1"/>
        <v>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5" ht="15" x14ac:dyDescent="0.25">
      <c r="A22" s="65">
        <v>44425</v>
      </c>
      <c r="B22" s="60">
        <f t="shared" si="0"/>
        <v>0</v>
      </c>
      <c r="C22" s="60">
        <f t="shared" si="1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5" ht="15" x14ac:dyDescent="0.25">
      <c r="A23" s="65">
        <v>44426</v>
      </c>
      <c r="B23" s="60">
        <f t="shared" si="0"/>
        <v>0</v>
      </c>
      <c r="C23" s="60">
        <f t="shared" si="1"/>
        <v>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5" ht="15" x14ac:dyDescent="0.25">
      <c r="A24" s="65">
        <v>44427</v>
      </c>
      <c r="B24" s="60">
        <f t="shared" si="0"/>
        <v>0</v>
      </c>
      <c r="C24" s="60">
        <f t="shared" si="1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5" ht="15" x14ac:dyDescent="0.25">
      <c r="A25" s="65">
        <v>44428</v>
      </c>
      <c r="B25" s="60">
        <f t="shared" si="0"/>
        <v>0</v>
      </c>
      <c r="C25" s="60">
        <f t="shared" si="1"/>
        <v>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5" ht="15" x14ac:dyDescent="0.25">
      <c r="A26" s="65">
        <v>44429</v>
      </c>
      <c r="B26" s="60">
        <f t="shared" si="0"/>
        <v>0</v>
      </c>
      <c r="C26" s="60">
        <f t="shared" si="1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5" ht="15" x14ac:dyDescent="0.25">
      <c r="A27" s="65">
        <v>44430</v>
      </c>
      <c r="B27" s="60">
        <f t="shared" si="0"/>
        <v>0</v>
      </c>
      <c r="C27" s="60">
        <f t="shared" si="1"/>
        <v>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5" ht="15" x14ac:dyDescent="0.25">
      <c r="A28" s="65">
        <v>44431</v>
      </c>
      <c r="B28" s="60">
        <f t="shared" si="0"/>
        <v>0</v>
      </c>
      <c r="C28" s="60">
        <f t="shared" si="1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</row>
    <row r="29" spans="1:85" ht="14.25" customHeight="1" x14ac:dyDescent="0.25">
      <c r="A29" s="65">
        <v>44432</v>
      </c>
      <c r="B29" s="60">
        <f t="shared" si="0"/>
        <v>0</v>
      </c>
      <c r="C29" s="60">
        <f t="shared" si="1"/>
        <v>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</row>
    <row r="30" spans="1:85" ht="15" customHeight="1" x14ac:dyDescent="0.25">
      <c r="A30" s="65">
        <v>44433</v>
      </c>
      <c r="B30" s="60">
        <f t="shared" si="0"/>
        <v>0</v>
      </c>
      <c r="C30" s="60">
        <f t="shared" si="1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</row>
    <row r="31" spans="1:85" ht="15" customHeight="1" x14ac:dyDescent="0.25">
      <c r="A31" s="65">
        <v>44434</v>
      </c>
      <c r="B31" s="60">
        <f t="shared" si="0"/>
        <v>0</v>
      </c>
      <c r="C31" s="60">
        <f t="shared" si="1"/>
        <v>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</row>
    <row r="32" spans="1:85" ht="15" x14ac:dyDescent="0.25">
      <c r="A32" s="65">
        <v>44435</v>
      </c>
      <c r="B32" s="60">
        <f t="shared" si="0"/>
        <v>0</v>
      </c>
      <c r="C32" s="60">
        <f t="shared" si="1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</row>
    <row r="33" spans="1:85" ht="15" x14ac:dyDescent="0.25">
      <c r="A33" s="65">
        <v>44436</v>
      </c>
      <c r="B33" s="60">
        <f t="shared" si="0"/>
        <v>0</v>
      </c>
      <c r="C33" s="60">
        <f t="shared" si="1"/>
        <v>0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</row>
    <row r="34" spans="1:85" ht="14.25" customHeight="1" x14ac:dyDescent="0.25">
      <c r="A34" s="65">
        <v>44437</v>
      </c>
      <c r="B34" s="60">
        <f t="shared" si="0"/>
        <v>0</v>
      </c>
      <c r="C34" s="60">
        <f t="shared" si="1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</row>
    <row r="35" spans="1:85" ht="14.25" customHeight="1" x14ac:dyDescent="0.25">
      <c r="A35" s="65">
        <v>44438</v>
      </c>
      <c r="B35" s="60">
        <f t="shared" si="0"/>
        <v>0</v>
      </c>
      <c r="C35" s="60">
        <f t="shared" si="1"/>
        <v>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</row>
    <row r="36" spans="1:85" ht="13.5" customHeight="1" x14ac:dyDescent="0.25">
      <c r="A36" s="65">
        <v>44439</v>
      </c>
      <c r="B36" s="60">
        <f t="shared" si="0"/>
        <v>0</v>
      </c>
      <c r="C36" s="60">
        <f t="shared" si="1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</row>
    <row r="37" spans="1:85" ht="15" x14ac:dyDescent="0.25">
      <c r="A37" s="97" t="s">
        <v>126</v>
      </c>
      <c r="B37" s="23">
        <f>SUM(B6:B36)</f>
        <v>22984</v>
      </c>
      <c r="C37" s="23">
        <f>SUM(C6:C36)</f>
        <v>10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</row>
    <row r="38" spans="1:85" ht="15" x14ac:dyDescent="0.25">
      <c r="A38" s="109"/>
      <c r="B38" s="110"/>
      <c r="C38" s="110"/>
      <c r="D38" s="110"/>
      <c r="E38" s="110"/>
      <c r="F38" s="110"/>
    </row>
    <row r="39" spans="1:85" ht="15" x14ac:dyDescent="0.25">
      <c r="A39" s="109"/>
      <c r="B39" s="110"/>
      <c r="C39" s="110"/>
      <c r="D39" s="110"/>
      <c r="E39" s="110"/>
      <c r="F39" s="110"/>
    </row>
    <row r="40" spans="1:85" ht="15" x14ac:dyDescent="0.25">
      <c r="A40" s="109"/>
      <c r="B40" s="110" t="s">
        <v>131</v>
      </c>
      <c r="C40" s="110" t="s">
        <v>69</v>
      </c>
      <c r="D40" s="110" t="s">
        <v>132</v>
      </c>
      <c r="E40" s="110" t="s">
        <v>133</v>
      </c>
      <c r="F40" s="110"/>
    </row>
    <row r="41" spans="1:85" ht="15" x14ac:dyDescent="0.25">
      <c r="A41" s="109" t="s">
        <v>130</v>
      </c>
      <c r="B41" s="110">
        <f>B6</f>
        <v>5068</v>
      </c>
      <c r="C41" s="110">
        <v>1</v>
      </c>
      <c r="D41" s="110">
        <f>C6</f>
        <v>2</v>
      </c>
      <c r="E41" s="110">
        <f>D41</f>
        <v>2</v>
      </c>
      <c r="F41" s="110"/>
    </row>
    <row r="42" spans="1:85" ht="15" x14ac:dyDescent="0.25">
      <c r="A42" s="109"/>
      <c r="B42" s="110">
        <f t="shared" ref="B42:B71" si="2">B41+B7</f>
        <v>9112</v>
      </c>
      <c r="C42" s="110">
        <v>2</v>
      </c>
      <c r="D42" s="110">
        <f>C7</f>
        <v>2</v>
      </c>
      <c r="E42" s="110">
        <f>E41+D42</f>
        <v>4</v>
      </c>
      <c r="F42" s="110"/>
    </row>
    <row r="43" spans="1:85" ht="15" x14ac:dyDescent="0.25">
      <c r="A43" s="109"/>
      <c r="B43" s="110">
        <f t="shared" si="2"/>
        <v>13244</v>
      </c>
      <c r="C43" s="110">
        <v>3</v>
      </c>
      <c r="D43" s="110">
        <f t="shared" ref="D43:D71" si="3">C8</f>
        <v>2</v>
      </c>
      <c r="E43" s="110">
        <f>E42+D43</f>
        <v>6</v>
      </c>
      <c r="F43" s="110"/>
    </row>
    <row r="44" spans="1:85" ht="15" x14ac:dyDescent="0.25">
      <c r="A44" s="109"/>
      <c r="B44" s="110">
        <f t="shared" si="2"/>
        <v>17958</v>
      </c>
      <c r="C44" s="110">
        <v>4</v>
      </c>
      <c r="D44" s="110">
        <f t="shared" si="3"/>
        <v>2</v>
      </c>
      <c r="E44" s="110">
        <f t="shared" ref="E44:E71" si="4">E43+D44</f>
        <v>8</v>
      </c>
      <c r="F44" s="110"/>
    </row>
    <row r="45" spans="1:85" ht="15" x14ac:dyDescent="0.25">
      <c r="A45" s="109"/>
      <c r="B45" s="110">
        <f t="shared" si="2"/>
        <v>22984</v>
      </c>
      <c r="C45" s="110">
        <v>5</v>
      </c>
      <c r="D45" s="110">
        <f t="shared" si="3"/>
        <v>2</v>
      </c>
      <c r="E45" s="110">
        <f t="shared" si="4"/>
        <v>10</v>
      </c>
      <c r="F45" s="110"/>
    </row>
    <row r="46" spans="1:85" ht="15" x14ac:dyDescent="0.25">
      <c r="A46" s="109"/>
      <c r="B46" s="110">
        <f t="shared" si="2"/>
        <v>22984</v>
      </c>
      <c r="C46" s="110">
        <v>6</v>
      </c>
      <c r="D46" s="110">
        <f t="shared" si="3"/>
        <v>0</v>
      </c>
      <c r="E46" s="110">
        <f t="shared" si="4"/>
        <v>10</v>
      </c>
      <c r="F46" s="110"/>
    </row>
    <row r="47" spans="1:85" ht="15" x14ac:dyDescent="0.25">
      <c r="A47" s="109"/>
      <c r="B47" s="110">
        <f t="shared" si="2"/>
        <v>22984</v>
      </c>
      <c r="C47" s="110">
        <v>7</v>
      </c>
      <c r="D47" s="110">
        <f t="shared" si="3"/>
        <v>0</v>
      </c>
      <c r="E47" s="110">
        <f t="shared" si="4"/>
        <v>10</v>
      </c>
      <c r="F47" s="110"/>
    </row>
    <row r="48" spans="1:85" ht="15" x14ac:dyDescent="0.25">
      <c r="A48" s="109"/>
      <c r="B48" s="110">
        <f t="shared" si="2"/>
        <v>22984</v>
      </c>
      <c r="C48" s="110">
        <v>8</v>
      </c>
      <c r="D48" s="110">
        <f t="shared" si="3"/>
        <v>0</v>
      </c>
      <c r="E48" s="110">
        <f t="shared" si="4"/>
        <v>10</v>
      </c>
      <c r="F48" s="110"/>
    </row>
    <row r="49" spans="1:6" ht="15" x14ac:dyDescent="0.25">
      <c r="A49" s="109"/>
      <c r="B49" s="110">
        <f t="shared" si="2"/>
        <v>22984</v>
      </c>
      <c r="C49" s="110">
        <v>9</v>
      </c>
      <c r="D49" s="110">
        <f t="shared" si="3"/>
        <v>0</v>
      </c>
      <c r="E49" s="110">
        <f t="shared" si="4"/>
        <v>10</v>
      </c>
      <c r="F49" s="110"/>
    </row>
    <row r="50" spans="1:6" ht="15" x14ac:dyDescent="0.25">
      <c r="A50" s="109"/>
      <c r="B50" s="110">
        <f t="shared" si="2"/>
        <v>22984</v>
      </c>
      <c r="C50" s="110">
        <v>10</v>
      </c>
      <c r="D50" s="110">
        <f t="shared" si="3"/>
        <v>0</v>
      </c>
      <c r="E50" s="110">
        <f t="shared" si="4"/>
        <v>10</v>
      </c>
      <c r="F50" s="110"/>
    </row>
    <row r="51" spans="1:6" ht="15" x14ac:dyDescent="0.25">
      <c r="A51" s="109"/>
      <c r="B51" s="110">
        <f t="shared" si="2"/>
        <v>22984</v>
      </c>
      <c r="C51" s="110">
        <v>11</v>
      </c>
      <c r="D51" s="110">
        <f t="shared" si="3"/>
        <v>0</v>
      </c>
      <c r="E51" s="110">
        <f t="shared" si="4"/>
        <v>10</v>
      </c>
      <c r="F51" s="110"/>
    </row>
    <row r="52" spans="1:6" ht="15" x14ac:dyDescent="0.25">
      <c r="A52" s="109"/>
      <c r="B52" s="110">
        <f t="shared" si="2"/>
        <v>22984</v>
      </c>
      <c r="C52" s="110">
        <v>12</v>
      </c>
      <c r="D52" s="110">
        <f t="shared" si="3"/>
        <v>0</v>
      </c>
      <c r="E52" s="110">
        <f t="shared" si="4"/>
        <v>10</v>
      </c>
      <c r="F52" s="110"/>
    </row>
    <row r="53" spans="1:6" ht="15" x14ac:dyDescent="0.25">
      <c r="A53" s="109"/>
      <c r="B53" s="110">
        <f t="shared" si="2"/>
        <v>22984</v>
      </c>
      <c r="C53" s="110">
        <v>13</v>
      </c>
      <c r="D53" s="110">
        <f t="shared" si="3"/>
        <v>0</v>
      </c>
      <c r="E53" s="110">
        <f t="shared" si="4"/>
        <v>10</v>
      </c>
      <c r="F53" s="110"/>
    </row>
    <row r="54" spans="1:6" ht="15" x14ac:dyDescent="0.25">
      <c r="A54" s="109"/>
      <c r="B54" s="110">
        <f t="shared" si="2"/>
        <v>22984</v>
      </c>
      <c r="C54" s="110">
        <v>14</v>
      </c>
      <c r="D54" s="110">
        <f t="shared" si="3"/>
        <v>0</v>
      </c>
      <c r="E54" s="110">
        <f t="shared" si="4"/>
        <v>10</v>
      </c>
      <c r="F54" s="110"/>
    </row>
    <row r="55" spans="1:6" ht="15" x14ac:dyDescent="0.25">
      <c r="A55" s="109"/>
      <c r="B55" s="110">
        <f t="shared" si="2"/>
        <v>22984</v>
      </c>
      <c r="C55" s="110">
        <v>15</v>
      </c>
      <c r="D55" s="110">
        <f t="shared" si="3"/>
        <v>0</v>
      </c>
      <c r="E55" s="110">
        <f t="shared" si="4"/>
        <v>10</v>
      </c>
      <c r="F55" s="110"/>
    </row>
    <row r="56" spans="1:6" ht="15" x14ac:dyDescent="0.25">
      <c r="A56" s="109"/>
      <c r="B56" s="110">
        <f t="shared" si="2"/>
        <v>22984</v>
      </c>
      <c r="C56" s="110">
        <v>16</v>
      </c>
      <c r="D56" s="110">
        <f t="shared" si="3"/>
        <v>0</v>
      </c>
      <c r="E56" s="110">
        <f t="shared" si="4"/>
        <v>10</v>
      </c>
      <c r="F56" s="110"/>
    </row>
    <row r="57" spans="1:6" ht="15" x14ac:dyDescent="0.25">
      <c r="A57" s="109"/>
      <c r="B57" s="110">
        <f t="shared" si="2"/>
        <v>22984</v>
      </c>
      <c r="C57" s="110">
        <v>17</v>
      </c>
      <c r="D57" s="110">
        <f t="shared" si="3"/>
        <v>0</v>
      </c>
      <c r="E57" s="110">
        <f t="shared" si="4"/>
        <v>10</v>
      </c>
      <c r="F57" s="110"/>
    </row>
    <row r="58" spans="1:6" x14ac:dyDescent="0.25">
      <c r="A58" s="109"/>
      <c r="B58" s="110">
        <f t="shared" si="2"/>
        <v>22984</v>
      </c>
      <c r="C58" s="110">
        <v>18</v>
      </c>
      <c r="D58" s="110">
        <f t="shared" si="3"/>
        <v>0</v>
      </c>
      <c r="E58" s="110">
        <f t="shared" si="4"/>
        <v>10</v>
      </c>
      <c r="F58" s="111"/>
    </row>
    <row r="59" spans="1:6" x14ac:dyDescent="0.25">
      <c r="A59" s="109"/>
      <c r="B59" s="110">
        <f t="shared" si="2"/>
        <v>22984</v>
      </c>
      <c r="C59" s="110">
        <v>19</v>
      </c>
      <c r="D59" s="110">
        <f t="shared" si="3"/>
        <v>0</v>
      </c>
      <c r="E59" s="110">
        <f t="shared" si="4"/>
        <v>10</v>
      </c>
      <c r="F59" s="111"/>
    </row>
    <row r="60" spans="1:6" x14ac:dyDescent="0.25">
      <c r="A60" s="109"/>
      <c r="B60" s="110">
        <f t="shared" si="2"/>
        <v>22984</v>
      </c>
      <c r="C60" s="110">
        <v>20</v>
      </c>
      <c r="D60" s="110">
        <f t="shared" si="3"/>
        <v>0</v>
      </c>
      <c r="E60" s="110">
        <f t="shared" si="4"/>
        <v>10</v>
      </c>
      <c r="F60" s="111"/>
    </row>
    <row r="61" spans="1:6" x14ac:dyDescent="0.25">
      <c r="A61" s="109"/>
      <c r="B61" s="110">
        <f t="shared" si="2"/>
        <v>22984</v>
      </c>
      <c r="C61" s="110">
        <v>21</v>
      </c>
      <c r="D61" s="110">
        <f t="shared" si="3"/>
        <v>0</v>
      </c>
      <c r="E61" s="110">
        <f t="shared" si="4"/>
        <v>10</v>
      </c>
      <c r="F61" s="111"/>
    </row>
    <row r="62" spans="1:6" x14ac:dyDescent="0.25">
      <c r="A62" s="109"/>
      <c r="B62" s="110">
        <f t="shared" si="2"/>
        <v>22984</v>
      </c>
      <c r="C62" s="110">
        <v>22</v>
      </c>
      <c r="D62" s="110">
        <f t="shared" si="3"/>
        <v>0</v>
      </c>
      <c r="E62" s="110">
        <f t="shared" si="4"/>
        <v>10</v>
      </c>
      <c r="F62" s="111"/>
    </row>
    <row r="63" spans="1:6" x14ac:dyDescent="0.25">
      <c r="A63" s="109"/>
      <c r="B63" s="110">
        <f t="shared" si="2"/>
        <v>22984</v>
      </c>
      <c r="C63" s="110">
        <v>23</v>
      </c>
      <c r="D63" s="110">
        <f t="shared" si="3"/>
        <v>0</v>
      </c>
      <c r="E63" s="110">
        <f t="shared" si="4"/>
        <v>10</v>
      </c>
      <c r="F63" s="111"/>
    </row>
    <row r="64" spans="1:6" x14ac:dyDescent="0.25">
      <c r="A64" s="109"/>
      <c r="B64" s="110">
        <f t="shared" si="2"/>
        <v>22984</v>
      </c>
      <c r="C64" s="110">
        <v>24</v>
      </c>
      <c r="D64" s="110">
        <f t="shared" si="3"/>
        <v>0</v>
      </c>
      <c r="E64" s="110">
        <f t="shared" si="4"/>
        <v>10</v>
      </c>
      <c r="F64" s="111"/>
    </row>
    <row r="65" spans="1:6" x14ac:dyDescent="0.25">
      <c r="A65" s="109"/>
      <c r="B65" s="110">
        <f t="shared" si="2"/>
        <v>22984</v>
      </c>
      <c r="C65" s="110">
        <v>25</v>
      </c>
      <c r="D65" s="110">
        <f t="shared" si="3"/>
        <v>0</v>
      </c>
      <c r="E65" s="110">
        <f t="shared" si="4"/>
        <v>10</v>
      </c>
      <c r="F65" s="111"/>
    </row>
    <row r="66" spans="1:6" x14ac:dyDescent="0.25">
      <c r="A66" s="109"/>
      <c r="B66" s="110">
        <f t="shared" si="2"/>
        <v>22984</v>
      </c>
      <c r="C66" s="110">
        <v>26</v>
      </c>
      <c r="D66" s="110">
        <f t="shared" si="3"/>
        <v>0</v>
      </c>
      <c r="E66" s="110">
        <f t="shared" si="4"/>
        <v>10</v>
      </c>
      <c r="F66" s="111"/>
    </row>
    <row r="67" spans="1:6" x14ac:dyDescent="0.25">
      <c r="A67" s="109"/>
      <c r="B67" s="110">
        <f t="shared" si="2"/>
        <v>22984</v>
      </c>
      <c r="C67" s="110">
        <v>27</v>
      </c>
      <c r="D67" s="110">
        <f t="shared" si="3"/>
        <v>0</v>
      </c>
      <c r="E67" s="110">
        <f t="shared" si="4"/>
        <v>10</v>
      </c>
      <c r="F67" s="111"/>
    </row>
    <row r="68" spans="1:6" x14ac:dyDescent="0.25">
      <c r="A68" s="109"/>
      <c r="B68" s="110">
        <f t="shared" si="2"/>
        <v>22984</v>
      </c>
      <c r="C68" s="110">
        <v>28</v>
      </c>
      <c r="D68" s="110">
        <f t="shared" si="3"/>
        <v>0</v>
      </c>
      <c r="E68" s="110">
        <f t="shared" si="4"/>
        <v>10</v>
      </c>
      <c r="F68" s="111"/>
    </row>
    <row r="69" spans="1:6" x14ac:dyDescent="0.25">
      <c r="A69" s="109"/>
      <c r="B69" s="110">
        <f t="shared" si="2"/>
        <v>22984</v>
      </c>
      <c r="C69" s="110">
        <v>29</v>
      </c>
      <c r="D69" s="110">
        <f t="shared" si="3"/>
        <v>0</v>
      </c>
      <c r="E69" s="110">
        <f t="shared" si="4"/>
        <v>10</v>
      </c>
      <c r="F69" s="111"/>
    </row>
    <row r="70" spans="1:6" x14ac:dyDescent="0.25">
      <c r="A70" s="109"/>
      <c r="B70" s="110">
        <f t="shared" si="2"/>
        <v>22984</v>
      </c>
      <c r="C70" s="110">
        <v>30</v>
      </c>
      <c r="D70" s="110">
        <f t="shared" si="3"/>
        <v>0</v>
      </c>
      <c r="E70" s="110">
        <f t="shared" si="4"/>
        <v>10</v>
      </c>
      <c r="F70" s="111"/>
    </row>
    <row r="71" spans="1:6" x14ac:dyDescent="0.25">
      <c r="A71" s="109"/>
      <c r="B71" s="110">
        <f t="shared" si="2"/>
        <v>22984</v>
      </c>
      <c r="C71" s="110">
        <v>31</v>
      </c>
      <c r="D71" s="110">
        <f t="shared" si="3"/>
        <v>0</v>
      </c>
      <c r="E71" s="110">
        <f t="shared" si="4"/>
        <v>10</v>
      </c>
      <c r="F71" s="1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main</vt:lpstr>
      <vt:lpstr>غياب وحضور</vt:lpstr>
      <vt:lpstr>جروبات واتس</vt:lpstr>
      <vt:lpstr>العملاء</vt:lpstr>
      <vt:lpstr>الموظفين</vt:lpstr>
      <vt:lpstr>حالات الغياب والحضور</vt:lpstr>
      <vt:lpstr>غياب عمرو</vt:lpstr>
      <vt:lpstr>غياب ميرهان</vt:lpstr>
      <vt:lpstr>غياب احمد عيسي</vt:lpstr>
      <vt:lpstr>غياب ايه عبده</vt:lpstr>
      <vt:lpstr>غياب نور فرحات</vt:lpstr>
      <vt:lpstr>غياب اسماء</vt:lpstr>
      <vt:lpstr>غياب حسني</vt:lpstr>
      <vt:lpstr>غياب هبه</vt:lpstr>
      <vt:lpstr>غياب مونيكا</vt:lpstr>
      <vt:lpstr>فاطمه خطاب</vt:lpstr>
      <vt:lpstr>غياب دنيا</vt:lpstr>
      <vt:lpstr>غياب كيرلس سمير</vt:lpstr>
      <vt:lpstr>غياب محمد حسن</vt:lpstr>
      <vt:lpstr> غياب محمد بدر</vt:lpstr>
      <vt:lpstr>غياب محمود صبحي</vt:lpstr>
      <vt:lpstr>غياب مروان</vt:lpstr>
      <vt:lpstr>غياب مريم درويش</vt:lpstr>
      <vt:lpstr>غياب مريم احمد</vt:lpstr>
      <vt:lpstr>غياب مروة السعداوي</vt:lpstr>
      <vt:lpstr>غياب مروة جمال</vt:lpstr>
      <vt:lpstr>غياب منة</vt:lpstr>
      <vt:lpstr>غياب غادة</vt:lpstr>
      <vt:lpstr>غياب غاده يوسف</vt:lpstr>
      <vt:lpstr>غياب نرمين</vt:lpstr>
      <vt:lpstr>غياب نور عبداللاه</vt:lpstr>
      <vt:lpstr>غياب رانا</vt:lpstr>
      <vt:lpstr>غياب سلمي الصاوي</vt:lpstr>
      <vt:lpstr>غياب سيلفيا</vt:lpstr>
      <vt:lpstr>غياب شهد</vt:lpstr>
      <vt:lpstr>غياب سمية</vt:lpstr>
      <vt:lpstr>غياب سوزان</vt:lpstr>
      <vt:lpstr>غياب تقي</vt:lpstr>
      <vt:lpstr>غياب هوايدا</vt:lpstr>
      <vt:lpstr>غياب اسلام</vt:lpstr>
      <vt:lpstr>تفاصيل البوفيه</vt:lpstr>
      <vt:lpstr>ايام التقارير</vt:lpstr>
      <vt:lpstr>حسابات</vt:lpstr>
      <vt:lpstr>منح وسلف او خصم</vt:lpstr>
      <vt:lpstr>اكراميات</vt:lpstr>
      <vt:lpstr>فواتير ماء كهرباء غاز</vt:lpstr>
      <vt:lpstr>مصروفات نثريه</vt:lpstr>
      <vt:lpstr>مصروفات صيانه</vt:lpstr>
      <vt:lpstr>يوم1</vt:lpstr>
      <vt:lpstr>يوم 2</vt:lpstr>
      <vt:lpstr>يوم 3</vt:lpstr>
      <vt:lpstr>يوم 4</vt:lpstr>
      <vt:lpstr>يوم 5</vt:lpstr>
      <vt:lpstr>يوم 6</vt:lpstr>
      <vt:lpstr>يوم 7</vt:lpstr>
      <vt:lpstr>يوم 8</vt:lpstr>
      <vt:lpstr>يوم 9</vt:lpstr>
      <vt:lpstr>يوم 10</vt:lpstr>
      <vt:lpstr>يوم 11</vt:lpstr>
      <vt:lpstr>يوم 12</vt:lpstr>
      <vt:lpstr>يوم 13</vt:lpstr>
      <vt:lpstr>يوم 14</vt:lpstr>
      <vt:lpstr>يوم 15</vt:lpstr>
      <vt:lpstr>يوم 16</vt:lpstr>
      <vt:lpstr>يوم 17</vt:lpstr>
      <vt:lpstr>يوم 18</vt:lpstr>
      <vt:lpstr>يوم 19</vt:lpstr>
      <vt:lpstr>يوم 20</vt:lpstr>
      <vt:lpstr>يوم 21</vt:lpstr>
      <vt:lpstr>يوم 22</vt:lpstr>
      <vt:lpstr>يوم 23</vt:lpstr>
      <vt:lpstr>يوم 24</vt:lpstr>
      <vt:lpstr>يوم 25</vt:lpstr>
      <vt:lpstr>يوم 26</vt:lpstr>
      <vt:lpstr>يوم 27</vt:lpstr>
      <vt:lpstr>يوم 28</vt:lpstr>
      <vt:lpstr>يوم 29</vt:lpstr>
      <vt:lpstr>يوم 30</vt:lpstr>
      <vt:lpstr>يوم 31</vt:lpstr>
      <vt:lpstr>تفاصيل يوم عمرو</vt:lpstr>
      <vt:lpstr>تفاصيل يوم ميرهان</vt:lpstr>
      <vt:lpstr>تفاصيل يوم ايه عبده</vt:lpstr>
      <vt:lpstr>تفاصيل يوم نور فرحات</vt:lpstr>
      <vt:lpstr>تفاصيل نور مراجع</vt:lpstr>
      <vt:lpstr>تفاصيل يوم اسماء</vt:lpstr>
      <vt:lpstr>تفاصيل يوم حسني</vt:lpstr>
      <vt:lpstr>تفاصيل يوم هبه</vt:lpstr>
      <vt:lpstr>تفاصيل هبه كاتب</vt:lpstr>
      <vt:lpstr>تفاصيل يوم مونيكا</vt:lpstr>
      <vt:lpstr>تفاصيل يوم مونيكا كاتب</vt:lpstr>
      <vt:lpstr>تفاصيل يوم فاطمه خطاب</vt:lpstr>
      <vt:lpstr>تفاصيل يوم دنيا</vt:lpstr>
      <vt:lpstr>تفاصيل يوم كيرلس سمير</vt:lpstr>
      <vt:lpstr>تفاصيل يوم محمد حسن</vt:lpstr>
      <vt:lpstr>تفاصيل يوم محمد بدر</vt:lpstr>
      <vt:lpstr>تفاصيل يوم محمود صبحي</vt:lpstr>
      <vt:lpstr>تفاصيل يوم مروان</vt:lpstr>
      <vt:lpstr>تفاصيل يوم مريم درويش</vt:lpstr>
      <vt:lpstr>تفاصيل يوم مريم احمد</vt:lpstr>
      <vt:lpstr>تفاصيل يوم مروة السعداوي</vt:lpstr>
      <vt:lpstr>تفاصيل يوم مروة جمال</vt:lpstr>
      <vt:lpstr>تفاصيل يوم منه</vt:lpstr>
      <vt:lpstr>تفاصيل يوم غاده</vt:lpstr>
      <vt:lpstr>تفاصيل يوم غاده يوسف</vt:lpstr>
      <vt:lpstr>تفاصيل يوم نرمين</vt:lpstr>
      <vt:lpstr>تفاصيل يوم نور عبداللاه</vt:lpstr>
      <vt:lpstr>تفاصيل يوم رانا</vt:lpstr>
      <vt:lpstr>تفاصيل يوم سلمي الصاوي</vt:lpstr>
      <vt:lpstr>تفاصيل يوم سيلفيا</vt:lpstr>
      <vt:lpstr>تفاصيل يوم شهد</vt:lpstr>
      <vt:lpstr>تفاصيل يوم سمية</vt:lpstr>
      <vt:lpstr>تفاصيل يوم سوزان</vt:lpstr>
      <vt:lpstr>تفاصيل يوم تقي</vt:lpstr>
      <vt:lpstr>تفاصيل يوم هويدا</vt:lpstr>
      <vt:lpstr>شخبطه</vt:lpstr>
      <vt:lpstr>الاخطاء</vt:lpstr>
      <vt:lpstr>متوسط اجمالي اليوميات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2021-08-09T06:51:04Z</dcterms:modified>
</cp:coreProperties>
</file>