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j/alloff-backoffice-server/"/>
    </mc:Choice>
  </mc:AlternateContent>
  <xr:revisionPtr revIDLastSave="0" documentId="13_ncr:1_{200CD615-6898-F84D-A69F-F2567DB83197}" xr6:coauthVersionLast="47" xr6:coauthVersionMax="47" xr10:uidLastSave="{00000000-0000-0000-0000-000000000000}"/>
  <bookViews>
    <workbookView xWindow="-20" yWindow="500" windowWidth="38400" windowHeight="21100" xr2:uid="{0D1F2F4A-336C-7042-A568-CDBB2119E194}"/>
  </bookViews>
  <sheets>
    <sheet name="전체거래내역" sheetId="1" r:id="rId1"/>
    <sheet name="마담거래내역" sheetId="2" r:id="rId2"/>
    <sheet name="현금영수증" sheetId="3" r:id="rId3"/>
    <sheet name="마담피벗" sheetId="4" r:id="rId4"/>
    <sheet name="현금영수증피벗" sheetId="5" r:id="rId5"/>
  </sheets>
  <definedNames>
    <definedName name="_xlnm._FilterDatabase" localSheetId="1" hidden="1">마담거래내역!$A$1:$AD$283</definedName>
    <definedName name="_xlnm._FilterDatabase" localSheetId="0" hidden="1">전체거래내역!$A$1:$Z$563</definedName>
    <definedName name="_xlnm._FilterDatabase" localSheetId="2" hidden="1">현금영수증!$B$1:$P$332</definedName>
  </definedNames>
  <calcPr calcId="191029"/>
  <pivotCaches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Q192" i="2" s="1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Q177" i="2" s="1"/>
  <c r="P176" i="2"/>
  <c r="P175" i="2"/>
  <c r="P174" i="2"/>
  <c r="P173" i="2"/>
  <c r="P172" i="2"/>
  <c r="P171" i="2"/>
  <c r="P170" i="2"/>
  <c r="P169" i="2"/>
  <c r="P168" i="2"/>
  <c r="P167" i="2"/>
  <c r="P166" i="2"/>
  <c r="Q166" i="2" s="1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Q139" i="2" s="1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Q112" i="2" s="1"/>
  <c r="P111" i="2"/>
  <c r="P110" i="2"/>
  <c r="P109" i="2"/>
  <c r="Q109" i="2" s="1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Q53" i="2" s="1"/>
  <c r="P52" i="2"/>
  <c r="P51" i="2"/>
  <c r="P50" i="2"/>
  <c r="P49" i="2"/>
  <c r="P48" i="2"/>
  <c r="P47" i="2"/>
  <c r="P46" i="2"/>
  <c r="P45" i="2"/>
  <c r="P44" i="2"/>
  <c r="P43" i="2"/>
  <c r="P42" i="2"/>
  <c r="P41" i="2"/>
  <c r="Q41" i="2" s="1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Q9" i="2" s="1"/>
  <c r="P8" i="2"/>
  <c r="P7" i="2"/>
  <c r="P6" i="2"/>
  <c r="P5" i="2"/>
  <c r="P4" i="2"/>
  <c r="P3" i="2"/>
  <c r="P2" i="2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O283" i="2"/>
  <c r="O282" i="2"/>
  <c r="O281" i="2"/>
  <c r="O280" i="2"/>
  <c r="O279" i="2"/>
  <c r="O278" i="2"/>
  <c r="O277" i="2"/>
  <c r="G21" i="4" s="1"/>
  <c r="O276" i="2"/>
  <c r="O275" i="2"/>
  <c r="O274" i="2"/>
  <c r="O273" i="2"/>
  <c r="O272" i="2"/>
  <c r="G20" i="4" s="1"/>
  <c r="O271" i="2"/>
  <c r="O270" i="2"/>
  <c r="O269" i="2"/>
  <c r="G19" i="4" s="1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G18" i="4" s="1"/>
  <c r="O239" i="2"/>
  <c r="O238" i="2"/>
  <c r="O237" i="2"/>
  <c r="O236" i="2"/>
  <c r="G17" i="4" s="1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G16" i="4" s="1"/>
  <c r="O222" i="2"/>
  <c r="O221" i="2"/>
  <c r="O220" i="2"/>
  <c r="O219" i="2"/>
  <c r="O218" i="2"/>
  <c r="O217" i="2"/>
  <c r="O216" i="2"/>
  <c r="O215" i="2"/>
  <c r="O214" i="2"/>
  <c r="O213" i="2"/>
  <c r="O212" i="2"/>
  <c r="O211" i="2"/>
  <c r="G15" i="4" s="1"/>
  <c r="O210" i="2"/>
  <c r="O209" i="2"/>
  <c r="O208" i="2"/>
  <c r="O207" i="2"/>
  <c r="O206" i="2"/>
  <c r="O205" i="2"/>
  <c r="G14" i="4" s="1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G13" i="4" s="1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G12" i="4" s="1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G10" i="4" s="1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G9" i="4" s="1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G8" i="4" s="1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G7" i="4" s="1"/>
  <c r="O3" i="2"/>
  <c r="O2" i="2"/>
  <c r="G6" i="4" s="1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Q12" i="2" l="1"/>
  <c r="Q28" i="2"/>
  <c r="Q44" i="2"/>
  <c r="Q60" i="2"/>
  <c r="Q76" i="2"/>
  <c r="Q92" i="2"/>
  <c r="Q108" i="2"/>
  <c r="Q124" i="2"/>
  <c r="Q140" i="2"/>
  <c r="Q156" i="2"/>
  <c r="Q172" i="2"/>
  <c r="Q188" i="2"/>
  <c r="Q204" i="2"/>
  <c r="Q220" i="2"/>
  <c r="Q236" i="2"/>
  <c r="Q252" i="2"/>
  <c r="Q268" i="2"/>
  <c r="Q13" i="2"/>
  <c r="Q29" i="2"/>
  <c r="Q45" i="2"/>
  <c r="Q61" i="2"/>
  <c r="Q77" i="2"/>
  <c r="Q93" i="2"/>
  <c r="Q125" i="2"/>
  <c r="Q141" i="2"/>
  <c r="Q157" i="2"/>
  <c r="Q173" i="2"/>
  <c r="Q189" i="2"/>
  <c r="Q205" i="2"/>
  <c r="Q221" i="2"/>
  <c r="Q237" i="2"/>
  <c r="Q253" i="2"/>
  <c r="Q269" i="2"/>
  <c r="Q14" i="2"/>
  <c r="Q30" i="2"/>
  <c r="Q46" i="2"/>
  <c r="Q62" i="2"/>
  <c r="Q78" i="2"/>
  <c r="Q94" i="2"/>
  <c r="Q110" i="2"/>
  <c r="Q126" i="2"/>
  <c r="Q142" i="2"/>
  <c r="Q158" i="2"/>
  <c r="Q174" i="2"/>
  <c r="Q190" i="2"/>
  <c r="Q206" i="2"/>
  <c r="Q222" i="2"/>
  <c r="Q238" i="2"/>
  <c r="Q254" i="2"/>
  <c r="Q270" i="2"/>
  <c r="Q15" i="2"/>
  <c r="Q31" i="2"/>
  <c r="Q47" i="2"/>
  <c r="Q63" i="2"/>
  <c r="Q79" i="2"/>
  <c r="Q95" i="2"/>
  <c r="Q111" i="2"/>
  <c r="Q127" i="2"/>
  <c r="Q143" i="2"/>
  <c r="Q159" i="2"/>
  <c r="Q175" i="2"/>
  <c r="Q191" i="2"/>
  <c r="Q207" i="2"/>
  <c r="Q223" i="2"/>
  <c r="Q239" i="2"/>
  <c r="Q255" i="2"/>
  <c r="Q271" i="2"/>
  <c r="Q16" i="2"/>
  <c r="Q32" i="2"/>
  <c r="Q48" i="2"/>
  <c r="Q64" i="2"/>
  <c r="Q80" i="2"/>
  <c r="Q96" i="2"/>
  <c r="Q128" i="2"/>
  <c r="Q144" i="2"/>
  <c r="Q160" i="2"/>
  <c r="Q176" i="2"/>
  <c r="Q208" i="2"/>
  <c r="Q224" i="2"/>
  <c r="Q240" i="2"/>
  <c r="Q256" i="2"/>
  <c r="Q272" i="2"/>
  <c r="Q17" i="2"/>
  <c r="Q33" i="2"/>
  <c r="Q49" i="2"/>
  <c r="Q65" i="2"/>
  <c r="Q81" i="2"/>
  <c r="Q97" i="2"/>
  <c r="Q113" i="2"/>
  <c r="Q129" i="2"/>
  <c r="Q145" i="2"/>
  <c r="Q161" i="2"/>
  <c r="Q193" i="2"/>
  <c r="Q209" i="2"/>
  <c r="Q225" i="2"/>
  <c r="Q241" i="2"/>
  <c r="Q257" i="2"/>
  <c r="Q273" i="2"/>
  <c r="Q2" i="2"/>
  <c r="Q18" i="2"/>
  <c r="Q34" i="2"/>
  <c r="Q50" i="2"/>
  <c r="Q66" i="2"/>
  <c r="Q82" i="2"/>
  <c r="Q98" i="2"/>
  <c r="Q114" i="2"/>
  <c r="Q130" i="2"/>
  <c r="Q146" i="2"/>
  <c r="Q162" i="2"/>
  <c r="Q178" i="2"/>
  <c r="Q194" i="2"/>
  <c r="Q210" i="2"/>
  <c r="Q226" i="2"/>
  <c r="Q242" i="2"/>
  <c r="Q258" i="2"/>
  <c r="Q274" i="2"/>
  <c r="Q3" i="2"/>
  <c r="Q19" i="2"/>
  <c r="Q35" i="2"/>
  <c r="Q51" i="2"/>
  <c r="Q67" i="2"/>
  <c r="Q83" i="2"/>
  <c r="Q99" i="2"/>
  <c r="Q115" i="2"/>
  <c r="Q131" i="2"/>
  <c r="Q147" i="2"/>
  <c r="Q163" i="2"/>
  <c r="Q179" i="2"/>
  <c r="Q195" i="2"/>
  <c r="Q211" i="2"/>
  <c r="Q227" i="2"/>
  <c r="Q243" i="2"/>
  <c r="Q259" i="2"/>
  <c r="Q275" i="2"/>
  <c r="Q4" i="2"/>
  <c r="Q20" i="2"/>
  <c r="Q36" i="2"/>
  <c r="Q52" i="2"/>
  <c r="Q68" i="2"/>
  <c r="Q84" i="2"/>
  <c r="Q100" i="2"/>
  <c r="Q116" i="2"/>
  <c r="Q132" i="2"/>
  <c r="Q148" i="2"/>
  <c r="Q164" i="2"/>
  <c r="Q180" i="2"/>
  <c r="Q196" i="2"/>
  <c r="Q212" i="2"/>
  <c r="Q228" i="2"/>
  <c r="Q244" i="2"/>
  <c r="Q260" i="2"/>
  <c r="Q276" i="2"/>
  <c r="Q5" i="2"/>
  <c r="Q21" i="2"/>
  <c r="Q37" i="2"/>
  <c r="Q69" i="2"/>
  <c r="Q85" i="2"/>
  <c r="Q101" i="2"/>
  <c r="Q117" i="2"/>
  <c r="Q133" i="2"/>
  <c r="Q149" i="2"/>
  <c r="Q165" i="2"/>
  <c r="Q181" i="2"/>
  <c r="Q197" i="2"/>
  <c r="Q213" i="2"/>
  <c r="Q229" i="2"/>
  <c r="Q245" i="2"/>
  <c r="Q261" i="2"/>
  <c r="Q277" i="2"/>
  <c r="Q6" i="2"/>
  <c r="Q22" i="2"/>
  <c r="Q38" i="2"/>
  <c r="Q54" i="2"/>
  <c r="Q70" i="2"/>
  <c r="Q86" i="2"/>
  <c r="Q102" i="2"/>
  <c r="Q118" i="2"/>
  <c r="Q134" i="2"/>
  <c r="Q150" i="2"/>
  <c r="Q182" i="2"/>
  <c r="Q198" i="2"/>
  <c r="Q214" i="2"/>
  <c r="Q230" i="2"/>
  <c r="Q246" i="2"/>
  <c r="Q262" i="2"/>
  <c r="Q278" i="2"/>
  <c r="Q7" i="2"/>
  <c r="Q23" i="2"/>
  <c r="Q39" i="2"/>
  <c r="Q55" i="2"/>
  <c r="Q71" i="2"/>
  <c r="Q87" i="2"/>
  <c r="Q103" i="2"/>
  <c r="Q119" i="2"/>
  <c r="Q135" i="2"/>
  <c r="Q151" i="2"/>
  <c r="Q167" i="2"/>
  <c r="Q183" i="2"/>
  <c r="Q199" i="2"/>
  <c r="Q215" i="2"/>
  <c r="Q231" i="2"/>
  <c r="Q247" i="2"/>
  <c r="Q263" i="2"/>
  <c r="Q279" i="2"/>
  <c r="Q8" i="2"/>
  <c r="Q24" i="2"/>
  <c r="Q40" i="2"/>
  <c r="Q56" i="2"/>
  <c r="Q72" i="2"/>
  <c r="Q88" i="2"/>
  <c r="Q104" i="2"/>
  <c r="Q120" i="2"/>
  <c r="Q136" i="2"/>
  <c r="Q152" i="2"/>
  <c r="Q168" i="2"/>
  <c r="Q184" i="2"/>
  <c r="Q200" i="2"/>
  <c r="Q216" i="2"/>
  <c r="Q232" i="2"/>
  <c r="Q248" i="2"/>
  <c r="Q264" i="2"/>
  <c r="Q280" i="2"/>
  <c r="Q25" i="2"/>
  <c r="Q57" i="2"/>
  <c r="Q73" i="2"/>
  <c r="Q89" i="2"/>
  <c r="Q105" i="2"/>
  <c r="Q121" i="2"/>
  <c r="Q137" i="2"/>
  <c r="Q153" i="2"/>
  <c r="Q169" i="2"/>
  <c r="Q185" i="2"/>
  <c r="Q201" i="2"/>
  <c r="Q217" i="2"/>
  <c r="Q233" i="2"/>
  <c r="Q249" i="2"/>
  <c r="Q265" i="2"/>
  <c r="Q281" i="2"/>
  <c r="Q10" i="2"/>
  <c r="Q26" i="2"/>
  <c r="Q42" i="2"/>
  <c r="Q58" i="2"/>
  <c r="Q74" i="2"/>
  <c r="Q90" i="2"/>
  <c r="Q106" i="2"/>
  <c r="Q122" i="2"/>
  <c r="Q138" i="2"/>
  <c r="Q154" i="2"/>
  <c r="Q170" i="2"/>
  <c r="Q186" i="2"/>
  <c r="Q202" i="2"/>
  <c r="Q218" i="2"/>
  <c r="Q234" i="2"/>
  <c r="Q250" i="2"/>
  <c r="Q266" i="2"/>
  <c r="Q282" i="2"/>
  <c r="Q11" i="2"/>
  <c r="Q27" i="2"/>
  <c r="Q43" i="2"/>
  <c r="Q59" i="2"/>
  <c r="Q75" i="2"/>
  <c r="Q91" i="2"/>
  <c r="Q107" i="2"/>
  <c r="Q123" i="2"/>
  <c r="Q155" i="2"/>
  <c r="Q171" i="2"/>
  <c r="Q187" i="2"/>
  <c r="Q203" i="2"/>
  <c r="Q219" i="2"/>
  <c r="Q235" i="2"/>
  <c r="Q251" i="2"/>
  <c r="Q267" i="2"/>
  <c r="Q283" i="2"/>
</calcChain>
</file>

<file path=xl/sharedStrings.xml><?xml version="1.0" encoding="utf-8"?>
<sst xmlns="http://schemas.openxmlformats.org/spreadsheetml/2006/main" count="11588" uniqueCount="1219">
  <si>
    <t>No</t>
  </si>
  <si>
    <t>거래일시</t>
  </si>
  <si>
    <t>출금</t>
  </si>
  <si>
    <t>입금</t>
  </si>
  <si>
    <t>거래후 잔액</t>
  </si>
  <si>
    <t>거래내용</t>
  </si>
  <si>
    <t>상대계좌번호</t>
  </si>
  <si>
    <t>상대은행</t>
  </si>
  <si>
    <t>거래구분</t>
  </si>
  <si>
    <t>수표어음금액</t>
  </si>
  <si>
    <t>CMS코드</t>
  </si>
  <si>
    <t>상대계좌예금주명</t>
  </si>
  <si>
    <t>상대계좌번호_2</t>
  </si>
  <si>
    <t>Unnamed: 0</t>
  </si>
  <si>
    <t>transferred_at</t>
  </si>
  <si>
    <t>transfer_amount</t>
  </si>
  <si>
    <t>bank</t>
  </si>
  <si>
    <t>account_no</t>
  </si>
  <si>
    <t>user</t>
  </si>
  <si>
    <t>memo</t>
  </si>
  <si>
    <t>account_holder</t>
  </si>
  <si>
    <t>tranfer_type</t>
  </si>
  <si>
    <t>account_type</t>
  </si>
  <si>
    <t>account_no_2</t>
  </si>
  <si>
    <t>(주)다날</t>
  </si>
  <si>
    <t>한국씨티은행</t>
  </si>
  <si>
    <t>타행이체</t>
  </si>
  <si>
    <t>（주）다날</t>
  </si>
  <si>
    <t>nan</t>
  </si>
  <si>
    <t>김재국님자문비용</t>
  </si>
  <si>
    <t>국민은행</t>
  </si>
  <si>
    <t>기업스마트뱅킹</t>
  </si>
  <si>
    <t>김영환（디지탈코리아</t>
  </si>
  <si>
    <t>전성현</t>
  </si>
  <si>
    <t>카카오뱅크</t>
  </si>
  <si>
    <t>인터넷</t>
  </si>
  <si>
    <t>안장현</t>
  </si>
  <si>
    <t>신한은행</t>
  </si>
  <si>
    <t>정주영</t>
  </si>
  <si>
    <t>이석민</t>
  </si>
  <si>
    <t>양진철</t>
  </si>
  <si>
    <t>농협은행</t>
  </si>
  <si>
    <t>주식회사시선인터내</t>
  </si>
  <si>
    <t>하나은행</t>
  </si>
  <si>
    <t>（주）케이지이니시스</t>
  </si>
  <si>
    <t>박정률</t>
  </si>
  <si>
    <t>현대카드</t>
  </si>
  <si>
    <t>현대카드（주）</t>
  </si>
  <si>
    <t>기업은행</t>
  </si>
  <si>
    <t>펌뱅킹</t>
  </si>
  <si>
    <t>카카오페이</t>
  </si>
  <si>
    <t>（주）카카오페이</t>
  </si>
  <si>
    <t>(주)대현</t>
  </si>
  <si>
    <t>한국사이버결제</t>
  </si>
  <si>
    <t>엔에이치엔한국사이버결제(주)</t>
  </si>
  <si>
    <t>2021년결산</t>
  </si>
  <si>
    <t>이자</t>
  </si>
  <si>
    <t>주)수인터내셔날</t>
  </si>
  <si>
    <t>대체</t>
  </si>
  <si>
    <t>롯데카드</t>
  </si>
  <si>
    <t>펌이체</t>
  </si>
  <si>
    <t>이명주</t>
  </si>
  <si>
    <t>이내형</t>
  </si>
  <si>
    <t>우리은행</t>
  </si>
  <si>
    <t>이주연</t>
  </si>
  <si>
    <t>（주）인동에프엔</t>
  </si>
  <si>
    <t>(주)인동에프엔</t>
  </si>
  <si>
    <t>김민선</t>
  </si>
  <si>
    <t>교환배송비(김민선)</t>
  </si>
  <si>
    <t>주식회사　바바더닷컴</t>
  </si>
  <si>
    <t>국민건강2110</t>
  </si>
  <si>
    <t>국민연금2110</t>
  </si>
  <si>
    <t>ＫＣＰ매매보호</t>
  </si>
  <si>
    <t>(주)한섬</t>
  </si>
  <si>
    <t>갈성현</t>
  </si>
  <si>
    <t>지역농축협</t>
  </si>
  <si>
    <t>세무법인혜움</t>
  </si>
  <si>
    <t>김지희</t>
  </si>
  <si>
    <t>공인인증수수료</t>
  </si>
  <si>
    <t>구글클라우드코리아</t>
  </si>
  <si>
    <t>체크</t>
  </si>
  <si>
    <t>모빌리언스환불</t>
  </si>
  <si>
    <t>（주）케이지모빌리언</t>
  </si>
  <si>
    <t>정주영가수금</t>
  </si>
  <si>
    <t>주)비지에프네트웍스</t>
  </si>
  <si>
    <t>주）비지에프네트웍스</t>
  </si>
  <si>
    <t>정주영급여초과분</t>
  </si>
  <si>
    <t>김명규</t>
  </si>
  <si>
    <t>국민건강2109</t>
  </si>
  <si>
    <t>국민연금2109</t>
  </si>
  <si>
    <t>카드환불금권은주님</t>
  </si>
  <si>
    <t>권은주</t>
  </si>
  <si>
    <t>(주)한글과컴퓨터</t>
  </si>
  <si>
    <t>현대카드09</t>
  </si>
  <si>
    <t>국민건강2108</t>
  </si>
  <si>
    <t>국민연금2108</t>
  </si>
  <si>
    <t>문선영님상품</t>
  </si>
  <si>
    <t>박선영</t>
  </si>
  <si>
    <t>PG</t>
  </si>
  <si>
    <t>케이뱅크계좌개설</t>
  </si>
  <si>
    <t>소싱_4A8XP</t>
  </si>
  <si>
    <t>소싱_67XMK</t>
  </si>
  <si>
    <t>정주영가수금회수1차</t>
  </si>
  <si>
    <t>소싱_4D8FT</t>
  </si>
  <si>
    <t>소싱_78CVD</t>
  </si>
  <si>
    <t>소싱_Q7MDK</t>
  </si>
  <si>
    <t>소싱_4LMKR</t>
  </si>
  <si>
    <t>소싱_4UPYY</t>
  </si>
  <si>
    <t>소싱_4BA9R</t>
  </si>
  <si>
    <t>소싱_4E7CG</t>
  </si>
  <si>
    <t>소싱_69L66</t>
  </si>
  <si>
    <t>소싱_9NNP3</t>
  </si>
  <si>
    <t>소싱_H7DLQ</t>
  </si>
  <si>
    <t>소싱_6L9D7</t>
  </si>
  <si>
    <t>소싱_6GFYV</t>
  </si>
  <si>
    <t>소싱_DCTRT</t>
  </si>
  <si>
    <t>소싱_4PMDY</t>
  </si>
  <si>
    <t>유수진님쿠폰적용</t>
  </si>
  <si>
    <t>소싱_6U3UT</t>
  </si>
  <si>
    <t>소싱_VN4CG</t>
  </si>
  <si>
    <t>소싱_47XJN</t>
  </si>
  <si>
    <t>소싱_4UYN3</t>
  </si>
  <si>
    <t>소싱_KQUWJ</t>
  </si>
  <si>
    <t>소싱_6A3VN</t>
  </si>
  <si>
    <t>소싱_N9HNF</t>
  </si>
  <si>
    <t>소싱_6HWAG</t>
  </si>
  <si>
    <t>소싱_4B33X</t>
  </si>
  <si>
    <t>소싱_GL6XE</t>
  </si>
  <si>
    <t>소싱_9VBL3</t>
  </si>
  <si>
    <t>소싱_4XKKU</t>
  </si>
  <si>
    <t>소싱_RKYQY</t>
  </si>
  <si>
    <t>소싱_6VW4H</t>
  </si>
  <si>
    <t>소싱_4AGX4</t>
  </si>
  <si>
    <t>소싱_CEWRB</t>
  </si>
  <si>
    <t>소싱_4UJMU</t>
  </si>
  <si>
    <t>소싱_6LCYG</t>
  </si>
  <si>
    <t>소싱_6KND9</t>
  </si>
  <si>
    <t>소싱_RCYPE</t>
  </si>
  <si>
    <t>주식회사스파크플러</t>
  </si>
  <si>
    <t>소싱_JAW9N</t>
  </si>
  <si>
    <t>소싱_4CR8M</t>
  </si>
  <si>
    <t>소싱_HWP8C</t>
  </si>
  <si>
    <t>소싱_QWK9J</t>
  </si>
  <si>
    <t>소싱_TNPBY</t>
  </si>
  <si>
    <t>소싱_YMGC8</t>
  </si>
  <si>
    <t>소싱_3URYR</t>
  </si>
  <si>
    <t>소싱_84V4W</t>
  </si>
  <si>
    <t>소싱_D64L8</t>
  </si>
  <si>
    <t>소싱_T4CKJ</t>
  </si>
  <si>
    <t>소싱_AWCN6</t>
  </si>
  <si>
    <t>소싱_64XYT</t>
  </si>
  <si>
    <t>소싱_JCXXL</t>
  </si>
  <si>
    <t>소싱_PTEE3</t>
  </si>
  <si>
    <t>소싱_X7XYW외</t>
  </si>
  <si>
    <t>소싱_AQRE4</t>
  </si>
  <si>
    <t>소싱_7XCTA</t>
  </si>
  <si>
    <t>소싱_33VUR</t>
  </si>
  <si>
    <t>소싱_7ULLV</t>
  </si>
  <si>
    <t>소싱_XVBKC</t>
  </si>
  <si>
    <t>소싱_AYQDL외</t>
  </si>
  <si>
    <t>소싱_4LATL</t>
  </si>
  <si>
    <t>소싱_LB4W7</t>
  </si>
  <si>
    <t>소싱_T9Y4G</t>
  </si>
  <si>
    <t>소싱_MXNGV외</t>
  </si>
  <si>
    <t>736RP</t>
  </si>
  <si>
    <t>소싱_AJRYB</t>
  </si>
  <si>
    <t>박정률오입금환급</t>
  </si>
  <si>
    <t>소싱_9GEJQ</t>
  </si>
  <si>
    <t>소싱_6A79X</t>
  </si>
  <si>
    <t>소싱_LFRTQ</t>
  </si>
  <si>
    <t>소싱_6MM7D</t>
  </si>
  <si>
    <t>소싱_VBRDM</t>
  </si>
  <si>
    <t>소싱_QCPKK</t>
  </si>
  <si>
    <t>소싱_PPRGH</t>
  </si>
  <si>
    <t>소싱_4G3DC</t>
  </si>
  <si>
    <t>소싱_7WX4R</t>
  </si>
  <si>
    <t>소싱_4TRTK</t>
  </si>
  <si>
    <t>소싱_PQ6J7</t>
  </si>
  <si>
    <t>소싱_C8CXK</t>
  </si>
  <si>
    <t>소싱_UP47J</t>
  </si>
  <si>
    <t>소싱_NTRVR</t>
  </si>
  <si>
    <t>소싱_HTXVB</t>
  </si>
  <si>
    <t>소싱_9JMKV</t>
  </si>
  <si>
    <t>소싱_LTPBQ</t>
  </si>
  <si>
    <t>소싱_KXBYF</t>
  </si>
  <si>
    <t>소싱_TCX6W외</t>
  </si>
  <si>
    <t>소싱_VMTLG</t>
  </si>
  <si>
    <t>소싱_M34MY</t>
  </si>
  <si>
    <t>소싱_47EDC</t>
  </si>
  <si>
    <t>소싱_AGNW6</t>
  </si>
  <si>
    <t>소싱_E3HN8</t>
  </si>
  <si>
    <t>소싱_CAU93</t>
  </si>
  <si>
    <t>소싱_GJGRK</t>
  </si>
  <si>
    <t>소싱_9YUM9</t>
  </si>
  <si>
    <t>소싱_UHYVG</t>
  </si>
  <si>
    <t>소싱_7KXXG</t>
  </si>
  <si>
    <t>소싱_6AEGG</t>
  </si>
  <si>
    <t>소싱_9LCLN</t>
  </si>
  <si>
    <t>소싱_KTDY3</t>
  </si>
  <si>
    <t>소싱_UA3TM</t>
  </si>
  <si>
    <t>소싱_UG9AN외</t>
  </si>
  <si>
    <t>소싱_7XMB9</t>
  </si>
  <si>
    <t>소싱_GQNVK</t>
  </si>
  <si>
    <t>소싱_7UAFH</t>
  </si>
  <si>
    <t>소싱_D48CJ외</t>
  </si>
  <si>
    <t>소싱_FEAJ3</t>
  </si>
  <si>
    <t>소싱_WXP4D</t>
  </si>
  <si>
    <t>소싱_NKTA3</t>
  </si>
  <si>
    <t>소싱_8BG9C</t>
  </si>
  <si>
    <t>소싱_UYQV4</t>
  </si>
  <si>
    <t>소싱_4Y7E6</t>
  </si>
  <si>
    <t>소싱_MB7PW</t>
  </si>
  <si>
    <t>소싱_YR83V</t>
  </si>
  <si>
    <t>소싱_NARRW</t>
  </si>
  <si>
    <t>지방소득세</t>
  </si>
  <si>
    <t>근소세</t>
  </si>
  <si>
    <t>소싱_BCJ8E</t>
  </si>
  <si>
    <t>소싱_V8E44</t>
  </si>
  <si>
    <t>소싱_963Y8</t>
  </si>
  <si>
    <t>소싱_PDRAG외</t>
  </si>
  <si>
    <t>소싱_TWM8N</t>
  </si>
  <si>
    <t>소싱_YL4BJ</t>
  </si>
  <si>
    <t>소싱_L4D4U</t>
  </si>
  <si>
    <t>소싱_6YGQC</t>
  </si>
  <si>
    <t>소싱_UEWKE</t>
  </si>
  <si>
    <t>소싱_8RDAR</t>
  </si>
  <si>
    <t>소싱_AF733</t>
  </si>
  <si>
    <t>소싱_CTUQB</t>
  </si>
  <si>
    <t>소싱_8AUYG</t>
  </si>
  <si>
    <t>소싱_BGH46</t>
  </si>
  <si>
    <t>소싱_YRWJB</t>
  </si>
  <si>
    <t>소싱_WFUNM</t>
  </si>
  <si>
    <t>소싱_3PNLH</t>
  </si>
  <si>
    <t>소싱_BPGMX</t>
  </si>
  <si>
    <t>소싱_BQ3NU</t>
  </si>
  <si>
    <t>소싱_DVAQ6외</t>
  </si>
  <si>
    <t>소싱_GL7NK외</t>
  </si>
  <si>
    <t>소싱_7TD77</t>
  </si>
  <si>
    <t>소싱_K7ERU</t>
  </si>
  <si>
    <t>소싱_FP3DH</t>
  </si>
  <si>
    <t>소싱_4TNPN</t>
  </si>
  <si>
    <t>소싱_TKVHG</t>
  </si>
  <si>
    <t>한신경_추가할인환급</t>
  </si>
  <si>
    <t>진혜수_추가할인환급</t>
  </si>
  <si>
    <t>소싱_FQHXK</t>
  </si>
  <si>
    <t>소싱_94DYH</t>
  </si>
  <si>
    <t>소싱_PAKK6</t>
  </si>
  <si>
    <t>소싱_MEJTN</t>
  </si>
  <si>
    <t>소싱_BX36R</t>
  </si>
  <si>
    <t>소싱_QGHML</t>
  </si>
  <si>
    <t>소싱_KWVD6</t>
  </si>
  <si>
    <t>소싱_VL4WR외</t>
  </si>
  <si>
    <t>소싱_DWNMC</t>
  </si>
  <si>
    <t>소싱_3EXHL</t>
  </si>
  <si>
    <t>소싱_4HU7E</t>
  </si>
  <si>
    <t>소싱_FB4YY</t>
  </si>
  <si>
    <t>소싱_XGJN3</t>
  </si>
  <si>
    <t>소싱_8XAKT</t>
  </si>
  <si>
    <t>안혜진취소수수료반환</t>
  </si>
  <si>
    <t>소싱_C3R6B</t>
  </si>
  <si>
    <t>소싱_4TYHJ2</t>
  </si>
  <si>
    <t>소싱_4TYHJ</t>
  </si>
  <si>
    <t>소싱_N7A9B</t>
  </si>
  <si>
    <t>소싱_TQBL4</t>
  </si>
  <si>
    <t>소싱_C3QMB</t>
  </si>
  <si>
    <t>소싱_A99JE</t>
  </si>
  <si>
    <t>소싱_FKVJK외_</t>
  </si>
  <si>
    <t>소싱_9W3TH</t>
  </si>
  <si>
    <t>소싱_E7RP4</t>
  </si>
  <si>
    <t>소싱_NNR83</t>
  </si>
  <si>
    <t>소싱_YYNFV</t>
  </si>
  <si>
    <t>소싱_3UPF6외</t>
  </si>
  <si>
    <t>소싱_D76NR</t>
  </si>
  <si>
    <t>소싱_DTX3E</t>
  </si>
  <si>
    <t>소싱_UEA8Q</t>
  </si>
  <si>
    <t>소싱_D7G6K</t>
  </si>
  <si>
    <t>소싱_ULMC4</t>
  </si>
  <si>
    <t>소싱_PNHYW</t>
  </si>
  <si>
    <t>소싱_EUVEB</t>
  </si>
  <si>
    <t>소싱_A6J8J</t>
  </si>
  <si>
    <t>소싱_AD6LW</t>
  </si>
  <si>
    <t>보증금추가분</t>
  </si>
  <si>
    <t>마담_김지희</t>
  </si>
  <si>
    <t>소싱_바바더</t>
  </si>
  <si>
    <t>소싱_패션플러스</t>
  </si>
  <si>
    <t>소싱_인동</t>
  </si>
  <si>
    <t>마담_구현주</t>
  </si>
  <si>
    <t>마담_갈성현</t>
  </si>
  <si>
    <t>소싱_한섬</t>
  </si>
  <si>
    <t>마담_홍주희</t>
  </si>
  <si>
    <t>마담_김소영</t>
  </si>
  <si>
    <t>마담_이내형</t>
  </si>
  <si>
    <t>마담_천숙이</t>
  </si>
  <si>
    <t>마담_이명주</t>
  </si>
  <si>
    <t>마담_박정률</t>
  </si>
  <si>
    <t>마담_김지은</t>
  </si>
  <si>
    <t>소싱_si</t>
  </si>
  <si>
    <t>소싱_신세계</t>
  </si>
  <si>
    <t>마담_고은하</t>
  </si>
  <si>
    <t>환불_주나영</t>
  </si>
  <si>
    <t>마담_허자은</t>
  </si>
  <si>
    <t>카페24월세및보증료</t>
  </si>
  <si>
    <t>소싱_IDF</t>
  </si>
  <si>
    <t>박스</t>
  </si>
  <si>
    <t>김명규개인지출분</t>
  </si>
  <si>
    <t>마담_최은진</t>
  </si>
  <si>
    <t>주식회사LF</t>
  </si>
  <si>
    <t>마담_정금순</t>
  </si>
  <si>
    <t>주식회사신세계인터</t>
  </si>
  <si>
    <t>마담_김은하</t>
  </si>
  <si>
    <t>(주)이터널그룹</t>
  </si>
  <si>
    <t>사무용품구매쿠팡</t>
  </si>
  <si>
    <t>롯데지에프알</t>
  </si>
  <si>
    <t>(주)바바더닷컴</t>
  </si>
  <si>
    <t>삼성물산</t>
  </si>
  <si>
    <t>발란</t>
  </si>
  <si>
    <t>마담_이래희</t>
  </si>
  <si>
    <t>강영순님카드환불금</t>
  </si>
  <si>
    <t>구현주（１１０３）</t>
  </si>
  <si>
    <t>홍주희</t>
  </si>
  <si>
    <t>정창해님카드환불금</t>
  </si>
  <si>
    <t>지방세</t>
  </si>
  <si>
    <t>이상훈（비라이트스튜</t>
  </si>
  <si>
    <t>케이뱅크</t>
  </si>
  <si>
    <t>（주）레스버터</t>
  </si>
  <si>
    <t>주식회사레스버터</t>
  </si>
  <si>
    <t>기타비용</t>
  </si>
  <si>
    <t>임대사업자</t>
  </si>
  <si>
    <t>561-018621-01-031</t>
  </si>
  <si>
    <t>김소영</t>
  </si>
  <si>
    <t>매입</t>
  </si>
  <si>
    <t>마담</t>
  </si>
  <si>
    <t>자문료</t>
  </si>
  <si>
    <t>임직원</t>
  </si>
  <si>
    <t>주식회사 레스버터</t>
  </si>
  <si>
    <t>투자자</t>
  </si>
  <si>
    <t>공식몰</t>
  </si>
  <si>
    <t>250-018435-01-042</t>
  </si>
  <si>
    <t>480-043406-97-371</t>
  </si>
  <si>
    <t>480-026174-97-111</t>
  </si>
  <si>
    <t>075-023899-97-724</t>
  </si>
  <si>
    <t>주식회사시선인터</t>
  </si>
  <si>
    <t>카드대금</t>
  </si>
  <si>
    <t>075-023841-97-109</t>
  </si>
  <si>
    <t>480-117970-97-821</t>
  </si>
  <si>
    <t>(주)베네통코리아</t>
  </si>
  <si>
    <t>자사환불</t>
  </si>
  <si>
    <t>유수진</t>
  </si>
  <si>
    <t>매출</t>
  </si>
  <si>
    <t>환불</t>
  </si>
  <si>
    <t>잡이익</t>
  </si>
  <si>
    <t>075-023675-97-703</t>
  </si>
  <si>
    <t>075-023614-97-176</t>
  </si>
  <si>
    <t>075-005273-97-331</t>
  </si>
  <si>
    <t>480-029391-97-267</t>
  </si>
  <si>
    <t>075-023578-97-072</t>
  </si>
  <si>
    <t>480-029478-97-977</t>
  </si>
  <si>
    <t>075-023557-97-461</t>
  </si>
  <si>
    <t>075-005202-97-606</t>
  </si>
  <si>
    <t>075-005202-97-190</t>
  </si>
  <si>
    <t>린컴퍼니</t>
  </si>
  <si>
    <t>주식회사　스파크플러</t>
  </si>
  <si>
    <t>임차료</t>
  </si>
  <si>
    <t>허자은</t>
  </si>
  <si>
    <t>075-023394-97-547</t>
  </si>
  <si>
    <t>075-023391-97-635</t>
  </si>
  <si>
    <t>480-029493-97-006</t>
  </si>
  <si>
    <t>075-023352-97-225</t>
  </si>
  <si>
    <t>?</t>
  </si>
  <si>
    <t>082-014767-97-900</t>
  </si>
  <si>
    <t>075-023264-97-961</t>
  </si>
  <si>
    <t>이래희</t>
  </si>
  <si>
    <t>480-023998-97-649</t>
  </si>
  <si>
    <t>세금</t>
  </si>
  <si>
    <t>480-030936-97-170</t>
  </si>
  <si>
    <t>075-004943-97-582</t>
  </si>
  <si>
    <t>075-023148-97-477</t>
  </si>
  <si>
    <t>(주)제이씨패밀리</t>
  </si>
  <si>
    <t>075-023150-97-424</t>
  </si>
  <si>
    <t>075-023056-97-015</t>
  </si>
  <si>
    <t>480-029093-97-505</t>
  </si>
  <si>
    <t>603-214972-97-903</t>
  </si>
  <si>
    <t>서울지방레스버</t>
  </si>
  <si>
    <t>058-833244-93-849</t>
  </si>
  <si>
    <t>국세_주식회사 레스버</t>
  </si>
  <si>
    <t>075-023018-97-919</t>
  </si>
  <si>
    <t>480-024377-97-872</t>
  </si>
  <si>
    <t>480-117057-97-130</t>
  </si>
  <si>
    <t>(주)아이디룩</t>
  </si>
  <si>
    <t>480-026398-97-471</t>
  </si>
  <si>
    <t>480-025700-97-967</t>
  </si>
  <si>
    <t>480-025545-97-564</t>
  </si>
  <si>
    <t>480-025567-97-600</t>
  </si>
  <si>
    <t>075-022956-97-933</t>
  </si>
  <si>
    <t>480-025247-97-268</t>
  </si>
  <si>
    <t>480-025230-97-569</t>
  </si>
  <si>
    <t>한신경</t>
  </si>
  <si>
    <t>제주은행</t>
  </si>
  <si>
    <t>진혜수</t>
  </si>
  <si>
    <t>세무사</t>
  </si>
  <si>
    <t>대구은행</t>
  </si>
  <si>
    <t>고은하（줄리노브）</t>
  </si>
  <si>
    <t>075-022767-97-610</t>
  </si>
  <si>
    <t>안혜진</t>
  </si>
  <si>
    <t>075-022686-97-339</t>
  </si>
  <si>
    <t>480-031544-97-027</t>
  </si>
  <si>
    <t>050-006964-97-013</t>
  </si>
  <si>
    <t>541-028126-02-025</t>
  </si>
  <si>
    <t>최은진</t>
  </si>
  <si>
    <t>075-004623-97-664</t>
  </si>
  <si>
    <t>059-092406-01-097</t>
  </si>
  <si>
    <t>주식회사 스파크플러</t>
  </si>
  <si>
    <t>잡비용</t>
  </si>
  <si>
    <t>480-028956-97-234</t>
  </si>
  <si>
    <t>082-014176-97-625</t>
  </si>
  <si>
    <t>(주)패션플러</t>
  </si>
  <si>
    <t>SW</t>
  </si>
  <si>
    <t>480-031575-97-431</t>
  </si>
  <si>
    <t>480-029551-97-181</t>
  </si>
  <si>
    <t>075-006865-97-371</t>
  </si>
  <si>
    <t>480-032211-97-351</t>
  </si>
  <si>
    <t>물류비용</t>
  </si>
  <si>
    <t>천숙이（루루패션）</t>
  </si>
  <si>
    <t>075-006288-97-055</t>
  </si>
  <si>
    <t>김지은（해바라기지니</t>
  </si>
  <si>
    <t>050-006431-97-911</t>
  </si>
  <si>
    <t>075-006095-97-285</t>
  </si>
  <si>
    <t>050-007437-97-051</t>
  </si>
  <si>
    <t>주식회사 신세계인터</t>
  </si>
  <si>
    <t>075-005907-97-505</t>
  </si>
  <si>
    <t>050-007942-97-395</t>
  </si>
  <si>
    <t>075-005651-97-281</t>
  </si>
  <si>
    <t>075-005404-97-841</t>
  </si>
  <si>
    <t>075-003490-97-085</t>
  </si>
  <si>
    <t>주나영</t>
  </si>
  <si>
    <t>（주）대림　논현사업</t>
  </si>
  <si>
    <t>480-025668-97-591</t>
  </si>
  <si>
    <t>문애경</t>
  </si>
  <si>
    <t>운영비</t>
  </si>
  <si>
    <t>물류비</t>
  </si>
  <si>
    <t>구현주</t>
  </si>
  <si>
    <t>480-024456-97-871</t>
  </si>
  <si>
    <t>075-034175-97-204</t>
  </si>
  <si>
    <t>075-034173-97-560</t>
  </si>
  <si>
    <t>075-034169-97-512</t>
  </si>
  <si>
    <t>정금순</t>
  </si>
  <si>
    <t>480-032306-97-088</t>
  </si>
  <si>
    <t>075-033045-97-321</t>
  </si>
  <si>
    <t>050-007861-97-239</t>
  </si>
  <si>
    <t>468-056762-01-019</t>
  </si>
  <si>
    <t>김은하</t>
  </si>
  <si>
    <t>075-003231-97-240</t>
  </si>
  <si>
    <t>075-002242-97-111</t>
  </si>
  <si>
    <t>075-002213-97-220</t>
  </si>
  <si>
    <t>050-006947-97-600</t>
  </si>
  <si>
    <t>075-032727-97-323</t>
  </si>
  <si>
    <t>480-044633-97-162</t>
  </si>
  <si>
    <t>쿠팡</t>
  </si>
  <si>
    <t>사무용품</t>
  </si>
  <si>
    <t>480-032655-97-577</t>
  </si>
  <si>
    <t>480-032567-97-383</t>
  </si>
  <si>
    <t>480-032407-97-688</t>
  </si>
  <si>
    <t>082-014960-97-206</t>
  </si>
  <si>
    <t>075-032615-97-567</t>
  </si>
  <si>
    <t>075-032598-97-433</t>
  </si>
  <si>
    <t>050-007295-97-781</t>
  </si>
  <si>
    <t>075-032567-97-666</t>
  </si>
  <si>
    <t>480-025791-97-933</t>
  </si>
  <si>
    <t>050-006690-97-471</t>
  </si>
  <si>
    <t>480-025644-97-537</t>
  </si>
  <si>
    <t>075-032400-97-463</t>
  </si>
  <si>
    <t>050-006247-97-101</t>
  </si>
  <si>
    <t>075-034251-97-348</t>
  </si>
  <si>
    <t>075-032329-97-577</t>
  </si>
  <si>
    <t>올오프</t>
  </si>
  <si>
    <t>480-030925-97-892</t>
  </si>
  <si>
    <t>050-007886-97-563</t>
  </si>
  <si>
    <t>천숙이</t>
  </si>
  <si>
    <t>480-044100-97-066</t>
  </si>
  <si>
    <t>김지은</t>
  </si>
  <si>
    <t>603-177110-97-243</t>
  </si>
  <si>
    <t>054-508361-93-844</t>
  </si>
  <si>
    <t>국세＿주식회사레스버</t>
  </si>
  <si>
    <t>050-006999-97-066</t>
  </si>
  <si>
    <t>우체국</t>
  </si>
  <si>
    <t>강영순</t>
  </si>
  <si>
    <t>강영순님 카드환불금</t>
  </si>
  <si>
    <t>480-024421-97-779</t>
  </si>
  <si>
    <t>075-031384-97-592</t>
  </si>
  <si>
    <t>480-026071-97-607</t>
  </si>
  <si>
    <t>정창해</t>
  </si>
  <si>
    <t>정창해님 카드환불금</t>
  </si>
  <si>
    <t>603-158660-97-751</t>
  </si>
  <si>
    <t>018-914549-93-847</t>
  </si>
  <si>
    <t>오프라인몰</t>
  </si>
  <si>
    <t>김명규1771</t>
  </si>
  <si>
    <t>스튜디오대관</t>
  </si>
  <si>
    <t>amount</t>
  </si>
  <si>
    <t>대구매니져</t>
  </si>
  <si>
    <t>457-16-00207</t>
  </si>
  <si>
    <t>367-07-00159</t>
  </si>
  <si>
    <t>biz_reg_no</t>
  </si>
  <si>
    <t>295-01-01638</t>
  </si>
  <si>
    <t>795-21-00587</t>
  </si>
  <si>
    <t>545-06-00368</t>
  </si>
  <si>
    <t>339-20-00454</t>
  </si>
  <si>
    <t>696-02-02201</t>
  </si>
  <si>
    <t>669-06-00892</t>
  </si>
  <si>
    <t>222-10-13176</t>
  </si>
  <si>
    <t>368-04-00243</t>
  </si>
  <si>
    <t>135-20-84906</t>
  </si>
  <si>
    <t>618-12-22619</t>
  </si>
  <si>
    <t>713-51-00132</t>
  </si>
  <si>
    <t>653-20-00248</t>
  </si>
  <si>
    <t>693-18-00184</t>
  </si>
  <si>
    <t>498-53-00203</t>
  </si>
  <si>
    <t>매입일시</t>
  </si>
  <si>
    <t>사용자명</t>
  </si>
  <si>
    <t>가맹점
사업자번호</t>
  </si>
  <si>
    <t>가맹점명</t>
  </si>
  <si>
    <t>업종코드</t>
  </si>
  <si>
    <t>업종명</t>
  </si>
  <si>
    <t>공급가액</t>
  </si>
  <si>
    <t>부가세</t>
  </si>
  <si>
    <t>봉사료</t>
  </si>
  <si>
    <t>매입금액</t>
  </si>
  <si>
    <t>승인번호</t>
  </si>
  <si>
    <t>발급수단</t>
  </si>
  <si>
    <t>공제여부</t>
  </si>
  <si>
    <t>2021-11-24 01:35:57</t>
  </si>
  <si>
    <t>주식회사 레스버터(LESSBUTTER Inc.)</t>
  </si>
  <si>
    <t>114-81-72568</t>
  </si>
  <si>
    <t>181206</t>
  </si>
  <si>
    <t>제조업</t>
  </si>
  <si>
    <t>590062126</t>
  </si>
  <si>
    <t>1637</t>
  </si>
  <si>
    <t>승인거래</t>
  </si>
  <si>
    <t>공제</t>
  </si>
  <si>
    <t>2021-11-23 19:01:34</t>
  </si>
  <si>
    <t>201-81-53657</t>
  </si>
  <si>
    <t>（주）신세계인터내셔날</t>
  </si>
  <si>
    <t>513121</t>
  </si>
  <si>
    <t>도매업</t>
  </si>
  <si>
    <t>I73008287</t>
  </si>
  <si>
    <t>취소거래</t>
  </si>
  <si>
    <t>불공제</t>
  </si>
  <si>
    <t>2021-11-23 14:42:35</t>
  </si>
  <si>
    <t>569-86-01308</t>
  </si>
  <si>
    <t>주식회사 바바더닷컴</t>
  </si>
  <si>
    <t>525101</t>
  </si>
  <si>
    <t>소매업</t>
  </si>
  <si>
    <t>591939378</t>
  </si>
  <si>
    <t>2021-11-23 14:33:26</t>
  </si>
  <si>
    <t>214-81-98102</t>
  </si>
  <si>
    <t>주식회사 시선인터내셔널</t>
  </si>
  <si>
    <t>265238864</t>
  </si>
  <si>
    <t>2021-11-23 14:13:39</t>
  </si>
  <si>
    <t>265234948</t>
  </si>
  <si>
    <t>265234950</t>
  </si>
  <si>
    <t>2021-11-22 18:10:22</t>
  </si>
  <si>
    <t>211-81-19302</t>
  </si>
  <si>
    <t>（주）대현</t>
  </si>
  <si>
    <t>265084968</t>
  </si>
  <si>
    <t>2021-11-22 18:07:07</t>
  </si>
  <si>
    <t>211-86-40964</t>
  </si>
  <si>
    <t>（주）베네통코리아</t>
  </si>
  <si>
    <t>519111</t>
  </si>
  <si>
    <t>도매</t>
  </si>
  <si>
    <t>160306369</t>
  </si>
  <si>
    <t>2021-11-22 14:17:13</t>
  </si>
  <si>
    <t>591696760</t>
  </si>
  <si>
    <t>2021-11-21 21:30:15</t>
  </si>
  <si>
    <t>줄리노브(July.Nov)</t>
  </si>
  <si>
    <t>도매 및 소매업</t>
  </si>
  <si>
    <t>K00028808</t>
  </si>
  <si>
    <t>2021-11-21 21:30:12</t>
  </si>
  <si>
    <t>K00028796</t>
  </si>
  <si>
    <t>2021-11-21 21:30:01</t>
  </si>
  <si>
    <t>K00028709</t>
  </si>
  <si>
    <t>2021-11-21 21:29:58</t>
  </si>
  <si>
    <t>K00028691</t>
  </si>
  <si>
    <t>2021-11-21 20:15:07</t>
  </si>
  <si>
    <t>홀릭</t>
  </si>
  <si>
    <t>도소매</t>
  </si>
  <si>
    <t>K00028381</t>
  </si>
  <si>
    <t>2021-11-21 20:15:05</t>
  </si>
  <si>
    <t>K00028373</t>
  </si>
  <si>
    <t>2021-11-21 20:15:03</t>
  </si>
  <si>
    <t>K00028362</t>
  </si>
  <si>
    <t>K00028364</t>
  </si>
  <si>
    <t>2021-11-21 20:15:01</t>
  </si>
  <si>
    <t>K00028348</t>
  </si>
  <si>
    <t>K00028349</t>
  </si>
  <si>
    <t>K00028350</t>
  </si>
  <si>
    <t>K00028351</t>
  </si>
  <si>
    <t>2021-11-21 20:15:00</t>
  </si>
  <si>
    <t>K00028347</t>
  </si>
  <si>
    <t>2021-11-21 20:14:57</t>
  </si>
  <si>
    <t>K00028329</t>
  </si>
  <si>
    <t>K00028330</t>
  </si>
  <si>
    <t>2021-11-19 18:13:20</t>
  </si>
  <si>
    <t>269662908</t>
  </si>
  <si>
    <t>269662910</t>
  </si>
  <si>
    <t>2021-11-19 17:54:17</t>
  </si>
  <si>
    <t>269661010</t>
  </si>
  <si>
    <t>2021-11-19 14:38:57</t>
  </si>
  <si>
    <t>라벨라</t>
  </si>
  <si>
    <t>523221</t>
  </si>
  <si>
    <t>K00044236</t>
  </si>
  <si>
    <t>2021-11-19 14:38:55</t>
  </si>
  <si>
    <t>K00044223</t>
  </si>
  <si>
    <t>2021-11-19 14:37:07</t>
  </si>
  <si>
    <t>K00043947</t>
  </si>
  <si>
    <t>2021-11-19 14:37:06</t>
  </si>
  <si>
    <t>K00043946</t>
  </si>
  <si>
    <t>2021-11-18 18:01:21</t>
  </si>
  <si>
    <t>525103</t>
  </si>
  <si>
    <t>소매</t>
  </si>
  <si>
    <t>K00059697</t>
  </si>
  <si>
    <t>2021-11-18 18:01:19</t>
  </si>
  <si>
    <t>K00059690</t>
  </si>
  <si>
    <t>2021-11-18 18:01:00</t>
  </si>
  <si>
    <t>K00059669</t>
  </si>
  <si>
    <t>K00059670</t>
  </si>
  <si>
    <t>2021-11-18 18:00:59</t>
  </si>
  <si>
    <t>K00059664</t>
  </si>
  <si>
    <t>2021-11-18 18:00:58</t>
  </si>
  <si>
    <t>K00059657</t>
  </si>
  <si>
    <t>K00059662</t>
  </si>
  <si>
    <t>2021-11-18 18:00:55</t>
  </si>
  <si>
    <t>K00059642</t>
  </si>
  <si>
    <t>2021-11-18 18:00:54</t>
  </si>
  <si>
    <t>K00059639</t>
  </si>
  <si>
    <t>2021-11-18 18:00:53</t>
  </si>
  <si>
    <t>K00059635</t>
  </si>
  <si>
    <t>2021-11-18 18:00:51</t>
  </si>
  <si>
    <t>K00059622</t>
  </si>
  <si>
    <t>2021-11-18 18:00:49</t>
  </si>
  <si>
    <t>K00059615</t>
  </si>
  <si>
    <t>2021-11-18 18:00:48</t>
  </si>
  <si>
    <t>K00059606</t>
  </si>
  <si>
    <t>2021-11-18 18:00:47</t>
  </si>
  <si>
    <t>K00059603</t>
  </si>
  <si>
    <t>2021-11-18 18:00:43</t>
  </si>
  <si>
    <t>K00059585</t>
  </si>
  <si>
    <t>2021-11-18 18:00:41</t>
  </si>
  <si>
    <t>K00059577</t>
  </si>
  <si>
    <t>2021-11-18 18:00:37</t>
  </si>
  <si>
    <t>K00059557</t>
  </si>
  <si>
    <t>K00059558</t>
  </si>
  <si>
    <t>K00059560</t>
  </si>
  <si>
    <t>2021-11-18 18:00:36</t>
  </si>
  <si>
    <t>K00059554</t>
  </si>
  <si>
    <t>K00059555</t>
  </si>
  <si>
    <t>2021-11-18 18:00:34</t>
  </si>
  <si>
    <t>K00059544</t>
  </si>
  <si>
    <t>2021-11-18 18:00:32</t>
  </si>
  <si>
    <t>K00059528</t>
  </si>
  <si>
    <t>2021-11-18 18:00:31</t>
  </si>
  <si>
    <t>K00059517</t>
  </si>
  <si>
    <t>K00059518</t>
  </si>
  <si>
    <t>2021-11-18 18:00:30</t>
  </si>
  <si>
    <t>K00059514</t>
  </si>
  <si>
    <t>2021-11-18 18:00:28</t>
  </si>
  <si>
    <t>K00059499</t>
  </si>
  <si>
    <t>2021-11-18 17:58:33</t>
  </si>
  <si>
    <t>제이에이치</t>
  </si>
  <si>
    <t>525102</t>
  </si>
  <si>
    <t>K00059375</t>
  </si>
  <si>
    <t>K00059376</t>
  </si>
  <si>
    <t>2021-11-18 17:43:11</t>
  </si>
  <si>
    <t>269497370</t>
  </si>
  <si>
    <t>2021-11-18 16:06:41</t>
  </si>
  <si>
    <t>269484428</t>
  </si>
  <si>
    <t>2021-11-18 15:12:53</t>
  </si>
  <si>
    <t>짜니</t>
  </si>
  <si>
    <t>K00049854</t>
  </si>
  <si>
    <t>2021-11-18 15:12:52</t>
  </si>
  <si>
    <t>K00049848</t>
  </si>
  <si>
    <t>2021-11-18 15:10:28</t>
  </si>
  <si>
    <t>해바라기</t>
  </si>
  <si>
    <t>K00049624</t>
  </si>
  <si>
    <t>2021-11-18 15:10:25</t>
  </si>
  <si>
    <t>K00049611</t>
  </si>
  <si>
    <t>2021-11-18 15:10:24</t>
  </si>
  <si>
    <t>K00049606</t>
  </si>
  <si>
    <t>2021-11-18 15:10:22</t>
  </si>
  <si>
    <t>K00049597</t>
  </si>
  <si>
    <t>K00049599</t>
  </si>
  <si>
    <t>2021-11-18 15:10:21</t>
  </si>
  <si>
    <t>K00049591</t>
  </si>
  <si>
    <t>2021-11-18 15:10:20</t>
  </si>
  <si>
    <t>K00049588</t>
  </si>
  <si>
    <t>2021-11-17 17:26:43</t>
  </si>
  <si>
    <t>590632213</t>
  </si>
  <si>
    <t>2021-11-17 17:23:15</t>
  </si>
  <si>
    <t>269301784</t>
  </si>
  <si>
    <t>2021-11-17 17:14:15</t>
  </si>
  <si>
    <t>120-86-49655</t>
  </si>
  <si>
    <t>롯데지에프알 주식회사</t>
  </si>
  <si>
    <t>590629563</t>
  </si>
  <si>
    <t>2021-11-17 14:10:23</t>
  </si>
  <si>
    <t>269291496</t>
  </si>
  <si>
    <t>2021-11-17 12:44:33</t>
  </si>
  <si>
    <t>K00093154</t>
  </si>
  <si>
    <t>2021-11-17 12:44:32</t>
  </si>
  <si>
    <t>K00093147</t>
  </si>
  <si>
    <t>K00093149</t>
  </si>
  <si>
    <t>K00093152</t>
  </si>
  <si>
    <t>2021-11-17 12:44:31</t>
  </si>
  <si>
    <t>K00093144</t>
  </si>
  <si>
    <t>K00093146</t>
  </si>
  <si>
    <t>2021-11-17 12:44:20</t>
  </si>
  <si>
    <t>K00093053</t>
  </si>
  <si>
    <t>2021-11-17 12:43:42</t>
  </si>
  <si>
    <t>마담뽀미</t>
  </si>
  <si>
    <t>K00092972</t>
  </si>
  <si>
    <t>2021-11-17 12:43:41</t>
  </si>
  <si>
    <t>K00092966</t>
  </si>
  <si>
    <t>K00092967</t>
  </si>
  <si>
    <t>2021-11-17 12:43:36</t>
  </si>
  <si>
    <t>K00092937</t>
  </si>
  <si>
    <t>2021-11-17 12:43:34</t>
  </si>
  <si>
    <t>K00092920</t>
  </si>
  <si>
    <t>K00092921</t>
  </si>
  <si>
    <t>2021-11-17 12:43:31</t>
  </si>
  <si>
    <t>K00092902</t>
  </si>
  <si>
    <t>2021-11-17 12:06:58</t>
  </si>
  <si>
    <t>K00082667</t>
  </si>
  <si>
    <t>2021-11-17 12:06:54</t>
  </si>
  <si>
    <t>K00082617</t>
  </si>
  <si>
    <t>2021-11-17 12:06:03</t>
  </si>
  <si>
    <t>K00082032</t>
  </si>
  <si>
    <t>K00082038</t>
  </si>
  <si>
    <t>K00082040</t>
  </si>
  <si>
    <t>2021-11-17 12:06:02</t>
  </si>
  <si>
    <t>K00082020</t>
  </si>
  <si>
    <t>K00082026</t>
  </si>
  <si>
    <t>K00082029</t>
  </si>
  <si>
    <t>2021-11-17 12:05:35</t>
  </si>
  <si>
    <t>K00081707</t>
  </si>
  <si>
    <t>K00081710</t>
  </si>
  <si>
    <t>2021-11-17 12:05:30</t>
  </si>
  <si>
    <t>K00081650</t>
  </si>
  <si>
    <t>2021-11-17 12:05:27</t>
  </si>
  <si>
    <t>K00081619</t>
  </si>
  <si>
    <t>K00081623</t>
  </si>
  <si>
    <t>2021-11-17 11:48:15</t>
  </si>
  <si>
    <t>K00075263</t>
  </si>
  <si>
    <t>2021-11-17 11:48:14</t>
  </si>
  <si>
    <t>K00075254</t>
  </si>
  <si>
    <t>K00075258</t>
  </si>
  <si>
    <t>2021-11-17 11:47:44</t>
  </si>
  <si>
    <t>K00074804</t>
  </si>
  <si>
    <t>2021-11-17 08:54:22</t>
  </si>
  <si>
    <t>269264404</t>
  </si>
  <si>
    <t>2021-11-17 08:50:36</t>
  </si>
  <si>
    <t>120-81-84619</t>
  </si>
  <si>
    <t>（주）린 컴퍼니</t>
  </si>
  <si>
    <t>제조</t>
  </si>
  <si>
    <t>269264260</t>
  </si>
  <si>
    <t>2021-11-14 17:57:07</t>
  </si>
  <si>
    <t>120-81-26337</t>
  </si>
  <si>
    <t>(주) 한섬</t>
  </si>
  <si>
    <t>181205</t>
  </si>
  <si>
    <t>268788606</t>
  </si>
  <si>
    <t>2021-11-14 17:23:12</t>
  </si>
  <si>
    <t>268786162</t>
  </si>
  <si>
    <t>2021-11-13 22:31:35</t>
  </si>
  <si>
    <t>591752939</t>
  </si>
  <si>
    <t>2021-11-13 17:05:33</t>
  </si>
  <si>
    <t>268671060</t>
  </si>
  <si>
    <t>2021-11-12 15:42:52</t>
  </si>
  <si>
    <t>K00040011</t>
  </si>
  <si>
    <t>2021-11-12 15:42:51</t>
  </si>
  <si>
    <t>K00040001</t>
  </si>
  <si>
    <t>2021-11-12 15:42:50</t>
  </si>
  <si>
    <t>K00039995</t>
  </si>
  <si>
    <t>K00039999</t>
  </si>
  <si>
    <t>2021-11-12 15:42:47</t>
  </si>
  <si>
    <t>K00039979</t>
  </si>
  <si>
    <t>2021-11-12 15:42:46</t>
  </si>
  <si>
    <t>K00039972</t>
  </si>
  <si>
    <t>K00039973</t>
  </si>
  <si>
    <t>2021-11-12 15:42:44</t>
  </si>
  <si>
    <t>K00039964</t>
  </si>
  <si>
    <t>2021-11-12 15:42:43</t>
  </si>
  <si>
    <t>K00039956</t>
  </si>
  <si>
    <t>2021-11-12 15:42:42</t>
  </si>
  <si>
    <t>K00039951</t>
  </si>
  <si>
    <t>2021-11-12 12:55:39</t>
  </si>
  <si>
    <t>101-85-43600</t>
  </si>
  <si>
    <t>삼성물산(주)패션부문</t>
  </si>
  <si>
    <t>181201</t>
  </si>
  <si>
    <t>101230153</t>
  </si>
  <si>
    <t>2021-11-12 00:41:00</t>
  </si>
  <si>
    <t>268384718</t>
  </si>
  <si>
    <t>2021-11-11 13:59:44</t>
  </si>
  <si>
    <t>591244807</t>
  </si>
  <si>
    <t>2021-11-10 16:49:47</t>
  </si>
  <si>
    <t>591090469</t>
  </si>
  <si>
    <t>2021-11-10 12:21:43</t>
  </si>
  <si>
    <t>268101608</t>
  </si>
  <si>
    <t>2021-11-09 22:11:29</t>
  </si>
  <si>
    <t>211-86-58580</t>
  </si>
  <si>
    <t>267989830</t>
  </si>
  <si>
    <t>2021-11-09 21:55:17</t>
  </si>
  <si>
    <t>267989092</t>
  </si>
  <si>
    <t>2021-11-09 19:13:38</t>
  </si>
  <si>
    <t>레이디</t>
  </si>
  <si>
    <t>K00024996</t>
  </si>
  <si>
    <t>K00024998</t>
  </si>
  <si>
    <t>2021-11-09 19:13:37</t>
  </si>
  <si>
    <t>K00024992</t>
  </si>
  <si>
    <t>K00024993</t>
  </si>
  <si>
    <t>K00024994</t>
  </si>
  <si>
    <t>2021-11-09 19:13:35</t>
  </si>
  <si>
    <t>K00024983</t>
  </si>
  <si>
    <t>2021-11-09 19:13:34</t>
  </si>
  <si>
    <t>K00024975</t>
  </si>
  <si>
    <t>2021-11-09 14:12:13</t>
  </si>
  <si>
    <t>590881275</t>
  </si>
  <si>
    <t>2021-11-09 13:46:00</t>
  </si>
  <si>
    <t>루루패션</t>
  </si>
  <si>
    <t>525105</t>
  </si>
  <si>
    <t>K00019638</t>
  </si>
  <si>
    <t>2021-11-09 13:45:58</t>
  </si>
  <si>
    <t>K00019624</t>
  </si>
  <si>
    <t>2021-11-09 13:45:57</t>
  </si>
  <si>
    <t>K00019623</t>
  </si>
  <si>
    <t>2021-11-09 13:45:37</t>
  </si>
  <si>
    <t>K00019510</t>
  </si>
  <si>
    <t>2021-11-09 13:45:34</t>
  </si>
  <si>
    <t>K00019492</t>
  </si>
  <si>
    <t>2021-11-09 13:45:33</t>
  </si>
  <si>
    <t>K00019485</t>
  </si>
  <si>
    <t>2021-11-09 13:45:32</t>
  </si>
  <si>
    <t>K00019477</t>
  </si>
  <si>
    <t>2021-11-09 13:45:27</t>
  </si>
  <si>
    <t>K00019444</t>
  </si>
  <si>
    <t>2021-11-09 13:45:25</t>
  </si>
  <si>
    <t>K00019432</t>
  </si>
  <si>
    <t>2021-11-09 10:12:25</t>
  </si>
  <si>
    <t>해바라기 지니</t>
  </si>
  <si>
    <t>K00015899</t>
  </si>
  <si>
    <t>2021-11-09 10:12:24</t>
  </si>
  <si>
    <t>K00015891</t>
  </si>
  <si>
    <t>2021-11-09 00:59:47</t>
  </si>
  <si>
    <t>K00000368</t>
  </si>
  <si>
    <t>2021-11-09 00:59:41</t>
  </si>
  <si>
    <t>K00000335</t>
  </si>
  <si>
    <t>2021-11-09 00:59:40</t>
  </si>
  <si>
    <t>K00000326</t>
  </si>
  <si>
    <t>K00000329</t>
  </si>
  <si>
    <t>2021-11-09 00:59:30</t>
  </si>
  <si>
    <t>K00000273</t>
  </si>
  <si>
    <t>2021-11-08 21:04:07</t>
  </si>
  <si>
    <t>211-87-87724</t>
  </si>
  <si>
    <t>주식회사 LF</t>
  </si>
  <si>
    <t>267763192</t>
  </si>
  <si>
    <t>2021-11-08 20:52:57</t>
  </si>
  <si>
    <t>590774184</t>
  </si>
  <si>
    <t>2021-11-08 13:59:36</t>
  </si>
  <si>
    <t>267723608</t>
  </si>
  <si>
    <t>2021-11-08 13:52:14</t>
  </si>
  <si>
    <t>590698910</t>
  </si>
  <si>
    <t>2021-11-08 13:25:30</t>
  </si>
  <si>
    <t>211-81-39521</t>
  </si>
  <si>
    <t>（주）아이디룩</t>
  </si>
  <si>
    <t>제조업，도소매</t>
  </si>
  <si>
    <t>160190933</t>
  </si>
  <si>
    <t>2021-11-08 11:39:07</t>
  </si>
  <si>
    <t>590675957</t>
  </si>
  <si>
    <t>2021-11-07 22:05:24</t>
  </si>
  <si>
    <t>590606954</t>
  </si>
  <si>
    <t>2021-11-07 21:52:14</t>
  </si>
  <si>
    <t>590605398</t>
  </si>
  <si>
    <t>2021-11-07 21:47:46</t>
  </si>
  <si>
    <t>590604460</t>
  </si>
  <si>
    <t>2021-11-07 21:42:53</t>
  </si>
  <si>
    <t>267621826</t>
  </si>
  <si>
    <t>2021-11-07 20:50:48</t>
  </si>
  <si>
    <t>590596088</t>
  </si>
  <si>
    <t>2021-11-07 20:43:21</t>
  </si>
  <si>
    <t>590595273</t>
  </si>
  <si>
    <t>2021-11-06 15:56:41</t>
  </si>
  <si>
    <t>120-88-00767</t>
  </si>
  <si>
    <t>쿠팡 주식회사</t>
  </si>
  <si>
    <t>590448781</t>
  </si>
  <si>
    <t>2021-11-05 22:01:37</t>
  </si>
  <si>
    <t>I73201232</t>
  </si>
  <si>
    <t>2021-11-05 18:27:59</t>
  </si>
  <si>
    <t>267402368</t>
  </si>
  <si>
    <t>267402370</t>
  </si>
  <si>
    <t>2021-11-05 16:13:48</t>
  </si>
  <si>
    <t>K00061295</t>
  </si>
  <si>
    <t>2021-11-05 16:13:46</t>
  </si>
  <si>
    <t>K00061282</t>
  </si>
  <si>
    <t>2021-11-05 14:56:54</t>
  </si>
  <si>
    <t>267376854</t>
  </si>
  <si>
    <t>267376856</t>
  </si>
  <si>
    <t>2021-11-04 19:59:01</t>
  </si>
  <si>
    <t>267255828</t>
  </si>
  <si>
    <t>2021-11-03 18:38:41</t>
  </si>
  <si>
    <t>267074056</t>
  </si>
  <si>
    <t>2021-11-03 18:25:08</t>
  </si>
  <si>
    <t>591921635</t>
  </si>
  <si>
    <t>2021-11-03 12:34:00</t>
  </si>
  <si>
    <t>267015266</t>
  </si>
  <si>
    <t>267015268</t>
  </si>
  <si>
    <t>2021-11-03 12:01:40</t>
  </si>
  <si>
    <t>I71304748</t>
  </si>
  <si>
    <t>2021-11-02 21:21:22</t>
  </si>
  <si>
    <t>K00041701</t>
  </si>
  <si>
    <t>2021-11-02 21:21:20</t>
  </si>
  <si>
    <t>K00041690</t>
  </si>
  <si>
    <t>2021-11-02 21:21:14</t>
  </si>
  <si>
    <t>K00041657</t>
  </si>
  <si>
    <t>2021-11-02 21:21:13</t>
  </si>
  <si>
    <t>K00041654</t>
  </si>
  <si>
    <t>2021-11-02 21:21:09</t>
  </si>
  <si>
    <t>K00041632</t>
  </si>
  <si>
    <t>2021-11-02 21:21:07</t>
  </si>
  <si>
    <t>K00041620</t>
  </si>
  <si>
    <t>2021-11-02 21:21:06</t>
  </si>
  <si>
    <t>K00041618</t>
  </si>
  <si>
    <t>2021-11-02 21:21:02</t>
  </si>
  <si>
    <t>K00041595</t>
  </si>
  <si>
    <t>2021-11-02 21:20:58</t>
  </si>
  <si>
    <t>K00041576</t>
  </si>
  <si>
    <t>2021-11-02 21:20:57</t>
  </si>
  <si>
    <t>K00041568</t>
  </si>
  <si>
    <t>K00041569</t>
  </si>
  <si>
    <t>K00041570</t>
  </si>
  <si>
    <t>K00041571</t>
  </si>
  <si>
    <t>2021-11-02 21:20:56</t>
  </si>
  <si>
    <t>K00041566</t>
  </si>
  <si>
    <t>K00041567</t>
  </si>
  <si>
    <t>2021-11-02 21:20:55</t>
  </si>
  <si>
    <t>K00041560</t>
  </si>
  <si>
    <t>K00041562</t>
  </si>
  <si>
    <t>2021-11-02 21:20:52</t>
  </si>
  <si>
    <t>K00041544</t>
  </si>
  <si>
    <t>2021-11-02 21:20:51</t>
  </si>
  <si>
    <t>K00041540</t>
  </si>
  <si>
    <t>2021-11-02 18:29:36</t>
  </si>
  <si>
    <t>266888454</t>
  </si>
  <si>
    <t>2021-11-02 12:35:38</t>
  </si>
  <si>
    <t>591678829</t>
  </si>
  <si>
    <t>2021-11-02 00:14:49</t>
  </si>
  <si>
    <t>591607960</t>
  </si>
  <si>
    <t>2021-11-01 22:36:29</t>
  </si>
  <si>
    <t>591601016</t>
  </si>
  <si>
    <t>2021-11-01 21:26:34</t>
  </si>
  <si>
    <t>266670238</t>
  </si>
  <si>
    <t>2021-11-01 13:32:30</t>
  </si>
  <si>
    <t>591490895</t>
  </si>
  <si>
    <t>2021-10-31 23:59:59</t>
  </si>
  <si>
    <t>컴퍼니 STB</t>
  </si>
  <si>
    <t>C25118104</t>
  </si>
  <si>
    <t>C25118105</t>
  </si>
  <si>
    <t>C25118129</t>
  </si>
  <si>
    <t>2021-10-31 23:10:59</t>
  </si>
  <si>
    <t>K00025345</t>
  </si>
  <si>
    <t>2021-10-31 23:10:56</t>
  </si>
  <si>
    <t>K00025326</t>
  </si>
  <si>
    <t>2021-10-31 23:10:55</t>
  </si>
  <si>
    <t>K00025324</t>
  </si>
  <si>
    <t>2021-10-31 20:52:53</t>
  </si>
  <si>
    <t>K00024489</t>
  </si>
  <si>
    <t>2021-10-31 19:43:05</t>
  </si>
  <si>
    <t>K00023761</t>
  </si>
  <si>
    <t>2021-10-31 13:54:02</t>
  </si>
  <si>
    <t>바잉제이 (Buying J)</t>
  </si>
  <si>
    <t>K00021681</t>
  </si>
  <si>
    <t>2021-10-31 13:53:58</t>
  </si>
  <si>
    <t>K00021656</t>
  </si>
  <si>
    <t>2021-10-31 13:53:55</t>
  </si>
  <si>
    <t>K00021639</t>
  </si>
  <si>
    <t>2021-10-31 13:53:49</t>
  </si>
  <si>
    <t>K00021605</t>
  </si>
  <si>
    <t>2021-10-31 13:40:22</t>
  </si>
  <si>
    <t>K00021489</t>
  </si>
  <si>
    <t>2021-10-30 17:47:21</t>
  </si>
  <si>
    <t>266344206</t>
  </si>
  <si>
    <t>2021-10-30 09:12:44</t>
  </si>
  <si>
    <t>썬플라워</t>
  </si>
  <si>
    <t>K00006884</t>
  </si>
  <si>
    <t>K00006886</t>
  </si>
  <si>
    <t>2021-10-30 01:30:28</t>
  </si>
  <si>
    <t>103261211</t>
  </si>
  <si>
    <t>2021-10-30 00:01:52</t>
  </si>
  <si>
    <t>I71669225</t>
  </si>
  <si>
    <t>2021-10-29 20:06:57</t>
  </si>
  <si>
    <t>K00035415</t>
  </si>
  <si>
    <t>2021-10-29 20:06:54</t>
  </si>
  <si>
    <t>K00035394</t>
  </si>
  <si>
    <t>2021-10-29 19:38:08</t>
  </si>
  <si>
    <t>K00034688</t>
  </si>
  <si>
    <t>K00034689</t>
  </si>
  <si>
    <t>2021-10-29 19:38:05</t>
  </si>
  <si>
    <t>K00034657</t>
  </si>
  <si>
    <t>K00034665</t>
  </si>
  <si>
    <t>2021-10-29 19:38:04</t>
  </si>
  <si>
    <t>K00034652</t>
  </si>
  <si>
    <t>2021-10-29 10:32:42</t>
  </si>
  <si>
    <t>266164618</t>
  </si>
  <si>
    <t>2021-10-29 03:01:35</t>
  </si>
  <si>
    <t>I79261804</t>
  </si>
  <si>
    <t>2021-10-28 18:09:57</t>
  </si>
  <si>
    <t>K00053045</t>
  </si>
  <si>
    <t>2021-10-28 18:05:07</t>
  </si>
  <si>
    <t>귀부인</t>
  </si>
  <si>
    <t>523236</t>
  </si>
  <si>
    <t>K00051826</t>
  </si>
  <si>
    <t>2021-10-28 15:56:29</t>
  </si>
  <si>
    <t>K00049731</t>
  </si>
  <si>
    <t>2021-10-28 15:55:51</t>
  </si>
  <si>
    <t>K00049530</t>
  </si>
  <si>
    <t>K00049532</t>
  </si>
  <si>
    <t>2021-10-28 15:55:50</t>
  </si>
  <si>
    <t>K00049525</t>
  </si>
  <si>
    <t>2021-10-28 12:01:56</t>
  </si>
  <si>
    <t>I72657843</t>
  </si>
  <si>
    <t>2021-10-28 11:43:59</t>
  </si>
  <si>
    <t>266007712</t>
  </si>
  <si>
    <t>2021-10-28 00:08:52</t>
  </si>
  <si>
    <t>265922100</t>
  </si>
  <si>
    <t>2021-10-27 18:41:50</t>
  </si>
  <si>
    <t>265897260</t>
  </si>
  <si>
    <t>2021-10-27 15:25:26</t>
  </si>
  <si>
    <t>590782633</t>
  </si>
  <si>
    <t>2021-10-27 14:29:57</t>
  </si>
  <si>
    <t>K00080784</t>
  </si>
  <si>
    <t>K00080786</t>
  </si>
  <si>
    <t>2021-10-27 14:29:56</t>
  </si>
  <si>
    <t>K00080781</t>
  </si>
  <si>
    <t>K00080782</t>
  </si>
  <si>
    <t>2021-10-27 14:29:51</t>
  </si>
  <si>
    <t>K00080758</t>
  </si>
  <si>
    <t>2021-10-27 12:50:33</t>
  </si>
  <si>
    <t>265855292</t>
  </si>
  <si>
    <t>2021-10-27 11:42:44</t>
  </si>
  <si>
    <t>K00078476</t>
  </si>
  <si>
    <t>K00078480</t>
  </si>
  <si>
    <t>2021-10-27 11:42:34</t>
  </si>
  <si>
    <t>K00078424</t>
  </si>
  <si>
    <t>K00078426</t>
  </si>
  <si>
    <t>2021-10-27 11:42:33</t>
  </si>
  <si>
    <t>K00078418</t>
  </si>
  <si>
    <t>2021-10-27 11:42:31</t>
  </si>
  <si>
    <t>K00078411</t>
  </si>
  <si>
    <t>2021-10-27 11:42:30</t>
  </si>
  <si>
    <t>K00078405</t>
  </si>
  <si>
    <t>2021-10-27 11:42:29</t>
  </si>
  <si>
    <t>K00078400</t>
  </si>
  <si>
    <t>K00078402</t>
  </si>
  <si>
    <t>2021-10-27 11:42:28</t>
  </si>
  <si>
    <t>K00078392</t>
  </si>
  <si>
    <t>K00078393</t>
  </si>
  <si>
    <t>2021-10-27 11:42:27</t>
  </si>
  <si>
    <t>K00078391</t>
  </si>
  <si>
    <t>2021-10-26 20:56:18</t>
  </si>
  <si>
    <t>K00027657</t>
  </si>
  <si>
    <t>2021-10-26 14:42:40</t>
  </si>
  <si>
    <t>K00016993</t>
  </si>
  <si>
    <t>2021-10-26 14:42:38</t>
  </si>
  <si>
    <t>K00016976</t>
  </si>
  <si>
    <t>2021-10-26 11:25:06</t>
  </si>
  <si>
    <t>265684372</t>
  </si>
  <si>
    <t>265684374</t>
  </si>
  <si>
    <t>2021-10-25 22:47:21</t>
  </si>
  <si>
    <t>590534129</t>
  </si>
  <si>
    <t>2021-10-25 20:01:33</t>
  </si>
  <si>
    <t>I75095379</t>
  </si>
  <si>
    <t>2021-10-25 16:36:35</t>
  </si>
  <si>
    <t>130-15-98565</t>
  </si>
  <si>
    <t>참좋은박스</t>
  </si>
  <si>
    <t>513415</t>
  </si>
  <si>
    <t>도매　</t>
  </si>
  <si>
    <t>093013765</t>
  </si>
  <si>
    <t>2021-10-25 16:29:35</t>
  </si>
  <si>
    <t>K00028929</t>
  </si>
  <si>
    <t>2021-10-25 16:29:34</t>
  </si>
  <si>
    <t>K00028928</t>
  </si>
  <si>
    <t>2021-10-25 16:29:17</t>
  </si>
  <si>
    <t>K00028838</t>
  </si>
  <si>
    <t>2021-10-25 16:29:16</t>
  </si>
  <si>
    <t>K00028830</t>
  </si>
  <si>
    <t>K00028834</t>
  </si>
  <si>
    <t>2021-10-25 13:45:27</t>
  </si>
  <si>
    <t>261267692</t>
  </si>
  <si>
    <t>261267694</t>
  </si>
  <si>
    <t>2021-10-25 00:43:59</t>
  </si>
  <si>
    <t>590368498</t>
  </si>
  <si>
    <t>2021-10-23 20:31:49</t>
  </si>
  <si>
    <t>265321304</t>
  </si>
  <si>
    <t>2021-10-23 19:48:10</t>
  </si>
  <si>
    <t>265318756</t>
  </si>
  <si>
    <t>2021-10-23 19:04:35</t>
  </si>
  <si>
    <t>265315852</t>
  </si>
  <si>
    <t>2021-10-22 10:01:49</t>
  </si>
  <si>
    <t>I72955676</t>
  </si>
  <si>
    <t>2021-10-22 09:06:09</t>
  </si>
  <si>
    <t>265138070</t>
  </si>
  <si>
    <t>2021-10-22 00:26:03</t>
  </si>
  <si>
    <t>591981640</t>
  </si>
  <si>
    <t>2021-10-21 23:38:00</t>
  </si>
  <si>
    <t>K00089559</t>
  </si>
  <si>
    <t>2021-10-21 18:01:41</t>
  </si>
  <si>
    <t>I73040736</t>
  </si>
  <si>
    <t>2021-10-21 17:54:21</t>
  </si>
  <si>
    <t>265050284</t>
  </si>
  <si>
    <t>2021-10-21 13:09:33</t>
  </si>
  <si>
    <t>265014488</t>
  </si>
  <si>
    <t>2021-10-19 22:16:20</t>
  </si>
  <si>
    <t>777-86-01189</t>
  </si>
  <si>
    <t>주식회사 이터널그룹</t>
  </si>
  <si>
    <t>191202</t>
  </si>
  <si>
    <t>269764492</t>
  </si>
  <si>
    <t>2021-10-19 20:57:27</t>
  </si>
  <si>
    <t>269758028</t>
  </si>
  <si>
    <t>2021-10-19 20:01:46</t>
  </si>
  <si>
    <t>I70203215</t>
  </si>
  <si>
    <t>2021-10-19 12:01:44</t>
  </si>
  <si>
    <t>I76289964</t>
  </si>
  <si>
    <t>2021-10-19 08:20:43</t>
  </si>
  <si>
    <t>K00007577</t>
  </si>
  <si>
    <t>2021-10-18 23:18:09</t>
  </si>
  <si>
    <t>269595076</t>
  </si>
  <si>
    <t>2021-10-18 17:01:57</t>
  </si>
  <si>
    <t>I70193814</t>
  </si>
  <si>
    <t>2021-10-18 15:28:55</t>
  </si>
  <si>
    <t>591345447</t>
  </si>
  <si>
    <t>2021-10-18 01:49:33</t>
  </si>
  <si>
    <t>591257040</t>
  </si>
  <si>
    <t>2021-10-18 01:01:51</t>
  </si>
  <si>
    <t>591247266</t>
  </si>
  <si>
    <t>2021-10-18 00:51:50</t>
  </si>
  <si>
    <t>591246588</t>
  </si>
  <si>
    <t>2021-10-18 00:51:09</t>
  </si>
  <si>
    <t>101405564</t>
  </si>
  <si>
    <t>2021-10-17 11:54:05</t>
  </si>
  <si>
    <t>269378628</t>
  </si>
  <si>
    <t>2021-10-17 11:01:53</t>
  </si>
  <si>
    <t>I73807803</t>
  </si>
  <si>
    <t>2021-10-16 21:17:56</t>
  </si>
  <si>
    <t>269360508</t>
  </si>
  <si>
    <t>2021-10-16 00:37:23</t>
  </si>
  <si>
    <t>591006860</t>
  </si>
  <si>
    <t>2021-10-15 15:46:09</t>
  </si>
  <si>
    <t>590947334</t>
  </si>
  <si>
    <t>2021-10-14 15:01:41</t>
  </si>
  <si>
    <t>I70209188</t>
  </si>
  <si>
    <t>2021-10-14 11:57:34</t>
  </si>
  <si>
    <t>590723447</t>
  </si>
  <si>
    <t>2021-10-13 22:43:27</t>
  </si>
  <si>
    <t>268943856</t>
  </si>
  <si>
    <t>2021-10-13 21:01:34</t>
  </si>
  <si>
    <t>I72843548</t>
  </si>
  <si>
    <t>2021-10-13 19:58:32</t>
  </si>
  <si>
    <t>268931656</t>
  </si>
  <si>
    <t>268931658</t>
  </si>
  <si>
    <t>2021-10-13 15:50:42</t>
  </si>
  <si>
    <t>590596181</t>
  </si>
  <si>
    <t>2021-10-12 20:43:57</t>
  </si>
  <si>
    <t>268758676</t>
  </si>
  <si>
    <t>2021-10-11 23:18:30</t>
  </si>
  <si>
    <t>268594276</t>
  </si>
  <si>
    <t>2021-10-11 23:03:05</t>
  </si>
  <si>
    <t>K00021691</t>
  </si>
  <si>
    <t>2021-10-11 23:01:37</t>
  </si>
  <si>
    <t>I74445217</t>
  </si>
  <si>
    <t>2021-10-11 22:47:47</t>
  </si>
  <si>
    <t>590318177</t>
  </si>
  <si>
    <t>2021-10-08 13:30:57</t>
  </si>
  <si>
    <t>K00050454</t>
  </si>
  <si>
    <t>2021-10-07 14:15:43</t>
  </si>
  <si>
    <t>591760092</t>
  </si>
  <si>
    <t>2021-10-03 14:01:39</t>
  </si>
  <si>
    <t>K00002343</t>
  </si>
  <si>
    <t>2021-10-01 12:35:56</t>
  </si>
  <si>
    <t>K00227051</t>
  </si>
  <si>
    <t>2021-10-01 12:32:57</t>
  </si>
  <si>
    <t>K00226013</t>
  </si>
  <si>
    <t>2021-10-01 09:46:25</t>
  </si>
  <si>
    <t>K00180800</t>
  </si>
  <si>
    <t>2021-09-30 17:10:18</t>
  </si>
  <si>
    <t>K00025771</t>
  </si>
  <si>
    <t>2021-09-29 15:21:08</t>
  </si>
  <si>
    <t>K00049984</t>
  </si>
  <si>
    <t>2021-09-29 15:21:07</t>
  </si>
  <si>
    <t>K00049980</t>
  </si>
  <si>
    <t>2021-09-28 19:01:50</t>
  </si>
  <si>
    <t>I72025703</t>
  </si>
  <si>
    <t>2021-09-28 17:09:21</t>
  </si>
  <si>
    <t>K00098502</t>
  </si>
  <si>
    <t>2021-09-28 17:09:09</t>
  </si>
  <si>
    <t>K00098419</t>
  </si>
  <si>
    <t>2021-09-27 23:00:19</t>
  </si>
  <si>
    <t>K00056196</t>
  </si>
  <si>
    <t>2021-09-26 21:56:03</t>
  </si>
  <si>
    <t>590000164</t>
  </si>
  <si>
    <t>2021-09-26 00:56:56</t>
  </si>
  <si>
    <t>266219878</t>
  </si>
  <si>
    <t>2021-09-24 10:32:32</t>
  </si>
  <si>
    <t>591654077</t>
  </si>
  <si>
    <t>구분</t>
  </si>
  <si>
    <t>name</t>
  </si>
  <si>
    <t>invoice_ok</t>
  </si>
  <si>
    <t>lookupVal</t>
  </si>
  <si>
    <t>Row Labels</t>
  </si>
  <si>
    <t>Grand Total</t>
  </si>
  <si>
    <t>Column Labels</t>
  </si>
  <si>
    <t>Sep</t>
  </si>
  <si>
    <t>Oct</t>
  </si>
  <si>
    <t>Nov</t>
  </si>
  <si>
    <t>Sum of 매입금액</t>
  </si>
  <si>
    <t>Sum of 출금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</si>
</sst>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9">
    <xf numFmtId="0" fontId="0" fillId="0" borderId="0" xfId="0"/>
    <xf numFmtId="22" fontId="0" fillId="0" borderId="0" xfId="0" applyNumberFormat="1"/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41" fontId="0" fillId="0" borderId="0" xfId="1" applyFont="1"/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3" fontId="0" fillId="2" borderId="1" xfId="0" applyNumberFormat="1" applyFill="1" applyBorder="1" applyAlignment="1">
      <alignment horizontal="right" vertical="center"/>
    </xf>
    <xf numFmtId="0" fontId="3" fillId="0" borderId="0" xfId="0" applyFont="1"/>
    <xf numFmtId="0" fontId="3" fillId="2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1" pivotButton="1" applyFont="1"/>
    <xf numFmtId="0" fontId="0" fillId="4" borderId="0" xfId="0" applyFill="1" applyAlignment="1">
      <alignment horizontal="left"/>
    </xf>
    <xf numFmtId="41" fontId="0" fillId="4" borderId="0" xfId="1" applyFont="1" applyFill="1"/>
    <xf numFmtId="0" fontId="0" fillId="4" borderId="0" xfId="0" applyFill="1"/>
  </cellXfs>
  <cellStyles count="2">
    <cellStyle name="Comma [0]" xfId="1" builtinId="6"/>
    <cellStyle name="Normal" xfId="0" builtinId="0"/>
  </cellStyles>
  <dxfs count="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ifer Aguirre" refreshedDate="44525.904495254632" createdVersion="7" refreshedVersion="7" minRefreshableVersion="3" recordCount="282" xr:uid="{8EC334C9-861C-6A4D-8821-DAA0D4F41E23}">
  <cacheSource type="worksheet">
    <worksheetSource ref="B1:AD283" sheet="마담거래내역"/>
  </cacheSource>
  <cacheFields count="30">
    <cacheField name="No" numFmtId="0">
      <sharedItems containsSemiMixedTypes="0" containsString="0" containsNumber="1" containsInteger="1" minValue="2" maxValue="549"/>
    </cacheField>
    <cacheField name="거래일시" numFmtId="22">
      <sharedItems containsSemiMixedTypes="0" containsNonDate="0" containsDate="1" containsString="0" minDate="2021-09-18T13:27:34" maxDate="2021-11-25T17:17:08" count="282">
        <d v="2021-10-22T12:12:02"/>
        <d v="2021-10-20T21:45:53"/>
        <d v="2021-11-23T13:31:09"/>
        <d v="2021-11-22T18:52:44"/>
        <d v="2021-11-18T17:35:25"/>
        <d v="2021-11-17T18:27:03"/>
        <d v="2021-11-16T12:26:03"/>
        <d v="2021-11-15T13:21:07"/>
        <d v="2021-11-15T12:51:41"/>
        <d v="2021-11-15T12:33:52"/>
        <d v="2021-11-14T18:30:30"/>
        <d v="2021-11-14T18:26:05"/>
        <d v="2021-11-14T18:22:15"/>
        <d v="2021-11-14T18:17:13"/>
        <d v="2021-11-13T22:21:14"/>
        <d v="2021-11-12T15:16:18"/>
        <d v="2021-11-11T22:22:10"/>
        <d v="2021-11-11T21:42:59"/>
        <d v="2021-11-11T21:37:20"/>
        <d v="2021-11-11T00:50:01"/>
        <d v="2021-11-11T00:39:42"/>
        <d v="2021-11-10T20:10:00"/>
        <d v="2021-11-10T14:29:44"/>
        <d v="2021-11-10T14:14:52"/>
        <d v="2021-11-09T21:48:40"/>
        <d v="2021-11-09T12:40:19"/>
        <d v="2021-11-09T12:35:34"/>
        <d v="2021-11-09T11:48:05"/>
        <d v="2021-11-08T20:11:27"/>
        <d v="2021-11-08T20:03:56"/>
        <d v="2021-11-08T14:03:11"/>
        <d v="2021-11-07T20:29:46"/>
        <d v="2021-11-07T20:18:49"/>
        <d v="2021-11-06T00:06:25"/>
        <d v="2021-11-05T23:41:54"/>
        <d v="2021-11-05T23:34:37"/>
        <d v="2021-11-05T23:24:39"/>
        <d v="2021-11-05T23:13:42"/>
        <d v="2021-11-05T23:06:48"/>
        <d v="2021-11-01T13:15:35"/>
        <d v="2021-10-31T11:51:31"/>
        <d v="2021-10-30T12:38:58"/>
        <d v="2021-10-21T19:52:41"/>
        <d v="2021-10-21T18:08:59"/>
        <d v="2021-10-21T17:09:43"/>
        <d v="2021-10-21T12:47:01"/>
        <d v="2021-10-21T12:02:39"/>
        <d v="2021-11-14T17:24:10"/>
        <d v="2021-11-12T14:06:49"/>
        <d v="2021-11-09T22:36:21"/>
        <d v="2021-11-08T14:54:02"/>
        <d v="2021-11-08T11:38:23"/>
        <d v="2021-11-04T16:10:17"/>
        <d v="2021-11-01T21:39:06"/>
        <d v="2021-10-31T22:14:19"/>
        <d v="2021-10-29T17:47:19"/>
        <d v="2021-10-29T10:27:29"/>
        <d v="2021-10-29T10:16:40"/>
        <d v="2021-10-29T10:05:54"/>
        <d v="2021-10-28T17:31:41"/>
        <d v="2021-10-28T15:27:06"/>
        <d v="2021-10-27T22:59:37"/>
        <d v="2021-10-19T20:08:06"/>
        <d v="2021-09-27T22:42:13"/>
        <d v="2021-09-22T20:45:37"/>
        <d v="2021-09-21T13:51:02"/>
        <d v="2021-09-19T15:26:36"/>
        <d v="2021-09-18T13:27:34"/>
        <d v="2021-11-25T17:17:08"/>
        <d v="2021-11-25T17:08:40"/>
        <d v="2021-11-17T18:02:46"/>
        <d v="2021-11-17T14:13:41"/>
        <d v="2021-11-15T13:18:42"/>
        <d v="2021-11-12T14:00:33"/>
        <d v="2021-11-08T20:00:01"/>
        <d v="2021-11-08T19:55:27"/>
        <d v="2021-11-05T16:09:09"/>
        <d v="2021-11-05T13:46:03"/>
        <d v="2021-11-05T13:39:11"/>
        <d v="2021-11-05T13:29:17"/>
        <d v="2021-11-05T13:19:43"/>
        <d v="2021-11-03T18:50:27"/>
        <d v="2021-11-03T13:24:47"/>
        <d v="2021-11-02T19:17:31"/>
        <d v="2021-11-01T16:14:57"/>
        <d v="2021-10-31T19:31:34"/>
        <d v="2021-10-31T15:38:21"/>
        <d v="2021-10-29T22:00:54"/>
        <d v="2021-10-28T22:12:38"/>
        <d v="2021-10-28T12:18:06"/>
        <d v="2021-10-27T21:06:20"/>
        <d v="2021-10-27T17:44:21"/>
        <d v="2021-10-27T17:25:58"/>
        <d v="2021-10-27T17:25:25"/>
        <d v="2021-10-27T17:17:21"/>
        <d v="2021-10-27T17:16:19"/>
        <d v="2021-10-25T19:58:57"/>
        <d v="2021-10-23T19:59:08"/>
        <d v="2021-10-20T10:53:42"/>
        <d v="2021-10-19T20:04:03"/>
        <d v="2021-10-18T01:24:39"/>
        <d v="2021-10-14T16:20:07"/>
        <d v="2021-10-14T15:50:31"/>
        <d v="2021-10-08T19:16:04"/>
        <d v="2021-10-06T18:16:04"/>
        <d v="2021-09-30T17:50:59"/>
        <d v="2021-09-22T18:02:53"/>
        <d v="2021-11-12T18:46:07"/>
        <d v="2021-11-12T14:16:05"/>
        <d v="2021-11-11T21:47:12"/>
        <d v="2021-11-10T14:07:30"/>
        <d v="2021-11-09T21:33:32"/>
        <d v="2021-11-09T11:09:15"/>
        <d v="2021-11-07T21:02:52"/>
        <d v="2021-11-07T20:22:55"/>
        <d v="2021-11-04T19:01:11"/>
        <d v="2021-11-02T23:39:05"/>
        <d v="2021-10-31T22:13:10"/>
        <d v="2021-10-31T11:52:31"/>
        <d v="2021-10-25T14:03:01"/>
        <d v="2021-10-22T15:06:56"/>
        <d v="2021-10-21T12:46:04"/>
        <d v="2021-10-20T15:01:18"/>
        <d v="2021-10-13T17:07:52"/>
        <d v="2021-10-13T17:04:10"/>
        <d v="2021-09-27T22:34:42"/>
        <d v="2021-09-26T17:57:59"/>
        <d v="2021-11-11T21:04:04"/>
        <d v="2021-11-05T21:34:40"/>
        <d v="2021-10-16T16:55:22"/>
        <d v="2021-10-15T13:36:36"/>
        <d v="2021-09-25T19:57:36"/>
        <d v="2021-11-08T14:58:25"/>
        <d v="2021-11-05T22:52:52"/>
        <d v="2021-11-05T14:04:18"/>
        <d v="2021-11-05T13:56:40"/>
        <d v="2021-11-04T19:16:27"/>
        <d v="2021-11-04T09:56:18"/>
        <d v="2021-11-03T13:39:21"/>
        <d v="2021-11-02T22:56:10"/>
        <d v="2021-11-02T22:45:30"/>
        <d v="2021-11-02T19:54:16"/>
        <d v="2021-11-02T19:45:28"/>
        <d v="2021-11-02T15:33:01"/>
        <d v="2021-10-31T11:37:35"/>
        <d v="2021-10-30T12:22:25"/>
        <d v="2021-10-29T11:47:39"/>
        <d v="2021-10-27T20:13:01"/>
        <d v="2021-10-27T17:51:00"/>
        <d v="2021-10-25T11:17:18"/>
        <d v="2021-10-24T12:39:00"/>
        <d v="2021-10-22T15:57:08"/>
        <d v="2021-10-22T13:05:11"/>
        <d v="2021-10-22T12:54:36"/>
        <d v="2021-10-19T11:21:51"/>
        <d v="2021-10-18T22:27:13"/>
        <d v="2021-10-18T20:12:31"/>
        <d v="2021-10-18T12:09:44"/>
        <d v="2021-10-18T12:06:10"/>
        <d v="2021-10-15T13:33:01"/>
        <d v="2021-10-14T17:15:41"/>
        <d v="2021-10-13T17:13:19"/>
        <d v="2021-09-22T21:39:32"/>
        <d v="2021-09-18T13:35:20"/>
        <d v="2021-11-24T11:14:36"/>
        <d v="2021-11-23T16:08:24"/>
        <d v="2021-11-23T14:49:06"/>
        <d v="2021-11-22T18:58:14"/>
        <d v="2021-11-22T18:55:27"/>
        <d v="2021-11-22T18:21:56"/>
        <d v="2021-11-22T17:55:54"/>
        <d v="2021-11-19T18:01:08"/>
        <d v="2021-11-17T18:49:35"/>
        <d v="2021-11-17T16:41:08"/>
        <d v="2021-11-17T11:48:52"/>
        <d v="2021-11-16T17:05:33"/>
        <d v="2021-11-16T16:07:11"/>
        <d v="2021-11-16T16:01:55"/>
        <d v="2021-11-15T15:16:17"/>
        <d v="2021-11-15T13:48:30"/>
        <d v="2021-11-15T12:22:07"/>
        <d v="2021-11-13T22:12:57"/>
        <d v="2021-11-13T21:57:25"/>
        <d v="2021-11-13T21:48:09"/>
        <d v="2021-11-13T21:33:30"/>
        <d v="2021-11-12T14:18:39"/>
        <d v="2021-11-12T14:10:37"/>
        <d v="2021-11-12T12:25:14"/>
        <d v="2021-11-11T21:33:09"/>
        <d v="2021-11-11T21:30:42"/>
        <d v="2021-11-11T15:15:45"/>
        <d v="2021-11-10T14:23:06"/>
        <d v="2021-11-09T12:00:53"/>
        <d v="2021-11-09T11:54:09"/>
        <d v="2021-11-09T11:43:17"/>
        <d v="2021-11-09T11:34:37"/>
        <d v="2021-11-09T11:25:20"/>
        <d v="2021-11-09T11:16:27"/>
        <d v="2021-11-04T20:41:28"/>
        <d v="2021-10-30T13:37:23"/>
        <d v="2021-10-30T13:36:39"/>
        <d v="2021-10-30T12:30:54"/>
        <d v="2021-10-20T21:02:08"/>
        <d v="2021-11-02T19:24:27"/>
        <d v="2021-11-01T22:38:26"/>
        <d v="2021-10-28T23:18:57"/>
        <d v="2021-10-25T13:58:33"/>
        <d v="2021-10-04T17:57:13"/>
        <d v="2021-09-27T15:09:31"/>
        <d v="2021-10-31T20:42:49"/>
        <d v="2021-10-30T15:10:51"/>
        <d v="2021-10-28T12:01:54"/>
        <d v="2021-10-27T23:37:12"/>
        <d v="2021-10-27T21:26:33"/>
        <d v="2021-10-26T21:41:00"/>
        <d v="2021-10-19T16:43:35"/>
        <d v="2021-10-19T16:37:23"/>
        <d v="2021-10-18T22:43:12"/>
        <d v="2021-10-08T20:10:25"/>
        <d v="2021-10-07T14:00:12"/>
        <d v="2021-09-22T13:50:28"/>
        <d v="2021-11-15T15:05:36"/>
        <d v="2021-11-10T12:04:58"/>
        <d v="2021-11-07T21:59:09"/>
        <d v="2021-11-03T13:31:45"/>
        <d v="2021-11-03T11:45:06"/>
        <d v="2021-11-02T23:33:35"/>
        <d v="2021-10-27T01:06:14"/>
        <d v="2021-10-23T22:53:09"/>
        <d v="2021-10-22T15:46:15"/>
        <d v="2021-10-22T12:48:17"/>
        <d v="2021-09-29T13:57:45"/>
        <d v="2021-09-28T16:40:28"/>
        <d v="2021-09-28T14:05:56"/>
        <d v="2021-10-30T12:21:22"/>
        <d v="2021-10-26T17:31:51"/>
        <d v="2021-10-23T19:41:22"/>
        <d v="2021-09-30T17:44:04"/>
        <d v="2021-11-16T12:39:12"/>
        <d v="2021-11-16T11:30:56"/>
        <d v="2021-11-11T00:44:46"/>
        <d v="2021-11-09T22:30:48"/>
        <d v="2021-11-08T14:30:21"/>
        <d v="2021-11-05T22:57:03"/>
        <d v="2021-11-05T21:10:01"/>
        <d v="2021-11-04T20:36:34"/>
        <d v="2021-11-03T11:39:58"/>
        <d v="2021-11-02T23:26:13"/>
        <d v="2021-11-02T19:32:26"/>
        <d v="2021-11-01T18:01:31"/>
        <d v="2021-10-29T19:06:34"/>
        <d v="2021-10-29T16:36:08"/>
        <d v="2021-10-29T00:24:50"/>
        <d v="2021-10-26T12:04:02"/>
        <d v="2021-10-26T11:57:50"/>
        <d v="2021-10-26T11:50:02"/>
        <d v="2021-10-25T15:47:29"/>
        <d v="2021-10-24T12:37:56"/>
        <d v="2021-10-23T20:44:17"/>
        <d v="2021-10-22T23:26:21"/>
        <d v="2021-10-22T13:03:06"/>
        <d v="2021-10-21T21:54:30"/>
        <d v="2021-10-21T16:39:08"/>
        <d v="2021-10-19T10:23:50"/>
        <d v="2021-10-18T21:03:33"/>
        <d v="2021-10-18T16:41:54"/>
        <d v="2021-09-26T13:08:11"/>
        <d v="2021-10-21T16:34:20"/>
        <d v="2021-10-20T21:43:32"/>
        <d v="2021-10-20T21:41:11"/>
        <d v="2021-11-02T19:40:03"/>
        <d v="2021-10-24T19:14:02"/>
        <d v="2021-10-20T21:28:25"/>
        <d v="2021-10-19T10:13:00"/>
        <d v="2021-10-17T15:37:49"/>
        <d v="2021-11-05T13:51:57"/>
        <d v="2021-11-02T23:45:32"/>
        <d v="2021-10-29T00:18:01"/>
        <d v="2021-10-23T19:06:39"/>
        <d v="2021-10-15T11:45:04"/>
        <d v="2021-09-28T14:02:28"/>
        <d v="2021-09-19T11:02:19"/>
      </sharedItems>
      <fieldGroup par="29" base="1">
        <rangePr groupBy="days" startDate="2021-09-18T13:27:34" endDate="2021-11-25T17:17:08"/>
        <groupItems count="368">
          <s v="&lt;2021/09/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1/11/25"/>
        </groupItems>
      </fieldGroup>
    </cacheField>
    <cacheField name="출금" numFmtId="41">
      <sharedItems containsSemiMixedTypes="0" containsString="0" containsNumber="1" containsInteger="1" minValue="0" maxValue="1540000"/>
    </cacheField>
    <cacheField name="입금" numFmtId="41">
      <sharedItems containsSemiMixedTypes="0" containsString="0" containsNumber="1" containsInteger="1" minValue="0" maxValue="613500"/>
    </cacheField>
    <cacheField name="amount" numFmtId="41">
      <sharedItems containsSemiMixedTypes="0" containsString="0" containsNumber="1" containsInteger="1" minValue="-613500" maxValue="1540000" count="155">
        <n v="16000"/>
        <n v="77000"/>
        <n v="245000"/>
        <n v="58000"/>
        <n v="-22000"/>
        <n v="35000"/>
        <n v="113000"/>
        <n v="278000"/>
        <n v="223000"/>
        <n v="55000"/>
        <n v="583000"/>
        <n v="201000"/>
        <n v="171000"/>
        <n v="110000"/>
        <n v="402000"/>
        <n v="-33000"/>
        <n v="45000"/>
        <n v="48000"/>
        <n v="279000"/>
        <n v="133350"/>
        <n v="773000"/>
        <n v="396800"/>
        <n v="273600"/>
        <n v="-597000"/>
        <n v="597000"/>
        <n v="209250"/>
        <n v="100350"/>
        <n v="200670"/>
        <n v="305800"/>
        <n v="163350"/>
        <n v="308800"/>
        <n v="113550"/>
        <n v="393800"/>
        <n v="119600"/>
        <n v="68175"/>
        <n v="153150"/>
        <n v="150150"/>
        <n v="153450"/>
        <n v="127380"/>
        <n v="109000"/>
        <n v="57900"/>
        <n v="139000"/>
        <n v="136000"/>
        <n v="63390"/>
        <n v="78000"/>
        <n v="94000"/>
        <n v="398000"/>
        <n v="89000"/>
        <n v="99800"/>
        <n v="109800"/>
        <n v="54900"/>
        <n v="96800"/>
        <n v="215000"/>
        <n v="112800"/>
        <n v="296400"/>
        <n v="83000"/>
        <n v="106800"/>
        <n v="199000"/>
        <n v="125235"/>
        <n v="85800"/>
        <n v="75800"/>
        <n v="-577500"/>
        <n v="577500"/>
        <n v="330800"/>
        <n v="-613500"/>
        <n v="613500"/>
        <n v="292600"/>
        <n v="159750"/>
        <n v="233670"/>
        <n v="295600"/>
        <n v="163600"/>
        <n v="232350"/>
        <n v="106950"/>
        <n v="166350"/>
        <n v="97350"/>
        <n v="265350"/>
        <n v="68830"/>
        <n v="90450"/>
        <n v="286470"/>
        <n v="352800"/>
        <n v="89620"/>
        <n v="130350"/>
        <n v="93750"/>
        <n v="154800"/>
        <n v="90750"/>
        <n v="-213870"/>
        <n v="156750"/>
        <n v="73950"/>
        <n v="120780"/>
        <n v="213870"/>
        <n v="123780"/>
        <n v="198800"/>
        <n v="196350"/>
        <n v="199350"/>
        <n v="326700"/>
        <n v="329700"/>
        <n v="266340"/>
        <n v="134670"/>
        <n v="101830"/>
        <n v="126750"/>
        <n v="-55000"/>
        <n v="443000"/>
        <n v="-245000"/>
        <n v="243000"/>
        <n v="330000"/>
        <n v="333000"/>
        <n v="20000"/>
        <n v="38000"/>
        <n v="122000"/>
        <n v="226000"/>
        <n v="146000"/>
        <n v="73000"/>
        <n v="125000"/>
        <n v="53000"/>
        <n v="128000"/>
        <n v="138000"/>
        <n v="580500"/>
        <n v="1540000"/>
        <n v="234000"/>
        <n v="199900"/>
        <n v="227700"/>
        <n v="116700"/>
        <n v="179700"/>
        <n v="182700"/>
        <n v="302000"/>
        <n v="59700"/>
        <n v="230400"/>
        <n v="74700"/>
        <n v="134700"/>
        <n v="299670"/>
        <n v="296670"/>
        <n v="311850"/>
        <n v="331350"/>
        <n v="252150"/>
        <n v="84670"/>
        <n v="55500"/>
        <n v="122620"/>
        <n v="40900"/>
        <n v="230670"/>
        <n v="509000"/>
        <n v="514500"/>
        <n v="464340"/>
        <n v="303300"/>
        <n v="553000"/>
        <n v="298350"/>
        <n v="395700"/>
        <n v="256000"/>
        <n v="189750"/>
        <n v="253000"/>
        <n v="101175"/>
        <n v="40000"/>
        <n v="641000"/>
        <n v="146550"/>
        <n v="295350"/>
        <n v="91930"/>
      </sharedItems>
    </cacheField>
    <cacheField name="거래후 잔액" numFmtId="0">
      <sharedItems containsSemiMixedTypes="0" containsString="0" containsNumber="1" containsInteger="1" minValue="4052402" maxValue="114597411"/>
    </cacheField>
    <cacheField name="거래내용" numFmtId="0">
      <sharedItems/>
    </cacheField>
    <cacheField name="상대계좌번호" numFmtId="0">
      <sharedItems containsBlank="1" containsMixedTypes="1" containsNumber="1" containsInteger="1" minValue="110499442530" maxValue="86860101315821"/>
    </cacheField>
    <cacheField name="상대은행" numFmtId="0">
      <sharedItems/>
    </cacheField>
    <cacheField name="거래구분" numFmtId="0">
      <sharedItems/>
    </cacheField>
    <cacheField name="수표어음금액" numFmtId="0">
      <sharedItems containsSemiMixedTypes="0" containsString="0" containsNumber="1" containsInteger="1" minValue="0" maxValue="0"/>
    </cacheField>
    <cacheField name="CMS코드" numFmtId="0">
      <sharedItems containsNonDate="0" containsString="0" containsBlank="1"/>
    </cacheField>
    <cacheField name="biz_reg_no" numFmtId="0">
      <sharedItems count="16">
        <s v="135-20-84906"/>
        <s v="222-10-13176"/>
        <s v="295-01-01638"/>
        <s v="339-20-00454"/>
        <s v="367-07-00159"/>
        <s v="368-04-00243"/>
        <s v="457-16-00207"/>
        <s v="498-53-00203"/>
        <s v="545-06-00368"/>
        <s v="618-12-22619"/>
        <s v="653-20-00248"/>
        <s v="669-06-00892"/>
        <s v="693-18-00184"/>
        <s v="696-02-02201"/>
        <s v="713-51-00132"/>
        <s v="795-21-00587"/>
      </sharedItems>
    </cacheField>
    <cacheField name="name" numFmtId="0">
      <sharedItems/>
    </cacheField>
    <cacheField name="lookupVal" numFmtId="0">
      <sharedItems/>
    </cacheField>
    <cacheField name="invoice_ok" numFmtId="0">
      <sharedItems/>
    </cacheField>
    <cacheField name="상대계좌예금주명" numFmtId="0">
      <sharedItems/>
    </cacheField>
    <cacheField name="상대계좌번호_2" numFmtId="0">
      <sharedItems containsMixedTypes="1" containsNumber="1" containsInteger="1" minValue="110499442530" maxValue="86860101315821"/>
    </cacheField>
    <cacheField name="Unnamed: 0" numFmtId="0">
      <sharedItems containsString="0" containsBlank="1" containsNumber="1" containsInteger="1" minValue="1" maxValue="367"/>
    </cacheField>
    <cacheField name="transferred_at" numFmtId="0">
      <sharedItems containsNonDate="0" containsDate="1" containsString="0" containsBlank="1" minDate="2021-09-30T17:44:04" maxDate="2021-11-25T17:17:08"/>
    </cacheField>
    <cacheField name="transfer_amount" numFmtId="0">
      <sharedItems containsString="0" containsBlank="1" containsNumber="1" containsInteger="1" minValue="16000" maxValue="641000"/>
    </cacheField>
    <cacheField name="bank" numFmtId="0">
      <sharedItems containsBlank="1"/>
    </cacheField>
    <cacheField name="account_no" numFmtId="0">
      <sharedItems containsBlank="1" containsMixedTypes="1" containsNumber="1" containsInteger="1" minValue="110499442530" maxValue="86860101315821"/>
    </cacheField>
    <cacheField name="user" numFmtId="0">
      <sharedItems containsBlank="1"/>
    </cacheField>
    <cacheField name="memo" numFmtId="0">
      <sharedItems containsBlank="1"/>
    </cacheField>
    <cacheField name="account_holder" numFmtId="0">
      <sharedItems containsBlank="1"/>
    </cacheField>
    <cacheField name="tranfer_type" numFmtId="0">
      <sharedItems containsBlank="1"/>
    </cacheField>
    <cacheField name="account_type" numFmtId="0">
      <sharedItems/>
    </cacheField>
    <cacheField name="account_no_2" numFmtId="0">
      <sharedItems containsString="0" containsBlank="1" containsNumber="1" containsInteger="1" minValue="110499442530" maxValue="86860101315821"/>
    </cacheField>
    <cacheField name="Months" numFmtId="0" databaseField="0">
      <fieldGroup base="1">
        <rangePr groupBy="months" startDate="2021-09-18T13:27:34" endDate="2021-11-25T17:17:08"/>
        <groupItems count="14">
          <s v="&lt;2021/09/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/11/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ifer Aguirre" refreshedDate="44525.905535300924" createdVersion="7" refreshedVersion="7" minRefreshableVersion="3" recordCount="331" xr:uid="{35B7CEAD-88B1-4842-869A-ACFE012B1E98}">
  <cacheSource type="worksheet">
    <worksheetSource ref="A1:P332" sheet="현금영수증"/>
  </cacheSource>
  <cacheFields count="16">
    <cacheField name="lookupVal" numFmtId="0">
      <sharedItems/>
    </cacheField>
    <cacheField name="매입일시" numFmtId="0">
      <sharedItems count="274">
        <s v="2021-11-14 17:57:07"/>
        <s v="2021-11-12 00:41:00"/>
        <s v="2021-11-08 13:59:36"/>
        <s v="2021-11-05 18:27:59"/>
        <s v="2021-11-04 19:59:01"/>
        <s v="2021-11-03 12:34:00"/>
        <s v="2021-11-01 21:26:34"/>
        <s v="2021-11-21 21:30:15"/>
        <s v="2021-11-21 21:30:12"/>
        <s v="2021-11-21 21:30:01"/>
        <s v="2021-11-21 21:29:58"/>
        <s v="2021-11-21 20:15:07"/>
        <s v="2021-11-21 20:15:05"/>
        <s v="2021-11-21 20:15:03"/>
        <s v="2021-11-21 20:15:01"/>
        <s v="2021-11-21 20:15:00"/>
        <s v="2021-11-21 20:14:57"/>
        <s v="2021-10-30 17:47:21"/>
        <s v="2021-10-29 10:32:42"/>
        <s v="2021-10-28 11:43:59"/>
        <s v="2021-11-19 14:38:57"/>
        <s v="2021-11-19 14:38:55"/>
        <s v="2021-11-19 14:37:07"/>
        <s v="2021-11-19 14:37:06"/>
        <s v="2021-11-18 18:01:21"/>
        <s v="2021-11-18 18:01:19"/>
        <s v="2021-11-18 18:01:00"/>
        <s v="2021-11-18 18:00:59"/>
        <s v="2021-11-18 18:00:58"/>
        <s v="2021-11-18 18:00:55"/>
        <s v="2021-11-18 18:00:54"/>
        <s v="2021-11-18 18:00:53"/>
        <s v="2021-11-18 18:00:51"/>
        <s v="2021-11-18 18:00:49"/>
        <s v="2021-11-18 18:00:48"/>
        <s v="2021-11-18 18:00:47"/>
        <s v="2021-11-18 18:00:43"/>
        <s v="2021-11-18 18:00:41"/>
        <s v="2021-11-18 18:00:37"/>
        <s v="2021-11-18 18:00:36"/>
        <s v="2021-11-18 18:00:34"/>
        <s v="2021-11-18 18:00:32"/>
        <s v="2021-11-18 18:00:31"/>
        <s v="2021-11-18 18:00:30"/>
        <s v="2021-11-18 18:00:28"/>
        <s v="2021-11-18 17:58:33"/>
        <s v="2021-10-28 00:08:52"/>
        <s v="2021-10-27 18:41:50"/>
        <s v="2021-11-18 15:12:53"/>
        <s v="2021-11-18 15:12:52"/>
        <s v="2021-11-18 15:10:28"/>
        <s v="2021-11-18 15:10:25"/>
        <s v="2021-11-18 15:10:24"/>
        <s v="2021-11-18 15:10:22"/>
        <s v="2021-11-18 15:10:21"/>
        <s v="2021-11-18 15:10:20"/>
        <s v="2021-10-27 12:50:33"/>
        <s v="2021-10-26 11:25:06"/>
        <s v="2021-10-25 13:45:27"/>
        <s v="2021-11-17 12:44:33"/>
        <s v="2021-11-17 12:44:32"/>
        <s v="2021-11-17 12:44:31"/>
        <s v="2021-11-17 12:44:20"/>
        <s v="2021-11-17 12:43:42"/>
        <s v="2021-11-17 12:43:41"/>
        <s v="2021-11-17 12:43:36"/>
        <s v="2021-11-17 12:43:34"/>
        <s v="2021-11-17 12:43:31"/>
        <s v="2021-11-17 12:06:58"/>
        <s v="2021-11-17 12:06:54"/>
        <s v="2021-11-17 12:06:03"/>
        <s v="2021-11-17 12:06:02"/>
        <s v="2021-11-17 12:05:35"/>
        <s v="2021-11-17 12:05:30"/>
        <s v="2021-11-17 12:05:27"/>
        <s v="2021-11-17 11:48:15"/>
        <s v="2021-11-17 11:48:14"/>
        <s v="2021-11-17 11:47:44"/>
        <s v="2021-10-23 19:48:10"/>
        <s v="2021-10-21 13:09:33"/>
        <s v="2021-10-19 20:57:27"/>
        <s v="2021-10-16 21:17:56"/>
        <s v="2021-10-13 22:43:27"/>
        <s v="2021-11-12 15:42:52"/>
        <s v="2021-11-12 15:42:51"/>
        <s v="2021-11-12 15:42:50"/>
        <s v="2021-11-12 15:42:47"/>
        <s v="2021-11-12 15:42:46"/>
        <s v="2021-11-12 15:42:44"/>
        <s v="2021-11-12 15:42:43"/>
        <s v="2021-11-12 15:42:42"/>
        <s v="2021-10-13 19:58:32"/>
        <s v="2021-10-12 20:43:57"/>
        <s v="2021-09-26 00:56:56"/>
        <s v="2021-11-22 18:10:22"/>
        <s v="2021-11-19 18:13:20"/>
        <s v="2021-11-09 19:13:38"/>
        <s v="2021-11-09 19:13:37"/>
        <s v="2021-11-09 19:13:35"/>
        <s v="2021-11-09 19:13:34"/>
        <s v="2021-11-19 17:54:17"/>
        <s v="2021-11-09 13:46:00"/>
        <s v="2021-11-09 13:45:58"/>
        <s v="2021-11-09 13:45:57"/>
        <s v="2021-11-09 13:45:37"/>
        <s v="2021-11-09 13:45:34"/>
        <s v="2021-11-09 13:45:33"/>
        <s v="2021-11-09 13:45:32"/>
        <s v="2021-11-09 13:45:27"/>
        <s v="2021-11-09 13:45:25"/>
        <s v="2021-11-09 10:12:25"/>
        <s v="2021-11-09 10:12:24"/>
        <s v="2021-11-09 00:59:47"/>
        <s v="2021-11-09 00:59:41"/>
        <s v="2021-11-09 00:59:40"/>
        <s v="2021-11-09 00:59:30"/>
        <s v="2021-11-18 17:43:11"/>
        <s v="2021-11-18 16:06:41"/>
        <s v="2021-11-17 17:23:15"/>
        <s v="2021-11-17 08:54:22"/>
        <s v="2021-11-10 12:21:43"/>
        <s v="2021-11-09 21:55:17"/>
        <s v="2021-11-07 21:42:53"/>
        <s v="2021-11-05 14:56:54"/>
        <s v="2021-11-03 18:38:41"/>
        <s v="2021-11-02 18:29:36"/>
        <s v="2021-10-23 20:31:49"/>
        <s v="2021-10-18 23:18:09"/>
        <s v="2021-10-17 11:54:05"/>
        <s v="2021-10-11 23:18:30"/>
        <s v="2021-11-17 08:50:36"/>
        <s v="2021-11-05 16:13:48"/>
        <s v="2021-11-05 16:13:46"/>
        <s v="2021-11-22 18:07:07"/>
        <s v="2021-11-23 19:01:34"/>
        <s v="2021-11-05 22:01:37"/>
        <s v="2021-11-03 12:01:40"/>
        <s v="2021-10-30 00:01:52"/>
        <s v="2021-10-29 03:01:35"/>
        <s v="2021-10-28 12:01:56"/>
        <s v="2021-10-25 20:01:33"/>
        <s v="2021-11-02 21:21:22"/>
        <s v="2021-11-02 21:21:20"/>
        <s v="2021-11-02 21:21:14"/>
        <s v="2021-11-02 21:21:13"/>
        <s v="2021-11-02 21:21:09"/>
        <s v="2021-11-02 21:21:07"/>
        <s v="2021-11-02 21:21:06"/>
        <s v="2021-11-02 21:21:02"/>
        <s v="2021-11-02 21:20:58"/>
        <s v="2021-11-02 21:20:57"/>
        <s v="2021-11-02 21:20:56"/>
        <s v="2021-11-02 21:20:55"/>
        <s v="2021-11-02 21:20:52"/>
        <s v="2021-11-02 21:20:51"/>
        <s v="2021-10-22 10:01:49"/>
        <s v="2021-10-21 18:01:41"/>
        <s v="2021-10-19 20:01:46"/>
        <s v="2021-10-19 12:01:44"/>
        <s v="2021-10-18 17:01:57"/>
        <s v="2021-10-17 11:01:53"/>
        <s v="2021-10-31 23:59:59"/>
        <s v="2021-10-31 23:10:59"/>
        <s v="2021-10-31 23:10:56"/>
        <s v="2021-10-31 23:10:55"/>
        <s v="2021-10-31 20:52:53"/>
        <s v="2021-10-31 19:43:05"/>
        <s v="2021-10-31 13:54:02"/>
        <s v="2021-10-31 13:53:58"/>
        <s v="2021-10-31 13:53:55"/>
        <s v="2021-10-31 13:53:49"/>
        <s v="2021-10-31 13:40:22"/>
        <s v="2021-10-14 15:01:41"/>
        <s v="2021-10-30 09:12:44"/>
        <s v="2021-10-13 21:01:34"/>
        <s v="2021-10-11 23:01:37"/>
        <s v="2021-10-29 20:06:57"/>
        <s v="2021-10-29 20:06:54"/>
        <s v="2021-10-29 19:38:08"/>
        <s v="2021-10-29 19:38:05"/>
        <s v="2021-10-29 19:38:04"/>
        <s v="2021-09-28 19:01:50"/>
        <s v="2021-11-08 13:25:30"/>
        <s v="2021-10-28 18:09:57"/>
        <s v="2021-10-28 18:05:07"/>
        <s v="2021-10-28 15:56:29"/>
        <s v="2021-10-28 15:55:51"/>
        <s v="2021-10-28 15:55:50"/>
        <s v="2021-11-24 01:35:57"/>
        <s v="2021-11-17 17:26:43"/>
        <s v="2021-11-13 22:31:35"/>
        <s v="2021-11-11 13:59:44"/>
        <s v="2021-11-09 14:12:13"/>
        <s v="2021-10-27 14:29:57"/>
        <s v="2021-10-27 14:29:56"/>
        <s v="2021-10-27 14:29:51"/>
        <s v="2021-11-08 13:52:14"/>
        <s v="2021-10-27 11:42:44"/>
        <s v="2021-10-27 11:42:34"/>
        <s v="2021-10-27 11:42:33"/>
        <s v="2021-10-27 11:42:31"/>
        <s v="2021-10-27 11:42:30"/>
        <s v="2021-10-27 11:42:29"/>
        <s v="2021-10-27 11:42:28"/>
        <s v="2021-10-27 11:42:27"/>
        <s v="2021-10-26 20:56:18"/>
        <s v="2021-10-26 14:42:40"/>
        <s v="2021-10-26 14:42:38"/>
        <s v="2021-11-07 20:50:48"/>
        <s v="2021-11-07 20:43:21"/>
        <s v="2021-11-02 00:14:49"/>
        <s v="2021-11-01 22:36:29"/>
        <s v="2021-11-01 13:32:30"/>
        <s v="2021-10-25 16:29:35"/>
        <s v="2021-10-25 16:29:34"/>
        <s v="2021-10-25 16:29:17"/>
        <s v="2021-10-25 16:29:16"/>
        <s v="2021-10-27 15:25:26"/>
        <s v="2021-10-25 22:47:21"/>
        <s v="2021-10-25 00:43:59"/>
        <s v="2021-10-22 00:26:03"/>
        <s v="2021-10-18 01:01:51"/>
        <s v="2021-10-16 00:37:23"/>
        <s v="2021-10-13 15:50:42"/>
        <s v="2021-10-07 14:15:43"/>
        <s v="2021-09-26 21:56:03"/>
        <s v="2021-10-21 23:38:00"/>
        <s v="2021-11-09 22:11:29"/>
        <s v="2021-11-17 17:14:15"/>
        <s v="2021-11-10 16:49:47"/>
        <s v="2021-10-18 01:49:33"/>
        <s v="2021-10-15 15:46:09"/>
        <s v="2021-10-14 11:57:34"/>
        <s v="2021-10-11 22:47:47"/>
        <s v="2021-10-19 08:20:43"/>
        <s v="2021-11-12 12:55:39"/>
        <s v="2021-10-30 01:30:28"/>
        <s v="2021-10-18 00:51:09"/>
        <s v="2021-11-08 21:04:07"/>
        <s v="2021-10-23 19:04:35"/>
        <s v="2021-10-22 09:06:09"/>
        <s v="2021-10-21 17:54:21"/>
        <s v="2021-11-23 14:42:35"/>
        <s v="2021-11-22 14:17:13"/>
        <s v="2021-11-08 20:52:57"/>
        <s v="2021-11-08 11:39:07"/>
        <s v="2021-11-07 22:05:24"/>
        <s v="2021-11-07 21:52:14"/>
        <s v="2021-11-07 21:47:46"/>
        <s v="2021-11-03 18:25:08"/>
        <s v="2021-11-02 12:35:38"/>
        <s v="2021-10-18 00:51:50"/>
        <s v="2021-09-24 10:32:32"/>
        <s v="2021-11-23 14:33:26"/>
        <s v="2021-11-23 14:13:39"/>
        <s v="2021-10-11 23:03:05"/>
        <s v="2021-11-17 14:10:23"/>
        <s v="2021-11-14 17:23:12"/>
        <s v="2021-10-08 13:30:57"/>
        <s v="2021-11-13 17:05:33"/>
        <s v="2021-10-03 14:01:39"/>
        <s v="2021-10-01 12:35:56"/>
        <s v="2021-10-01 12:32:57"/>
        <s v="2021-10-01 09:46:25"/>
        <s v="2021-09-30 17:10:18"/>
        <s v="2021-09-29 15:21:08"/>
        <s v="2021-09-29 15:21:07"/>
        <s v="2021-10-19 22:16:20"/>
        <s v="2021-09-28 17:09:21"/>
        <s v="2021-09-28 17:09:09"/>
        <s v="2021-09-27 23:00:19"/>
        <s v="2021-10-25 16:36:35"/>
        <s v="2021-11-06 15:56:41"/>
        <s v="2021-10-18 15:28:55"/>
      </sharedItems>
    </cacheField>
    <cacheField name="사용자명" numFmtId="0">
      <sharedItems/>
    </cacheField>
    <cacheField name="가맹점_x000a_사업자번호" numFmtId="0">
      <sharedItems count="32">
        <s v="120-81-26337"/>
        <s v="795-21-00587"/>
        <s v="339-20-00454"/>
        <s v="498-53-00203"/>
        <s v="457-16-00207"/>
        <s v="693-18-00184"/>
        <s v="653-20-00248"/>
        <s v="367-07-00159"/>
        <s v="222-10-13176"/>
        <s v="211-81-19302"/>
        <s v="295-01-01638"/>
        <s v="618-12-22619"/>
        <s v="669-06-00892"/>
        <s v="120-81-84619"/>
        <s v="545-06-00368"/>
        <s v="211-86-40964"/>
        <s v="201-81-53657"/>
        <s v="696-02-02201"/>
        <s v="713-51-00132"/>
        <s v="368-04-00243"/>
        <s v="211-81-39521"/>
        <s v="135-20-84906"/>
        <s v="114-81-72568"/>
        <s v="211-86-58580"/>
        <s v="120-86-49655"/>
        <s v="101-85-43600"/>
        <s v="211-87-87724"/>
        <s v="569-86-01308"/>
        <s v="214-81-98102"/>
        <s v="777-86-01189"/>
        <s v="130-15-98565"/>
        <s v="120-88-00767"/>
      </sharedItems>
    </cacheField>
    <cacheField name="구분" numFmtId="0">
      <sharedItems/>
    </cacheField>
    <cacheField name="가맹점명" numFmtId="0">
      <sharedItems/>
    </cacheField>
    <cacheField name="업종코드" numFmtId="0">
      <sharedItems/>
    </cacheField>
    <cacheField name="업종명" numFmtId="0">
      <sharedItems/>
    </cacheField>
    <cacheField name="공급가액" numFmtId="3">
      <sharedItems containsSemiMixedTypes="0" containsString="0" containsNumber="1" containsInteger="1" minValue="4545" maxValue="1400000"/>
    </cacheField>
    <cacheField name="부가세" numFmtId="3">
      <sharedItems containsSemiMixedTypes="0" containsString="0" containsNumber="1" containsInteger="1" minValue="455" maxValue="140000"/>
    </cacheField>
    <cacheField name="봉사료" numFmtId="3">
      <sharedItems containsSemiMixedTypes="0" containsString="0" containsNumber="1" containsInteger="1" minValue="0" maxValue="0"/>
    </cacheField>
    <cacheField name="매입금액" numFmtId="3">
      <sharedItems containsSemiMixedTypes="0" containsString="0" containsNumber="1" containsInteger="1" minValue="5000" maxValue="1540000" count="214">
        <n v="333600"/>
        <n v="165000"/>
        <n v="314650"/>
        <n v="357000"/>
        <n v="5000"/>
        <n v="261000"/>
        <n v="358000"/>
        <n v="100350"/>
        <n v="97350"/>
        <n v="213870"/>
        <n v="109000"/>
        <n v="89000"/>
        <n v="99800"/>
        <n v="78000"/>
        <n v="94000"/>
        <n v="398000"/>
        <n v="63390"/>
        <n v="139000"/>
        <n v="153000"/>
        <n v="419400"/>
        <n v="173460"/>
        <n v="201000"/>
        <n v="38000"/>
        <n v="122000"/>
        <n v="134670"/>
        <n v="233670"/>
        <n v="266340"/>
        <n v="326700"/>
        <n v="329700"/>
        <n v="199350"/>
        <n v="196350"/>
        <n v="198800"/>
        <n v="123780"/>
        <n v="120780"/>
        <n v="232350"/>
        <n v="150150"/>
        <n v="93750"/>
        <n v="200670"/>
        <n v="73950"/>
        <n v="156750"/>
        <n v="90750"/>
        <n v="154800"/>
        <n v="130350"/>
        <n v="230670"/>
        <n v="177000"/>
        <n v="296670"/>
        <n v="299670"/>
        <n v="163600"/>
        <n v="295600"/>
        <n v="159750"/>
        <n v="292600"/>
        <n v="330800"/>
        <n v="273000"/>
        <n v="118000"/>
        <n v="417000"/>
        <n v="73000"/>
        <n v="58000"/>
        <n v="226000"/>
        <n v="146000"/>
        <n v="113000"/>
        <n v="245000"/>
        <n v="55000"/>
        <n v="278000"/>
        <n v="110000"/>
        <n v="402000"/>
        <n v="583000"/>
        <n v="171000"/>
        <n v="128000"/>
        <n v="125000"/>
        <n v="50000"/>
        <n v="110250"/>
        <n v="335400"/>
        <n v="464340"/>
        <n v="303300"/>
        <n v="514500"/>
        <n v="509000"/>
        <n v="139650"/>
        <n v="205700"/>
        <n v="199000"/>
        <n v="393800"/>
        <n v="305800"/>
        <n v="163350"/>
        <n v="308800"/>
        <n v="419300"/>
        <n v="230400"/>
        <n v="116700"/>
        <n v="59700"/>
        <n v="302000"/>
        <n v="182700"/>
        <n v="179700"/>
        <n v="227700"/>
        <n v="234000"/>
        <n v="113550"/>
        <n v="311850"/>
        <n v="331350"/>
        <n v="131800"/>
        <n v="209700"/>
        <n v="299500"/>
        <n v="489300"/>
        <n v="417150"/>
        <n v="289500"/>
        <n v="74700"/>
        <n v="94650"/>
        <n v="49700"/>
        <n v="94500"/>
        <n v="288700"/>
        <n v="580500"/>
        <n v="238200"/>
        <n v="309900"/>
        <n v="35120"/>
        <n v="79800"/>
        <n v="40120"/>
        <n v="49500"/>
        <n v="70900"/>
        <n v="85800"/>
        <n v="125235"/>
        <n v="112800"/>
        <n v="296400"/>
        <n v="86000"/>
        <n v="106800"/>
        <n v="96800"/>
        <n v="215000"/>
        <n v="109800"/>
        <n v="54900"/>
        <n v="70400"/>
        <n v="50600"/>
        <n v="75900"/>
        <n v="65150"/>
        <n v="161100"/>
        <n v="40000"/>
        <n v="298350"/>
        <n v="553000"/>
        <n v="119600"/>
        <n v="295350"/>
        <n v="146550"/>
        <n v="265350"/>
        <n v="61600"/>
        <n v="613500"/>
        <n v="83200"/>
        <n v="1540000"/>
        <n v="48000"/>
        <n v="279000"/>
        <n v="45000"/>
        <n v="68600"/>
        <n v="249500"/>
        <n v="138000"/>
        <n v="77000"/>
        <n v="84670"/>
        <n v="166350"/>
        <n v="252150"/>
        <n v="104200"/>
        <n v="179000"/>
        <n v="71100"/>
        <n v="49600"/>
        <n v="32000"/>
        <n v="153450"/>
        <n v="127380"/>
        <n v="153150"/>
        <n v="68175"/>
        <n v="253000"/>
        <n v="256000"/>
        <n v="199900"/>
        <n v="189750"/>
        <n v="395700"/>
        <n v="133350"/>
        <n v="134700"/>
        <n v="63400"/>
        <n v="9500"/>
        <n v="59000"/>
        <n v="480000"/>
        <n v="354000"/>
        <n v="66400"/>
        <n v="159200"/>
        <n v="273400"/>
        <n v="183200"/>
        <n v="67200"/>
        <n v="17000"/>
        <n v="119700"/>
        <n v="30300"/>
        <n v="41200"/>
        <n v="66000"/>
        <n v="91930"/>
        <n v="202800"/>
        <n v="202300"/>
        <n v="204800"/>
        <n v="53460"/>
        <n v="62370"/>
        <n v="31230"/>
        <n v="253648"/>
        <n v="118212"/>
        <n v="342144"/>
        <n v="582714"/>
        <n v="266765"/>
        <n v="240035"/>
        <n v="261765"/>
        <n v="350460"/>
        <n v="184024"/>
        <n v="313186"/>
        <n v="77220"/>
        <n v="159600"/>
        <n v="113400"/>
        <n v="294500"/>
        <n v="89620"/>
        <n v="101175"/>
        <n v="75800"/>
        <n v="68830"/>
        <n v="122620"/>
        <n v="55500"/>
        <n v="51600"/>
        <n v="126750"/>
        <n v="101830"/>
        <n v="90450"/>
        <n v="9800"/>
        <n v="144800"/>
      </sharedItems>
    </cacheField>
    <cacheField name="승인번호" numFmtId="0">
      <sharedItems/>
    </cacheField>
    <cacheField name="발급수단" numFmtId="0">
      <sharedItems/>
    </cacheField>
    <cacheField name="거래구분" numFmtId="0">
      <sharedItems/>
    </cacheField>
    <cacheField name="공제여부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">
  <r>
    <n v="394"/>
    <x v="0"/>
    <n v="16000"/>
    <n v="0"/>
    <x v="0"/>
    <n v="38390165"/>
    <s v="마담_정금순"/>
    <n v="47291036047307"/>
    <s v="하나은행"/>
    <s v="기업스마트뱅킹"/>
    <n v="0"/>
    <m/>
    <x v="0"/>
    <s v="정금순"/>
    <s v="135-20-84906_16000"/>
    <e v="#N/A"/>
    <s v="정금순"/>
    <n v="47291036047307"/>
    <n v="290"/>
    <d v="2021-10-22T12:12:02"/>
    <n v="16000"/>
    <s v="하나은행"/>
    <n v="47291036047307"/>
    <s v="안장현"/>
    <s v="마담_정금순"/>
    <s v="정금순"/>
    <s v="매입"/>
    <s v="마담"/>
    <n v="47291036047307"/>
  </r>
  <r>
    <n v="409"/>
    <x v="1"/>
    <n v="77000"/>
    <n v="0"/>
    <x v="1"/>
    <n v="39785368"/>
    <s v="마담_정금순"/>
    <n v="47291036047307"/>
    <s v="하나은행"/>
    <s v="기업스마트뱅킹"/>
    <n v="0"/>
    <m/>
    <x v="0"/>
    <s v="정금순"/>
    <s v="135-20-84906_77000"/>
    <s v="2021-10-28 18:05:07"/>
    <s v="정금순"/>
    <n v="47291036047307"/>
    <n v="290"/>
    <d v="2021-10-22T12:12:02"/>
    <n v="16000"/>
    <s v="하나은행"/>
    <n v="47291036047307"/>
    <s v="안장현"/>
    <s v="마담_정금순"/>
    <s v="정금순"/>
    <s v="매입"/>
    <s v="마담"/>
    <n v="47291036047307"/>
  </r>
  <r>
    <n v="22"/>
    <x v="2"/>
    <n v="245000"/>
    <n v="0"/>
    <x v="2"/>
    <n v="91360721"/>
    <s v="소싱_4E7CG"/>
    <n v="60150101176395"/>
    <s v="국민은행"/>
    <s v="기업스마트뱅킹"/>
    <n v="0"/>
    <m/>
    <x v="1"/>
    <s v="이명주"/>
    <s v="222-10-13176_245000"/>
    <s v="2021-11-17 12:06:58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29"/>
    <x v="3"/>
    <n v="58000"/>
    <n v="0"/>
    <x v="3"/>
    <n v="80391134"/>
    <s v="소싱_H7DLQ"/>
    <n v="60150101176395"/>
    <s v="국민은행"/>
    <s v="기업스마트뱅킹"/>
    <n v="0"/>
    <m/>
    <x v="1"/>
    <s v="이명주"/>
    <s v="222-10-13176_58000"/>
    <s v="2021-11-17 12:43:42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44"/>
    <x v="4"/>
    <n v="58000"/>
    <n v="0"/>
    <x v="3"/>
    <n v="75016215"/>
    <s v="소싱_4UYN3"/>
    <n v="60150101176395"/>
    <s v="국민은행"/>
    <s v="기업스마트뱅킹"/>
    <n v="0"/>
    <m/>
    <x v="1"/>
    <s v="이명주"/>
    <s v="222-10-13176_58000"/>
    <s v="2021-11-17 12:43:42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52"/>
    <x v="5"/>
    <n v="58000"/>
    <n v="0"/>
    <x v="3"/>
    <n v="71017329"/>
    <s v="소싱_4B33X"/>
    <n v="60150101176395"/>
    <s v="국민은행"/>
    <s v="기업스마트뱅킹"/>
    <n v="0"/>
    <m/>
    <x v="1"/>
    <s v="이명주"/>
    <s v="222-10-13176_58000"/>
    <s v="2021-11-17 12:43:42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75"/>
    <x v="6"/>
    <n v="58000"/>
    <n v="0"/>
    <x v="3"/>
    <n v="59820248"/>
    <s v="소싱_QWK9J"/>
    <n v="60150101176395"/>
    <s v="국민은행"/>
    <s v="기업스마트뱅킹"/>
    <n v="0"/>
    <m/>
    <x v="1"/>
    <s v="이명주"/>
    <s v="222-10-13176_58000"/>
    <s v="2021-11-17 12:43:42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84"/>
    <x v="7"/>
    <n v="0"/>
    <n v="22000"/>
    <x v="4"/>
    <n v="78664831"/>
    <s v="이명주"/>
    <m/>
    <s v="국민은행"/>
    <s v="타행이체"/>
    <n v="0"/>
    <m/>
    <x v="1"/>
    <s v="이명주"/>
    <s v=""/>
    <s v=""/>
    <s v="이명주"/>
    <s v="nan"/>
    <m/>
    <m/>
    <m/>
    <m/>
    <m/>
    <m/>
    <m/>
    <m/>
    <m/>
    <s v="마담"/>
    <m/>
  </r>
  <r>
    <n v="87"/>
    <x v="8"/>
    <n v="35000"/>
    <n v="0"/>
    <x v="5"/>
    <n v="78750773"/>
    <s v="소싱_T4CKJ"/>
    <n v="60150101176395"/>
    <s v="국민은행"/>
    <s v="기업스마트뱅킹"/>
    <n v="0"/>
    <m/>
    <x v="1"/>
    <s v="이명주"/>
    <s v="222-10-13176_35000"/>
    <e v="#N/A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88"/>
    <x v="9"/>
    <n v="58000"/>
    <n v="0"/>
    <x v="3"/>
    <n v="78785773"/>
    <s v="소싱_AWCN6"/>
    <n v="60150101176395"/>
    <s v="국민은행"/>
    <s v="기업스마트뱅킹"/>
    <n v="0"/>
    <m/>
    <x v="1"/>
    <s v="이명주"/>
    <s v="222-10-13176_58000"/>
    <s v="2021-11-17 12:43:42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91"/>
    <x v="10"/>
    <n v="113000"/>
    <n v="0"/>
    <x v="6"/>
    <n v="79055573"/>
    <s v="소싱_JCXXL"/>
    <n v="60150101176395"/>
    <s v="국민은행"/>
    <s v="기업스마트뱅킹"/>
    <n v="0"/>
    <m/>
    <x v="1"/>
    <s v="이명주"/>
    <s v="222-10-13176_113000"/>
    <s v="2021-11-17 12:43:31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92"/>
    <x v="11"/>
    <n v="278000"/>
    <n v="0"/>
    <x v="7"/>
    <n v="79168573"/>
    <s v="소싱_PTEE3"/>
    <n v="60150101176395"/>
    <s v="국민은행"/>
    <s v="기업스마트뱅킹"/>
    <n v="0"/>
    <m/>
    <x v="1"/>
    <s v="이명주"/>
    <s v="222-10-13176_278000"/>
    <s v="2021-11-17 12:06:54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93"/>
    <x v="12"/>
    <n v="113000"/>
    <n v="0"/>
    <x v="6"/>
    <n v="79446573"/>
    <s v="소싱_X7XYW외"/>
    <n v="60150101176395"/>
    <s v="국민은행"/>
    <s v="기업스마트뱅킹"/>
    <n v="0"/>
    <m/>
    <x v="1"/>
    <s v="이명주"/>
    <s v="222-10-13176_113000"/>
    <s v="2021-11-17 12:43:31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94"/>
    <x v="13"/>
    <n v="245000"/>
    <n v="0"/>
    <x v="2"/>
    <n v="79559573"/>
    <s v="소싱_AQRE4"/>
    <n v="60150101176395"/>
    <s v="국민은행"/>
    <s v="기업스마트뱅킹"/>
    <n v="0"/>
    <m/>
    <x v="1"/>
    <s v="이명주"/>
    <s v="222-10-13176_245000"/>
    <s v="2021-11-17 12:06:58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99"/>
    <x v="14"/>
    <n v="113000"/>
    <n v="0"/>
    <x v="6"/>
    <n v="80456023"/>
    <s v="소싱_AYQDL외"/>
    <n v="60150101176395"/>
    <s v="국민은행"/>
    <s v="기업스마트뱅킹"/>
    <n v="0"/>
    <m/>
    <x v="1"/>
    <s v="이명주"/>
    <s v="222-10-13176_113000"/>
    <s v="2021-11-17 12:43:31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107"/>
    <x v="15"/>
    <n v="58000"/>
    <n v="0"/>
    <x v="3"/>
    <n v="80868023"/>
    <s v="소싱_AJRYB"/>
    <n v="60150101176395"/>
    <s v="국민은행"/>
    <s v="기업스마트뱅킹"/>
    <n v="0"/>
    <m/>
    <x v="1"/>
    <s v="이명주"/>
    <s v="222-10-13176_58000"/>
    <s v="2021-11-17 12:43:42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122"/>
    <x v="16"/>
    <n v="223000"/>
    <n v="0"/>
    <x v="8"/>
    <n v="94651892"/>
    <s v="소싱_4G3DC"/>
    <n v="60150101176395"/>
    <s v="국민은행"/>
    <s v="기업스마트뱅킹"/>
    <n v="0"/>
    <m/>
    <x v="1"/>
    <s v="이명주"/>
    <s v="222-10-13176_223000"/>
    <e v="#N/A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124"/>
    <x v="17"/>
    <n v="55000"/>
    <n v="0"/>
    <x v="9"/>
    <n v="95205692"/>
    <s v="소싱_4TRTK"/>
    <n v="60150101176395"/>
    <s v="국민은행"/>
    <s v="기업스마트뱅킹"/>
    <n v="0"/>
    <m/>
    <x v="1"/>
    <s v="이명주"/>
    <s v="222-10-13176_55000"/>
    <s v="2021-11-17 12:43:41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125"/>
    <x v="18"/>
    <n v="58000"/>
    <n v="0"/>
    <x v="3"/>
    <n v="95260692"/>
    <s v="소싱_PQ6J7"/>
    <n v="60150101176395"/>
    <s v="국민은행"/>
    <s v="기업스마트뱅킹"/>
    <n v="0"/>
    <m/>
    <x v="1"/>
    <s v="이명주"/>
    <s v="222-10-13176_58000"/>
    <s v="2021-11-17 12:43:42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136"/>
    <x v="19"/>
    <n v="55000"/>
    <n v="0"/>
    <x v="9"/>
    <n v="98961411"/>
    <s v="소싱_9JMKV"/>
    <n v="60150101176395"/>
    <s v="국민은행"/>
    <s v="기업스마트뱅킹"/>
    <n v="0"/>
    <m/>
    <x v="1"/>
    <s v="이명주"/>
    <s v="222-10-13176_55000"/>
    <s v="2021-11-17 12:43:41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138"/>
    <x v="20"/>
    <n v="583000"/>
    <n v="0"/>
    <x v="10"/>
    <n v="99294411"/>
    <s v="소싱_KXBYF"/>
    <n v="60150101176395"/>
    <s v="국민은행"/>
    <s v="기업스마트뱅킹"/>
    <n v="0"/>
    <m/>
    <x v="1"/>
    <s v="이명주"/>
    <s v="222-10-13176_583000"/>
    <s v="2021-11-17 12:06:03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139"/>
    <x v="21"/>
    <n v="113000"/>
    <n v="0"/>
    <x v="6"/>
    <n v="99877411"/>
    <s v="소싱_TCX6W외"/>
    <n v="60150101176395"/>
    <s v="국민은행"/>
    <s v="기업스마트뱅킹"/>
    <n v="0"/>
    <m/>
    <x v="1"/>
    <s v="이명주"/>
    <s v="222-10-13176_113000"/>
    <s v="2021-11-17 12:43:31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143"/>
    <x v="22"/>
    <n v="55000"/>
    <n v="0"/>
    <x v="9"/>
    <n v="101391951"/>
    <s v="소싱_M34MY"/>
    <n v="60150101176395"/>
    <s v="국민은행"/>
    <s v="기업스마트뱅킹"/>
    <n v="0"/>
    <m/>
    <x v="1"/>
    <s v="이명주"/>
    <s v="222-10-13176_55000"/>
    <s v="2021-11-17 12:43:41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145"/>
    <x v="23"/>
    <n v="58000"/>
    <n v="0"/>
    <x v="3"/>
    <n v="101691951"/>
    <s v="소싱_AGNW6"/>
    <n v="60150101176395"/>
    <s v="국민은행"/>
    <s v="기업스마트뱅킹"/>
    <n v="0"/>
    <m/>
    <x v="1"/>
    <s v="이명주"/>
    <s v="222-10-13176_58000"/>
    <s v="2021-11-17 12:43:42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155"/>
    <x v="24"/>
    <n v="58000"/>
    <n v="0"/>
    <x v="3"/>
    <n v="99425163"/>
    <s v="소싱_6AEGG"/>
    <n v="60150101176395"/>
    <s v="국민은행"/>
    <s v="기업스마트뱅킹"/>
    <n v="0"/>
    <m/>
    <x v="1"/>
    <s v="이명주"/>
    <s v="222-10-13176_58000"/>
    <s v="2021-11-17 12:43:42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158"/>
    <x v="25"/>
    <n v="58000"/>
    <n v="0"/>
    <x v="3"/>
    <n v="92379702"/>
    <s v="소싱_KTDY3"/>
    <n v="60150101176395"/>
    <s v="국민은행"/>
    <s v="기업스마트뱅킹"/>
    <n v="0"/>
    <m/>
    <x v="1"/>
    <s v="이명주"/>
    <s v="222-10-13176_58000"/>
    <s v="2021-11-17 12:43:42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159"/>
    <x v="26"/>
    <n v="58000"/>
    <n v="0"/>
    <x v="3"/>
    <n v="92437702"/>
    <s v="소싱_UA3TM"/>
    <n v="60150101176395"/>
    <s v="국민은행"/>
    <s v="기업스마트뱅킹"/>
    <n v="0"/>
    <m/>
    <x v="1"/>
    <s v="이명주"/>
    <s v="222-10-13176_58000"/>
    <s v="2021-11-17 12:43:42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162"/>
    <x v="27"/>
    <n v="58000"/>
    <n v="0"/>
    <x v="3"/>
    <n v="92721702"/>
    <s v="소싱_GQNVK"/>
    <n v="60150101176395"/>
    <s v="국민은행"/>
    <s v="기업스마트뱅킹"/>
    <n v="0"/>
    <m/>
    <x v="1"/>
    <s v="이명주"/>
    <s v="222-10-13176_58000"/>
    <s v="2021-11-17 12:43:42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172"/>
    <x v="28"/>
    <n v="58000"/>
    <n v="0"/>
    <x v="3"/>
    <n v="93859853"/>
    <s v="소싱_4Y7E6"/>
    <n v="60150101176395"/>
    <s v="국민은행"/>
    <s v="기업스마트뱅킹"/>
    <n v="0"/>
    <m/>
    <x v="1"/>
    <s v="이명주"/>
    <s v="222-10-13176_58000"/>
    <s v="2021-11-17 12:43:42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173"/>
    <x v="29"/>
    <n v="201000"/>
    <n v="0"/>
    <x v="11"/>
    <n v="93917853"/>
    <s v="소싱_MB7PW"/>
    <n v="60150101176395"/>
    <s v="국민은행"/>
    <s v="기업스마트뱅킹"/>
    <n v="0"/>
    <m/>
    <x v="1"/>
    <s v="이명주"/>
    <s v="222-10-13176_201000"/>
    <s v="2021-11-17 12:05:35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184"/>
    <x v="30"/>
    <n v="113000"/>
    <n v="0"/>
    <x v="6"/>
    <n v="102574624"/>
    <s v="소싱_PDRAG외"/>
    <n v="60150101176395"/>
    <s v="국민은행"/>
    <s v="기업스마트뱅킹"/>
    <n v="0"/>
    <m/>
    <x v="1"/>
    <s v="이명주"/>
    <s v="222-10-13176_113000"/>
    <s v="2021-11-17 12:43:31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200"/>
    <x v="31"/>
    <n v="58000"/>
    <n v="0"/>
    <x v="3"/>
    <n v="104156823"/>
    <s v="소싱_BGH46"/>
    <n v="60150101176395"/>
    <s v="국민은행"/>
    <s v="기업스마트뱅킹"/>
    <n v="0"/>
    <m/>
    <x v="1"/>
    <s v="이명주"/>
    <s v="222-10-13176_58000"/>
    <s v="2021-11-17 12:43:42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202"/>
    <x v="32"/>
    <n v="201000"/>
    <n v="0"/>
    <x v="11"/>
    <n v="104448493"/>
    <s v="소싱_WFUNM"/>
    <n v="60150101176395"/>
    <s v="국민은행"/>
    <s v="기업스마트뱅킹"/>
    <n v="0"/>
    <m/>
    <x v="1"/>
    <s v="이명주"/>
    <s v="222-10-13176_201000"/>
    <s v="2021-11-17 12:05:35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203"/>
    <x v="33"/>
    <n v="58000"/>
    <n v="0"/>
    <x v="3"/>
    <n v="104649493"/>
    <s v="소싱_3PNLH"/>
    <n v="60150101176395"/>
    <s v="국민은행"/>
    <s v="기업스마트뱅킹"/>
    <n v="0"/>
    <m/>
    <x v="1"/>
    <s v="이명주"/>
    <s v="222-10-13176_58000"/>
    <s v="2021-11-17 12:43:42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204"/>
    <x v="34"/>
    <n v="58000"/>
    <n v="0"/>
    <x v="3"/>
    <n v="104707493"/>
    <s v="소싱_BPGMX"/>
    <n v="60150101176395"/>
    <s v="국민은행"/>
    <s v="기업스마트뱅킹"/>
    <n v="0"/>
    <m/>
    <x v="1"/>
    <s v="이명주"/>
    <s v="222-10-13176_58000"/>
    <s v="2021-11-17 12:43:42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205"/>
    <x v="35"/>
    <n v="171000"/>
    <n v="0"/>
    <x v="12"/>
    <n v="104765493"/>
    <s v="소싱_BQ3NU"/>
    <n v="60150101176395"/>
    <s v="국민은행"/>
    <s v="기업스마트뱅킹"/>
    <n v="0"/>
    <m/>
    <x v="1"/>
    <s v="이명주"/>
    <s v="222-10-13176_171000"/>
    <s v="2021-11-17 12:06:02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206"/>
    <x v="36"/>
    <n v="110000"/>
    <n v="0"/>
    <x v="13"/>
    <n v="104936493"/>
    <s v="소싱_DVAQ6외"/>
    <n v="60150101176395"/>
    <s v="국민은행"/>
    <s v="기업스마트뱅킹"/>
    <n v="0"/>
    <m/>
    <x v="1"/>
    <s v="이명주"/>
    <s v="222-10-13176_110000"/>
    <s v="2021-11-17 12:06:03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207"/>
    <x v="37"/>
    <n v="402000"/>
    <n v="0"/>
    <x v="14"/>
    <n v="105046493"/>
    <s v="소싱_GL7NK외"/>
    <n v="60150101176395"/>
    <s v="국민은행"/>
    <s v="기업스마트뱅킹"/>
    <n v="0"/>
    <m/>
    <x v="1"/>
    <s v="이명주"/>
    <s v="222-10-13176_402000"/>
    <s v="2021-11-17 12:06:03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208"/>
    <x v="38"/>
    <n v="583000"/>
    <n v="0"/>
    <x v="10"/>
    <n v="105448493"/>
    <s v="소싱_7TD77"/>
    <n v="60150101176395"/>
    <s v="국민은행"/>
    <s v="기업스마트뱅킹"/>
    <n v="0"/>
    <m/>
    <x v="1"/>
    <s v="이명주"/>
    <s v="222-10-13176_583000"/>
    <s v="2021-11-17 12:06:03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280"/>
    <x v="39"/>
    <n v="0"/>
    <n v="33000"/>
    <x v="15"/>
    <n v="104275779"/>
    <s v="이명주"/>
    <m/>
    <s v="국민은행"/>
    <s v="타행이체"/>
    <n v="0"/>
    <m/>
    <x v="1"/>
    <s v="이명주"/>
    <s v=""/>
    <s v=""/>
    <s v="이명주"/>
    <s v="nan"/>
    <m/>
    <m/>
    <m/>
    <m/>
    <m/>
    <m/>
    <m/>
    <m/>
    <m/>
    <s v="마담"/>
    <m/>
  </r>
  <r>
    <n v="294"/>
    <x v="40"/>
    <n v="278000"/>
    <n v="0"/>
    <x v="7"/>
    <n v="9617664"/>
    <s v="마담_이명주"/>
    <n v="60150101176395"/>
    <s v="국민은행"/>
    <s v="기업스마트뱅킹"/>
    <n v="0"/>
    <m/>
    <x v="1"/>
    <s v="이명주"/>
    <s v="222-10-13176_278000"/>
    <s v="2021-11-17 12:06:54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300"/>
    <x v="41"/>
    <n v="278000"/>
    <n v="0"/>
    <x v="7"/>
    <n v="10575714"/>
    <s v="마담_이명주"/>
    <n v="60150101176395"/>
    <s v="국민은행"/>
    <s v="기업스마트뱅킹"/>
    <n v="0"/>
    <m/>
    <x v="1"/>
    <s v="이명주"/>
    <s v="222-10-13176_278000"/>
    <s v="2021-11-17 12:06:54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397"/>
    <x v="42"/>
    <n v="45000"/>
    <n v="0"/>
    <x v="16"/>
    <n v="38725565"/>
    <s v="마담_이명주"/>
    <n v="60150101176395"/>
    <s v="국민은행"/>
    <s v="기업스마트뱅킹"/>
    <n v="0"/>
    <m/>
    <x v="1"/>
    <s v="이명주"/>
    <s v="222-10-13176_45000"/>
    <s v="2021-10-29 19:38:05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398"/>
    <x v="43"/>
    <n v="45000"/>
    <n v="0"/>
    <x v="16"/>
    <n v="38770565"/>
    <s v="마담_이명주"/>
    <n v="60150101176395"/>
    <s v="국민은행"/>
    <s v="기업스마트뱅킹"/>
    <n v="0"/>
    <m/>
    <x v="1"/>
    <s v="이명주"/>
    <s v="222-10-13176_45000"/>
    <s v="2021-10-29 19:38:05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401"/>
    <x v="44"/>
    <n v="48000"/>
    <n v="0"/>
    <x v="17"/>
    <n v="38917195"/>
    <s v="마담_이명주"/>
    <n v="60150101176395"/>
    <s v="국민은행"/>
    <s v="기업스마트뱅킹"/>
    <n v="0"/>
    <m/>
    <x v="1"/>
    <s v="이명주"/>
    <s v="222-10-13176_48000"/>
    <s v="2021-10-29 19:38:08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406"/>
    <x v="45"/>
    <n v="45000"/>
    <n v="0"/>
    <x v="16"/>
    <n v="39295018"/>
    <s v="마담_이명주"/>
    <n v="60150101176395"/>
    <s v="국민은행"/>
    <s v="기업스마트뱅킹"/>
    <n v="0"/>
    <m/>
    <x v="1"/>
    <s v="이명주"/>
    <s v="222-10-13176_45000"/>
    <s v="2021-10-29 19:38:05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408"/>
    <x v="46"/>
    <n v="279000"/>
    <n v="0"/>
    <x v="18"/>
    <n v="39506368"/>
    <s v="마담_이명주"/>
    <n v="60150101176395"/>
    <s v="국민은행"/>
    <s v="기업스마트뱅킹"/>
    <n v="0"/>
    <m/>
    <x v="1"/>
    <s v="이명주"/>
    <s v="222-10-13176_279000"/>
    <s v="2021-10-29 19:38:08"/>
    <s v="이명주"/>
    <n v="60150101176395"/>
    <n v="11"/>
    <d v="2021-11-23T13:31:09"/>
    <n v="245000"/>
    <s v="국민은행"/>
    <n v="60150101176395"/>
    <s v="안장현"/>
    <s v="소싱_4E7CG"/>
    <s v="이명주"/>
    <s v="매입"/>
    <s v="마담"/>
    <n v="60150101176395"/>
  </r>
  <r>
    <n v="96"/>
    <x v="47"/>
    <n v="133350"/>
    <n v="0"/>
    <x v="19"/>
    <n v="80138173"/>
    <s v="소싱_33VUR"/>
    <n v="3511141043443"/>
    <s v="농협은행"/>
    <s v="기업스마트뱅킹"/>
    <n v="0"/>
    <m/>
    <x v="2"/>
    <s v="갈성현"/>
    <s v="295-01-01638_133350"/>
    <e v="#N/A"/>
    <s v="갈성현"/>
    <n v="3511141043443"/>
    <n v="62"/>
    <d v="2021-11-14T17:24:10"/>
    <n v="133350"/>
    <s v="농협은행"/>
    <n v="3511141043443"/>
    <s v="안장현"/>
    <s v="소싱_33VUR"/>
    <s v="갈성현"/>
    <s v="매입"/>
    <s v="마담"/>
    <n v="3511141043443"/>
  </r>
  <r>
    <n v="115"/>
    <x v="48"/>
    <n v="773000"/>
    <n v="0"/>
    <x v="20"/>
    <n v="96528727"/>
    <s v="소싱_LFRTQ"/>
    <n v="3511141043443"/>
    <s v="농협은행"/>
    <s v="기업스마트뱅킹"/>
    <n v="0"/>
    <m/>
    <x v="2"/>
    <s v="갈성현"/>
    <s v="295-01-01638_773000"/>
    <e v="#N/A"/>
    <s v="갈성현"/>
    <n v="3511141043443"/>
    <n v="62"/>
    <d v="2021-11-14T17:24:10"/>
    <n v="133350"/>
    <s v="농협은행"/>
    <n v="3511141043443"/>
    <s v="안장현"/>
    <s v="소싱_33VUR"/>
    <s v="갈성현"/>
    <s v="매입"/>
    <s v="마담"/>
    <n v="3511141043443"/>
  </r>
  <r>
    <n v="151"/>
    <x v="49"/>
    <n v="396800"/>
    <n v="0"/>
    <x v="21"/>
    <n v="98303363"/>
    <s v="소싱_GJGRK"/>
    <n v="3511141043443"/>
    <s v="농협은행"/>
    <s v="기업스마트뱅킹"/>
    <n v="0"/>
    <m/>
    <x v="2"/>
    <s v="갈성현"/>
    <s v="295-01-01638_396800"/>
    <e v="#N/A"/>
    <s v="갈성현"/>
    <n v="3511141043443"/>
    <n v="62"/>
    <d v="2021-11-14T17:24:10"/>
    <n v="133350"/>
    <s v="농협은행"/>
    <n v="3511141043443"/>
    <s v="안장현"/>
    <s v="소싱_33VUR"/>
    <s v="갈성현"/>
    <s v="매입"/>
    <s v="마담"/>
    <n v="3511141043443"/>
  </r>
  <r>
    <n v="181"/>
    <x v="50"/>
    <n v="273600"/>
    <n v="0"/>
    <x v="22"/>
    <n v="104069982"/>
    <s v="소싱_V8E44"/>
    <n v="3511141043443"/>
    <s v="농협은행"/>
    <s v="기업스마트뱅킹"/>
    <n v="0"/>
    <m/>
    <x v="2"/>
    <s v="갈성현"/>
    <s v="295-01-01638_273600"/>
    <e v="#N/A"/>
    <s v="갈성현"/>
    <n v="3511141043443"/>
    <n v="62"/>
    <d v="2021-11-14T17:24:10"/>
    <n v="133350"/>
    <s v="농협은행"/>
    <n v="3511141043443"/>
    <s v="안장현"/>
    <s v="소싱_33VUR"/>
    <s v="갈성현"/>
    <s v="매입"/>
    <s v="마담"/>
    <n v="3511141043443"/>
  </r>
  <r>
    <n v="191"/>
    <x v="51"/>
    <n v="0"/>
    <n v="597000"/>
    <x v="23"/>
    <n v="103231438"/>
    <s v="갈성현"/>
    <m/>
    <s v="지역농축협"/>
    <s v="타행이체"/>
    <n v="0"/>
    <m/>
    <x v="2"/>
    <s v="갈성현"/>
    <s v=""/>
    <s v=""/>
    <s v="갈성현"/>
    <s v="nan"/>
    <m/>
    <m/>
    <m/>
    <m/>
    <m/>
    <m/>
    <m/>
    <m/>
    <m/>
    <s v="마담"/>
    <m/>
  </r>
  <r>
    <n v="232"/>
    <x v="52"/>
    <n v="597000"/>
    <n v="0"/>
    <x v="24"/>
    <n v="106337565"/>
    <s v="소싱_8XAKT"/>
    <n v="3511141043443"/>
    <s v="농협은행"/>
    <s v="기업스마트뱅킹"/>
    <n v="0"/>
    <m/>
    <x v="2"/>
    <s v="갈성현"/>
    <s v="295-01-01638_597000"/>
    <e v="#N/A"/>
    <s v="갈성현"/>
    <n v="3511141043443"/>
    <n v="62"/>
    <d v="2021-11-14T17:24:10"/>
    <n v="133350"/>
    <s v="농협은행"/>
    <n v="3511141043443"/>
    <s v="안장현"/>
    <s v="소싱_33VUR"/>
    <s v="갈성현"/>
    <s v="매입"/>
    <s v="마담"/>
    <n v="3511141043443"/>
  </r>
  <r>
    <n v="274"/>
    <x v="53"/>
    <n v="209250"/>
    <n v="0"/>
    <x v="25"/>
    <n v="105645389"/>
    <s v="마담_갈성현"/>
    <n v="3511141043443"/>
    <s v="농협은행"/>
    <s v="기업스마트뱅킹"/>
    <n v="0"/>
    <m/>
    <x v="2"/>
    <s v="갈성현"/>
    <s v="295-01-01638_209250"/>
    <e v="#N/A"/>
    <s v="갈성현"/>
    <n v="3511141043443"/>
    <n v="62"/>
    <d v="2021-11-14T17:24:10"/>
    <n v="133350"/>
    <s v="농협은행"/>
    <n v="3511141043443"/>
    <s v="안장현"/>
    <s v="소싱_33VUR"/>
    <s v="갈성현"/>
    <s v="매입"/>
    <s v="마담"/>
    <n v="3511141043443"/>
  </r>
  <r>
    <n v="288"/>
    <x v="54"/>
    <n v="100350"/>
    <n v="0"/>
    <x v="26"/>
    <n v="8721274"/>
    <s v="마담_갈성현"/>
    <n v="3511141043443"/>
    <s v="농협은행"/>
    <s v="기업스마트뱅킹"/>
    <n v="0"/>
    <m/>
    <x v="2"/>
    <s v="갈성현"/>
    <s v="295-01-01638_100350"/>
    <s v="2021-11-09 19:13:34"/>
    <s v="갈성현"/>
    <n v="3511141043443"/>
    <n v="62"/>
    <d v="2021-11-14T17:24:10"/>
    <n v="133350"/>
    <s v="농협은행"/>
    <n v="3511141043443"/>
    <s v="안장현"/>
    <s v="소싱_33VUR"/>
    <s v="갈성현"/>
    <s v="매입"/>
    <s v="마담"/>
    <n v="3511141043443"/>
  </r>
  <r>
    <n v="307"/>
    <x v="55"/>
    <n v="200670"/>
    <n v="0"/>
    <x v="27"/>
    <n v="12077444"/>
    <s v="마담_갈성현"/>
    <n v="3511141043443"/>
    <s v="농협은행"/>
    <s v="기업스마트뱅킹"/>
    <n v="0"/>
    <m/>
    <x v="2"/>
    <s v="갈성현"/>
    <s v="295-01-01638_200670"/>
    <s v="2021-11-09 19:13:38"/>
    <s v="갈성현"/>
    <n v="3511141043443"/>
    <n v="62"/>
    <d v="2021-11-14T17:24:10"/>
    <n v="133350"/>
    <s v="농협은행"/>
    <n v="3511141043443"/>
    <s v="안장현"/>
    <s v="소싱_33VUR"/>
    <s v="갈성현"/>
    <s v="매입"/>
    <s v="마담"/>
    <n v="3511141043443"/>
  </r>
  <r>
    <n v="313"/>
    <x v="56"/>
    <n v="305800"/>
    <n v="0"/>
    <x v="28"/>
    <n v="10327694"/>
    <s v="마담_갈성현"/>
    <n v="3511141043443"/>
    <s v="농협은행"/>
    <s v="기업스마트뱅킹"/>
    <n v="0"/>
    <m/>
    <x v="2"/>
    <s v="갈성현"/>
    <s v="295-01-01638_305800"/>
    <s v="2021-11-09 19:13:37"/>
    <s v="갈성현"/>
    <n v="3511141043443"/>
    <n v="62"/>
    <d v="2021-11-14T17:24:10"/>
    <n v="133350"/>
    <s v="농협은행"/>
    <n v="3511141043443"/>
    <s v="안장현"/>
    <s v="소싱_33VUR"/>
    <s v="갈성현"/>
    <s v="매입"/>
    <s v="마담"/>
    <n v="3511141043443"/>
  </r>
  <r>
    <n v="314"/>
    <x v="57"/>
    <n v="163350"/>
    <n v="0"/>
    <x v="29"/>
    <n v="10633494"/>
    <s v="마담_갈성현"/>
    <n v="3511141043443"/>
    <s v="농협은행"/>
    <s v="기업스마트뱅킹"/>
    <n v="0"/>
    <m/>
    <x v="2"/>
    <s v="갈성현"/>
    <s v="295-01-01638_163350"/>
    <s v="2021-11-09 19:13:37"/>
    <s v="갈성현"/>
    <n v="3511141043443"/>
    <n v="62"/>
    <d v="2021-11-14T17:24:10"/>
    <n v="133350"/>
    <s v="농협은행"/>
    <n v="3511141043443"/>
    <s v="안장현"/>
    <s v="소싱_33VUR"/>
    <s v="갈성현"/>
    <s v="매입"/>
    <s v="마담"/>
    <n v="3511141043443"/>
  </r>
  <r>
    <n v="315"/>
    <x v="58"/>
    <n v="308800"/>
    <n v="0"/>
    <x v="30"/>
    <n v="10796844"/>
    <s v="마담_갈성현"/>
    <n v="3511141043443"/>
    <s v="농협은행"/>
    <s v="기업스마트뱅킹"/>
    <n v="0"/>
    <m/>
    <x v="2"/>
    <s v="갈성현"/>
    <s v="295-01-01638_308800"/>
    <s v="2021-11-09 19:13:37"/>
    <s v="갈성현"/>
    <n v="3511141043443"/>
    <n v="62"/>
    <d v="2021-11-14T17:24:10"/>
    <n v="133350"/>
    <s v="농협은행"/>
    <n v="3511141043443"/>
    <s v="안장현"/>
    <s v="소싱_33VUR"/>
    <s v="갈성현"/>
    <s v="매입"/>
    <s v="마담"/>
    <n v="3511141043443"/>
  </r>
  <r>
    <n v="321"/>
    <x v="59"/>
    <n v="113550"/>
    <n v="0"/>
    <x v="31"/>
    <n v="13252884"/>
    <s v="마담_갈성현"/>
    <n v="3511141043443"/>
    <s v="농협은행"/>
    <s v="기업스마트뱅킹"/>
    <n v="0"/>
    <m/>
    <x v="2"/>
    <s v="갈성현"/>
    <s v="295-01-01638_113550"/>
    <e v="#N/A"/>
    <s v="갈성현"/>
    <n v="3511141043443"/>
    <n v="62"/>
    <d v="2021-11-14T17:24:10"/>
    <n v="133350"/>
    <s v="농협은행"/>
    <n v="3511141043443"/>
    <s v="안장현"/>
    <s v="소싱_33VUR"/>
    <s v="갈성현"/>
    <s v="매입"/>
    <s v="마담"/>
    <n v="3511141043443"/>
  </r>
  <r>
    <n v="322"/>
    <x v="60"/>
    <n v="393800"/>
    <n v="0"/>
    <x v="32"/>
    <n v="13366434"/>
    <s v="마담_갈성현"/>
    <n v="3511141043443"/>
    <s v="농협은행"/>
    <s v="기업스마트뱅킹"/>
    <n v="0"/>
    <m/>
    <x v="2"/>
    <s v="갈성현"/>
    <s v="295-01-01638_393800"/>
    <s v="2021-11-09 19:13:38"/>
    <s v="갈성현"/>
    <n v="3511141043443"/>
    <n v="62"/>
    <d v="2021-11-14T17:24:10"/>
    <n v="133350"/>
    <s v="농협은행"/>
    <n v="3511141043443"/>
    <s v="안장현"/>
    <s v="소싱_33VUR"/>
    <s v="갈성현"/>
    <s v="매입"/>
    <s v="마담"/>
    <n v="3511141043443"/>
  </r>
  <r>
    <n v="330"/>
    <x v="61"/>
    <n v="200670"/>
    <n v="0"/>
    <x v="27"/>
    <n v="12416669"/>
    <s v="마담_갈성현"/>
    <n v="3511141043443"/>
    <s v="농협은행"/>
    <s v="기업스마트뱅킹"/>
    <n v="0"/>
    <m/>
    <x v="2"/>
    <s v="갈성현"/>
    <s v="295-01-01638_200670"/>
    <s v="2021-11-09 19:13:38"/>
    <s v="갈성현"/>
    <n v="3511141043443"/>
    <n v="62"/>
    <d v="2021-11-14T17:24:10"/>
    <n v="133350"/>
    <s v="농협은행"/>
    <n v="3511141043443"/>
    <s v="안장현"/>
    <s v="소싱_33VUR"/>
    <s v="갈성현"/>
    <s v="매입"/>
    <s v="마담"/>
    <n v="3511141043443"/>
  </r>
  <r>
    <n v="420"/>
    <x v="62"/>
    <n v="119600"/>
    <n v="0"/>
    <x v="33"/>
    <n v="39519527"/>
    <s v="마담_갈성현"/>
    <n v="3511141043443"/>
    <s v="농협은행"/>
    <s v="기업스마트뱅킹"/>
    <n v="0"/>
    <m/>
    <x v="2"/>
    <s v="갈성현"/>
    <s v="295-01-01638_119600"/>
    <s v="2021-10-31 20:52:53"/>
    <s v="갈성현"/>
    <n v="3511141043443"/>
    <n v="62"/>
    <d v="2021-11-14T17:24:10"/>
    <n v="133350"/>
    <s v="농협은행"/>
    <n v="3511141043443"/>
    <s v="안장현"/>
    <s v="소싱_33VUR"/>
    <s v="갈성현"/>
    <s v="매입"/>
    <s v="마담"/>
    <n v="3511141043443"/>
  </r>
  <r>
    <n v="522"/>
    <x v="63"/>
    <n v="68175"/>
    <n v="0"/>
    <x v="34"/>
    <n v="57009821"/>
    <s v="갈성현"/>
    <n v="3511141043443"/>
    <s v="농협은행"/>
    <s v="기업스마트뱅킹"/>
    <n v="0"/>
    <m/>
    <x v="2"/>
    <s v="갈성현"/>
    <s v="295-01-01638_68175"/>
    <s v="2021-10-27 14:29:51"/>
    <s v="갈성현"/>
    <n v="3511141043443"/>
    <n v="62"/>
    <d v="2021-11-14T17:24:10"/>
    <n v="133350"/>
    <s v="농협은행"/>
    <n v="3511141043443"/>
    <s v="안장현"/>
    <s v="소싱_33VUR"/>
    <s v="갈성현"/>
    <s v="매입"/>
    <s v="마담"/>
    <n v="3511141043443"/>
  </r>
  <r>
    <n v="541"/>
    <x v="64"/>
    <n v="153150"/>
    <n v="0"/>
    <x v="35"/>
    <n v="69840735"/>
    <s v="마담_갈성현"/>
    <n v="3511141043443"/>
    <s v="농협은행"/>
    <s v="기업스마트뱅킹"/>
    <n v="0"/>
    <m/>
    <x v="2"/>
    <s v="갈성현"/>
    <s v="295-01-01638_153150"/>
    <s v="2021-10-27 14:29:56"/>
    <s v="갈성현"/>
    <n v="3511141043443"/>
    <n v="62"/>
    <d v="2021-11-14T17:24:10"/>
    <n v="133350"/>
    <s v="농협은행"/>
    <n v="3511141043443"/>
    <s v="안장현"/>
    <s v="소싱_33VUR"/>
    <s v="갈성현"/>
    <s v="매입"/>
    <s v="마담"/>
    <n v="3511141043443"/>
  </r>
  <r>
    <n v="544"/>
    <x v="65"/>
    <n v="150150"/>
    <n v="0"/>
    <x v="36"/>
    <n v="70204385"/>
    <s v="마담_갈성현"/>
    <n v="3511141043443"/>
    <s v="농협은행"/>
    <s v="기업스마트뱅킹"/>
    <n v="0"/>
    <m/>
    <x v="2"/>
    <s v="갈성현"/>
    <s v="295-01-01638_150150"/>
    <s v="2021-10-27 14:29:56"/>
    <s v="갈성현"/>
    <n v="3511141043443"/>
    <n v="62"/>
    <d v="2021-11-14T17:24:10"/>
    <n v="133350"/>
    <s v="농협은행"/>
    <n v="3511141043443"/>
    <s v="안장현"/>
    <s v="소싱_33VUR"/>
    <s v="갈성현"/>
    <s v="매입"/>
    <s v="마담"/>
    <n v="3511141043443"/>
  </r>
  <r>
    <n v="546"/>
    <x v="66"/>
    <n v="153450"/>
    <n v="0"/>
    <x v="37"/>
    <n v="70348429"/>
    <s v="마담_갈성현"/>
    <n v="3511141043443"/>
    <s v="농협은행"/>
    <s v="기업스마트뱅킹"/>
    <n v="0"/>
    <m/>
    <x v="2"/>
    <s v="갈성현"/>
    <s v="295-01-01638_153450"/>
    <s v="2021-10-27 14:29:57"/>
    <s v="갈성현"/>
    <n v="3511141043443"/>
    <n v="62"/>
    <d v="2021-11-14T17:24:10"/>
    <n v="133350"/>
    <s v="농협은행"/>
    <n v="3511141043443"/>
    <s v="안장현"/>
    <s v="소싱_33VUR"/>
    <s v="갈성현"/>
    <s v="매입"/>
    <s v="마담"/>
    <n v="3511141043443"/>
  </r>
  <r>
    <n v="549"/>
    <x v="67"/>
    <n v="127380"/>
    <n v="0"/>
    <x v="38"/>
    <n v="70755379"/>
    <s v="마담_갈성현"/>
    <n v="3511141043443"/>
    <s v="농협은행"/>
    <s v="기업스마트뱅킹"/>
    <n v="0"/>
    <m/>
    <x v="2"/>
    <s v="갈성현"/>
    <s v="295-01-01638_127380"/>
    <s v="2021-10-27 14:29:57"/>
    <s v="갈성현"/>
    <n v="3511141043443"/>
    <n v="62"/>
    <d v="2021-11-14T17:24:10"/>
    <n v="133350"/>
    <s v="농협은행"/>
    <n v="3511141043443"/>
    <s v="안장현"/>
    <s v="소싱_33VUR"/>
    <s v="갈성현"/>
    <s v="매입"/>
    <s v="마담"/>
    <n v="3511141043443"/>
  </r>
  <r>
    <n v="2"/>
    <x v="68"/>
    <n v="109000"/>
    <n v="0"/>
    <x v="39"/>
    <n v="83864121"/>
    <s v="소싱_4A8XP"/>
    <s v="561-018621-01-031"/>
    <s v="기업은행"/>
    <s v="기업스마트뱅킹"/>
    <n v="0"/>
    <m/>
    <x v="3"/>
    <s v="김소영"/>
    <s v="339-20-00454_109000"/>
    <s v="2021-11-21 20:15:07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3"/>
    <x v="69"/>
    <n v="57900"/>
    <n v="0"/>
    <x v="40"/>
    <n v="83973121"/>
    <s v="소싱_67XMK"/>
    <s v="561-018621-01-031"/>
    <s v="기업은행"/>
    <s v="기업스마트뱅킹"/>
    <n v="0"/>
    <m/>
    <x v="3"/>
    <s v="김소영"/>
    <s v="339-20-00454_57900"/>
    <e v="#N/A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53"/>
    <x v="70"/>
    <n v="109000"/>
    <n v="0"/>
    <x v="39"/>
    <n v="71075329"/>
    <s v="소싱_GL6XE"/>
    <s v="561-018621-01-031"/>
    <s v="기업은행"/>
    <s v="기업스마트뱅킹"/>
    <n v="0"/>
    <m/>
    <x v="3"/>
    <s v="김소영"/>
    <s v="339-20-00454_109000"/>
    <s v="2021-11-21 20:15:07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62"/>
    <x v="71"/>
    <n v="57900"/>
    <n v="0"/>
    <x v="40"/>
    <n v="72500329"/>
    <s v="소싱_4UJMU"/>
    <s v="561-018621-01-031"/>
    <s v="기업은행"/>
    <s v="기업스마트뱅킹"/>
    <n v="0"/>
    <m/>
    <x v="3"/>
    <s v="김소영"/>
    <s v="339-20-00454_57900"/>
    <e v="#N/A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85"/>
    <x v="72"/>
    <n v="139000"/>
    <n v="0"/>
    <x v="41"/>
    <n v="78642831"/>
    <s v="소싱_D64L8"/>
    <s v="561-018621-01-031"/>
    <s v="기업은행"/>
    <s v="기업스마트뱅킹"/>
    <n v="0"/>
    <m/>
    <x v="3"/>
    <s v="김소영"/>
    <s v="339-20-00454_139000"/>
    <s v="2021-11-21 20:14:57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116"/>
    <x v="73"/>
    <n v="109000"/>
    <n v="0"/>
    <x v="39"/>
    <n v="97301727"/>
    <s v="소싱_6MM7D"/>
    <s v="561-018621-01-031"/>
    <s v="기업은행"/>
    <s v="기업스마트뱅킹"/>
    <n v="0"/>
    <m/>
    <x v="3"/>
    <s v="김소영"/>
    <s v="339-20-00454_109000"/>
    <s v="2021-11-21 20:15:07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174"/>
    <x v="74"/>
    <n v="136000"/>
    <n v="0"/>
    <x v="42"/>
    <n v="94118853"/>
    <s v="소싱_YR83V"/>
    <s v="561-018621-01-031"/>
    <s v="기업은행"/>
    <s v="기업스마트뱅킹"/>
    <n v="0"/>
    <m/>
    <x v="3"/>
    <s v="김소영"/>
    <s v="339-20-00454_136000"/>
    <e v="#N/A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175"/>
    <x v="75"/>
    <n v="109000"/>
    <n v="0"/>
    <x v="39"/>
    <n v="94254853"/>
    <s v="소싱_NARRW"/>
    <s v="561-018621-01-031"/>
    <s v="기업은행"/>
    <s v="기업스마트뱅킹"/>
    <n v="0"/>
    <m/>
    <x v="3"/>
    <s v="김소영"/>
    <s v="339-20-00454_109000"/>
    <s v="2021-11-21 20:15:07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216"/>
    <x v="76"/>
    <n v="63390"/>
    <n v="0"/>
    <x v="43"/>
    <n v="107510893"/>
    <s v="소싱_FQHXK"/>
    <s v="561-018621-01-031"/>
    <s v="기업은행"/>
    <s v="기업스마트뱅킹"/>
    <n v="0"/>
    <m/>
    <x v="3"/>
    <s v="김소영"/>
    <s v="339-20-00454_63390"/>
    <s v="2021-11-21 20:15:00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221"/>
    <x v="77"/>
    <n v="109000"/>
    <n v="0"/>
    <x v="39"/>
    <n v="107981903"/>
    <s v="소싱_BX36R"/>
    <s v="561-018621-01-031"/>
    <s v="기업은행"/>
    <s v="기업스마트뱅킹"/>
    <n v="0"/>
    <m/>
    <x v="3"/>
    <s v="김소영"/>
    <s v="339-20-00454_109000"/>
    <s v="2021-11-21 20:15:07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223"/>
    <x v="78"/>
    <n v="78000"/>
    <n v="0"/>
    <x v="44"/>
    <n v="105604088"/>
    <s v="소싱_QGHML"/>
    <s v="561-018621-01-031"/>
    <s v="기업은행"/>
    <s v="기업스마트뱅킹"/>
    <n v="0"/>
    <m/>
    <x v="3"/>
    <s v="김소영"/>
    <s v="339-20-00454_78000"/>
    <s v="2021-11-21 20:15:01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224"/>
    <x v="79"/>
    <n v="94000"/>
    <n v="0"/>
    <x v="45"/>
    <n v="105682088"/>
    <s v="소싱_KWVD6"/>
    <s v="561-018621-01-031"/>
    <s v="기업은행"/>
    <s v="기업스마트뱅킹"/>
    <n v="0"/>
    <m/>
    <x v="3"/>
    <s v="김소영"/>
    <s v="339-20-00454_94000"/>
    <s v="2021-11-21 20:15:01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225"/>
    <x v="80"/>
    <n v="398000"/>
    <n v="0"/>
    <x v="46"/>
    <n v="105776088"/>
    <s v="소싱_VL4WR외"/>
    <s v="561-018621-01-031"/>
    <s v="기업은행"/>
    <s v="기업스마트뱅킹"/>
    <n v="0"/>
    <m/>
    <x v="3"/>
    <s v="김소영"/>
    <s v="339-20-00454_398000"/>
    <s v="2021-11-21 20:15:01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238"/>
    <x v="81"/>
    <n v="89000"/>
    <n v="0"/>
    <x v="47"/>
    <n v="104959976"/>
    <s v="소싱_C3R6B"/>
    <s v="561-018621-01-031"/>
    <s v="기업은행"/>
    <s v="기업스마트뱅킹"/>
    <n v="0"/>
    <m/>
    <x v="3"/>
    <s v="김소영"/>
    <s v="339-20-00454_89000"/>
    <s v="2021-11-21 20:15:03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243"/>
    <x v="82"/>
    <n v="99800"/>
    <n v="0"/>
    <x v="48"/>
    <n v="106157536"/>
    <s v="소싱_C3QMB"/>
    <s v="561-018621-01-031"/>
    <s v="기업은행"/>
    <s v="기업스마트뱅킹"/>
    <n v="0"/>
    <m/>
    <x v="3"/>
    <s v="김소영"/>
    <s v="339-20-00454_99800"/>
    <s v="2021-11-21 20:15:03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259"/>
    <x v="83"/>
    <n v="109000"/>
    <n v="0"/>
    <x v="39"/>
    <n v="107866511"/>
    <s v="소싱_A6J8J"/>
    <s v="561-018621-01-031"/>
    <s v="기업은행"/>
    <s v="기업스마트뱅킹"/>
    <n v="0"/>
    <m/>
    <x v="3"/>
    <s v="김소영"/>
    <s v="339-20-00454_109000"/>
    <s v="2021-11-21 20:15:07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277"/>
    <x v="84"/>
    <n v="109000"/>
    <n v="0"/>
    <x v="39"/>
    <n v="106443989"/>
    <s v="마담_김소영"/>
    <s v="561-018621-01-031"/>
    <s v="기업은행"/>
    <s v="기업스마트뱅킹"/>
    <n v="0"/>
    <m/>
    <x v="3"/>
    <s v="김소영"/>
    <s v="339-20-00454_109000"/>
    <s v="2021-11-21 20:15:07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291"/>
    <x v="85"/>
    <n v="109000"/>
    <n v="0"/>
    <x v="39"/>
    <n v="9212924"/>
    <s v="마담_김소영"/>
    <s v="561-018621-01-031"/>
    <s v="기업은행"/>
    <s v="기업스마트뱅킹"/>
    <n v="0"/>
    <m/>
    <x v="3"/>
    <s v="김소영"/>
    <s v="339-20-00454_109000"/>
    <s v="2021-11-21 20:15:07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292"/>
    <x v="86"/>
    <n v="63390"/>
    <n v="0"/>
    <x v="43"/>
    <n v="9321924"/>
    <s v="마담_김소영"/>
    <s v="561-018621-01-031"/>
    <s v="기업은행"/>
    <s v="기업스마트뱅킹"/>
    <n v="0"/>
    <m/>
    <x v="3"/>
    <s v="김소영"/>
    <s v="339-20-00454_63390"/>
    <s v="2021-11-21 20:15:00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305"/>
    <x v="87"/>
    <n v="109800"/>
    <n v="0"/>
    <x v="49"/>
    <n v="11414644"/>
    <s v="마담_김소영"/>
    <s v="561-018621-01-031"/>
    <s v="기업은행"/>
    <s v="기업스마트뱅킹"/>
    <n v="0"/>
    <m/>
    <x v="3"/>
    <s v="김소영"/>
    <s v="339-20-00454_109800"/>
    <s v="2021-11-02 21:20:55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320"/>
    <x v="88"/>
    <n v="54900"/>
    <n v="0"/>
    <x v="50"/>
    <n v="13197984"/>
    <s v="마담_김소영"/>
    <s v="561-018621-01-031"/>
    <s v="기업은행"/>
    <s v="기업스마트뱅킹"/>
    <n v="0"/>
    <m/>
    <x v="3"/>
    <s v="김소영"/>
    <s v="339-20-00454_54900"/>
    <s v="2021-11-02 21:20:55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324"/>
    <x v="89"/>
    <n v="54900"/>
    <n v="0"/>
    <x v="50"/>
    <n v="11599409"/>
    <s v="마담_김소영"/>
    <s v="561-018621-01-031"/>
    <s v="기업은행"/>
    <s v="기업스마트뱅킹"/>
    <n v="0"/>
    <m/>
    <x v="3"/>
    <s v="김소영"/>
    <s v="339-20-00454_54900"/>
    <s v="2021-11-02 21:20:55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332"/>
    <x v="90"/>
    <n v="96800"/>
    <n v="0"/>
    <x v="51"/>
    <n v="12919339"/>
    <s v="마담_김소영"/>
    <s v="561-018621-01-031"/>
    <s v="기업은행"/>
    <s v="기업스마트뱅킹"/>
    <n v="0"/>
    <m/>
    <x v="3"/>
    <s v="김소영"/>
    <s v="339-20-00454_96800"/>
    <s v="2021-11-02 21:20:56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336"/>
    <x v="91"/>
    <n v="215000"/>
    <n v="0"/>
    <x v="52"/>
    <n v="13617699"/>
    <s v="마담_김소영"/>
    <s v="561-018621-01-031"/>
    <s v="기업은행"/>
    <s v="기업스마트뱅킹"/>
    <n v="0"/>
    <m/>
    <x v="3"/>
    <s v="김소영"/>
    <s v="339-20-00454_215000"/>
    <s v="2021-11-02 21:20:56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337"/>
    <x v="92"/>
    <n v="112800"/>
    <n v="0"/>
    <x v="53"/>
    <n v="13832699"/>
    <s v="마담_김소영"/>
    <s v="561-018621-01-031"/>
    <s v="기업은행"/>
    <s v="기업스마트뱅킹"/>
    <n v="0"/>
    <m/>
    <x v="3"/>
    <s v="김소영"/>
    <s v="339-20-00454_112800"/>
    <s v="2021-11-02 21:20:57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338"/>
    <x v="93"/>
    <n v="296400"/>
    <n v="0"/>
    <x v="54"/>
    <n v="13945499"/>
    <s v="마담_김소영"/>
    <s v="561-018621-01-031"/>
    <s v="기업은행"/>
    <s v="기업스마트뱅킹"/>
    <n v="0"/>
    <m/>
    <x v="3"/>
    <s v="김소영"/>
    <s v="339-20-00454_296400"/>
    <s v="2021-11-02 21:20:57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339"/>
    <x v="94"/>
    <n v="83000"/>
    <n v="0"/>
    <x v="55"/>
    <n v="14241899"/>
    <s v="마담_김소영"/>
    <s v="561-018621-01-031"/>
    <s v="기업은행"/>
    <s v="기업스마트뱅킹"/>
    <n v="0"/>
    <m/>
    <x v="3"/>
    <s v="김소영"/>
    <s v="339-20-00454_83000"/>
    <e v="#N/A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340"/>
    <x v="95"/>
    <n v="106800"/>
    <n v="0"/>
    <x v="56"/>
    <n v="14324899"/>
    <s v="마담_김소영"/>
    <s v="561-018621-01-031"/>
    <s v="기업은행"/>
    <s v="기업스마트뱅킹"/>
    <n v="0"/>
    <m/>
    <x v="3"/>
    <s v="김소영"/>
    <s v="339-20-00454_106800"/>
    <s v="2021-11-02 21:20:57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357"/>
    <x v="96"/>
    <n v="109000"/>
    <n v="0"/>
    <x v="39"/>
    <n v="5247852"/>
    <s v="마담_김소영"/>
    <s v="561-018621-01-031"/>
    <s v="기업은행"/>
    <s v="기업스마트뱅킹"/>
    <n v="0"/>
    <m/>
    <x v="3"/>
    <s v="김소영"/>
    <s v="339-20-00454_109000"/>
    <s v="2021-11-21 20:15:07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380"/>
    <x v="97"/>
    <n v="199000"/>
    <n v="0"/>
    <x v="57"/>
    <n v="37519233"/>
    <s v="마담_김소영"/>
    <s v="561-018621-01-031"/>
    <s v="기업은행"/>
    <s v="기업스마트뱅킹"/>
    <n v="0"/>
    <m/>
    <x v="3"/>
    <s v="김소영"/>
    <s v="339-20-00454_199000"/>
    <s v="2021-11-02 21:21:02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416"/>
    <x v="98"/>
    <n v="139000"/>
    <n v="0"/>
    <x v="41"/>
    <n v="39783406"/>
    <s v="마담_김소영"/>
    <s v="561-018621-01-031"/>
    <s v="기업은행"/>
    <s v="기업스마트뱅킹"/>
    <n v="0"/>
    <m/>
    <x v="3"/>
    <s v="김소영"/>
    <s v="339-20-00454_139000"/>
    <s v="2021-11-21 20:14:57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421"/>
    <x v="99"/>
    <n v="139000"/>
    <n v="0"/>
    <x v="41"/>
    <n v="39639127"/>
    <s v="마담_김소영"/>
    <s v="561-018621-01-031"/>
    <s v="기업은행"/>
    <s v="기업스마트뱅킹"/>
    <n v="0"/>
    <m/>
    <x v="3"/>
    <s v="김소영"/>
    <s v="339-20-00454_139000"/>
    <s v="2021-11-21 20:14:57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444"/>
    <x v="100"/>
    <n v="109000"/>
    <n v="0"/>
    <x v="39"/>
    <n v="51566837"/>
    <s v="마담_김소영"/>
    <s v="561-018621-01-031"/>
    <s v="기업은행"/>
    <s v="기업스마트뱅킹"/>
    <n v="0"/>
    <m/>
    <x v="3"/>
    <s v="김소영"/>
    <s v="339-20-00454_109000"/>
    <s v="2021-11-21 20:15:07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466"/>
    <x v="101"/>
    <n v="139000"/>
    <n v="0"/>
    <x v="41"/>
    <n v="55145228"/>
    <s v="마담_김소영"/>
    <s v="561-018621-01-031"/>
    <s v="기업은행"/>
    <s v="기업스마트뱅킹"/>
    <n v="0"/>
    <m/>
    <x v="3"/>
    <s v="김소영"/>
    <s v="339-20-00454_139000"/>
    <s v="2021-11-21 20:14:57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467"/>
    <x v="102"/>
    <n v="109000"/>
    <n v="0"/>
    <x v="39"/>
    <n v="55284228"/>
    <s v="마담_김소영"/>
    <s v="561-018621-01-031"/>
    <s v="기업은행"/>
    <s v="기업스마트뱅킹"/>
    <n v="0"/>
    <m/>
    <x v="3"/>
    <s v="김소영"/>
    <s v="339-20-00454_109000"/>
    <s v="2021-11-21 20:15:07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488"/>
    <x v="103"/>
    <n v="125235"/>
    <n v="0"/>
    <x v="58"/>
    <n v="57267462"/>
    <s v="마담_김소영"/>
    <s v="561-018621-01-031"/>
    <s v="기업은행"/>
    <s v="기업스마트뱅킹"/>
    <n v="0"/>
    <m/>
    <x v="3"/>
    <s v="김소영"/>
    <s v="339-20-00454_125235"/>
    <s v="2021-11-02 21:21:20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495"/>
    <x v="104"/>
    <n v="85800"/>
    <n v="0"/>
    <x v="59"/>
    <n v="56544317"/>
    <s v="마담_김소영"/>
    <s v="561-018621-01-031"/>
    <s v="기업은행"/>
    <s v="기업스마트뱅킹"/>
    <n v="0"/>
    <m/>
    <x v="3"/>
    <s v="김소영"/>
    <s v="339-20-00454_85800"/>
    <s v="2021-11-02 21:21:22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507"/>
    <x v="105"/>
    <n v="85800"/>
    <n v="0"/>
    <x v="59"/>
    <n v="53752117"/>
    <s v="마담_김소영"/>
    <s v="561-018621-01-031"/>
    <s v="기업은행"/>
    <s v="기업스마트뱅킹"/>
    <n v="0"/>
    <m/>
    <x v="3"/>
    <s v="김소영"/>
    <s v="339-20-00454_85800"/>
    <s v="2021-11-02 21:21:22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542"/>
    <x v="106"/>
    <n v="75800"/>
    <n v="0"/>
    <x v="60"/>
    <n v="69993885"/>
    <s v="마담_김소영"/>
    <s v="561-018621-01-031"/>
    <s v="기업은행"/>
    <s v="기업스마트뱅킹"/>
    <n v="0"/>
    <m/>
    <x v="3"/>
    <s v="김소영"/>
    <s v="339-20-00454_75800"/>
    <s v="2021-10-01 09:46:25"/>
    <s v="김소영"/>
    <n v="56101862101031"/>
    <n v="1"/>
    <d v="2021-11-25T17:17:08"/>
    <n v="109000"/>
    <s v="기업은행"/>
    <s v="561-018621-01-031"/>
    <s v="안장현"/>
    <s v="소싱_4A8XP"/>
    <s v="김소영"/>
    <s v="매입"/>
    <s v="마담"/>
    <n v="56101862101031"/>
  </r>
  <r>
    <n v="105"/>
    <x v="107"/>
    <n v="0"/>
    <n v="577500"/>
    <x v="61"/>
    <n v="81450523"/>
    <s v="이내형"/>
    <m/>
    <s v="우리은행"/>
    <s v="타행이체"/>
    <n v="0"/>
    <m/>
    <x v="4"/>
    <s v="이내형"/>
    <s v=""/>
    <s v=""/>
    <s v="이내형"/>
    <s v="nan"/>
    <m/>
    <m/>
    <m/>
    <m/>
    <m/>
    <m/>
    <m/>
    <m/>
    <m/>
    <s v="마담"/>
    <m/>
  </r>
  <r>
    <n v="113"/>
    <x v="108"/>
    <n v="577500"/>
    <n v="0"/>
    <x v="62"/>
    <n v="95750227"/>
    <s v="소싱_9GEJQ"/>
    <n v="1002249432218"/>
    <s v="우리은행"/>
    <s v="기업스마트뱅킹"/>
    <n v="0"/>
    <m/>
    <x v="4"/>
    <s v="이내형"/>
    <s v="367-07-00159_577500"/>
    <e v="#N/A"/>
    <s v="이내형"/>
    <n v="1002249432218"/>
    <n v="73"/>
    <d v="2021-11-12T14:16:05"/>
    <n v="577500"/>
    <s v="우리은행"/>
    <n v="1002249432218"/>
    <s v="안장현"/>
    <s v="소싱_9GEJQ"/>
    <s v="이내형"/>
    <s v="매입"/>
    <s v="마담"/>
    <n v="1002249432218"/>
  </r>
  <r>
    <n v="123"/>
    <x v="109"/>
    <n v="330800"/>
    <n v="0"/>
    <x v="63"/>
    <n v="94874892"/>
    <s v="소싱_7WX4R"/>
    <n v="1002249432218"/>
    <s v="우리은행"/>
    <s v="기업스마트뱅킹"/>
    <n v="0"/>
    <m/>
    <x v="4"/>
    <s v="이내형"/>
    <s v="367-07-00159_330800"/>
    <s v="2021-11-18 15:10:20"/>
    <s v="이내형"/>
    <n v="1002249432218"/>
    <n v="73"/>
    <d v="2021-11-12T14:16:05"/>
    <n v="577500"/>
    <s v="우리은행"/>
    <n v="1002249432218"/>
    <s v="안장현"/>
    <s v="소싱_9GEJQ"/>
    <s v="이내형"/>
    <s v="매입"/>
    <s v="마담"/>
    <n v="1002249432218"/>
  </r>
  <r>
    <n v="146"/>
    <x v="110"/>
    <n v="0"/>
    <n v="613500"/>
    <x v="64"/>
    <n v="101749951"/>
    <s v="이내형"/>
    <m/>
    <s v="우리은행"/>
    <s v="타행이체"/>
    <n v="0"/>
    <m/>
    <x v="4"/>
    <s v="이내형"/>
    <s v=""/>
    <s v=""/>
    <s v="이내형"/>
    <s v="nan"/>
    <m/>
    <m/>
    <m/>
    <m/>
    <m/>
    <m/>
    <m/>
    <m/>
    <m/>
    <s v="마담"/>
    <m/>
  </r>
  <r>
    <n v="156"/>
    <x v="111"/>
    <n v="613500"/>
    <n v="0"/>
    <x v="65"/>
    <n v="99483163"/>
    <s v="소싱_9LCLN"/>
    <n v="1002249432218"/>
    <s v="우리은행"/>
    <s v="기업스마트뱅킹"/>
    <n v="0"/>
    <m/>
    <x v="4"/>
    <s v="이내형"/>
    <s v="367-07-00159_613500"/>
    <s v="2021-10-25 16:29:17"/>
    <s v="이내형"/>
    <n v="1002249432218"/>
    <n v="73"/>
    <d v="2021-11-12T14:16:05"/>
    <n v="577500"/>
    <s v="우리은행"/>
    <n v="1002249432218"/>
    <s v="안장현"/>
    <s v="소싱_9GEJQ"/>
    <s v="이내형"/>
    <s v="매입"/>
    <s v="마담"/>
    <n v="1002249432218"/>
  </r>
  <r>
    <n v="168"/>
    <x v="112"/>
    <n v="292600"/>
    <n v="0"/>
    <x v="66"/>
    <n v="93250702"/>
    <s v="소싱_NKTA3"/>
    <n v="1002249432218"/>
    <s v="우리은행"/>
    <s v="기업스마트뱅킹"/>
    <n v="0"/>
    <m/>
    <x v="4"/>
    <s v="이내형"/>
    <s v="367-07-00159_292600"/>
    <s v="2021-11-18 15:10:21"/>
    <s v="이내형"/>
    <n v="1002249432218"/>
    <n v="73"/>
    <d v="2021-11-12T14:16:05"/>
    <n v="577500"/>
    <s v="우리은행"/>
    <n v="1002249432218"/>
    <s v="안장현"/>
    <s v="소싱_9GEJQ"/>
    <s v="이내형"/>
    <s v="매입"/>
    <s v="마담"/>
    <n v="1002249432218"/>
  </r>
  <r>
    <n v="197"/>
    <x v="113"/>
    <n v="159750"/>
    <n v="0"/>
    <x v="67"/>
    <n v="103901673"/>
    <s v="소싱_CTUQB"/>
    <n v="1002249432218"/>
    <s v="우리은행"/>
    <s v="기업스마트뱅킹"/>
    <n v="0"/>
    <m/>
    <x v="4"/>
    <s v="이내형"/>
    <s v="367-07-00159_159750"/>
    <s v="2021-11-18 15:10:22"/>
    <s v="이내형"/>
    <n v="1002249432218"/>
    <n v="73"/>
    <d v="2021-11-12T14:16:05"/>
    <n v="577500"/>
    <s v="우리은행"/>
    <n v="1002249432218"/>
    <s v="안장현"/>
    <s v="소싱_9GEJQ"/>
    <s v="이내형"/>
    <s v="매입"/>
    <s v="마담"/>
    <n v="1002249432218"/>
  </r>
  <r>
    <n v="201"/>
    <x v="114"/>
    <n v="233670"/>
    <n v="0"/>
    <x v="68"/>
    <n v="104214823"/>
    <s v="소싱_YRWJB"/>
    <n v="1002249432218"/>
    <s v="우리은행"/>
    <s v="기업스마트뱅킹"/>
    <n v="0"/>
    <m/>
    <x v="4"/>
    <s v="이내형"/>
    <s v="367-07-00159_233670"/>
    <s v="2021-11-18 15:10:22"/>
    <s v="이내형"/>
    <n v="1002249432218"/>
    <n v="73"/>
    <d v="2021-11-12T14:16:05"/>
    <n v="577500"/>
    <s v="우리은행"/>
    <n v="1002249432218"/>
    <s v="안장현"/>
    <s v="소싱_9GEJQ"/>
    <s v="이내형"/>
    <s v="매입"/>
    <s v="마담"/>
    <n v="1002249432218"/>
  </r>
  <r>
    <n v="231"/>
    <x v="115"/>
    <n v="295600"/>
    <n v="0"/>
    <x v="69"/>
    <n v="106041965"/>
    <s v="소싱_XGJN3"/>
    <n v="1002249432218"/>
    <s v="우리은행"/>
    <s v="기업스마트뱅킹"/>
    <n v="0"/>
    <m/>
    <x v="4"/>
    <s v="이내형"/>
    <s v="367-07-00159_295600"/>
    <s v="2021-11-18 15:10:25"/>
    <s v="이내형"/>
    <n v="1002249432218"/>
    <n v="73"/>
    <d v="2021-11-12T14:16:05"/>
    <n v="577500"/>
    <s v="우리은행"/>
    <n v="1002249432218"/>
    <s v="안장현"/>
    <s v="소싱_9GEJQ"/>
    <s v="이내형"/>
    <s v="매입"/>
    <s v="마담"/>
    <n v="1002249432218"/>
  </r>
  <r>
    <n v="249"/>
    <x v="116"/>
    <n v="295600"/>
    <n v="0"/>
    <x v="69"/>
    <n v="105167171"/>
    <s v="소싱_NNR83"/>
    <n v="1002249432218"/>
    <s v="우리은행"/>
    <s v="기업스마트뱅킹"/>
    <n v="0"/>
    <m/>
    <x v="4"/>
    <s v="이내형"/>
    <s v="367-07-00159_295600"/>
    <s v="2021-11-18 15:10:25"/>
    <s v="이내형"/>
    <n v="1002249432218"/>
    <n v="73"/>
    <d v="2021-11-12T14:16:05"/>
    <n v="577500"/>
    <s v="우리은행"/>
    <n v="1002249432218"/>
    <s v="안장현"/>
    <s v="소싱_9GEJQ"/>
    <s v="이내형"/>
    <s v="매입"/>
    <s v="마담"/>
    <n v="1002249432218"/>
  </r>
  <r>
    <n v="289"/>
    <x v="117"/>
    <n v="163600"/>
    <n v="0"/>
    <x v="70"/>
    <n v="8821624"/>
    <s v="마담_이내형"/>
    <n v="1002249432218"/>
    <s v="우리은행"/>
    <s v="기업스마트뱅킹"/>
    <n v="0"/>
    <m/>
    <x v="4"/>
    <s v="이내형"/>
    <s v="367-07-00159_163600"/>
    <s v="2021-11-18 15:10:28"/>
    <s v="이내형"/>
    <n v="1002249432218"/>
    <n v="73"/>
    <d v="2021-11-12T14:16:05"/>
    <n v="577500"/>
    <s v="우리은행"/>
    <n v="1002249432218"/>
    <s v="안장현"/>
    <s v="소싱_9GEJQ"/>
    <s v="이내형"/>
    <s v="매입"/>
    <s v="마담"/>
    <n v="1002249432218"/>
  </r>
  <r>
    <n v="293"/>
    <x v="118"/>
    <n v="232350"/>
    <n v="0"/>
    <x v="71"/>
    <n v="9385314"/>
    <s v="마담_이내형"/>
    <n v="1002249432218"/>
    <s v="우리은행"/>
    <s v="기업스마트뱅킹"/>
    <n v="0"/>
    <m/>
    <x v="4"/>
    <s v="이내형"/>
    <s v="367-07-00159_232350"/>
    <s v="2021-10-31 19:43:05"/>
    <s v="이내형"/>
    <n v="1002249432218"/>
    <n v="73"/>
    <d v="2021-11-12T14:16:05"/>
    <n v="577500"/>
    <s v="우리은행"/>
    <n v="1002249432218"/>
    <s v="안장현"/>
    <s v="소싱_9GEJQ"/>
    <s v="이내형"/>
    <s v="매입"/>
    <s v="마담"/>
    <n v="1002249432218"/>
  </r>
  <r>
    <n v="360"/>
    <x v="119"/>
    <n v="133350"/>
    <n v="0"/>
    <x v="19"/>
    <n v="5492202"/>
    <s v="마담_이내형"/>
    <n v="1002249432218"/>
    <s v="우리은행"/>
    <s v="기업스마트뱅킹"/>
    <n v="0"/>
    <m/>
    <x v="4"/>
    <s v="이내형"/>
    <s v="367-07-00159_133350"/>
    <s v="2021-10-26 20:56:18"/>
    <s v="이내형"/>
    <n v="1002249432218"/>
    <n v="73"/>
    <d v="2021-11-12T14:16:05"/>
    <n v="577500"/>
    <s v="우리은행"/>
    <n v="1002249432218"/>
    <s v="안장현"/>
    <s v="소싱_9GEJQ"/>
    <s v="이내형"/>
    <s v="매입"/>
    <s v="마담"/>
    <n v="1002249432218"/>
  </r>
  <r>
    <n v="388"/>
    <x v="120"/>
    <n v="106950"/>
    <n v="0"/>
    <x v="72"/>
    <n v="38952153"/>
    <s v="마담_이내형"/>
    <n v="1002249432218"/>
    <s v="우리은행"/>
    <s v="기업스마트뱅킹"/>
    <n v="0"/>
    <m/>
    <x v="4"/>
    <s v="이내형"/>
    <s v="367-07-00159_106950"/>
    <e v="#N/A"/>
    <s v="이내형"/>
    <n v="1002249432218"/>
    <n v="73"/>
    <d v="2021-11-12T14:16:05"/>
    <n v="577500"/>
    <s v="우리은행"/>
    <n v="1002249432218"/>
    <s v="안장현"/>
    <s v="소싱_9GEJQ"/>
    <s v="이내형"/>
    <s v="매입"/>
    <s v="마담"/>
    <n v="1002249432218"/>
  </r>
  <r>
    <n v="407"/>
    <x v="121"/>
    <n v="166350"/>
    <n v="0"/>
    <x v="73"/>
    <n v="39340018"/>
    <s v="마담_이내형"/>
    <n v="1002249432218"/>
    <s v="우리은행"/>
    <s v="기업스마트뱅킹"/>
    <n v="0"/>
    <m/>
    <x v="4"/>
    <s v="이내형"/>
    <s v="367-07-00159_166350"/>
    <s v="2021-10-25 16:29:16"/>
    <s v="이내형"/>
    <n v="1002249432218"/>
    <n v="73"/>
    <d v="2021-11-12T14:16:05"/>
    <n v="577500"/>
    <s v="우리은행"/>
    <n v="1002249432218"/>
    <s v="안장현"/>
    <s v="소싱_9GEJQ"/>
    <s v="이내형"/>
    <s v="매입"/>
    <s v="마담"/>
    <n v="1002249432218"/>
  </r>
  <r>
    <n v="414"/>
    <x v="122"/>
    <n v="613500"/>
    <n v="0"/>
    <x v="65"/>
    <n v="40373718"/>
    <s v="마담_이내형"/>
    <n v="1002249432218"/>
    <s v="우리은행"/>
    <s v="기업스마트뱅킹"/>
    <n v="0"/>
    <m/>
    <x v="4"/>
    <s v="이내형"/>
    <s v="367-07-00159_613500"/>
    <s v="2021-10-25 16:29:17"/>
    <s v="이내형"/>
    <n v="1002249432218"/>
    <n v="73"/>
    <d v="2021-11-12T14:16:05"/>
    <n v="577500"/>
    <s v="우리은행"/>
    <n v="1002249432218"/>
    <s v="안장현"/>
    <s v="소싱_9GEJQ"/>
    <s v="이내형"/>
    <s v="매입"/>
    <s v="마담"/>
    <n v="1002249432218"/>
  </r>
  <r>
    <n v="475"/>
    <x v="123"/>
    <n v="97350"/>
    <n v="0"/>
    <x v="74"/>
    <n v="55555621"/>
    <s v="마담_이내형"/>
    <n v="1002249432218"/>
    <s v="우리은행"/>
    <s v="기업스마트뱅킹"/>
    <n v="0"/>
    <m/>
    <x v="4"/>
    <s v="이내형"/>
    <s v="367-07-00159_97350"/>
    <s v="2021-10-25 16:29:34"/>
    <s v="이내형"/>
    <n v="1002249432218"/>
    <n v="73"/>
    <d v="2021-11-12T14:16:05"/>
    <n v="577500"/>
    <s v="우리은행"/>
    <n v="1002249432218"/>
    <s v="안장현"/>
    <s v="소싱_9GEJQ"/>
    <s v="이내형"/>
    <s v="매입"/>
    <s v="마담"/>
    <n v="1002249432218"/>
  </r>
  <r>
    <n v="476"/>
    <x v="124"/>
    <n v="265350"/>
    <n v="0"/>
    <x v="75"/>
    <n v="55652971"/>
    <s v="마담_이내형"/>
    <n v="1002249432218"/>
    <s v="우리은행"/>
    <s v="기업스마트뱅킹"/>
    <n v="0"/>
    <m/>
    <x v="4"/>
    <s v="이내형"/>
    <s v="367-07-00159_265350"/>
    <s v="2021-10-25 16:29:35"/>
    <s v="이내형"/>
    <n v="1002249432218"/>
    <n v="73"/>
    <d v="2021-11-12T14:16:05"/>
    <n v="577500"/>
    <s v="우리은행"/>
    <n v="1002249432218"/>
    <s v="안장현"/>
    <s v="소싱_9GEJQ"/>
    <s v="이내형"/>
    <s v="매입"/>
    <s v="마담"/>
    <n v="1002249432218"/>
  </r>
  <r>
    <n v="523"/>
    <x v="125"/>
    <n v="68830"/>
    <n v="0"/>
    <x v="76"/>
    <n v="57077996"/>
    <s v="이내형"/>
    <n v="1002249432218"/>
    <s v="우리은행"/>
    <s v="기업스마트뱅킹"/>
    <n v="0"/>
    <m/>
    <x v="4"/>
    <s v="이내형"/>
    <s v="367-07-00159_68830"/>
    <s v="2021-09-30 17:10:18"/>
    <s v="이내형"/>
    <n v="1002249432218"/>
    <n v="73"/>
    <d v="2021-11-12T14:16:05"/>
    <n v="577500"/>
    <s v="우리은행"/>
    <n v="1002249432218"/>
    <s v="안장현"/>
    <s v="소싱_9GEJQ"/>
    <s v="이내형"/>
    <s v="매입"/>
    <s v="마담"/>
    <n v="1002249432218"/>
  </r>
  <r>
    <n v="529"/>
    <x v="126"/>
    <n v="90450"/>
    <n v="0"/>
    <x v="77"/>
    <n v="60449158"/>
    <s v="이내형"/>
    <n v="1002249432218"/>
    <s v="우리은행"/>
    <s v="기업스마트뱅킹"/>
    <n v="0"/>
    <m/>
    <x v="4"/>
    <s v="이내형"/>
    <s v="367-07-00159_90450"/>
    <s v="2021-09-27 23:00:19"/>
    <s v="이내형"/>
    <n v="1002249432218"/>
    <n v="73"/>
    <d v="2021-11-12T14:16:05"/>
    <n v="577500"/>
    <s v="우리은행"/>
    <n v="1002249432218"/>
    <s v="안장현"/>
    <s v="소싱_9GEJQ"/>
    <s v="이내형"/>
    <s v="매입"/>
    <s v="마담"/>
    <n v="1002249432218"/>
  </r>
  <r>
    <n v="128"/>
    <x v="127"/>
    <n v="286470"/>
    <n v="0"/>
    <x v="78"/>
    <n v="95478692"/>
    <s v="소싱_NTRVR"/>
    <n v="31489102482407"/>
    <s v="하나은행"/>
    <s v="기업스마트뱅킹"/>
    <n v="0"/>
    <m/>
    <x v="5"/>
    <s v="이래희"/>
    <s v="368-04-00243_286470"/>
    <e v="#N/A"/>
    <s v="이래희"/>
    <n v="31489102482407"/>
    <n v="86"/>
    <d v="2021-11-11T21:04:04"/>
    <n v="286470"/>
    <s v="하나은행"/>
    <n v="31489102482407"/>
    <s v="안장현"/>
    <s v="소싱_NTRVR"/>
    <s v="이래희"/>
    <s v="매입"/>
    <s v="마담"/>
    <n v="31489102482407"/>
  </r>
  <r>
    <n v="211"/>
    <x v="128"/>
    <n v="352800"/>
    <n v="0"/>
    <x v="79"/>
    <n v="106324593"/>
    <s v="소싱_4TNPN"/>
    <n v="31489102482407"/>
    <s v="하나은행"/>
    <s v="기업스마트뱅킹"/>
    <n v="0"/>
    <m/>
    <x v="5"/>
    <s v="이래희"/>
    <s v="368-04-00243_352800"/>
    <e v="#N/A"/>
    <s v="이래희"/>
    <n v="31489102482407"/>
    <n v="86"/>
    <d v="2021-11-11T21:04:04"/>
    <n v="286470"/>
    <s v="하나은행"/>
    <n v="31489102482407"/>
    <s v="안장현"/>
    <s v="소싱_NTRVR"/>
    <s v="이래희"/>
    <s v="매입"/>
    <s v="마담"/>
    <n v="31489102482407"/>
  </r>
  <r>
    <n v="453"/>
    <x v="129"/>
    <n v="613500"/>
    <n v="0"/>
    <x v="65"/>
    <n v="53232178"/>
    <s v="마담_이래희"/>
    <n v="31489102482407"/>
    <s v="하나은행"/>
    <s v="기업스마트뱅킹"/>
    <n v="0"/>
    <m/>
    <x v="5"/>
    <s v="이래희"/>
    <s v="368-04-00243_613500"/>
    <s v="2021-10-30 09:12:44"/>
    <s v="이래희"/>
    <n v="31489102482407"/>
    <n v="86"/>
    <d v="2021-11-11T21:04:04"/>
    <n v="286470"/>
    <s v="하나은행"/>
    <n v="31489102482407"/>
    <s v="안장현"/>
    <s v="소싱_NTRVR"/>
    <s v="이래희"/>
    <s v="매입"/>
    <s v="마담"/>
    <n v="31489102482407"/>
  </r>
  <r>
    <n v="459"/>
    <x v="130"/>
    <n v="613500"/>
    <n v="0"/>
    <x v="65"/>
    <n v="56127587"/>
    <s v="마담_이래희"/>
    <n v="31489102482407"/>
    <s v="하나은행"/>
    <s v="기업스마트뱅킹"/>
    <n v="0"/>
    <m/>
    <x v="5"/>
    <s v="이래희"/>
    <s v="368-04-00243_613500"/>
    <s v="2021-10-30 09:12:44"/>
    <s v="이래희"/>
    <n v="31489102482407"/>
    <n v="86"/>
    <d v="2021-11-11T21:04:04"/>
    <n v="286470"/>
    <s v="하나은행"/>
    <n v="31489102482407"/>
    <s v="안장현"/>
    <s v="소싱_NTRVR"/>
    <s v="이래희"/>
    <s v="매입"/>
    <s v="마담"/>
    <n v="31489102482407"/>
  </r>
  <r>
    <n v="532"/>
    <x v="131"/>
    <n v="89620"/>
    <n v="0"/>
    <x v="80"/>
    <n v="60780433"/>
    <s v="마담_이래희"/>
    <n v="31489102482407"/>
    <s v="하나은행"/>
    <s v="기업스마트뱅킹"/>
    <n v="0"/>
    <m/>
    <x v="5"/>
    <s v="이래희"/>
    <s v="368-04-00243_89620"/>
    <s v="2021-10-03 14:01:39"/>
    <s v="이래희"/>
    <n v="31489102482407"/>
    <n v="86"/>
    <d v="2021-11-11T21:04:04"/>
    <n v="286470"/>
    <s v="하나은행"/>
    <n v="31489102482407"/>
    <s v="안장현"/>
    <s v="소싱_NTRVR"/>
    <s v="이래희"/>
    <s v="매입"/>
    <s v="마담"/>
    <n v="31489102482407"/>
  </r>
  <r>
    <n v="180"/>
    <x v="132"/>
    <n v="130350"/>
    <n v="0"/>
    <x v="81"/>
    <n v="103939632"/>
    <s v="소싱_BCJ8E"/>
    <n v="59600204109183"/>
    <s v="국민은행"/>
    <s v="기업스마트뱅킹"/>
    <n v="0"/>
    <m/>
    <x v="6"/>
    <s v="김지희"/>
    <s v="457-16-00207_130350"/>
    <s v="2021-11-18 18:00:28"/>
    <s v="김지희"/>
    <n v="59600204109183"/>
    <n v="123"/>
    <d v="2021-11-08T14:58:25"/>
    <n v="130350"/>
    <s v="국민은행"/>
    <n v="59600204109183"/>
    <s v="안장현"/>
    <s v="소싱_BCJ8E"/>
    <s v="김지희"/>
    <s v="매입"/>
    <s v="마담"/>
    <n v="59600204109183"/>
  </r>
  <r>
    <n v="210"/>
    <x v="133"/>
    <n v="93750"/>
    <n v="0"/>
    <x v="82"/>
    <n v="106230843"/>
    <s v="소싱_FP3DH"/>
    <n v="59600204109183"/>
    <s v="국민은행"/>
    <s v="기업스마트뱅킹"/>
    <n v="0"/>
    <m/>
    <x v="6"/>
    <s v="김지희"/>
    <s v="457-16-00207_93750"/>
    <s v="2021-11-18 18:00:37"/>
    <s v="김지희"/>
    <n v="59600204109183"/>
    <n v="123"/>
    <d v="2021-11-08T14:58:25"/>
    <n v="130350"/>
    <s v="국민은행"/>
    <n v="59600204109183"/>
    <s v="안장현"/>
    <s v="소싱_BCJ8E"/>
    <s v="김지희"/>
    <s v="매입"/>
    <s v="마담"/>
    <n v="59600204109183"/>
  </r>
  <r>
    <n v="218"/>
    <x v="134"/>
    <n v="100350"/>
    <n v="0"/>
    <x v="26"/>
    <n v="107512883"/>
    <s v="소싱_94DYH"/>
    <n v="59600204109183"/>
    <s v="국민은행"/>
    <s v="기업스마트뱅킹"/>
    <n v="0"/>
    <m/>
    <x v="6"/>
    <s v="김지희"/>
    <s v="457-16-00207_100350"/>
    <s v="2021-11-18 18:01:00"/>
    <s v="김지희"/>
    <n v="59600204109183"/>
    <n v="123"/>
    <d v="2021-11-08T14:58:25"/>
    <n v="130350"/>
    <s v="국민은행"/>
    <n v="59600204109183"/>
    <s v="안장현"/>
    <s v="소싱_BCJ8E"/>
    <s v="김지희"/>
    <s v="매입"/>
    <s v="마담"/>
    <n v="59600204109183"/>
  </r>
  <r>
    <n v="219"/>
    <x v="135"/>
    <n v="154800"/>
    <n v="0"/>
    <x v="83"/>
    <n v="107613233"/>
    <s v="소싱_PAKK6"/>
    <n v="508101336070"/>
    <s v="대구은행"/>
    <s v="기업스마트뱅킹"/>
    <n v="0"/>
    <m/>
    <x v="6"/>
    <s v="김지희"/>
    <s v="457-16-00207_154800"/>
    <s v="2021-11-18 18:00:31"/>
    <s v="김지희"/>
    <n v="508101336070"/>
    <n v="156"/>
    <d v="2021-11-05T13:56:40"/>
    <n v="154800"/>
    <s v="대구은행"/>
    <n v="508101336070"/>
    <s v="안장현"/>
    <s v="소싱_PAKK6"/>
    <s v="김지희"/>
    <s v="매입"/>
    <s v="마담"/>
    <n v="508101336070"/>
  </r>
  <r>
    <n v="230"/>
    <x v="136"/>
    <n v="90750"/>
    <n v="0"/>
    <x v="84"/>
    <n v="105951215"/>
    <s v="소싱_FB4YY"/>
    <n v="59600204109183"/>
    <s v="국민은행"/>
    <s v="기업스마트뱅킹"/>
    <n v="0"/>
    <m/>
    <x v="6"/>
    <s v="김지희"/>
    <s v="457-16-00207_90750"/>
    <s v="2021-11-18 18:00:32"/>
    <s v="김지희"/>
    <n v="59600204109183"/>
    <n v="123"/>
    <d v="2021-11-08T14:58:25"/>
    <n v="130350"/>
    <s v="국민은행"/>
    <n v="59600204109183"/>
    <s v="안장현"/>
    <s v="소싱_BCJ8E"/>
    <s v="김지희"/>
    <s v="매입"/>
    <s v="마담"/>
    <n v="59600204109183"/>
  </r>
  <r>
    <n v="237"/>
    <x v="137"/>
    <n v="0"/>
    <n v="213870"/>
    <x v="85"/>
    <n v="105173846"/>
    <s v="김지희"/>
    <m/>
    <s v="국민은행"/>
    <s v="타행이체"/>
    <n v="0"/>
    <m/>
    <x v="6"/>
    <s v="김지희"/>
    <s v=""/>
    <s v=""/>
    <s v="김지희"/>
    <s v="nan"/>
    <m/>
    <m/>
    <m/>
    <m/>
    <m/>
    <m/>
    <m/>
    <m/>
    <m/>
    <s v="마담"/>
    <m/>
  </r>
  <r>
    <n v="241"/>
    <x v="138"/>
    <n v="156750"/>
    <n v="0"/>
    <x v="86"/>
    <n v="105688936"/>
    <s v="소싱_N7A9B"/>
    <n v="59600204109183"/>
    <s v="국민은행"/>
    <s v="기업스마트뱅킹"/>
    <n v="0"/>
    <m/>
    <x v="6"/>
    <s v="김지희"/>
    <s v="457-16-00207_156750"/>
    <s v="2021-11-18 18:00:34"/>
    <s v="김지희"/>
    <n v="59600204109183"/>
    <n v="123"/>
    <d v="2021-11-08T14:58:25"/>
    <n v="130350"/>
    <s v="국민은행"/>
    <n v="59600204109183"/>
    <s v="안장현"/>
    <s v="소싱_BCJ8E"/>
    <s v="김지희"/>
    <s v="매입"/>
    <s v="마담"/>
    <n v="59600204109183"/>
  </r>
  <r>
    <n v="252"/>
    <x v="139"/>
    <n v="93750"/>
    <n v="0"/>
    <x v="82"/>
    <n v="105999741"/>
    <s v="소싱_D76NR"/>
    <n v="59600204109183"/>
    <s v="국민은행"/>
    <s v="기업스마트뱅킹"/>
    <n v="0"/>
    <m/>
    <x v="6"/>
    <s v="김지희"/>
    <s v="457-16-00207_93750"/>
    <s v="2021-11-18 18:00:37"/>
    <s v="김지희"/>
    <n v="59600204109183"/>
    <n v="123"/>
    <d v="2021-11-08T14:58:25"/>
    <n v="130350"/>
    <s v="국민은행"/>
    <n v="59600204109183"/>
    <s v="안장현"/>
    <s v="소싱_BCJ8E"/>
    <s v="김지희"/>
    <s v="매입"/>
    <s v="마담"/>
    <n v="59600204109183"/>
  </r>
  <r>
    <n v="253"/>
    <x v="140"/>
    <n v="73950"/>
    <n v="0"/>
    <x v="87"/>
    <n v="106093491"/>
    <s v="소싱_DTX3E"/>
    <n v="59600204109183"/>
    <s v="국민은행"/>
    <s v="기업스마트뱅킹"/>
    <n v="0"/>
    <m/>
    <x v="6"/>
    <s v="김지희"/>
    <s v="457-16-00207_73950"/>
    <s v="2021-11-18 18:00:36"/>
    <s v="김지희"/>
    <n v="59600204109183"/>
    <n v="123"/>
    <d v="2021-11-08T14:58:25"/>
    <n v="130350"/>
    <s v="국민은행"/>
    <n v="59600204109183"/>
    <s v="안장현"/>
    <s v="소싱_BCJ8E"/>
    <s v="김지희"/>
    <s v="매입"/>
    <s v="마담"/>
    <n v="59600204109183"/>
  </r>
  <r>
    <n v="254"/>
    <x v="141"/>
    <n v="150150"/>
    <n v="0"/>
    <x v="36"/>
    <n v="106167441"/>
    <s v="소싱_UEA8Q"/>
    <n v="59600204109183"/>
    <s v="국민은행"/>
    <s v="기업스마트뱅킹"/>
    <n v="0"/>
    <m/>
    <x v="6"/>
    <s v="김지희"/>
    <s v="457-16-00207_150150"/>
    <s v="2021-11-18 18:00:37"/>
    <s v="김지희"/>
    <n v="59600204109183"/>
    <n v="123"/>
    <d v="2021-11-08T14:58:25"/>
    <n v="130350"/>
    <s v="국민은행"/>
    <n v="59600204109183"/>
    <s v="안장현"/>
    <s v="소싱_BCJ8E"/>
    <s v="김지희"/>
    <s v="매입"/>
    <s v="마담"/>
    <n v="59600204109183"/>
  </r>
  <r>
    <n v="255"/>
    <x v="142"/>
    <n v="93750"/>
    <n v="0"/>
    <x v="82"/>
    <n v="106317591"/>
    <s v="소싱_D7G6K"/>
    <n v="59600204109183"/>
    <s v="국민은행"/>
    <s v="기업스마트뱅킹"/>
    <n v="0"/>
    <m/>
    <x v="6"/>
    <s v="김지희"/>
    <s v="457-16-00207_93750"/>
    <s v="2021-11-18 18:00:37"/>
    <s v="김지희"/>
    <n v="59600204109183"/>
    <n v="123"/>
    <d v="2021-11-08T14:58:25"/>
    <n v="130350"/>
    <s v="국민은행"/>
    <n v="59600204109183"/>
    <s v="안장현"/>
    <s v="소싱_BCJ8E"/>
    <s v="김지희"/>
    <s v="매입"/>
    <s v="마담"/>
    <n v="59600204109183"/>
  </r>
  <r>
    <n v="265"/>
    <x v="143"/>
    <n v="200670"/>
    <n v="0"/>
    <x v="27"/>
    <n v="114597411"/>
    <s v="마담_김지희"/>
    <n v="59600204109183"/>
    <s v="국민은행"/>
    <s v="기업스마트뱅킹"/>
    <n v="0"/>
    <m/>
    <x v="6"/>
    <s v="김지희"/>
    <s v="457-16-00207_200670"/>
    <s v="2021-11-18 18:00:37"/>
    <s v="김지희"/>
    <n v="59600204109183"/>
    <n v="123"/>
    <d v="2021-11-08T14:58:25"/>
    <n v="130350"/>
    <s v="국민은행"/>
    <n v="59600204109183"/>
    <s v="안장현"/>
    <s v="소싱_BCJ8E"/>
    <s v="김지희"/>
    <s v="매입"/>
    <s v="마담"/>
    <n v="59600204109183"/>
  </r>
  <r>
    <n v="295"/>
    <x v="144"/>
    <n v="232350"/>
    <n v="0"/>
    <x v="71"/>
    <n v="9895664"/>
    <s v="마담_김지희"/>
    <n v="59600204109183"/>
    <s v="국민은행"/>
    <s v="기업스마트뱅킹"/>
    <n v="0"/>
    <m/>
    <x v="6"/>
    <s v="김지희"/>
    <s v="457-16-00207_232350"/>
    <s v="2021-11-18 18:00:41"/>
    <s v="김지희"/>
    <n v="59600204109183"/>
    <n v="123"/>
    <d v="2021-11-08T14:58:25"/>
    <n v="130350"/>
    <s v="국민은행"/>
    <n v="59600204109183"/>
    <s v="안장현"/>
    <s v="소싱_BCJ8E"/>
    <s v="김지희"/>
    <s v="매입"/>
    <s v="마담"/>
    <n v="59600204109183"/>
  </r>
  <r>
    <n v="302"/>
    <x v="145"/>
    <n v="120780"/>
    <n v="0"/>
    <x v="88"/>
    <n v="10981714"/>
    <s v="마담_김지희"/>
    <n v="508101336070"/>
    <s v="대구은행"/>
    <s v="기업스마트뱅킹"/>
    <n v="0"/>
    <m/>
    <x v="6"/>
    <s v="김지희"/>
    <s v="457-16-00207_120780"/>
    <s v="2021-11-18 18:00:47"/>
    <s v="김지희"/>
    <n v="508101336070"/>
    <n v="156"/>
    <d v="2021-11-05T13:56:40"/>
    <n v="154800"/>
    <s v="대구은행"/>
    <n v="508101336070"/>
    <s v="안장현"/>
    <s v="소싱_PAKK6"/>
    <s v="김지희"/>
    <s v="매입"/>
    <s v="마담"/>
    <n v="508101336070"/>
  </r>
  <r>
    <n v="310"/>
    <x v="146"/>
    <n v="213870"/>
    <n v="0"/>
    <x v="89"/>
    <n v="10817334"/>
    <s v="마담_김지희"/>
    <n v="59600204109183"/>
    <s v="국민은행"/>
    <s v="기업스마트뱅킹"/>
    <n v="0"/>
    <m/>
    <x v="6"/>
    <s v="김지희"/>
    <s v="457-16-00207_213870"/>
    <e v="#N/A"/>
    <s v="김지희"/>
    <n v="59600204109183"/>
    <n v="123"/>
    <d v="2021-11-08T14:58:25"/>
    <n v="130350"/>
    <s v="국민은행"/>
    <n v="59600204109183"/>
    <s v="안장현"/>
    <s v="소싱_BCJ8E"/>
    <s v="김지희"/>
    <s v="매입"/>
    <s v="마담"/>
    <n v="59600204109183"/>
  </r>
  <r>
    <n v="333"/>
    <x v="147"/>
    <n v="120780"/>
    <n v="0"/>
    <x v="88"/>
    <n v="13016139"/>
    <s v="마담_김지희"/>
    <n v="508101336070"/>
    <s v="대구은행"/>
    <s v="기업스마트뱅킹"/>
    <n v="0"/>
    <m/>
    <x v="6"/>
    <s v="김지희"/>
    <s v="457-16-00207_120780"/>
    <s v="2021-11-18 18:00:47"/>
    <s v="김지희"/>
    <n v="508101336070"/>
    <n v="156"/>
    <d v="2021-11-05T13:56:40"/>
    <n v="154800"/>
    <s v="대구은행"/>
    <n v="508101336070"/>
    <s v="안장현"/>
    <s v="소싱_PAKK6"/>
    <s v="김지희"/>
    <s v="매입"/>
    <s v="마담"/>
    <n v="508101336070"/>
  </r>
  <r>
    <n v="335"/>
    <x v="148"/>
    <n v="123780"/>
    <n v="0"/>
    <x v="90"/>
    <n v="13493919"/>
    <s v="마담_김지희"/>
    <n v="508101336070"/>
    <s v="대구은행"/>
    <s v="기업스마트뱅킹"/>
    <n v="0"/>
    <m/>
    <x v="6"/>
    <s v="김지희"/>
    <s v="457-16-00207_123780"/>
    <s v="2021-11-18 18:00:48"/>
    <s v="김지희"/>
    <n v="508101336070"/>
    <n v="156"/>
    <d v="2021-11-05T13:56:40"/>
    <n v="154800"/>
    <s v="대구은행"/>
    <n v="508101336070"/>
    <s v="안장현"/>
    <s v="소싱_PAKK6"/>
    <s v="김지희"/>
    <s v="매입"/>
    <s v="마담"/>
    <n v="508101336070"/>
  </r>
  <r>
    <n v="367"/>
    <x v="149"/>
    <n v="233670"/>
    <n v="0"/>
    <x v="68"/>
    <n v="26593481"/>
    <s v="마담_김지희"/>
    <n v="59600204109183"/>
    <s v="국민은행"/>
    <s v="기업스마트뱅킹"/>
    <n v="0"/>
    <m/>
    <x v="6"/>
    <s v="김지희"/>
    <s v="457-16-00207_233670"/>
    <s v="2021-11-18 18:01:19"/>
    <s v="김지희"/>
    <n v="59600204109183"/>
    <n v="123"/>
    <d v="2021-11-08T14:58:25"/>
    <n v="130350"/>
    <s v="국민은행"/>
    <n v="59600204109183"/>
    <s v="안장현"/>
    <s v="소싱_BCJ8E"/>
    <s v="김지희"/>
    <s v="매입"/>
    <s v="마담"/>
    <n v="59600204109183"/>
  </r>
  <r>
    <n v="375"/>
    <x v="150"/>
    <n v="100350"/>
    <n v="0"/>
    <x v="26"/>
    <n v="36285243"/>
    <s v="마담_김지희"/>
    <n v="59600204109183"/>
    <s v="국민은행"/>
    <s v="기업스마트뱅킹"/>
    <n v="0"/>
    <m/>
    <x v="6"/>
    <s v="김지희"/>
    <s v="457-16-00207_100350"/>
    <s v="2021-11-18 18:01:00"/>
    <s v="김지희"/>
    <n v="59600204109183"/>
    <n v="123"/>
    <d v="2021-11-08T14:58:25"/>
    <n v="130350"/>
    <s v="국민은행"/>
    <n v="59600204109183"/>
    <s v="안장현"/>
    <s v="소싱_BCJ8E"/>
    <s v="김지희"/>
    <s v="매입"/>
    <s v="마담"/>
    <n v="59600204109183"/>
  </r>
  <r>
    <n v="386"/>
    <x v="151"/>
    <n v="198800"/>
    <n v="0"/>
    <x v="91"/>
    <n v="38587003"/>
    <s v="마담_김지희"/>
    <n v="59600204109183"/>
    <s v="국민은행"/>
    <s v="기업스마트뱅킹"/>
    <n v="0"/>
    <m/>
    <x v="6"/>
    <s v="김지희"/>
    <s v="457-16-00207_198800"/>
    <s v="2021-11-18 18:00:53"/>
    <s v="김지희"/>
    <n v="59600204109183"/>
    <n v="123"/>
    <d v="2021-11-08T14:58:25"/>
    <n v="130350"/>
    <s v="국민은행"/>
    <n v="59600204109183"/>
    <s v="안장현"/>
    <s v="소싱_BCJ8E"/>
    <s v="김지희"/>
    <s v="매입"/>
    <s v="마담"/>
    <n v="59600204109183"/>
  </r>
  <r>
    <n v="390"/>
    <x v="152"/>
    <n v="196350"/>
    <n v="0"/>
    <x v="92"/>
    <n v="37508645"/>
    <s v="마담_김지희"/>
    <n v="59600204109183"/>
    <s v="국민은행"/>
    <s v="기업스마트뱅킹"/>
    <n v="0"/>
    <m/>
    <x v="6"/>
    <s v="김지희"/>
    <s v="457-16-00207_196350"/>
    <s v="2021-11-18 18:00:54"/>
    <s v="김지희"/>
    <n v="59600204109183"/>
    <n v="123"/>
    <d v="2021-11-08T14:58:25"/>
    <n v="130350"/>
    <s v="국민은행"/>
    <n v="59600204109183"/>
    <s v="안장현"/>
    <s v="소싱_BCJ8E"/>
    <s v="김지희"/>
    <s v="매입"/>
    <s v="마담"/>
    <n v="59600204109183"/>
  </r>
  <r>
    <n v="392"/>
    <x v="153"/>
    <n v="199350"/>
    <n v="0"/>
    <x v="93"/>
    <n v="37938665"/>
    <s v="마담_김지희"/>
    <n v="59600204109183"/>
    <s v="국민은행"/>
    <s v="기업스마트뱅킹"/>
    <n v="0"/>
    <m/>
    <x v="6"/>
    <s v="김지희"/>
    <s v="457-16-00207_199350"/>
    <s v="2021-11-18 18:00:55"/>
    <s v="김지희"/>
    <n v="59600204109183"/>
    <n v="123"/>
    <d v="2021-11-08T14:58:25"/>
    <n v="130350"/>
    <s v="국민은행"/>
    <n v="59600204109183"/>
    <s v="안장현"/>
    <s v="소싱_BCJ8E"/>
    <s v="김지희"/>
    <s v="매입"/>
    <s v="마담"/>
    <n v="59600204109183"/>
  </r>
  <r>
    <n v="426"/>
    <x v="154"/>
    <n v="326700"/>
    <n v="0"/>
    <x v="94"/>
    <n v="49160133"/>
    <s v="마담_김지희"/>
    <n v="59600204109183"/>
    <s v="국민은행"/>
    <s v="기업스마트뱅킹"/>
    <n v="0"/>
    <m/>
    <x v="6"/>
    <s v="김지희"/>
    <s v="457-16-00207_326700"/>
    <s v="2021-11-18 18:00:58"/>
    <s v="김지희"/>
    <n v="59600204109183"/>
    <n v="123"/>
    <d v="2021-11-08T14:58:25"/>
    <n v="130350"/>
    <s v="국민은행"/>
    <n v="59600204109183"/>
    <s v="안장현"/>
    <s v="소싱_BCJ8E"/>
    <s v="김지희"/>
    <s v="매입"/>
    <s v="마담"/>
    <n v="59600204109183"/>
  </r>
  <r>
    <n v="433"/>
    <x v="155"/>
    <n v="329700"/>
    <n v="0"/>
    <x v="95"/>
    <n v="50346412"/>
    <s v="마담_김지희"/>
    <n v="59600204109183"/>
    <s v="국민은행"/>
    <s v="기업스마트뱅킹"/>
    <n v="0"/>
    <m/>
    <x v="6"/>
    <s v="김지희"/>
    <s v="457-16-00207_329700"/>
    <s v="2021-11-18 18:00:58"/>
    <s v="김지희"/>
    <n v="59600204109183"/>
    <n v="123"/>
    <d v="2021-11-08T14:58:25"/>
    <n v="130350"/>
    <s v="국민은행"/>
    <n v="59600204109183"/>
    <s v="안장현"/>
    <s v="소싱_BCJ8E"/>
    <s v="김지희"/>
    <s v="매입"/>
    <s v="마담"/>
    <n v="59600204109183"/>
  </r>
  <r>
    <n v="435"/>
    <x v="156"/>
    <n v="100350"/>
    <n v="0"/>
    <x v="26"/>
    <n v="50909782"/>
    <s v="마담_김지희"/>
    <n v="59600204109183"/>
    <s v="국민은행"/>
    <s v="기업스마트뱅킹"/>
    <n v="0"/>
    <m/>
    <x v="6"/>
    <s v="김지희"/>
    <s v="457-16-00207_100350"/>
    <s v="2021-11-18 18:01:00"/>
    <s v="김지희"/>
    <n v="59600204109183"/>
    <n v="123"/>
    <d v="2021-11-08T14:58:25"/>
    <n v="130350"/>
    <s v="국민은행"/>
    <n v="59600204109183"/>
    <s v="안장현"/>
    <s v="소싱_BCJ8E"/>
    <s v="김지희"/>
    <s v="매입"/>
    <s v="마담"/>
    <n v="59600204109183"/>
  </r>
  <r>
    <n v="439"/>
    <x v="157"/>
    <n v="266340"/>
    <n v="0"/>
    <x v="96"/>
    <n v="51169204"/>
    <s v="마담_김지희"/>
    <n v="59600204109183"/>
    <s v="국민은행"/>
    <s v="기업스마트뱅킹"/>
    <n v="0"/>
    <m/>
    <x v="6"/>
    <s v="김지희"/>
    <s v="457-16-00207_266340"/>
    <s v="2021-11-18 18:01:00"/>
    <s v="김지희"/>
    <n v="59600204109183"/>
    <n v="123"/>
    <d v="2021-11-08T14:58:25"/>
    <n v="130350"/>
    <s v="국민은행"/>
    <n v="59600204109183"/>
    <s v="안장현"/>
    <s v="소싱_BCJ8E"/>
    <s v="김지희"/>
    <s v="매입"/>
    <s v="마담"/>
    <n v="59600204109183"/>
  </r>
  <r>
    <n v="440"/>
    <x v="158"/>
    <n v="100350"/>
    <n v="0"/>
    <x v="26"/>
    <n v="51435544"/>
    <s v="마담_김지희"/>
    <n v="59600204109183"/>
    <s v="국민은행"/>
    <s v="기업스마트뱅킹"/>
    <n v="0"/>
    <m/>
    <x v="6"/>
    <s v="김지희"/>
    <s v="457-16-00207_100350"/>
    <s v="2021-11-18 18:01:00"/>
    <s v="김지희"/>
    <n v="59600204109183"/>
    <n v="123"/>
    <d v="2021-11-08T14:58:25"/>
    <n v="130350"/>
    <s v="국민은행"/>
    <n v="59600204109183"/>
    <s v="안장현"/>
    <s v="소싱_BCJ8E"/>
    <s v="김지희"/>
    <s v="매입"/>
    <s v="마담"/>
    <n v="59600204109183"/>
  </r>
  <r>
    <n v="460"/>
    <x v="159"/>
    <n v="233670"/>
    <n v="0"/>
    <x v="68"/>
    <n v="56741087"/>
    <s v="마담_김지희"/>
    <n v="59600204109183"/>
    <s v="국민은행"/>
    <s v="기업스마트뱅킹"/>
    <n v="0"/>
    <m/>
    <x v="6"/>
    <s v="김지희"/>
    <s v="457-16-00207_233670"/>
    <s v="2021-11-18 18:01:19"/>
    <s v="김지희"/>
    <n v="59600204109183"/>
    <n v="123"/>
    <d v="2021-11-08T14:58:25"/>
    <n v="130350"/>
    <s v="국민은행"/>
    <n v="59600204109183"/>
    <s v="안장현"/>
    <s v="소싱_BCJ8E"/>
    <s v="김지희"/>
    <s v="매입"/>
    <s v="마담"/>
    <n v="59600204109183"/>
  </r>
  <r>
    <n v="465"/>
    <x v="160"/>
    <n v="134670"/>
    <n v="0"/>
    <x v="97"/>
    <n v="55010558"/>
    <s v="마담_김지희"/>
    <n v="59600204109183"/>
    <s v="국민은행"/>
    <s v="기업스마트뱅킹"/>
    <n v="0"/>
    <m/>
    <x v="6"/>
    <s v="김지희"/>
    <s v="457-16-00207_134670"/>
    <s v="2021-11-18 18:01:21"/>
    <s v="김지희"/>
    <n v="59600204109183"/>
    <n v="123"/>
    <d v="2021-11-08T14:58:25"/>
    <n v="130350"/>
    <s v="국민은행"/>
    <n v="59600204109183"/>
    <s v="안장현"/>
    <s v="소싱_BCJ8E"/>
    <s v="김지희"/>
    <s v="매입"/>
    <s v="마담"/>
    <n v="59600204109183"/>
  </r>
  <r>
    <n v="474"/>
    <x v="161"/>
    <n v="100350"/>
    <n v="0"/>
    <x v="26"/>
    <n v="55455271"/>
    <s v="마담_김지희"/>
    <n v="59600204109183"/>
    <s v="국민은행"/>
    <s v="기업스마트뱅킹"/>
    <n v="0"/>
    <m/>
    <x v="6"/>
    <s v="김지희"/>
    <s v="457-16-00207_100350"/>
    <s v="2021-11-18 18:01:00"/>
    <s v="김지희"/>
    <n v="59600204109183"/>
    <n v="123"/>
    <d v="2021-11-08T14:58:25"/>
    <n v="130350"/>
    <s v="국민은행"/>
    <n v="59600204109183"/>
    <s v="안장현"/>
    <s v="소싱_BCJ8E"/>
    <s v="김지희"/>
    <s v="매입"/>
    <s v="마담"/>
    <n v="59600204109183"/>
  </r>
  <r>
    <n v="540"/>
    <x v="162"/>
    <n v="101830"/>
    <n v="0"/>
    <x v="98"/>
    <n v="69738905"/>
    <s v="마담_김지희"/>
    <n v="59600204109183"/>
    <s v="국민은행"/>
    <s v="기업스마트뱅킹"/>
    <n v="0"/>
    <m/>
    <x v="6"/>
    <s v="김지희"/>
    <s v="457-16-00207_101830"/>
    <s v="2021-09-28 17:09:09"/>
    <s v="김지희"/>
    <n v="59600204109183"/>
    <n v="123"/>
    <d v="2021-11-08T14:58:25"/>
    <n v="130350"/>
    <s v="국민은행"/>
    <n v="59600204109183"/>
    <s v="안장현"/>
    <s v="소싱_BCJ8E"/>
    <s v="김지희"/>
    <s v="매입"/>
    <s v="마담"/>
    <n v="59600204109183"/>
  </r>
  <r>
    <n v="548"/>
    <x v="163"/>
    <n v="126750"/>
    <n v="0"/>
    <x v="99"/>
    <n v="70628629"/>
    <s v="마담_김지희"/>
    <n v="59600204109183"/>
    <s v="국민은행"/>
    <s v="기업스마트뱅킹"/>
    <n v="0"/>
    <m/>
    <x v="6"/>
    <s v="김지희"/>
    <s v="457-16-00207_126750"/>
    <s v="2021-09-28 17:09:21"/>
    <s v="김지희"/>
    <n v="59600204109183"/>
    <n v="123"/>
    <d v="2021-11-08T14:58:25"/>
    <n v="130350"/>
    <s v="국민은행"/>
    <n v="59600204109183"/>
    <s v="안장현"/>
    <s v="소싱_BCJ8E"/>
    <s v="김지희"/>
    <s v="매입"/>
    <s v="마담"/>
    <n v="59600204109183"/>
  </r>
  <r>
    <n v="15"/>
    <x v="164"/>
    <n v="0"/>
    <n v="55000"/>
    <x v="100"/>
    <n v="90534573"/>
    <s v="박정률"/>
    <m/>
    <s v="한국씨티은행"/>
    <s v="타행이체"/>
    <n v="0"/>
    <m/>
    <x v="7"/>
    <s v="박정률"/>
    <s v=""/>
    <s v=""/>
    <s v="박정률"/>
    <s v="nan"/>
    <m/>
    <m/>
    <m/>
    <m/>
    <m/>
    <m/>
    <m/>
    <m/>
    <m/>
    <s v="마담"/>
    <m/>
  </r>
  <r>
    <n v="18"/>
    <x v="165"/>
    <n v="201000"/>
    <n v="0"/>
    <x v="11"/>
    <n v="90688473"/>
    <s v="소싱_Q7MDK"/>
    <n v="4490937026101"/>
    <s v="한국씨티은행"/>
    <s v="기업스마트뱅킹"/>
    <n v="0"/>
    <m/>
    <x v="7"/>
    <s v="박정률"/>
    <s v="498-53-00203_201000"/>
    <s v="2021-11-19 14:38:57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19"/>
    <x v="166"/>
    <n v="58000"/>
    <n v="0"/>
    <x v="3"/>
    <n v="90889473"/>
    <s v="소싱_4LMKR"/>
    <n v="4490937026101"/>
    <s v="한국씨티은행"/>
    <s v="기업스마트뱅킹"/>
    <n v="0"/>
    <m/>
    <x v="7"/>
    <s v="박정률"/>
    <s v="498-53-00203_58000"/>
    <s v="2021-11-17 12:44:32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27"/>
    <x v="167"/>
    <n v="201000"/>
    <n v="0"/>
    <x v="11"/>
    <n v="80132134"/>
    <s v="소싱_69L66"/>
    <n v="4490937026101"/>
    <s v="한국씨티은행"/>
    <s v="기업스마트뱅킹"/>
    <n v="0"/>
    <m/>
    <x v="7"/>
    <s v="박정률"/>
    <s v="498-53-00203_201000"/>
    <s v="2021-11-19 14:38:57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28"/>
    <x v="168"/>
    <n v="58000"/>
    <n v="0"/>
    <x v="3"/>
    <n v="80333134"/>
    <s v="소싱_9NNP3"/>
    <n v="4490937026101"/>
    <s v="한국씨티은행"/>
    <s v="기업스마트뱅킹"/>
    <n v="0"/>
    <m/>
    <x v="7"/>
    <s v="박정률"/>
    <s v="498-53-00203_58000"/>
    <s v="2021-11-17 12:44:32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30"/>
    <x v="169"/>
    <n v="55000"/>
    <n v="0"/>
    <x v="9"/>
    <n v="80449134"/>
    <s v="소싱_6L9D7"/>
    <n v="4490937026101"/>
    <s v="한국씨티은행"/>
    <s v="기업스마트뱅킹"/>
    <n v="0"/>
    <m/>
    <x v="7"/>
    <s v="박정률"/>
    <s v="498-53-00203_55000"/>
    <e v="#N/A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34"/>
    <x v="170"/>
    <n v="443000"/>
    <n v="0"/>
    <x v="101"/>
    <n v="81052734"/>
    <s v="소싱_4PMDY"/>
    <n v="4490937026101"/>
    <s v="한국씨티은행"/>
    <s v="기업스마트뱅킹"/>
    <n v="0"/>
    <m/>
    <x v="7"/>
    <s v="박정률"/>
    <s v="498-53-00203_443000"/>
    <e v="#N/A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40"/>
    <x v="171"/>
    <n v="245000"/>
    <n v="0"/>
    <x v="2"/>
    <n v="77804067"/>
    <s v="소싱_6U3UT"/>
    <n v="4490937026101"/>
    <s v="한국씨티은행"/>
    <s v="기업스마트뱅킹"/>
    <n v="0"/>
    <m/>
    <x v="7"/>
    <s v="박정률"/>
    <s v="498-53-00203_245000"/>
    <s v="2021-11-17 12:44:20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50"/>
    <x v="172"/>
    <n v="58000"/>
    <n v="0"/>
    <x v="3"/>
    <n v="70860329"/>
    <s v="소싱_N9HNF"/>
    <n v="4490937026101"/>
    <s v="한국씨티은행"/>
    <s v="기업스마트뱅킹"/>
    <n v="0"/>
    <m/>
    <x v="7"/>
    <s v="박정률"/>
    <s v="498-53-00203_58000"/>
    <s v="2021-11-17 12:44:32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57"/>
    <x v="173"/>
    <n v="245000"/>
    <n v="0"/>
    <x v="2"/>
    <n v="71782529"/>
    <s v="소싱_4XKKU"/>
    <n v="4490937026101"/>
    <s v="한국씨티은행"/>
    <s v="기업스마트뱅킹"/>
    <n v="0"/>
    <m/>
    <x v="7"/>
    <s v="박정률"/>
    <s v="498-53-00203_245000"/>
    <s v="2021-11-17 12:44:20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65"/>
    <x v="174"/>
    <n v="245000"/>
    <n v="0"/>
    <x v="2"/>
    <n v="68119351"/>
    <s v="소싱_6KND9"/>
    <n v="4490937026101"/>
    <s v="한국씨티은행"/>
    <s v="기업스마트뱅킹"/>
    <n v="0"/>
    <m/>
    <x v="7"/>
    <s v="박정률"/>
    <s v="498-53-00203_245000"/>
    <s v="2021-11-17 12:44:20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70"/>
    <x v="175"/>
    <n v="0"/>
    <n v="245000"/>
    <x v="102"/>
    <n v="72162339"/>
    <s v="박정률"/>
    <m/>
    <s v="한국씨티은행"/>
    <s v="타행이체"/>
    <n v="0"/>
    <m/>
    <x v="7"/>
    <s v="박정률"/>
    <s v=""/>
    <s v=""/>
    <s v="박정률"/>
    <s v="nan"/>
    <m/>
    <m/>
    <m/>
    <m/>
    <m/>
    <m/>
    <m/>
    <m/>
    <m/>
    <s v="마담"/>
    <m/>
  </r>
  <r>
    <n v="71"/>
    <x v="176"/>
    <n v="243000"/>
    <n v="0"/>
    <x v="103"/>
    <n v="71917339"/>
    <s v="소싱_JAW9N"/>
    <n v="4490937026101"/>
    <s v="한국씨티은행"/>
    <s v="기업스마트뱅킹"/>
    <n v="0"/>
    <m/>
    <x v="7"/>
    <s v="박정률"/>
    <s v="498-53-00203_243000"/>
    <e v="#N/A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72"/>
    <x v="177"/>
    <n v="201000"/>
    <n v="0"/>
    <x v="11"/>
    <n v="72160339"/>
    <s v="소싱_4CR8M"/>
    <n v="4490937026101"/>
    <s v="한국씨티은행"/>
    <s v="기업스마트뱅킹"/>
    <n v="0"/>
    <m/>
    <x v="7"/>
    <s v="박정률"/>
    <s v="498-53-00203_201000"/>
    <s v="2021-11-19 14:38:57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80"/>
    <x v="178"/>
    <n v="58000"/>
    <n v="0"/>
    <x v="3"/>
    <n v="69171952"/>
    <s v="소싱_YMGC8"/>
    <n v="4490937026101"/>
    <s v="한국씨티은행"/>
    <s v="기업스마트뱅킹"/>
    <n v="0"/>
    <m/>
    <x v="7"/>
    <s v="박정률"/>
    <s v="498-53-00203_58000"/>
    <s v="2021-11-17 12:44:32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83"/>
    <x v="179"/>
    <n v="330000"/>
    <n v="0"/>
    <x v="104"/>
    <n v="78334831"/>
    <s v="소싱_84V4W"/>
    <n v="4490937026101"/>
    <s v="한국씨티은행"/>
    <s v="기업스마트뱅킹"/>
    <n v="0"/>
    <m/>
    <x v="7"/>
    <s v="박정률"/>
    <s v="498-53-00203_330000"/>
    <e v="#N/A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89"/>
    <x v="180"/>
    <n v="333000"/>
    <n v="0"/>
    <x v="105"/>
    <n v="78843773"/>
    <s v="소싱_64XYT"/>
    <n v="4490937026101"/>
    <s v="한국씨티은행"/>
    <s v="기업스마트뱅킹"/>
    <n v="0"/>
    <m/>
    <x v="7"/>
    <s v="박정률"/>
    <s v="498-53-00203_333000"/>
    <e v="#N/A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100"/>
    <x v="181"/>
    <n v="58000"/>
    <n v="0"/>
    <x v="3"/>
    <n v="80569023"/>
    <s v="소싱_4LATL"/>
    <n v="4490937026101"/>
    <s v="한국씨티은행"/>
    <s v="기업스마트뱅킹"/>
    <n v="0"/>
    <m/>
    <x v="7"/>
    <s v="박정률"/>
    <s v="498-53-00203_58000"/>
    <s v="2021-11-17 12:44:32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101"/>
    <x v="182"/>
    <n v="171000"/>
    <n v="0"/>
    <x v="12"/>
    <n v="80627023"/>
    <s v="소싱_LB4W7"/>
    <n v="4490937026101"/>
    <s v="한국씨티은행"/>
    <s v="기업스마트뱅킹"/>
    <n v="0"/>
    <m/>
    <x v="7"/>
    <s v="박정률"/>
    <s v="498-53-00203_171000"/>
    <e v="#N/A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102"/>
    <x v="183"/>
    <n v="245000"/>
    <n v="0"/>
    <x v="2"/>
    <n v="80798023"/>
    <s v="소싱_T9Y4G"/>
    <n v="4490937026101"/>
    <s v="한국씨티은행"/>
    <s v="기업스마트뱅킹"/>
    <n v="0"/>
    <m/>
    <x v="7"/>
    <s v="박정률"/>
    <s v="498-53-00203_245000"/>
    <s v="2021-11-17 12:44:20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103"/>
    <x v="184"/>
    <n v="113000"/>
    <n v="0"/>
    <x v="6"/>
    <n v="81043023"/>
    <s v="소싱_MXNGV외"/>
    <n v="4490937026101"/>
    <s v="한국씨티은행"/>
    <s v="기업스마트뱅킹"/>
    <n v="0"/>
    <m/>
    <x v="7"/>
    <s v="박정률"/>
    <s v="498-53-00203_113000"/>
    <s v="2021-11-17 12:44:31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111"/>
    <x v="185"/>
    <n v="20000"/>
    <n v="0"/>
    <x v="106"/>
    <n v="94324804"/>
    <s v="박정률오입금환급"/>
    <n v="4490937026101"/>
    <s v="한국씨티은행"/>
    <s v="기업스마트뱅킹"/>
    <n v="0"/>
    <m/>
    <x v="7"/>
    <s v="박정률"/>
    <s v="498-53-00203_20000"/>
    <e v="#N/A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114"/>
    <x v="186"/>
    <n v="201000"/>
    <n v="0"/>
    <x v="11"/>
    <n v="96327727"/>
    <s v="소싱_6A79X"/>
    <n v="4490937026101"/>
    <s v="한국씨티은행"/>
    <s v="기업스마트뱅킹"/>
    <n v="0"/>
    <m/>
    <x v="7"/>
    <s v="박정률"/>
    <s v="498-53-00203_201000"/>
    <s v="2021-11-19 14:38:57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119"/>
    <x v="187"/>
    <n v="201000"/>
    <n v="0"/>
    <x v="11"/>
    <n v="94916389"/>
    <s v="소싱_QCPKK"/>
    <n v="4490937026101"/>
    <s v="한국씨티은행"/>
    <s v="기업스마트뱅킹"/>
    <n v="0"/>
    <m/>
    <x v="7"/>
    <s v="박정률"/>
    <s v="498-53-00203_201000"/>
    <s v="2021-11-19 14:38:57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126"/>
    <x v="188"/>
    <n v="38000"/>
    <n v="0"/>
    <x v="107"/>
    <n v="95318692"/>
    <s v="소싱_C8CXK"/>
    <n v="4490937026101"/>
    <s v="한국씨티은행"/>
    <s v="기업스마트뱅킹"/>
    <n v="0"/>
    <m/>
    <x v="7"/>
    <s v="박정률"/>
    <s v="498-53-00203_38000"/>
    <s v="2021-11-19 14:37:07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127"/>
    <x v="189"/>
    <n v="122000"/>
    <n v="0"/>
    <x v="108"/>
    <n v="95356692"/>
    <s v="소싱_UP47J"/>
    <n v="4490937026101"/>
    <s v="한국씨티은행"/>
    <s v="기업스마트뱅킹"/>
    <n v="0"/>
    <m/>
    <x v="7"/>
    <s v="박정률"/>
    <s v="498-53-00203_122000"/>
    <s v="2021-11-19 14:37:06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129"/>
    <x v="190"/>
    <n v="0"/>
    <n v="55000"/>
    <x v="100"/>
    <n v="95765162"/>
    <s v="박정률"/>
    <m/>
    <s v="한국씨티은행"/>
    <s v="타행이체"/>
    <n v="0"/>
    <m/>
    <x v="7"/>
    <s v="박정률"/>
    <s v=""/>
    <s v=""/>
    <s v="박정률"/>
    <s v="nan"/>
    <m/>
    <m/>
    <m/>
    <m/>
    <m/>
    <m/>
    <m/>
    <m/>
    <m/>
    <s v="마담"/>
    <m/>
  </r>
  <r>
    <n v="144"/>
    <x v="191"/>
    <n v="245000"/>
    <n v="0"/>
    <x v="2"/>
    <n v="101446951"/>
    <s v="소싱_47EDC"/>
    <n v="4490937026101"/>
    <s v="한국씨티은행"/>
    <s v="기업스마트뱅킹"/>
    <n v="0"/>
    <m/>
    <x v="7"/>
    <s v="박정률"/>
    <s v="498-53-00203_245000"/>
    <s v="2021-11-17 12:44:20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160"/>
    <x v="192"/>
    <n v="113000"/>
    <n v="0"/>
    <x v="6"/>
    <n v="92495702"/>
    <s v="소싱_UG9AN외"/>
    <n v="4490937026101"/>
    <s v="한국씨티은행"/>
    <s v="기업스마트뱅킹"/>
    <n v="0"/>
    <m/>
    <x v="7"/>
    <s v="박정률"/>
    <s v="498-53-00203_113000"/>
    <s v="2021-11-17 12:44:31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161"/>
    <x v="193"/>
    <n v="113000"/>
    <n v="0"/>
    <x v="6"/>
    <n v="92608702"/>
    <s v="소싱_7XMB9"/>
    <n v="4490937026101"/>
    <s v="한국씨티은행"/>
    <s v="기업스마트뱅킹"/>
    <n v="0"/>
    <m/>
    <x v="7"/>
    <s v="박정률"/>
    <s v="498-53-00203_113000"/>
    <s v="2021-11-17 12:44:31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163"/>
    <x v="194"/>
    <n v="58000"/>
    <n v="0"/>
    <x v="3"/>
    <n v="92779702"/>
    <s v="소싱_7UAFH"/>
    <n v="4490937026101"/>
    <s v="한국씨티은행"/>
    <s v="기업스마트뱅킹"/>
    <n v="0"/>
    <m/>
    <x v="7"/>
    <s v="박정률"/>
    <s v="498-53-00203_58000"/>
    <s v="2021-11-17 12:44:32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164"/>
    <x v="195"/>
    <n v="226000"/>
    <n v="0"/>
    <x v="109"/>
    <n v="92837702"/>
    <s v="소싱_D48CJ외"/>
    <n v="4490937026101"/>
    <s v="한국씨티은행"/>
    <s v="기업스마트뱅킹"/>
    <n v="0"/>
    <m/>
    <x v="7"/>
    <s v="박정률"/>
    <s v="498-53-00203_226000"/>
    <s v="2021-11-17 12:44:32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165"/>
    <x v="196"/>
    <n v="146000"/>
    <n v="0"/>
    <x v="110"/>
    <n v="93063702"/>
    <s v="소싱_FEAJ3"/>
    <n v="4490937026101"/>
    <s v="한국씨티은행"/>
    <s v="기업스마트뱅킹"/>
    <n v="0"/>
    <m/>
    <x v="7"/>
    <s v="박정률"/>
    <s v="498-53-00203_146000"/>
    <s v="2021-11-17 12:44:32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167"/>
    <x v="197"/>
    <n v="73000"/>
    <n v="0"/>
    <x v="111"/>
    <n v="93177702"/>
    <s v="소싱_WXP4D"/>
    <n v="4490937026101"/>
    <s v="한국씨티은행"/>
    <s v="기업스마트뱅킹"/>
    <n v="0"/>
    <m/>
    <x v="7"/>
    <s v="박정률"/>
    <s v="498-53-00203_73000"/>
    <s v="2021-11-17 12:44:33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227"/>
    <x v="198"/>
    <n v="122000"/>
    <n v="0"/>
    <x v="108"/>
    <n v="105290215"/>
    <s v="소싱_DWNMC"/>
    <n v="4490937026101"/>
    <s v="한국씨티은행"/>
    <s v="기업스마트뱅킹"/>
    <n v="0"/>
    <m/>
    <x v="7"/>
    <s v="박정률"/>
    <s v="498-53-00203_122000"/>
    <s v="2021-11-19 14:37:06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298"/>
    <x v="199"/>
    <n v="125000"/>
    <n v="0"/>
    <x v="112"/>
    <n v="10397714"/>
    <s v="마담_박정률"/>
    <n v="4490937026101"/>
    <s v="한국씨티은행"/>
    <s v="기업스마트뱅킹"/>
    <n v="0"/>
    <m/>
    <x v="7"/>
    <s v="박정률"/>
    <s v="498-53-00203_125000"/>
    <s v="2021-11-17 11:48:14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299"/>
    <x v="200"/>
    <n v="53000"/>
    <n v="0"/>
    <x v="113"/>
    <n v="10522714"/>
    <s v="마담_박정률"/>
    <n v="4490937026101"/>
    <s v="한국씨티은행"/>
    <s v="기업스마트뱅킹"/>
    <n v="0"/>
    <m/>
    <x v="7"/>
    <s v="박정률"/>
    <s v="498-53-00203_53000"/>
    <e v="#N/A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301"/>
    <x v="201"/>
    <n v="128000"/>
    <n v="0"/>
    <x v="114"/>
    <n v="10853714"/>
    <s v="마담_박정률"/>
    <n v="4490937026101"/>
    <s v="한국씨티은행"/>
    <s v="기업스마트뱅킹"/>
    <n v="0"/>
    <m/>
    <x v="7"/>
    <s v="박정률"/>
    <s v="498-53-00203_128000"/>
    <s v="2021-11-17 11:48:15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413"/>
    <x v="202"/>
    <n v="138000"/>
    <n v="0"/>
    <x v="115"/>
    <n v="40235718"/>
    <s v="마담_박정률"/>
    <n v="4490937026101"/>
    <s v="한국씨티은행"/>
    <s v="기업스마트뱅킹"/>
    <n v="0"/>
    <m/>
    <x v="7"/>
    <s v="박정률"/>
    <s v="498-53-00203_138000"/>
    <s v="2021-10-28 18:09:57"/>
    <s v="박정률"/>
    <n v="4490937026101"/>
    <n v="7"/>
    <d v="2021-11-23T16:08:24"/>
    <n v="201000"/>
    <s v="한국씨티은행"/>
    <n v="4490937026101"/>
    <s v="안장현"/>
    <s v="소싱_Q7MDK"/>
    <s v="박정률"/>
    <s v="매입"/>
    <s v="마담"/>
    <n v="4490937026101"/>
  </r>
  <r>
    <n v="258"/>
    <x v="203"/>
    <n v="580500"/>
    <n v="0"/>
    <x v="116"/>
    <n v="107286011"/>
    <s v="소싱_EUVEB"/>
    <n v="23270104151904"/>
    <s v="국민은행"/>
    <s v="기업스마트뱅킹"/>
    <n v="0"/>
    <m/>
    <x v="8"/>
    <s v="구현주"/>
    <s v="545-06-00368_580500"/>
    <s v="2021-11-05 16:13:46"/>
    <s v="구현주（１１０３）"/>
    <n v="23270104151904"/>
    <n v="188"/>
    <d v="2021-11-02T19:24:27"/>
    <n v="580500"/>
    <s v="국민은행"/>
    <n v="23270104151904"/>
    <s v="안장현"/>
    <s v="소싱_EUVEB"/>
    <s v="구현주（１１０３）"/>
    <s v="매입"/>
    <s v="마담"/>
    <n v="23270104151904"/>
  </r>
  <r>
    <n v="272"/>
    <x v="204"/>
    <n v="232350"/>
    <n v="0"/>
    <x v="71"/>
    <n v="105354039"/>
    <s v="마담_구현주"/>
    <n v="23270104151904"/>
    <s v="국민은행"/>
    <s v="기업스마트뱅킹"/>
    <n v="0"/>
    <m/>
    <x v="8"/>
    <s v="구현주"/>
    <s v="545-06-00368_232350"/>
    <s v="2021-11-05 16:13:48"/>
    <s v="구현주（１１０３）"/>
    <n v="23270104151904"/>
    <n v="188"/>
    <d v="2021-11-02T19:24:27"/>
    <n v="580500"/>
    <s v="국민은행"/>
    <n v="23270104151904"/>
    <s v="안장현"/>
    <s v="소싱_EUVEB"/>
    <s v="구현주（１１０３）"/>
    <s v="매입"/>
    <s v="마담"/>
    <n v="23270104151904"/>
  </r>
  <r>
    <n v="319"/>
    <x v="205"/>
    <n v="1540000"/>
    <n v="0"/>
    <x v="117"/>
    <n v="11657984"/>
    <s v="마담_구현주"/>
    <n v="23270104151904"/>
    <s v="국민은행"/>
    <s v="기업스마트뱅킹"/>
    <n v="0"/>
    <m/>
    <x v="8"/>
    <s v="구현주"/>
    <s v="545-06-00368_1540000"/>
    <s v="2021-10-29 20:06:54"/>
    <s v="구현주（１１０３）"/>
    <n v="23270104151904"/>
    <n v="188"/>
    <d v="2021-11-02T19:24:27"/>
    <n v="580500"/>
    <s v="국민은행"/>
    <n v="23270104151904"/>
    <s v="안장현"/>
    <s v="소싱_EUVEB"/>
    <s v="구현주（１１０３）"/>
    <s v="매입"/>
    <s v="마담"/>
    <n v="23270104151904"/>
  </r>
  <r>
    <n v="361"/>
    <x v="206"/>
    <n v="234000"/>
    <n v="0"/>
    <x v="118"/>
    <n v="5625552"/>
    <s v="마담_구현주"/>
    <n v="1002856522553"/>
    <s v="우리은행"/>
    <s v="기업스마트뱅킹"/>
    <n v="0"/>
    <m/>
    <x v="8"/>
    <s v="구현주"/>
    <s v="545-06-00368_234000"/>
    <s v="2021-10-29 20:06:57"/>
    <s v="구현주"/>
    <n v="1002856522553"/>
    <n v="267"/>
    <d v="2021-10-25T13:58:34"/>
    <n v="234000"/>
    <s v="우리은행"/>
    <n v="1002856522553"/>
    <s v="안장현"/>
    <s v="마담_구현주"/>
    <s v="구현주"/>
    <s v="매입"/>
    <s v="마담"/>
    <n v="1002856522553"/>
  </r>
  <r>
    <n v="501"/>
    <x v="207"/>
    <n v="199900"/>
    <n v="0"/>
    <x v="119"/>
    <n v="55068304"/>
    <s v="마담_구현주"/>
    <n v="23270104151904"/>
    <s v="국민은행"/>
    <s v="기업스마트뱅킹"/>
    <n v="0"/>
    <m/>
    <x v="8"/>
    <s v="구현주"/>
    <s v="545-06-00368_199900"/>
    <s v="2021-10-08 13:30:57"/>
    <s v="구현주（１１０３）"/>
    <n v="23270104151904"/>
    <n v="188"/>
    <d v="2021-11-02T19:24:27"/>
    <n v="580500"/>
    <s v="국민은행"/>
    <n v="23270104151904"/>
    <s v="안장현"/>
    <s v="소싱_EUVEB"/>
    <s v="구현주（１１０３）"/>
    <s v="매입"/>
    <s v="마담"/>
    <n v="23270104151904"/>
  </r>
  <r>
    <n v="526"/>
    <x v="208"/>
    <n v="133350"/>
    <n v="0"/>
    <x v="19"/>
    <n v="60329682"/>
    <s v="구현주（１１０３）"/>
    <n v="23270104151904"/>
    <s v="국민은행"/>
    <s v="기업스마트뱅킹"/>
    <n v="0"/>
    <m/>
    <x v="8"/>
    <s v="구현주"/>
    <s v="545-06-00368_133350"/>
    <s v="2021-10-01 12:32:57"/>
    <s v="구현주（１１０３）"/>
    <n v="23270104151904"/>
    <n v="188"/>
    <d v="2021-11-02T19:24:27"/>
    <n v="580500"/>
    <s v="국민은행"/>
    <n v="23270104151904"/>
    <s v="안장현"/>
    <s v="소싱_EUVEB"/>
    <s v="구현주（１１０３）"/>
    <s v="매입"/>
    <s v="마담"/>
    <n v="23270104151904"/>
  </r>
  <r>
    <n v="290"/>
    <x v="209"/>
    <n v="227700"/>
    <n v="0"/>
    <x v="120"/>
    <n v="8985224"/>
    <s v="마담_천숙이"/>
    <n v="1005603032996"/>
    <s v="우리은행"/>
    <s v="기업스마트뱅킹"/>
    <n v="0"/>
    <m/>
    <x v="9"/>
    <s v="천숙이"/>
    <s v="618-12-22619_227700"/>
    <s v="2021-11-09 13:45:25"/>
    <s v="천숙이（루루패션）"/>
    <n v="1005603032996"/>
    <n v="205"/>
    <d v="2021-10-31T20:42:50"/>
    <n v="227700"/>
    <s v="우리은행"/>
    <n v="1005603032996"/>
    <s v="안장현"/>
    <s v="마담_천숙이"/>
    <s v="천숙이（루루패션）"/>
    <s v="매입"/>
    <s v="마담"/>
    <n v="1005603032996"/>
  </r>
  <r>
    <n v="297"/>
    <x v="210"/>
    <n v="116700"/>
    <n v="0"/>
    <x v="121"/>
    <n v="10281014"/>
    <s v="마담_천숙이"/>
    <n v="1005603032996"/>
    <s v="우리은행"/>
    <s v="기업스마트뱅킹"/>
    <n v="0"/>
    <m/>
    <x v="9"/>
    <s v="천숙이"/>
    <s v="618-12-22619_116700"/>
    <s v="2021-11-09 13:45:58"/>
    <s v="천숙이（루루패션）"/>
    <n v="1005603032996"/>
    <n v="205"/>
    <d v="2021-10-31T20:42:50"/>
    <n v="227700"/>
    <s v="우리은행"/>
    <n v="1005603032996"/>
    <s v="안장현"/>
    <s v="마담_천숙이"/>
    <s v="천숙이（루루패션）"/>
    <s v="매입"/>
    <s v="마담"/>
    <n v="1005603032996"/>
  </r>
  <r>
    <n v="325"/>
    <x v="211"/>
    <n v="179700"/>
    <n v="0"/>
    <x v="122"/>
    <n v="11654309"/>
    <s v="마담_천숙이"/>
    <n v="1005603032996"/>
    <s v="우리은행"/>
    <s v="기업스마트뱅킹"/>
    <n v="0"/>
    <m/>
    <x v="9"/>
    <s v="천숙이"/>
    <s v="618-12-22619_179700"/>
    <s v="2021-11-09 13:45:32"/>
    <s v="천숙이（루루패션）"/>
    <n v="1005603032996"/>
    <n v="205"/>
    <d v="2021-10-31T20:42:50"/>
    <n v="227700"/>
    <s v="우리은행"/>
    <n v="1005603032996"/>
    <s v="안장현"/>
    <s v="마담_천숙이"/>
    <s v="천숙이（루루패션）"/>
    <s v="매입"/>
    <s v="마담"/>
    <n v="1005603032996"/>
  </r>
  <r>
    <n v="329"/>
    <x v="212"/>
    <n v="182700"/>
    <n v="0"/>
    <x v="123"/>
    <n v="12233969"/>
    <s v="마담_천숙이"/>
    <n v="1005603032996"/>
    <s v="우리은행"/>
    <s v="기업스마트뱅킹"/>
    <n v="0"/>
    <m/>
    <x v="9"/>
    <s v="천숙이"/>
    <s v="618-12-22619_182700"/>
    <s v="2021-11-09 13:45:33"/>
    <s v="천숙이（루루패션）"/>
    <n v="1005603032996"/>
    <n v="205"/>
    <d v="2021-10-31T20:42:50"/>
    <n v="227700"/>
    <s v="우리은행"/>
    <n v="1005603032996"/>
    <s v="안장현"/>
    <s v="마담_천숙이"/>
    <s v="천숙이（루루패션）"/>
    <s v="매입"/>
    <s v="마담"/>
    <n v="1005603032996"/>
  </r>
  <r>
    <n v="331"/>
    <x v="213"/>
    <n v="302000"/>
    <n v="0"/>
    <x v="124"/>
    <n v="12617339"/>
    <s v="마담_천숙이"/>
    <n v="1005603032996"/>
    <s v="우리은행"/>
    <s v="기업스마트뱅킹"/>
    <n v="0"/>
    <m/>
    <x v="9"/>
    <s v="천숙이"/>
    <s v="618-12-22619_302000"/>
    <s v="2021-11-09 13:45:34"/>
    <s v="천숙이（루루패션）"/>
    <n v="1005603032996"/>
    <n v="205"/>
    <d v="2021-10-31T20:42:50"/>
    <n v="227700"/>
    <s v="우리은행"/>
    <n v="1005603032996"/>
    <s v="안장현"/>
    <s v="마담_천숙이"/>
    <s v="천숙이（루루패션）"/>
    <s v="매입"/>
    <s v="마담"/>
    <n v="1005603032996"/>
  </r>
  <r>
    <n v="347"/>
    <x v="214"/>
    <n v="116700"/>
    <n v="0"/>
    <x v="121"/>
    <n v="10920291"/>
    <s v="마담_천숙이"/>
    <n v="1005603032996"/>
    <s v="우리은행"/>
    <s v="기업스마트뱅킹"/>
    <n v="0"/>
    <m/>
    <x v="9"/>
    <s v="천숙이"/>
    <s v="618-12-22619_116700"/>
    <s v="2021-11-09 13:45:58"/>
    <s v="천숙이（루루패션）"/>
    <n v="1005603032996"/>
    <n v="205"/>
    <d v="2021-10-31T20:42:50"/>
    <n v="227700"/>
    <s v="우리은행"/>
    <n v="1005603032996"/>
    <s v="안장현"/>
    <s v="마담_천숙이"/>
    <s v="천숙이（루루패션）"/>
    <s v="매입"/>
    <s v="마담"/>
    <n v="1005603032996"/>
  </r>
  <r>
    <n v="423"/>
    <x v="215"/>
    <n v="59700"/>
    <n v="0"/>
    <x v="125"/>
    <n v="49574166"/>
    <s v="마담_천숙이"/>
    <n v="1005603032996"/>
    <s v="우리은행"/>
    <s v="기업스마트뱅킹"/>
    <n v="0"/>
    <m/>
    <x v="9"/>
    <s v="천숙이"/>
    <s v="618-12-22619_59700"/>
    <s v="2021-11-09 13:45:57"/>
    <s v="천숙이（루루패션）"/>
    <n v="1005603032996"/>
    <n v="205"/>
    <d v="2021-10-31T20:42:50"/>
    <n v="227700"/>
    <s v="우리은행"/>
    <n v="1005603032996"/>
    <s v="안장현"/>
    <s v="마담_천숙이"/>
    <s v="천숙이（루루패션）"/>
    <s v="매입"/>
    <s v="마담"/>
    <n v="1005603032996"/>
  </r>
  <r>
    <n v="424"/>
    <x v="216"/>
    <n v="116700"/>
    <n v="0"/>
    <x v="121"/>
    <n v="49633866"/>
    <s v="마담_천숙이"/>
    <n v="1005603032996"/>
    <s v="우리은행"/>
    <s v="기업스마트뱅킹"/>
    <n v="0"/>
    <m/>
    <x v="9"/>
    <s v="천숙이"/>
    <s v="618-12-22619_116700"/>
    <s v="2021-11-09 13:45:58"/>
    <s v="천숙이（루루패션）"/>
    <n v="1005603032996"/>
    <n v="205"/>
    <d v="2021-10-31T20:42:50"/>
    <n v="227700"/>
    <s v="우리은행"/>
    <n v="1005603032996"/>
    <s v="안장현"/>
    <s v="마담_천숙이"/>
    <s v="천숙이（루루패션）"/>
    <s v="매입"/>
    <s v="마담"/>
    <n v="1005603032996"/>
  </r>
  <r>
    <n v="432"/>
    <x v="217"/>
    <n v="230400"/>
    <n v="0"/>
    <x v="126"/>
    <n v="50116012"/>
    <s v="마담_천숙이"/>
    <n v="1005603032996"/>
    <s v="우리은행"/>
    <s v="기업스마트뱅킹"/>
    <n v="0"/>
    <m/>
    <x v="9"/>
    <s v="천숙이"/>
    <s v="618-12-22619_230400"/>
    <s v="2021-11-09 13:46:00"/>
    <s v="천숙이（루루패션）"/>
    <n v="1005603032996"/>
    <n v="205"/>
    <d v="2021-10-31T20:42:50"/>
    <n v="227700"/>
    <s v="우리은행"/>
    <n v="1005603032996"/>
    <s v="안장현"/>
    <s v="마담_천숙이"/>
    <s v="천숙이（루루패션）"/>
    <s v="매입"/>
    <s v="마담"/>
    <n v="1005603032996"/>
  </r>
  <r>
    <n v="487"/>
    <x v="218"/>
    <n v="74700"/>
    <n v="0"/>
    <x v="127"/>
    <n v="57192762"/>
    <s v="마담_천숙이"/>
    <n v="3020335620861"/>
    <s v="농협은행"/>
    <s v="기업스마트뱅킹"/>
    <n v="0"/>
    <m/>
    <x v="9"/>
    <s v="천숙이"/>
    <s v="618-12-22619_74700"/>
    <s v="2021-10-26 14:42:38"/>
    <s v="천숙이"/>
    <n v="3020335620861"/>
    <n v="359"/>
    <d v="2021-10-08T20:10:25"/>
    <n v="74700"/>
    <s v="농협은행"/>
    <n v="3020335620861"/>
    <s v="안장현"/>
    <s v="마담_천숙이"/>
    <s v="천숙이"/>
    <s v="매입"/>
    <s v="마담"/>
    <n v="3020335620861"/>
  </r>
  <r>
    <n v="492"/>
    <x v="219"/>
    <n v="134700"/>
    <n v="0"/>
    <x v="128"/>
    <n v="57261318"/>
    <s v="마담_천숙이"/>
    <n v="3020335620861"/>
    <s v="농협은행"/>
    <s v="기업스마트뱅킹"/>
    <n v="0"/>
    <m/>
    <x v="9"/>
    <s v="천숙이"/>
    <s v="618-12-22619_134700"/>
    <s v="2021-10-26 14:42:40"/>
    <s v="천숙이"/>
    <n v="3020335620861"/>
    <n v="359"/>
    <d v="2021-10-08T20:10:25"/>
    <n v="74700"/>
    <s v="농협은행"/>
    <n v="3020335620861"/>
    <s v="안장현"/>
    <s v="마담_천숙이"/>
    <s v="천숙이"/>
    <s v="매입"/>
    <s v="마담"/>
    <n v="3020335620861"/>
  </r>
  <r>
    <n v="543"/>
    <x v="220"/>
    <n v="134700"/>
    <n v="0"/>
    <x v="128"/>
    <n v="70069685"/>
    <s v="마담_천숙이"/>
    <n v="1005603032996"/>
    <s v="우리은행"/>
    <s v="기업스마트뱅킹"/>
    <n v="0"/>
    <m/>
    <x v="9"/>
    <s v="천숙이"/>
    <s v="618-12-22619_134700"/>
    <s v="2021-10-26 14:42:40"/>
    <s v="천숙이（루루패션）"/>
    <n v="1005603032996"/>
    <n v="205"/>
    <d v="2021-10-31T20:42:50"/>
    <n v="227700"/>
    <s v="우리은행"/>
    <n v="1005603032996"/>
    <s v="안장현"/>
    <s v="마담_천숙이"/>
    <s v="천숙이（루루패션）"/>
    <s v="매입"/>
    <s v="마담"/>
    <n v="1005603032996"/>
  </r>
  <r>
    <n v="81"/>
    <x v="221"/>
    <n v="299670"/>
    <n v="0"/>
    <x v="129"/>
    <n v="69229952"/>
    <s v="소싱_3URYR"/>
    <n v="86860101315821"/>
    <s v="국민은행"/>
    <s v="기업스마트뱅킹"/>
    <n v="0"/>
    <m/>
    <x v="10"/>
    <s v="허자은"/>
    <s v="653-20-00248_299670"/>
    <s v="2021-11-18 15:12:52"/>
    <s v="허자은"/>
    <n v="86860101315821"/>
    <n v="51"/>
    <d v="2021-11-15T15:05:36"/>
    <n v="299670"/>
    <s v="국민은행"/>
    <n v="86860101315821"/>
    <s v="안장현"/>
    <s v="소싱_3URYR"/>
    <s v="허자은"/>
    <s v="매입"/>
    <s v="마담"/>
    <n v="86860101315821"/>
  </r>
  <r>
    <n v="149"/>
    <x v="222"/>
    <n v="296670"/>
    <n v="0"/>
    <x v="130"/>
    <n v="98498932"/>
    <s v="소싱_CAU93"/>
    <n v="86860101315821"/>
    <s v="국민은행"/>
    <s v="기업스마트뱅킹"/>
    <n v="0"/>
    <m/>
    <x v="10"/>
    <s v="허자은"/>
    <s v="653-20-00248_296670"/>
    <s v="2021-11-18 15:12:53"/>
    <s v="허자은"/>
    <n v="86860101315821"/>
    <n v="51"/>
    <d v="2021-11-15T15:05:36"/>
    <n v="299670"/>
    <s v="국민은행"/>
    <n v="86860101315821"/>
    <s v="안장현"/>
    <s v="소싱_3URYR"/>
    <s v="허자은"/>
    <s v="매입"/>
    <s v="마담"/>
    <n v="86860101315821"/>
  </r>
  <r>
    <n v="193"/>
    <x v="223"/>
    <n v="299670"/>
    <n v="0"/>
    <x v="129"/>
    <n v="102901203"/>
    <s v="소싱_3URYR"/>
    <n v="86860101315821"/>
    <s v="국민은행"/>
    <s v="기업스마트뱅킹"/>
    <n v="0"/>
    <m/>
    <x v="10"/>
    <s v="허자은"/>
    <s v="653-20-00248_299670"/>
    <s v="2021-11-18 15:12:52"/>
    <s v="허자은"/>
    <n v="86860101315821"/>
    <n v="51"/>
    <d v="2021-11-15T15:05:36"/>
    <n v="299670"/>
    <s v="국민은행"/>
    <n v="86860101315821"/>
    <s v="안장현"/>
    <s v="소싱_3URYR"/>
    <s v="허자은"/>
    <s v="매입"/>
    <s v="마담"/>
    <n v="86860101315821"/>
  </r>
  <r>
    <n v="242"/>
    <x v="224"/>
    <n v="311850"/>
    <n v="0"/>
    <x v="131"/>
    <n v="105845686"/>
    <s v="소싱_TQBL4"/>
    <n v="86860101315821"/>
    <s v="국민은행"/>
    <s v="기업스마트뱅킹"/>
    <n v="0"/>
    <m/>
    <x v="10"/>
    <s v="허자은"/>
    <s v="653-20-00248_311850"/>
    <s v="2021-11-09 00:59:40"/>
    <s v="허자은"/>
    <n v="86860101315821"/>
    <n v="51"/>
    <d v="2021-11-15T15:05:36"/>
    <n v="299670"/>
    <s v="국민은행"/>
    <n v="86860101315821"/>
    <s v="안장현"/>
    <s v="소싱_3URYR"/>
    <s v="허자은"/>
    <s v="매입"/>
    <s v="마담"/>
    <n v="86860101315821"/>
  </r>
  <r>
    <n v="245"/>
    <x v="225"/>
    <n v="331350"/>
    <n v="0"/>
    <x v="132"/>
    <n v="103964231"/>
    <s v="소싱_A99JE"/>
    <n v="86860101315821"/>
    <s v="국민은행"/>
    <s v="기업스마트뱅킹"/>
    <n v="0"/>
    <m/>
    <x v="10"/>
    <s v="허자은"/>
    <s v="653-20-00248_331350"/>
    <s v="2021-11-09 00:59:40"/>
    <s v="허자은"/>
    <n v="86860101315821"/>
    <n v="51"/>
    <d v="2021-11-15T15:05:36"/>
    <n v="299670"/>
    <s v="국민은행"/>
    <n v="86860101315821"/>
    <s v="안장현"/>
    <s v="소싱_3URYR"/>
    <s v="허자은"/>
    <s v="매입"/>
    <s v="마담"/>
    <n v="86860101315821"/>
  </r>
  <r>
    <n v="250"/>
    <x v="226"/>
    <n v="233670"/>
    <n v="0"/>
    <x v="68"/>
    <n v="105462771"/>
    <s v="소싱_YYNFV"/>
    <n v="86860101315821"/>
    <s v="국민은행"/>
    <s v="기업스마트뱅킹"/>
    <n v="0"/>
    <m/>
    <x v="10"/>
    <s v="허자은"/>
    <s v="653-20-00248_233670"/>
    <s v="2021-11-09 00:59:41"/>
    <s v="허자은"/>
    <n v="86860101315821"/>
    <n v="51"/>
    <d v="2021-11-15T15:05:36"/>
    <n v="299670"/>
    <s v="국민은행"/>
    <n v="86860101315821"/>
    <s v="안장현"/>
    <s v="소싱_3URYR"/>
    <s v="허자은"/>
    <s v="매입"/>
    <s v="마담"/>
    <n v="86860101315821"/>
  </r>
  <r>
    <n v="346"/>
    <x v="227"/>
    <n v="113550"/>
    <n v="0"/>
    <x v="31"/>
    <n v="10806741"/>
    <s v="마담_허자은"/>
    <n v="86860101315821"/>
    <s v="국민은행"/>
    <s v="기업스마트뱅킹"/>
    <n v="0"/>
    <m/>
    <x v="10"/>
    <s v="허자은"/>
    <s v="653-20-00248_113550"/>
    <s v="2021-11-09 00:59:47"/>
    <s v="허자은"/>
    <n v="86860101315821"/>
    <n v="51"/>
    <d v="2021-11-15T15:05:36"/>
    <n v="299670"/>
    <s v="국민은행"/>
    <n v="86860101315821"/>
    <s v="안장현"/>
    <s v="소싱_3URYR"/>
    <s v="허자은"/>
    <s v="매입"/>
    <s v="마담"/>
    <n v="86860101315821"/>
  </r>
  <r>
    <n v="377"/>
    <x v="228"/>
    <n v="252150"/>
    <n v="0"/>
    <x v="133"/>
    <n v="36616263"/>
    <s v="마담_허자은"/>
    <n v="77190100108007"/>
    <s v="국민은행"/>
    <s v="기업스마트뱅킹"/>
    <n v="0"/>
    <m/>
    <x v="10"/>
    <s v="허자은"/>
    <s v="653-20-00248_252150"/>
    <s v="2021-10-28 15:55:51"/>
    <s v="허자은"/>
    <n v="77190100108007"/>
    <n v="274"/>
    <d v="2021-10-23T22:53:09"/>
    <n v="252150"/>
    <s v="국민은행"/>
    <n v="77190100108007"/>
    <s v="안장현"/>
    <s v="마담_허자은"/>
    <s v="허자은"/>
    <s v="매입"/>
    <s v="마담"/>
    <n v="77190100108007"/>
  </r>
  <r>
    <n v="387"/>
    <x v="229"/>
    <n v="166350"/>
    <n v="0"/>
    <x v="73"/>
    <n v="38785803"/>
    <s v="마담_허자은"/>
    <n v="77190100108007"/>
    <s v="국민은행"/>
    <s v="기업스마트뱅킹"/>
    <n v="0"/>
    <m/>
    <x v="10"/>
    <s v="허자은"/>
    <s v="653-20-00248_166350"/>
    <s v="2021-10-28 15:55:51"/>
    <s v="허자은"/>
    <n v="77190100108007"/>
    <n v="274"/>
    <d v="2021-10-23T22:53:09"/>
    <n v="252150"/>
    <s v="국민은행"/>
    <n v="77190100108007"/>
    <s v="안장현"/>
    <s v="마담_허자은"/>
    <s v="허자은"/>
    <s v="매입"/>
    <s v="마담"/>
    <n v="77190100108007"/>
  </r>
  <r>
    <n v="393"/>
    <x v="230"/>
    <n v="252150"/>
    <n v="0"/>
    <x v="133"/>
    <n v="38138015"/>
    <s v="마담_허자은"/>
    <n v="86860101315821"/>
    <s v="국민은행"/>
    <s v="기업스마트뱅킹"/>
    <n v="0"/>
    <m/>
    <x v="10"/>
    <s v="허자은"/>
    <s v="653-20-00248_252150"/>
    <s v="2021-10-28 15:55:51"/>
    <s v="허자은"/>
    <n v="86860101315821"/>
    <n v="51"/>
    <d v="2021-11-15T15:05:36"/>
    <n v="299670"/>
    <s v="국민은행"/>
    <n v="86860101315821"/>
    <s v="안장현"/>
    <s v="소싱_3URYR"/>
    <s v="허자은"/>
    <s v="매입"/>
    <s v="마담"/>
    <n v="86860101315821"/>
  </r>
  <r>
    <n v="515"/>
    <x v="231"/>
    <n v="84670"/>
    <n v="0"/>
    <x v="134"/>
    <n v="57351857"/>
    <s v="마담_허자은"/>
    <n v="86860101315821"/>
    <s v="국민은행"/>
    <s v="기업스마트뱅킹"/>
    <n v="0"/>
    <m/>
    <x v="10"/>
    <s v="허자은"/>
    <s v="653-20-00248_84670"/>
    <s v="2021-10-28 15:56:29"/>
    <s v="허자은"/>
    <n v="86860101315821"/>
    <n v="51"/>
    <d v="2021-11-15T15:05:36"/>
    <n v="299670"/>
    <s v="국민은행"/>
    <n v="86860101315821"/>
    <s v="안장현"/>
    <s v="소싱_3URYR"/>
    <s v="허자은"/>
    <s v="매입"/>
    <s v="마담"/>
    <n v="86860101315821"/>
  </r>
  <r>
    <n v="518"/>
    <x v="232"/>
    <n v="55500"/>
    <n v="0"/>
    <x v="135"/>
    <n v="57450642"/>
    <s v="마담_허자은"/>
    <n v="86860101315821"/>
    <s v="국민은행"/>
    <s v="기업스마트뱅킹"/>
    <n v="0"/>
    <m/>
    <x v="10"/>
    <s v="허자은"/>
    <s v="653-20-00248_55500"/>
    <s v="2021-09-29 15:21:07"/>
    <s v="허자은"/>
    <n v="86860101315821"/>
    <n v="51"/>
    <d v="2021-11-15T15:05:36"/>
    <n v="299670"/>
    <s v="국민은행"/>
    <n v="86860101315821"/>
    <s v="안장현"/>
    <s v="소싱_3URYR"/>
    <s v="허자은"/>
    <s v="매입"/>
    <s v="마담"/>
    <n v="86860101315821"/>
  </r>
  <r>
    <n v="519"/>
    <x v="233"/>
    <n v="122620"/>
    <n v="0"/>
    <x v="136"/>
    <n v="57506142"/>
    <s v="마담_허자은"/>
    <n v="86860101315821"/>
    <s v="국민은행"/>
    <s v="기업스마트뱅킹"/>
    <n v="0"/>
    <m/>
    <x v="10"/>
    <s v="허자은"/>
    <s v="653-20-00248_122620"/>
    <s v="2021-09-29 15:21:08"/>
    <s v="허자은"/>
    <n v="86860101315821"/>
    <n v="51"/>
    <d v="2021-11-15T15:05:36"/>
    <n v="299670"/>
    <s v="국민은행"/>
    <n v="86860101315821"/>
    <s v="안장현"/>
    <s v="소싱_3URYR"/>
    <s v="허자은"/>
    <s v="매입"/>
    <s v="마담"/>
    <n v="86860101315821"/>
  </r>
  <r>
    <n v="303"/>
    <x v="234"/>
    <n v="232350"/>
    <n v="0"/>
    <x v="71"/>
    <n v="11102494"/>
    <s v="마담_김지은"/>
    <n v="3021222633861"/>
    <s v="농협은행"/>
    <s v="기업스마트뱅킹"/>
    <n v="0"/>
    <m/>
    <x v="11"/>
    <s v="김지은"/>
    <s v="669-06-00892_232350"/>
    <s v="2021-11-09 10:12:24"/>
    <s v="김지은（해바라기지니"/>
    <n v="3021222633861"/>
    <n v="218"/>
    <d v="2021-10-30T12:21:22"/>
    <n v="232350"/>
    <s v="농협은행"/>
    <n v="3021222633861"/>
    <s v="안장현"/>
    <s v="마담_김지은"/>
    <s v="김지은（해바라기지니"/>
    <s v="매입"/>
    <s v="마담"/>
    <n v="3021222633861"/>
  </r>
  <r>
    <n v="348"/>
    <x v="235"/>
    <n v="234000"/>
    <n v="0"/>
    <x v="118"/>
    <n v="11036991"/>
    <s v="마담_김지은"/>
    <n v="3021222633861"/>
    <s v="농협은행"/>
    <s v="기업스마트뱅킹"/>
    <n v="0"/>
    <m/>
    <x v="11"/>
    <s v="김지은"/>
    <s v="669-06-00892_234000"/>
    <s v="2021-11-09 10:12:25"/>
    <s v="김지은（해바라기지니"/>
    <n v="3021222633861"/>
    <n v="218"/>
    <d v="2021-10-30T12:21:22"/>
    <n v="232350"/>
    <s v="농협은행"/>
    <n v="3021222633861"/>
    <s v="안장현"/>
    <s v="마담_김지은"/>
    <s v="김지은（해바라기지니"/>
    <s v="매입"/>
    <s v="마담"/>
    <n v="3021222633861"/>
  </r>
  <r>
    <n v="382"/>
    <x v="236"/>
    <n v="396800"/>
    <n v="0"/>
    <x v="21"/>
    <n v="37828483"/>
    <s v="마담_김지은"/>
    <n v="3021222633861"/>
    <s v="농협은행"/>
    <s v="기업스마트뱅킹"/>
    <n v="0"/>
    <m/>
    <x v="11"/>
    <s v="김지은"/>
    <s v="669-06-00892_396800"/>
    <e v="#N/A"/>
    <s v="김지은（해바라기지니"/>
    <n v="3021222633861"/>
    <n v="218"/>
    <d v="2021-10-30T12:21:22"/>
    <n v="232350"/>
    <s v="농협은행"/>
    <n v="3021222633861"/>
    <s v="안장현"/>
    <s v="마담_김지은"/>
    <s v="김지은（해바라기지니"/>
    <s v="매입"/>
    <s v="마담"/>
    <n v="3021222633861"/>
  </r>
  <r>
    <n v="508"/>
    <x v="237"/>
    <n v="40900"/>
    <n v="0"/>
    <x v="137"/>
    <n v="53837917"/>
    <s v="마담_김지은"/>
    <n v="3029390482261"/>
    <s v="농협은행"/>
    <s v="기업스마트뱅킹"/>
    <n v="0"/>
    <m/>
    <x v="11"/>
    <s v="김지은"/>
    <s v="669-06-00892_40900"/>
    <e v="#N/A"/>
    <s v="김지은"/>
    <n v="3029390482261"/>
    <n v="367"/>
    <d v="2021-09-30T17:44:04"/>
    <n v="40900"/>
    <s v="농협은행"/>
    <n v="3029390482261"/>
    <s v="김명규"/>
    <s v="마담_김지은"/>
    <s v="김지은"/>
    <s v="매입"/>
    <s v="마담"/>
    <n v="3029390482261"/>
  </r>
  <r>
    <n v="74"/>
    <x v="238"/>
    <n v="230670"/>
    <n v="0"/>
    <x v="138"/>
    <n v="59589578"/>
    <s v="소싱_HWP8C"/>
    <n v="1002354856735"/>
    <s v="우리은행"/>
    <s v="기업스마트뱅킹"/>
    <n v="0"/>
    <m/>
    <x v="12"/>
    <s v="홍주희"/>
    <s v="693-18-00184_230670"/>
    <s v="2021-11-18 17:58:33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76"/>
    <x v="239"/>
    <n v="232350"/>
    <n v="0"/>
    <x v="71"/>
    <n v="59878248"/>
    <s v="소싱_TNPBY"/>
    <n v="1002354856735"/>
    <s v="우리은행"/>
    <s v="기업스마트뱅킹"/>
    <n v="0"/>
    <m/>
    <x v="12"/>
    <s v="홍주희"/>
    <s v="693-18-00184_232350"/>
    <s v="2021-11-18 17:58:33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137"/>
    <x v="240"/>
    <n v="278000"/>
    <n v="0"/>
    <x v="7"/>
    <n v="99016411"/>
    <s v="소싱_LTPBQ"/>
    <n v="1002354856735"/>
    <s v="우리은행"/>
    <s v="기업스마트뱅킹"/>
    <n v="0"/>
    <m/>
    <x v="12"/>
    <s v="홍주희"/>
    <s v="693-18-00184_278000"/>
    <s v="2021-11-12 15:42:47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152"/>
    <x v="241"/>
    <n v="509000"/>
    <n v="0"/>
    <x v="139"/>
    <n v="98700163"/>
    <s v="소싱_9YUM9"/>
    <n v="1002354856735"/>
    <s v="우리은행"/>
    <s v="기업스마트뱅킹"/>
    <n v="0"/>
    <m/>
    <x v="12"/>
    <s v="홍주희"/>
    <s v="693-18-00184_509000"/>
    <s v="2021-11-12 15:42:43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182"/>
    <x v="242"/>
    <n v="278000"/>
    <n v="0"/>
    <x v="7"/>
    <n v="104343582"/>
    <s v="소싱_963Y8"/>
    <n v="1002354856735"/>
    <s v="우리은행"/>
    <s v="기업스마트뱅킹"/>
    <n v="0"/>
    <m/>
    <x v="12"/>
    <s v="홍주희"/>
    <s v="693-18-00184_278000"/>
    <s v="2021-11-12 15:42:47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209"/>
    <x v="243"/>
    <n v="199350"/>
    <n v="0"/>
    <x v="93"/>
    <n v="106031493"/>
    <s v="소싱_K7ERU"/>
    <n v="1002354856735"/>
    <s v="우리은행"/>
    <s v="기업스마트뱅킹"/>
    <n v="0"/>
    <m/>
    <x v="12"/>
    <s v="홍주희"/>
    <s v="693-18-00184_199350"/>
    <s v="2021-11-12 15:42:46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212"/>
    <x v="244"/>
    <n v="514500"/>
    <n v="0"/>
    <x v="140"/>
    <n v="106677393"/>
    <s v="소싱_TKVHG"/>
    <n v="1002354856735"/>
    <s v="우리은행"/>
    <s v="기업스마트뱅킹"/>
    <n v="0"/>
    <m/>
    <x v="12"/>
    <s v="홍주희"/>
    <s v="693-18-00184_514500"/>
    <s v="2021-11-12 15:42:46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228"/>
    <x v="245"/>
    <n v="278000"/>
    <n v="0"/>
    <x v="7"/>
    <n v="105412215"/>
    <s v="소싱_3EXHL"/>
    <n v="1002354856735"/>
    <s v="우리은행"/>
    <s v="기업스마트뱅킹"/>
    <n v="0"/>
    <m/>
    <x v="12"/>
    <s v="홍주희"/>
    <s v="693-18-00184_278000"/>
    <s v="2021-11-12 15:42:47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246"/>
    <x v="246"/>
    <n v="464340"/>
    <n v="0"/>
    <x v="141"/>
    <n v="104295581"/>
    <s v="소싱_FKVJK외_"/>
    <n v="1002354856735"/>
    <s v="우리은행"/>
    <s v="기업스마트뱅킹"/>
    <n v="0"/>
    <m/>
    <x v="12"/>
    <s v="홍주희"/>
    <s v="693-18-00184_464340"/>
    <s v="2021-11-12 15:42:50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251"/>
    <x v="247"/>
    <n v="303300"/>
    <n v="0"/>
    <x v="142"/>
    <n v="105696441"/>
    <s v="소싱_3UPF6외"/>
    <n v="1002354856735"/>
    <s v="우리은행"/>
    <s v="기업스마트뱅킹"/>
    <n v="0"/>
    <m/>
    <x v="12"/>
    <s v="홍주희"/>
    <s v="693-18-00184_303300"/>
    <s v="2021-11-12 15:42:50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257"/>
    <x v="248"/>
    <n v="233670"/>
    <n v="0"/>
    <x v="68"/>
    <n v="107052341"/>
    <s v="소싱_PNHYW"/>
    <n v="1002354856735"/>
    <s v="우리은행"/>
    <s v="기업스마트뱅킹"/>
    <n v="0"/>
    <m/>
    <x v="12"/>
    <s v="홍주희"/>
    <s v="693-18-00184_233670"/>
    <s v="2021-11-12 15:42:51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276"/>
    <x v="249"/>
    <n v="232350"/>
    <n v="0"/>
    <x v="71"/>
    <n v="106211639"/>
    <s v="마담_홍주희"/>
    <n v="1002354856735"/>
    <s v="우리은행"/>
    <s v="기업스마트뱅킹"/>
    <n v="0"/>
    <m/>
    <x v="12"/>
    <s v="홍주희"/>
    <s v="693-18-00184_232350"/>
    <s v="2021-11-18 17:58:33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306"/>
    <x v="250"/>
    <n v="553000"/>
    <n v="0"/>
    <x v="143"/>
    <n v="11524444"/>
    <s v="마담_홍주희"/>
    <n v="1002354856735"/>
    <s v="우리은행"/>
    <s v="기업스마트뱅킹"/>
    <n v="0"/>
    <m/>
    <x v="12"/>
    <s v="홍주희"/>
    <s v="693-18-00184_553000"/>
    <s v="2021-10-31 23:10:55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308"/>
    <x v="251"/>
    <n v="278000"/>
    <n v="0"/>
    <x v="7"/>
    <n v="12278114"/>
    <s v="마담_홍주희"/>
    <n v="1002354856735"/>
    <s v="우리은행"/>
    <s v="기업스마트뱅킹"/>
    <n v="0"/>
    <m/>
    <x v="12"/>
    <s v="홍주희"/>
    <s v="693-18-00184_278000"/>
    <s v="2021-11-12 15:42:47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317"/>
    <x v="252"/>
    <n v="298350"/>
    <n v="0"/>
    <x v="144"/>
    <n v="11145764"/>
    <s v="마담_홍주희"/>
    <n v="1002354856735"/>
    <s v="우리은행"/>
    <s v="기업스마트뱅킹"/>
    <n v="0"/>
    <m/>
    <x v="12"/>
    <s v="홍주희"/>
    <s v="693-18-00184_298350"/>
    <s v="2021-10-31 23:10:59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353"/>
    <x v="253"/>
    <n v="395700"/>
    <n v="0"/>
    <x v="145"/>
    <n v="4052402"/>
    <s v="마담_홍주희"/>
    <n v="1002354856735"/>
    <s v="우리은행"/>
    <s v="기업스마트뱅킹"/>
    <n v="0"/>
    <m/>
    <x v="12"/>
    <s v="홍주희"/>
    <s v="693-18-00184_395700"/>
    <s v="2021-10-27 11:42:27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354"/>
    <x v="254"/>
    <n v="256000"/>
    <n v="0"/>
    <x v="146"/>
    <n v="4448102"/>
    <s v="마담_홍주희"/>
    <n v="1002354856735"/>
    <s v="우리은행"/>
    <s v="기업스마트뱅킹"/>
    <n v="0"/>
    <m/>
    <x v="12"/>
    <s v="홍주희"/>
    <s v="693-18-00184_256000"/>
    <s v="2021-10-27 11:42:34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355"/>
    <x v="255"/>
    <n v="189750"/>
    <n v="0"/>
    <x v="147"/>
    <n v="4704102"/>
    <s v="마담_홍주희"/>
    <n v="1002354856735"/>
    <s v="우리은행"/>
    <s v="기업스마트뱅킹"/>
    <n v="0"/>
    <m/>
    <x v="12"/>
    <s v="홍주희"/>
    <s v="693-18-00184_189750"/>
    <s v="2021-10-27 11:42:28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359"/>
    <x v="256"/>
    <n v="97350"/>
    <n v="0"/>
    <x v="74"/>
    <n v="5394852"/>
    <s v="마담_홍주희"/>
    <n v="1002354856735"/>
    <s v="우리은행"/>
    <s v="기업스마트뱅킹"/>
    <n v="0"/>
    <m/>
    <x v="12"/>
    <s v="홍주희"/>
    <s v="693-18-00184_97350"/>
    <s v="2021-10-27 11:42:29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376"/>
    <x v="257"/>
    <n v="230670"/>
    <n v="0"/>
    <x v="138"/>
    <n v="36385593"/>
    <s v="마담_홍주희"/>
    <n v="1002354856735"/>
    <s v="우리은행"/>
    <s v="기업스마트뱅킹"/>
    <n v="0"/>
    <m/>
    <x v="12"/>
    <s v="홍주희"/>
    <s v="693-18-00184_230670"/>
    <s v="2021-11-18 17:58:33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378"/>
    <x v="258"/>
    <n v="233670"/>
    <n v="0"/>
    <x v="68"/>
    <n v="36868413"/>
    <s v="마담_홍주희"/>
    <n v="1002354856735"/>
    <s v="우리은행"/>
    <s v="기업스마트뱅킹"/>
    <n v="0"/>
    <m/>
    <x v="12"/>
    <s v="홍주희"/>
    <s v="693-18-00184_233670"/>
    <s v="2021-11-12 15:42:51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385"/>
    <x v="259"/>
    <n v="199000"/>
    <n v="0"/>
    <x v="57"/>
    <n v="38388003"/>
    <s v="마담_홍주희"/>
    <n v="1002354856735"/>
    <s v="우리은행"/>
    <s v="기업스마트뱅킹"/>
    <n v="0"/>
    <m/>
    <x v="12"/>
    <s v="홍주희"/>
    <s v="693-18-00184_199000"/>
    <e v="#N/A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391"/>
    <x v="260"/>
    <n v="233670"/>
    <n v="0"/>
    <x v="68"/>
    <n v="37704995"/>
    <s v="마담_홍주희"/>
    <n v="1002354856735"/>
    <s v="우리은행"/>
    <s v="기업스마트뱅킹"/>
    <n v="0"/>
    <m/>
    <x v="12"/>
    <s v="홍주희"/>
    <s v="693-18-00184_233670"/>
    <s v="2021-11-12 15:42:51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396"/>
    <x v="261"/>
    <n v="253000"/>
    <n v="0"/>
    <x v="148"/>
    <n v="38472565"/>
    <s v="마담_홍주희"/>
    <n v="1002354856735"/>
    <s v="우리은행"/>
    <s v="기업스마트뱅킹"/>
    <n v="0"/>
    <m/>
    <x v="12"/>
    <s v="홍주희"/>
    <s v="693-18-00184_253000"/>
    <s v="2021-10-27 11:42:34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402"/>
    <x v="262"/>
    <n v="256000"/>
    <n v="0"/>
    <x v="146"/>
    <n v="38965195"/>
    <s v="마담_홍주희"/>
    <n v="1002354856735"/>
    <s v="우리은행"/>
    <s v="기업스마트뱅킹"/>
    <n v="0"/>
    <m/>
    <x v="12"/>
    <s v="홍주희"/>
    <s v="693-18-00184_256000"/>
    <s v="2021-10-27 11:42:34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429"/>
    <x v="263"/>
    <n v="230670"/>
    <n v="0"/>
    <x v="138"/>
    <n v="49492342"/>
    <s v="마담_홍주희"/>
    <n v="1002354856735"/>
    <s v="우리은행"/>
    <s v="기업스마트뱅킹"/>
    <n v="0"/>
    <m/>
    <x v="12"/>
    <s v="홍주희"/>
    <s v="693-18-00184_230670"/>
    <s v="2021-11-18 17:58:33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434"/>
    <x v="264"/>
    <n v="233670"/>
    <n v="0"/>
    <x v="68"/>
    <n v="50676112"/>
    <s v="마담_홍주희"/>
    <n v="1002354856735"/>
    <s v="우리은행"/>
    <s v="기업스마트뱅킹"/>
    <n v="0"/>
    <m/>
    <x v="12"/>
    <s v="홍주희"/>
    <s v="693-18-00184_233670"/>
    <s v="2021-11-12 15:42:51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436"/>
    <x v="265"/>
    <n v="308800"/>
    <n v="0"/>
    <x v="30"/>
    <n v="51010132"/>
    <s v="마담_홍주희"/>
    <n v="1002354856735"/>
    <s v="우리은행"/>
    <s v="기업스마트뱅킹"/>
    <n v="0"/>
    <m/>
    <x v="12"/>
    <s v="홍주희"/>
    <s v="693-18-00184_308800"/>
    <e v="#N/A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530"/>
    <x v="266"/>
    <n v="101175"/>
    <n v="0"/>
    <x v="149"/>
    <n v="60539608"/>
    <s v="홍주희"/>
    <n v="1002354856735"/>
    <s v="우리은행"/>
    <s v="기업스마트뱅킹"/>
    <n v="0"/>
    <m/>
    <x v="12"/>
    <s v="홍주희"/>
    <s v="693-18-00184_101175"/>
    <s v="2021-10-01 12:35:56"/>
    <s v="홍주희"/>
    <n v="1002354856735"/>
    <n v="47"/>
    <d v="2021-11-16T12:39:12"/>
    <n v="230670"/>
    <s v="우리은행"/>
    <n v="1002354856735"/>
    <s v="안장현"/>
    <s v="소싱_HWP8C"/>
    <s v="홍주희"/>
    <s v="매입"/>
    <s v="마담"/>
    <n v="1002354856735"/>
  </r>
  <r>
    <n v="403"/>
    <x v="267"/>
    <n v="38000"/>
    <n v="0"/>
    <x v="107"/>
    <n v="39221195"/>
    <s v="마담_김은하"/>
    <s v="468-056762-01-019"/>
    <s v="기업은행"/>
    <s v="기업스마트뱅킹"/>
    <n v="0"/>
    <m/>
    <x v="13"/>
    <s v="김은하"/>
    <s v="696-02-02201_38000"/>
    <s v="2021-10-31 23:59:59"/>
    <s v="김은하"/>
    <n v="46805676201019"/>
    <n v="299"/>
    <d v="2021-10-21T16:34:20"/>
    <n v="38000"/>
    <s v="기업은행"/>
    <s v="468-056762-01-019"/>
    <s v="안장현"/>
    <s v="마담_김은하"/>
    <s v="김은하"/>
    <s v="매입"/>
    <s v="마담"/>
    <n v="46805676201019"/>
  </r>
  <r>
    <n v="410"/>
    <x v="268"/>
    <n v="40000"/>
    <n v="0"/>
    <x v="150"/>
    <n v="39862368"/>
    <s v="마담_김은하"/>
    <s v="468-056762-01-019"/>
    <s v="기업은행"/>
    <s v="기업스마트뱅킹"/>
    <n v="0"/>
    <m/>
    <x v="13"/>
    <s v="김은하"/>
    <s v="696-02-02201_40000"/>
    <s v="2021-10-31 23:59:59"/>
    <s v="김은하"/>
    <n v="46805676201019"/>
    <n v="299"/>
    <d v="2021-10-21T16:34:20"/>
    <n v="38000"/>
    <s v="기업은행"/>
    <s v="468-056762-01-019"/>
    <s v="안장현"/>
    <s v="마담_김은하"/>
    <s v="김은하"/>
    <s v="매입"/>
    <s v="마담"/>
    <n v="46805676201019"/>
  </r>
  <r>
    <n v="411"/>
    <x v="269"/>
    <n v="38000"/>
    <n v="0"/>
    <x v="107"/>
    <n v="39902368"/>
    <s v="마담_김은하"/>
    <s v="468-056762-01-019"/>
    <s v="기업은행"/>
    <s v="기업스마트뱅킹"/>
    <n v="0"/>
    <m/>
    <x v="13"/>
    <s v="김은하"/>
    <s v="696-02-02201_38000"/>
    <s v="2021-10-31 23:59:59"/>
    <s v="김은하"/>
    <n v="46805676201019"/>
    <n v="299"/>
    <d v="2021-10-21T16:34:20"/>
    <n v="38000"/>
    <s v="기업은행"/>
    <s v="468-056762-01-019"/>
    <s v="안장현"/>
    <s v="마담_김은하"/>
    <s v="김은하"/>
    <s v="매입"/>
    <s v="마담"/>
    <n v="46805676201019"/>
  </r>
  <r>
    <n v="256"/>
    <x v="270"/>
    <n v="641000"/>
    <n v="0"/>
    <x v="151"/>
    <n v="106411341"/>
    <s v="소싱_ULMC4"/>
    <s v="541-028126-02-025"/>
    <s v="기업은행"/>
    <s v="기업스마트뱅킹"/>
    <n v="0"/>
    <m/>
    <x v="14"/>
    <s v="최은진"/>
    <s v="713-51-00132_641000"/>
    <e v="#N/A"/>
    <s v="최은진"/>
    <n v="54102812602025"/>
    <n v="186"/>
    <d v="2021-11-02T19:40:03"/>
    <n v="641000"/>
    <s v="기업은행"/>
    <s v="541-028126-02-025"/>
    <s v="안장현"/>
    <s v="소싱_ULMC4"/>
    <s v="최은진"/>
    <s v="매입"/>
    <s v="마담"/>
    <n v="54102812602025"/>
  </r>
  <r>
    <n v="374"/>
    <x v="271"/>
    <n v="146550"/>
    <n v="0"/>
    <x v="152"/>
    <n v="36138693"/>
    <s v="마담_최은진"/>
    <s v="541-028126-02-025"/>
    <s v="기업은행"/>
    <s v="기업스마트뱅킹"/>
    <n v="0"/>
    <m/>
    <x v="14"/>
    <s v="최은진"/>
    <s v="713-51-00132_146550"/>
    <s v="2021-10-31 13:53:55"/>
    <s v="최은진"/>
    <n v="54102812602025"/>
    <n v="186"/>
    <d v="2021-11-02T19:40:03"/>
    <n v="641000"/>
    <s v="기업은행"/>
    <s v="541-028126-02-025"/>
    <s v="안장현"/>
    <s v="소싱_ULMC4"/>
    <s v="최은진"/>
    <s v="매입"/>
    <s v="마담"/>
    <n v="54102812602025"/>
  </r>
  <r>
    <n v="412"/>
    <x v="272"/>
    <n v="295350"/>
    <n v="0"/>
    <x v="153"/>
    <n v="39940368"/>
    <s v="마담_최은진"/>
    <s v="541-028126-02-025"/>
    <s v="기업은행"/>
    <s v="기업스마트뱅킹"/>
    <n v="0"/>
    <m/>
    <x v="14"/>
    <s v="최은진"/>
    <s v="713-51-00132_295350"/>
    <s v="2021-10-31 13:53:58"/>
    <s v="최은진"/>
    <n v="54102812602025"/>
    <n v="186"/>
    <d v="2021-11-02T19:40:03"/>
    <n v="641000"/>
    <s v="기업은행"/>
    <s v="541-028126-02-025"/>
    <s v="안장현"/>
    <s v="소싱_ULMC4"/>
    <s v="최은진"/>
    <s v="매입"/>
    <s v="마담"/>
    <n v="54102812602025"/>
  </r>
  <r>
    <n v="430"/>
    <x v="273"/>
    <n v="298350"/>
    <n v="0"/>
    <x v="144"/>
    <n v="49723012"/>
    <s v="마담_최은진"/>
    <s v="541-028126-02-025"/>
    <s v="기업은행"/>
    <s v="기업스마트뱅킹"/>
    <n v="0"/>
    <m/>
    <x v="14"/>
    <s v="최은진"/>
    <s v="713-51-00132_298350"/>
    <s v="2021-10-31 13:54:02"/>
    <s v="최은진"/>
    <n v="54102812602025"/>
    <n v="186"/>
    <d v="2021-11-02T19:40:03"/>
    <n v="641000"/>
    <s v="기업은행"/>
    <s v="541-028126-02-025"/>
    <s v="안장현"/>
    <s v="소싱_ULMC4"/>
    <s v="최은진"/>
    <s v="매입"/>
    <s v="마담"/>
    <n v="54102812602025"/>
  </r>
  <r>
    <n v="449"/>
    <x v="274"/>
    <n v="265350"/>
    <n v="0"/>
    <x v="75"/>
    <n v="52579028"/>
    <s v="마담_최은진"/>
    <s v="541-028126-02-025"/>
    <s v="기업은행"/>
    <s v="기업스마트뱅킹"/>
    <n v="0"/>
    <m/>
    <x v="14"/>
    <s v="최은진"/>
    <s v="713-51-00132_265350"/>
    <s v="2021-10-31 13:40:22"/>
    <s v="최은진"/>
    <n v="54102812602025"/>
    <n v="186"/>
    <d v="2021-11-02T19:40:03"/>
    <n v="641000"/>
    <s v="기업은행"/>
    <s v="541-028126-02-025"/>
    <s v="안장현"/>
    <s v="소싱_ULMC4"/>
    <s v="최은진"/>
    <s v="매입"/>
    <s v="마담"/>
    <n v="54102812602025"/>
  </r>
  <r>
    <n v="220"/>
    <x v="275"/>
    <n v="213870"/>
    <n v="0"/>
    <x v="89"/>
    <n v="107768033"/>
    <s v="소싱_MEJTN"/>
    <n v="110499442530"/>
    <s v="신한은행"/>
    <s v="기업스마트뱅킹"/>
    <n v="0"/>
    <m/>
    <x v="15"/>
    <s v="고은하"/>
    <s v="795-21-00587_213870"/>
    <s v="2021-11-21 21:29:58"/>
    <s v="고은하（줄리노브）"/>
    <n v="110499442530"/>
    <n v="157"/>
    <d v="2021-11-05T13:51:57"/>
    <n v="213870"/>
    <s v="신한은행"/>
    <n v="110499442530"/>
    <s v="안장현"/>
    <s v="소싱_MEJTN"/>
    <s v="고은하（줄리노브）"/>
    <s v="매입"/>
    <s v="마담"/>
    <n v="110499442530"/>
  </r>
  <r>
    <n v="248"/>
    <x v="276"/>
    <n v="97350"/>
    <n v="0"/>
    <x v="74"/>
    <n v="105069821"/>
    <s v="소싱_E7RP4"/>
    <n v="67070104242864"/>
    <s v="국민은행"/>
    <s v="기업스마트뱅킹"/>
    <n v="0"/>
    <m/>
    <x v="15"/>
    <s v="고은하"/>
    <s v="795-21-00587_97350"/>
    <s v="2021-11-21 21:30:01"/>
    <s v="고은하（줄리노브）"/>
    <n v="67070104242864"/>
    <n v="178"/>
    <d v="2021-11-02T23:45:32"/>
    <n v="97350"/>
    <s v="국민은행"/>
    <n v="67070104242864"/>
    <s v="안장현"/>
    <s v="소싱_E7RP4"/>
    <s v="고은하（줄리노브）"/>
    <s v="매입"/>
    <s v="마담"/>
    <n v="67070104242864"/>
  </r>
  <r>
    <n v="318"/>
    <x v="277"/>
    <n v="213870"/>
    <n v="0"/>
    <x v="89"/>
    <n v="11444114"/>
    <s v="마담_고은하"/>
    <n v="67070104242864"/>
    <s v="국민은행"/>
    <s v="기업스마트뱅킹"/>
    <n v="0"/>
    <m/>
    <x v="15"/>
    <s v="고은하"/>
    <s v="795-21-00587_213870"/>
    <s v="2021-11-21 21:29:58"/>
    <s v="고은하（줄리노브）"/>
    <n v="67070104242864"/>
    <n v="178"/>
    <d v="2021-11-02T23:45:32"/>
    <n v="97350"/>
    <s v="국민은행"/>
    <n v="67070104242864"/>
    <s v="안장현"/>
    <s v="소싱_E7RP4"/>
    <s v="고은하（줄리노브）"/>
    <s v="매입"/>
    <s v="마담"/>
    <n v="67070104242864"/>
  </r>
  <r>
    <n v="383"/>
    <x v="278"/>
    <n v="100350"/>
    <n v="0"/>
    <x v="26"/>
    <n v="38225283"/>
    <s v="마담_고은하"/>
    <n v="110499442530"/>
    <s v="신한은행"/>
    <s v="기업스마트뱅킹"/>
    <n v="0"/>
    <m/>
    <x v="15"/>
    <s v="고은하"/>
    <s v="795-21-00587_100350"/>
    <s v="2021-11-21 21:30:15"/>
    <s v="고은하（줄리노브）"/>
    <n v="110499442530"/>
    <n v="157"/>
    <d v="2021-11-05T13:51:57"/>
    <n v="213870"/>
    <s v="신한은행"/>
    <n v="110499442530"/>
    <s v="안장현"/>
    <s v="소싱_MEJTN"/>
    <s v="고은하（줄리노브）"/>
    <s v="매입"/>
    <s v="마담"/>
    <n v="110499442530"/>
  </r>
  <r>
    <n v="462"/>
    <x v="279"/>
    <n v="100350"/>
    <n v="0"/>
    <x v="26"/>
    <n v="56324293"/>
    <s v="마담_고은하"/>
    <n v="110499442530"/>
    <s v="신한은행"/>
    <s v="기업스마트뱅킹"/>
    <n v="0"/>
    <m/>
    <x v="15"/>
    <s v="고은하"/>
    <s v="795-21-00587_100350"/>
    <s v="2021-11-21 21:30:15"/>
    <s v="고은하（줄리노브）"/>
    <n v="110499442530"/>
    <n v="157"/>
    <d v="2021-11-05T13:51:57"/>
    <n v="213870"/>
    <s v="신한은행"/>
    <n v="110499442530"/>
    <s v="안장현"/>
    <s v="소싱_MEJTN"/>
    <s v="고은하（줄리노브）"/>
    <s v="매입"/>
    <s v="마담"/>
    <n v="110499442530"/>
  </r>
  <r>
    <n v="520"/>
    <x v="280"/>
    <n v="91930"/>
    <n v="0"/>
    <x v="154"/>
    <n v="57628762"/>
    <s v="마담_고은하"/>
    <n v="67070104242864"/>
    <s v="국민은행"/>
    <s v="기업스마트뱅킹"/>
    <n v="0"/>
    <m/>
    <x v="15"/>
    <s v="고은하"/>
    <s v="795-21-00587_91930"/>
    <s v="2021-10-19 08:20:43"/>
    <s v="고은하（줄리노브）"/>
    <n v="67070104242864"/>
    <n v="178"/>
    <d v="2021-11-02T23:45:32"/>
    <n v="97350"/>
    <s v="국민은행"/>
    <n v="67070104242864"/>
    <s v="안장현"/>
    <s v="소싱_E7RP4"/>
    <s v="고은하（줄리노브）"/>
    <s v="매입"/>
    <s v="마담"/>
    <n v="67070104242864"/>
  </r>
  <r>
    <n v="547"/>
    <x v="281"/>
    <n v="126750"/>
    <n v="0"/>
    <x v="99"/>
    <n v="70501879"/>
    <s v="마담_고은하"/>
    <n v="67070104242864"/>
    <s v="국민은행"/>
    <s v="기업스마트뱅킹"/>
    <n v="0"/>
    <m/>
    <x v="15"/>
    <s v="고은하"/>
    <s v="795-21-00587_126750"/>
    <e v="#N/A"/>
    <s v="고은하（줄리노브）"/>
    <n v="67070104242864"/>
    <n v="178"/>
    <d v="2021-11-02T23:45:32"/>
    <n v="97350"/>
    <s v="국민은행"/>
    <n v="67070104242864"/>
    <s v="안장현"/>
    <s v="소싱_E7RP4"/>
    <s v="고은하（줄리노브）"/>
    <s v="매입"/>
    <s v="마담"/>
    <n v="670701042428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120-81-26337_333600"/>
    <x v="0"/>
    <s v="주식회사 레스버터(LESSBUTTER Inc.)"/>
    <x v="0"/>
    <s v="공식몰"/>
    <s v="(주) 한섬"/>
    <s v="181205"/>
    <s v="제조업"/>
    <n v="303273"/>
    <n v="30327"/>
    <n v="0"/>
    <x v="0"/>
    <s v="268788606"/>
    <s v="1637"/>
    <s v="승인거래"/>
    <s v="공제"/>
  </r>
  <r>
    <s v="120-81-26337_165000"/>
    <x v="1"/>
    <s v="주식회사 레스버터(LESSBUTTER Inc.)"/>
    <x v="0"/>
    <s v="공식몰"/>
    <s v="(주) 한섬"/>
    <s v="181205"/>
    <s v="제조업"/>
    <n v="150000"/>
    <n v="15000"/>
    <n v="0"/>
    <x v="1"/>
    <s v="268384718"/>
    <s v="1637"/>
    <s v="승인거래"/>
    <s v="공제"/>
  </r>
  <r>
    <s v="120-81-26337_314650"/>
    <x v="2"/>
    <s v="주식회사 레스버터(LESSBUTTER Inc.)"/>
    <x v="0"/>
    <s v="공식몰"/>
    <s v="(주) 한섬"/>
    <s v="181205"/>
    <s v="제조업"/>
    <n v="286045"/>
    <n v="28605"/>
    <n v="0"/>
    <x v="2"/>
    <s v="267723608"/>
    <s v="1637"/>
    <s v="승인거래"/>
    <s v="공제"/>
  </r>
  <r>
    <s v="120-81-26337_357000"/>
    <x v="3"/>
    <s v="주식회사 레스버터(LESSBUTTER Inc.)"/>
    <x v="0"/>
    <s v="공식몰"/>
    <s v="(주) 한섬"/>
    <s v="181205"/>
    <s v="제조업"/>
    <n v="324545"/>
    <n v="32455"/>
    <n v="0"/>
    <x v="3"/>
    <s v="267402368"/>
    <s v="1637"/>
    <s v="취소거래"/>
    <s v="공제"/>
  </r>
  <r>
    <s v="120-81-26337_5000"/>
    <x v="3"/>
    <s v="주식회사 레스버터(LESSBUTTER Inc.)"/>
    <x v="0"/>
    <s v="공식몰"/>
    <s v="(주) 한섬"/>
    <s v="181205"/>
    <s v="제조업"/>
    <n v="4545"/>
    <n v="455"/>
    <n v="0"/>
    <x v="4"/>
    <s v="267402370"/>
    <s v="1637"/>
    <s v="승인거래"/>
    <s v="공제"/>
  </r>
  <r>
    <s v="120-81-26337_261000"/>
    <x v="4"/>
    <s v="주식회사 레스버터(LESSBUTTER Inc.)"/>
    <x v="0"/>
    <s v="공식몰"/>
    <s v="(주) 한섬"/>
    <s v="181205"/>
    <s v="제조업"/>
    <n v="237273"/>
    <n v="23727"/>
    <n v="0"/>
    <x v="5"/>
    <s v="267255828"/>
    <s v="1637"/>
    <s v="승인거래"/>
    <s v="공제"/>
  </r>
  <r>
    <s v="120-81-26337_358000"/>
    <x v="5"/>
    <s v="주식회사 레스버터(LESSBUTTER Inc.)"/>
    <x v="0"/>
    <s v="공식몰"/>
    <s v="(주) 한섬"/>
    <s v="181205"/>
    <s v="제조업"/>
    <n v="325455"/>
    <n v="32545"/>
    <n v="0"/>
    <x v="6"/>
    <s v="267015266"/>
    <s v="1637"/>
    <s v="취소거래"/>
    <s v="공제"/>
  </r>
  <r>
    <s v="120-81-26337_5000"/>
    <x v="5"/>
    <s v="주식회사 레스버터(LESSBUTTER Inc.)"/>
    <x v="0"/>
    <s v="공식몰"/>
    <s v="(주) 한섬"/>
    <s v="181205"/>
    <s v="제조업"/>
    <n v="4545"/>
    <n v="455"/>
    <n v="0"/>
    <x v="4"/>
    <s v="267015268"/>
    <s v="1637"/>
    <s v="승인거래"/>
    <s v="공제"/>
  </r>
  <r>
    <s v="120-81-26337_357000"/>
    <x v="6"/>
    <s v="주식회사 레스버터(LESSBUTTER Inc.)"/>
    <x v="0"/>
    <s v="공식몰"/>
    <s v="(주) 한섬"/>
    <s v="181205"/>
    <s v="제조업"/>
    <n v="324545"/>
    <n v="32455"/>
    <n v="0"/>
    <x v="3"/>
    <s v="266670238"/>
    <s v="1637"/>
    <s v="승인거래"/>
    <s v="공제"/>
  </r>
  <r>
    <s v="795-21-00587_100350"/>
    <x v="7"/>
    <s v="주식회사 레스버터(LESSBUTTER Inc.)"/>
    <x v="1"/>
    <s v="마담"/>
    <s v="줄리노브(July.Nov)"/>
    <s v="525101"/>
    <s v="도매 및 소매업"/>
    <n v="91227"/>
    <n v="9123"/>
    <n v="0"/>
    <x v="7"/>
    <s v="K00028808"/>
    <s v="1637"/>
    <s v="승인거래"/>
    <s v="공제"/>
  </r>
  <r>
    <s v="795-21-00587_100350"/>
    <x v="8"/>
    <s v="주식회사 레스버터(LESSBUTTER Inc.)"/>
    <x v="1"/>
    <s v="마담"/>
    <s v="줄리노브(July.Nov)"/>
    <s v="525101"/>
    <s v="도매 및 소매업"/>
    <n v="91227"/>
    <n v="9123"/>
    <n v="0"/>
    <x v="7"/>
    <s v="K00028796"/>
    <s v="1637"/>
    <s v="승인거래"/>
    <s v="공제"/>
  </r>
  <r>
    <s v="795-21-00587_97350"/>
    <x v="9"/>
    <s v="주식회사 레스버터(LESSBUTTER Inc.)"/>
    <x v="1"/>
    <s v="마담"/>
    <s v="줄리노브(July.Nov)"/>
    <s v="525101"/>
    <s v="도매 및 소매업"/>
    <n v="88500"/>
    <n v="8850"/>
    <n v="0"/>
    <x v="8"/>
    <s v="K00028709"/>
    <s v="1637"/>
    <s v="승인거래"/>
    <s v="공제"/>
  </r>
  <r>
    <s v="795-21-00587_213870"/>
    <x v="10"/>
    <s v="주식회사 레스버터(LESSBUTTER Inc.)"/>
    <x v="1"/>
    <s v="마담"/>
    <s v="줄리노브(July.Nov)"/>
    <s v="525101"/>
    <s v="도매 및 소매업"/>
    <n v="194427"/>
    <n v="19443"/>
    <n v="0"/>
    <x v="9"/>
    <s v="K00028691"/>
    <s v="1637"/>
    <s v="승인거래"/>
    <s v="공제"/>
  </r>
  <r>
    <s v="339-20-00454_109000"/>
    <x v="11"/>
    <s v="주식회사 레스버터(LESSBUTTER Inc.)"/>
    <x v="2"/>
    <s v="마담"/>
    <s v="홀릭"/>
    <s v="525101"/>
    <s v="도소매"/>
    <n v="99091"/>
    <n v="9909"/>
    <n v="0"/>
    <x v="10"/>
    <s v="K00028381"/>
    <s v="1637"/>
    <s v="승인거래"/>
    <s v="공제"/>
  </r>
  <r>
    <s v="339-20-00454_109000"/>
    <x v="12"/>
    <s v="주식회사 레스버터(LESSBUTTER Inc.)"/>
    <x v="2"/>
    <s v="마담"/>
    <s v="홀릭"/>
    <s v="525101"/>
    <s v="도소매"/>
    <n v="99091"/>
    <n v="9909"/>
    <n v="0"/>
    <x v="10"/>
    <s v="K00028373"/>
    <s v="1637"/>
    <s v="승인거래"/>
    <s v="공제"/>
  </r>
  <r>
    <s v="339-20-00454_89000"/>
    <x v="13"/>
    <s v="주식회사 레스버터(LESSBUTTER Inc.)"/>
    <x v="2"/>
    <s v="마담"/>
    <s v="홀릭"/>
    <s v="525101"/>
    <s v="도소매"/>
    <n v="80909"/>
    <n v="8091"/>
    <n v="0"/>
    <x v="11"/>
    <s v="K00028362"/>
    <s v="1637"/>
    <s v="승인거래"/>
    <s v="공제"/>
  </r>
  <r>
    <s v="339-20-00454_99800"/>
    <x v="13"/>
    <s v="주식회사 레스버터(LESSBUTTER Inc.)"/>
    <x v="2"/>
    <s v="마담"/>
    <s v="홀릭"/>
    <s v="525101"/>
    <s v="도소매"/>
    <n v="90727"/>
    <n v="9073"/>
    <n v="0"/>
    <x v="12"/>
    <s v="K00028364"/>
    <s v="1637"/>
    <s v="승인거래"/>
    <s v="공제"/>
  </r>
  <r>
    <s v="339-20-00454_109000"/>
    <x v="14"/>
    <s v="주식회사 레스버터(LESSBUTTER Inc.)"/>
    <x v="2"/>
    <s v="마담"/>
    <s v="홀릭"/>
    <s v="525101"/>
    <s v="도소매"/>
    <n v="99091"/>
    <n v="9909"/>
    <n v="0"/>
    <x v="10"/>
    <s v="K00028348"/>
    <s v="1637"/>
    <s v="승인거래"/>
    <s v="공제"/>
  </r>
  <r>
    <s v="339-20-00454_78000"/>
    <x v="14"/>
    <s v="주식회사 레스버터(LESSBUTTER Inc.)"/>
    <x v="2"/>
    <s v="마담"/>
    <s v="홀릭"/>
    <s v="525101"/>
    <s v="도소매"/>
    <n v="70909"/>
    <n v="7091"/>
    <n v="0"/>
    <x v="13"/>
    <s v="K00028349"/>
    <s v="1637"/>
    <s v="승인거래"/>
    <s v="공제"/>
  </r>
  <r>
    <s v="339-20-00454_94000"/>
    <x v="14"/>
    <s v="주식회사 레스버터(LESSBUTTER Inc.)"/>
    <x v="2"/>
    <s v="마담"/>
    <s v="홀릭"/>
    <s v="525101"/>
    <s v="도소매"/>
    <n v="85455"/>
    <n v="8545"/>
    <n v="0"/>
    <x v="14"/>
    <s v="K00028350"/>
    <s v="1637"/>
    <s v="승인거래"/>
    <s v="공제"/>
  </r>
  <r>
    <s v="339-20-00454_398000"/>
    <x v="14"/>
    <s v="주식회사 레스버터(LESSBUTTER Inc.)"/>
    <x v="2"/>
    <s v="마담"/>
    <s v="홀릭"/>
    <s v="525101"/>
    <s v="도소매"/>
    <n v="361818"/>
    <n v="36182"/>
    <n v="0"/>
    <x v="15"/>
    <s v="K00028351"/>
    <s v="1637"/>
    <s v="승인거래"/>
    <s v="공제"/>
  </r>
  <r>
    <s v="339-20-00454_63390"/>
    <x v="15"/>
    <s v="주식회사 레스버터(LESSBUTTER Inc.)"/>
    <x v="2"/>
    <s v="마담"/>
    <s v="홀릭"/>
    <s v="525101"/>
    <s v="도소매"/>
    <n v="57627"/>
    <n v="5763"/>
    <n v="0"/>
    <x v="16"/>
    <s v="K00028347"/>
    <s v="1637"/>
    <s v="승인거래"/>
    <s v="공제"/>
  </r>
  <r>
    <s v="339-20-00454_139000"/>
    <x v="16"/>
    <s v="주식회사 레스버터(LESSBUTTER Inc.)"/>
    <x v="2"/>
    <s v="마담"/>
    <s v="홀릭"/>
    <s v="525101"/>
    <s v="도소매"/>
    <n v="126364"/>
    <n v="12636"/>
    <n v="0"/>
    <x v="17"/>
    <s v="K00028329"/>
    <s v="1637"/>
    <s v="승인거래"/>
    <s v="공제"/>
  </r>
  <r>
    <s v="339-20-00454_109000"/>
    <x v="16"/>
    <s v="주식회사 레스버터(LESSBUTTER Inc.)"/>
    <x v="2"/>
    <s v="마담"/>
    <s v="홀릭"/>
    <s v="525101"/>
    <s v="도소매"/>
    <n v="99091"/>
    <n v="9909"/>
    <n v="0"/>
    <x v="10"/>
    <s v="K00028330"/>
    <s v="1637"/>
    <s v="승인거래"/>
    <s v="공제"/>
  </r>
  <r>
    <s v="120-81-26337_153000"/>
    <x v="17"/>
    <s v="주식회사 레스버터(LESSBUTTER Inc.)"/>
    <x v="0"/>
    <s v="공식몰"/>
    <s v="(주) 한섬"/>
    <s v="181205"/>
    <s v="제조업"/>
    <n v="139091"/>
    <n v="13909"/>
    <n v="0"/>
    <x v="18"/>
    <s v="266344206"/>
    <s v="1637"/>
    <s v="승인거래"/>
    <s v="공제"/>
  </r>
  <r>
    <s v="120-81-26337_419400"/>
    <x v="18"/>
    <s v="주식회사 레스버터(LESSBUTTER Inc.)"/>
    <x v="0"/>
    <s v="공식몰"/>
    <s v="(주) 한섬"/>
    <s v="181205"/>
    <s v="제조업"/>
    <n v="381273"/>
    <n v="38127"/>
    <n v="0"/>
    <x v="19"/>
    <s v="266164618"/>
    <s v="1637"/>
    <s v="승인거래"/>
    <s v="공제"/>
  </r>
  <r>
    <s v="120-81-26337_173460"/>
    <x v="19"/>
    <s v="주식회사 레스버터(LESSBUTTER Inc.)"/>
    <x v="0"/>
    <s v="공식몰"/>
    <s v="(주) 한섬"/>
    <s v="181205"/>
    <s v="제조업"/>
    <n v="157691"/>
    <n v="15769"/>
    <n v="0"/>
    <x v="20"/>
    <s v="266007712"/>
    <s v="1637"/>
    <s v="승인거래"/>
    <s v="공제"/>
  </r>
  <r>
    <s v="498-53-00203_201000"/>
    <x v="20"/>
    <s v="주식회사 레스버터(LESSBUTTER Inc.)"/>
    <x v="3"/>
    <s v="마담"/>
    <s v="라벨라"/>
    <s v="523221"/>
    <s v="소매업"/>
    <n v="182727"/>
    <n v="18273"/>
    <n v="0"/>
    <x v="21"/>
    <s v="K00044236"/>
    <s v="1637"/>
    <s v="승인거래"/>
    <s v="불공제"/>
  </r>
  <r>
    <s v="498-53-00203_201000"/>
    <x v="21"/>
    <s v="주식회사 레스버터(LESSBUTTER Inc.)"/>
    <x v="3"/>
    <s v="마담"/>
    <s v="라벨라"/>
    <s v="523221"/>
    <s v="소매업"/>
    <n v="182727"/>
    <n v="18273"/>
    <n v="0"/>
    <x v="21"/>
    <s v="K00044223"/>
    <s v="1637"/>
    <s v="승인거래"/>
    <s v="불공제"/>
  </r>
  <r>
    <s v="498-53-00203_38000"/>
    <x v="22"/>
    <s v="주식회사 레스버터(LESSBUTTER Inc.)"/>
    <x v="3"/>
    <s v="마담"/>
    <s v="라벨라"/>
    <s v="523221"/>
    <s v="소매업"/>
    <n v="34545"/>
    <n v="3455"/>
    <n v="0"/>
    <x v="22"/>
    <s v="K00043947"/>
    <s v="1637"/>
    <s v="승인거래"/>
    <s v="불공제"/>
  </r>
  <r>
    <s v="498-53-00203_122000"/>
    <x v="23"/>
    <s v="주식회사 레스버터(LESSBUTTER Inc.)"/>
    <x v="3"/>
    <s v="마담"/>
    <s v="라벨라"/>
    <s v="523221"/>
    <s v="소매업"/>
    <n v="110909"/>
    <n v="11091"/>
    <n v="0"/>
    <x v="23"/>
    <s v="K00043946"/>
    <s v="1637"/>
    <s v="승인거래"/>
    <s v="불공제"/>
  </r>
  <r>
    <s v="457-16-00207_134670"/>
    <x v="24"/>
    <s v="주식회사 레스버터(LESSBUTTER Inc.)"/>
    <x v="4"/>
    <s v="마담"/>
    <s v="대구매니져"/>
    <s v="525103"/>
    <s v="소매"/>
    <n v="122427"/>
    <n v="12243"/>
    <n v="0"/>
    <x v="24"/>
    <s v="K00059697"/>
    <s v="1637"/>
    <s v="승인거래"/>
    <s v="공제"/>
  </r>
  <r>
    <s v="457-16-00207_233670"/>
    <x v="25"/>
    <s v="주식회사 레스버터(LESSBUTTER Inc.)"/>
    <x v="4"/>
    <s v="마담"/>
    <s v="대구매니져"/>
    <s v="525103"/>
    <s v="소매"/>
    <n v="212427"/>
    <n v="21243"/>
    <n v="0"/>
    <x v="25"/>
    <s v="K00059690"/>
    <s v="1637"/>
    <s v="승인거래"/>
    <s v="공제"/>
  </r>
  <r>
    <s v="457-16-00207_266340"/>
    <x v="26"/>
    <s v="주식회사 레스버터(LESSBUTTER Inc.)"/>
    <x v="4"/>
    <s v="마담"/>
    <s v="대구매니져"/>
    <s v="525103"/>
    <s v="소매"/>
    <n v="242127"/>
    <n v="24213"/>
    <n v="0"/>
    <x v="26"/>
    <s v="K00059669"/>
    <s v="1637"/>
    <s v="승인거래"/>
    <s v="공제"/>
  </r>
  <r>
    <s v="457-16-00207_100350"/>
    <x v="26"/>
    <s v="주식회사 레스버터(LESSBUTTER Inc.)"/>
    <x v="4"/>
    <s v="마담"/>
    <s v="대구매니져"/>
    <s v="525103"/>
    <s v="소매"/>
    <n v="91227"/>
    <n v="9123"/>
    <n v="0"/>
    <x v="7"/>
    <s v="K00059670"/>
    <s v="1637"/>
    <s v="승인거래"/>
    <s v="공제"/>
  </r>
  <r>
    <s v="457-16-00207_100350"/>
    <x v="27"/>
    <s v="주식회사 레스버터(LESSBUTTER Inc.)"/>
    <x v="4"/>
    <s v="마담"/>
    <s v="대구매니져"/>
    <s v="525103"/>
    <s v="소매"/>
    <n v="91227"/>
    <n v="9123"/>
    <n v="0"/>
    <x v="7"/>
    <s v="K00059664"/>
    <s v="1637"/>
    <s v="승인거래"/>
    <s v="공제"/>
  </r>
  <r>
    <s v="457-16-00207_326700"/>
    <x v="28"/>
    <s v="주식회사 레스버터(LESSBUTTER Inc.)"/>
    <x v="4"/>
    <s v="마담"/>
    <s v="대구매니져"/>
    <s v="525103"/>
    <s v="소매"/>
    <n v="297000"/>
    <n v="29700"/>
    <n v="0"/>
    <x v="27"/>
    <s v="K00059657"/>
    <s v="1637"/>
    <s v="승인거래"/>
    <s v="공제"/>
  </r>
  <r>
    <s v="457-16-00207_329700"/>
    <x v="28"/>
    <s v="주식회사 레스버터(LESSBUTTER Inc.)"/>
    <x v="4"/>
    <s v="마담"/>
    <s v="대구매니져"/>
    <s v="525103"/>
    <s v="소매"/>
    <n v="299727"/>
    <n v="29973"/>
    <n v="0"/>
    <x v="28"/>
    <s v="K00059662"/>
    <s v="1637"/>
    <s v="승인거래"/>
    <s v="공제"/>
  </r>
  <r>
    <s v="457-16-00207_199350"/>
    <x v="29"/>
    <s v="주식회사 레스버터(LESSBUTTER Inc.)"/>
    <x v="4"/>
    <s v="마담"/>
    <s v="대구매니져"/>
    <s v="525103"/>
    <s v="소매"/>
    <n v="181227"/>
    <n v="18123"/>
    <n v="0"/>
    <x v="29"/>
    <s v="K00059642"/>
    <s v="1637"/>
    <s v="승인거래"/>
    <s v="공제"/>
  </r>
  <r>
    <s v="457-16-00207_196350"/>
    <x v="30"/>
    <s v="주식회사 레스버터(LESSBUTTER Inc.)"/>
    <x v="4"/>
    <s v="마담"/>
    <s v="대구매니져"/>
    <s v="525103"/>
    <s v="소매"/>
    <n v="178500"/>
    <n v="17850"/>
    <n v="0"/>
    <x v="30"/>
    <s v="K00059639"/>
    <s v="1637"/>
    <s v="승인거래"/>
    <s v="공제"/>
  </r>
  <r>
    <s v="457-16-00207_198800"/>
    <x v="31"/>
    <s v="주식회사 레스버터(LESSBUTTER Inc.)"/>
    <x v="4"/>
    <s v="마담"/>
    <s v="대구매니져"/>
    <s v="525103"/>
    <s v="소매"/>
    <n v="180727"/>
    <n v="18073"/>
    <n v="0"/>
    <x v="31"/>
    <s v="K00059635"/>
    <s v="1637"/>
    <s v="승인거래"/>
    <s v="공제"/>
  </r>
  <r>
    <s v="457-16-00207_100350"/>
    <x v="32"/>
    <s v="주식회사 레스버터(LESSBUTTER Inc.)"/>
    <x v="4"/>
    <s v="마담"/>
    <s v="대구매니져"/>
    <s v="525103"/>
    <s v="소매"/>
    <n v="91227"/>
    <n v="9123"/>
    <n v="0"/>
    <x v="7"/>
    <s v="K00059622"/>
    <s v="1637"/>
    <s v="승인거래"/>
    <s v="공제"/>
  </r>
  <r>
    <s v="457-16-00207_233670"/>
    <x v="33"/>
    <s v="주식회사 레스버터(LESSBUTTER Inc.)"/>
    <x v="4"/>
    <s v="마담"/>
    <s v="대구매니져"/>
    <s v="525103"/>
    <s v="소매"/>
    <n v="212427"/>
    <n v="21243"/>
    <n v="0"/>
    <x v="25"/>
    <s v="K00059615"/>
    <s v="1637"/>
    <s v="승인거래"/>
    <s v="공제"/>
  </r>
  <r>
    <s v="457-16-00207_123780"/>
    <x v="34"/>
    <s v="주식회사 레스버터(LESSBUTTER Inc.)"/>
    <x v="4"/>
    <s v="마담"/>
    <s v="대구매니져"/>
    <s v="525103"/>
    <s v="소매"/>
    <n v="112527"/>
    <n v="11253"/>
    <n v="0"/>
    <x v="32"/>
    <s v="K00059606"/>
    <s v="1637"/>
    <s v="승인거래"/>
    <s v="공제"/>
  </r>
  <r>
    <s v="457-16-00207_120780"/>
    <x v="35"/>
    <s v="주식회사 레스버터(LESSBUTTER Inc.)"/>
    <x v="4"/>
    <s v="마담"/>
    <s v="대구매니져"/>
    <s v="525103"/>
    <s v="소매"/>
    <n v="109800"/>
    <n v="10980"/>
    <n v="0"/>
    <x v="33"/>
    <s v="K00059603"/>
    <s v="1637"/>
    <s v="승인거래"/>
    <s v="공제"/>
  </r>
  <r>
    <s v="457-16-00207_120780"/>
    <x v="36"/>
    <s v="주식회사 레스버터(LESSBUTTER Inc.)"/>
    <x v="4"/>
    <s v="마담"/>
    <s v="대구매니져"/>
    <s v="525103"/>
    <s v="소매"/>
    <n v="109800"/>
    <n v="10980"/>
    <n v="0"/>
    <x v="33"/>
    <s v="K00059585"/>
    <s v="1637"/>
    <s v="승인거래"/>
    <s v="공제"/>
  </r>
  <r>
    <s v="457-16-00207_232350"/>
    <x v="37"/>
    <s v="주식회사 레스버터(LESSBUTTER Inc.)"/>
    <x v="4"/>
    <s v="마담"/>
    <s v="대구매니져"/>
    <s v="525103"/>
    <s v="소매"/>
    <n v="211227"/>
    <n v="21123"/>
    <n v="0"/>
    <x v="34"/>
    <s v="K00059577"/>
    <s v="1637"/>
    <s v="승인거래"/>
    <s v="공제"/>
  </r>
  <r>
    <s v="457-16-00207_150150"/>
    <x v="38"/>
    <s v="주식회사 레스버터(LESSBUTTER Inc.)"/>
    <x v="4"/>
    <s v="마담"/>
    <s v="대구매니져"/>
    <s v="525103"/>
    <s v="소매"/>
    <n v="136500"/>
    <n v="13650"/>
    <n v="0"/>
    <x v="35"/>
    <s v="K00059557"/>
    <s v="1637"/>
    <s v="승인거래"/>
    <s v="공제"/>
  </r>
  <r>
    <s v="457-16-00207_93750"/>
    <x v="38"/>
    <s v="주식회사 레스버터(LESSBUTTER Inc.)"/>
    <x v="4"/>
    <s v="마담"/>
    <s v="대구매니져"/>
    <s v="525103"/>
    <s v="소매"/>
    <n v="85227"/>
    <n v="8523"/>
    <n v="0"/>
    <x v="36"/>
    <s v="K00059558"/>
    <s v="1637"/>
    <s v="승인거래"/>
    <s v="공제"/>
  </r>
  <r>
    <s v="457-16-00207_200670"/>
    <x v="38"/>
    <s v="주식회사 레스버터(LESSBUTTER Inc.)"/>
    <x v="4"/>
    <s v="마담"/>
    <s v="대구매니져"/>
    <s v="525103"/>
    <s v="소매"/>
    <n v="182427"/>
    <n v="18243"/>
    <n v="0"/>
    <x v="37"/>
    <s v="K00059560"/>
    <s v="1637"/>
    <s v="승인거래"/>
    <s v="공제"/>
  </r>
  <r>
    <s v="457-16-00207_93750"/>
    <x v="39"/>
    <s v="주식회사 레스버터(LESSBUTTER Inc.)"/>
    <x v="4"/>
    <s v="마담"/>
    <s v="대구매니져"/>
    <s v="525103"/>
    <s v="소매"/>
    <n v="85227"/>
    <n v="8523"/>
    <n v="0"/>
    <x v="36"/>
    <s v="K00059554"/>
    <s v="1637"/>
    <s v="승인거래"/>
    <s v="공제"/>
  </r>
  <r>
    <s v="457-16-00207_73950"/>
    <x v="39"/>
    <s v="주식회사 레스버터(LESSBUTTER Inc.)"/>
    <x v="4"/>
    <s v="마담"/>
    <s v="대구매니져"/>
    <s v="525103"/>
    <s v="소매"/>
    <n v="67227"/>
    <n v="6723"/>
    <n v="0"/>
    <x v="38"/>
    <s v="K00059555"/>
    <s v="1637"/>
    <s v="승인거래"/>
    <s v="공제"/>
  </r>
  <r>
    <s v="457-16-00207_156750"/>
    <x v="40"/>
    <s v="주식회사 레스버터(LESSBUTTER Inc.)"/>
    <x v="4"/>
    <s v="마담"/>
    <s v="대구매니져"/>
    <s v="525103"/>
    <s v="소매"/>
    <n v="142500"/>
    <n v="14250"/>
    <n v="0"/>
    <x v="39"/>
    <s v="K00059544"/>
    <s v="1637"/>
    <s v="승인거래"/>
    <s v="공제"/>
  </r>
  <r>
    <s v="457-16-00207_90750"/>
    <x v="41"/>
    <s v="주식회사 레스버터(LESSBUTTER Inc.)"/>
    <x v="4"/>
    <s v="마담"/>
    <s v="대구매니져"/>
    <s v="525103"/>
    <s v="소매"/>
    <n v="82500"/>
    <n v="8250"/>
    <n v="0"/>
    <x v="40"/>
    <s v="K00059528"/>
    <s v="1637"/>
    <s v="승인거래"/>
    <s v="공제"/>
  </r>
  <r>
    <s v="457-16-00207_100350"/>
    <x v="42"/>
    <s v="주식회사 레스버터(LESSBUTTER Inc.)"/>
    <x v="4"/>
    <s v="마담"/>
    <s v="대구매니져"/>
    <s v="525103"/>
    <s v="소매"/>
    <n v="91227"/>
    <n v="9123"/>
    <n v="0"/>
    <x v="7"/>
    <s v="K00059517"/>
    <s v="1637"/>
    <s v="승인거래"/>
    <s v="공제"/>
  </r>
  <r>
    <s v="457-16-00207_154800"/>
    <x v="42"/>
    <s v="주식회사 레스버터(LESSBUTTER Inc.)"/>
    <x v="4"/>
    <s v="마담"/>
    <s v="대구매니져"/>
    <s v="525103"/>
    <s v="소매"/>
    <n v="140727"/>
    <n v="14073"/>
    <n v="0"/>
    <x v="41"/>
    <s v="K00059518"/>
    <s v="1637"/>
    <s v="승인거래"/>
    <s v="공제"/>
  </r>
  <r>
    <s v="457-16-00207_93750"/>
    <x v="43"/>
    <s v="주식회사 레스버터(LESSBUTTER Inc.)"/>
    <x v="4"/>
    <s v="마담"/>
    <s v="대구매니져"/>
    <s v="525103"/>
    <s v="소매"/>
    <n v="85227"/>
    <n v="8523"/>
    <n v="0"/>
    <x v="36"/>
    <s v="K00059514"/>
    <s v="1637"/>
    <s v="승인거래"/>
    <s v="공제"/>
  </r>
  <r>
    <s v="457-16-00207_130350"/>
    <x v="44"/>
    <s v="주식회사 레스버터(LESSBUTTER Inc.)"/>
    <x v="4"/>
    <s v="마담"/>
    <s v="대구매니져"/>
    <s v="525103"/>
    <s v="소매"/>
    <n v="118500"/>
    <n v="11850"/>
    <n v="0"/>
    <x v="42"/>
    <s v="K00059499"/>
    <s v="1637"/>
    <s v="승인거래"/>
    <s v="공제"/>
  </r>
  <r>
    <s v="693-18-00184_230670"/>
    <x v="45"/>
    <s v="주식회사 레스버터(LESSBUTTER Inc.)"/>
    <x v="5"/>
    <s v="마담"/>
    <s v="제이에이치"/>
    <s v="525102"/>
    <s v="도매 및 소매업"/>
    <n v="209700"/>
    <n v="20970"/>
    <n v="0"/>
    <x v="43"/>
    <s v="K00059375"/>
    <s v="1637"/>
    <s v="승인거래"/>
    <s v="공제"/>
  </r>
  <r>
    <s v="693-18-00184_232350"/>
    <x v="45"/>
    <s v="주식회사 레스버터(LESSBUTTER Inc.)"/>
    <x v="5"/>
    <s v="마담"/>
    <s v="제이에이치"/>
    <s v="525102"/>
    <s v="도매 및 소매업"/>
    <n v="211227"/>
    <n v="21123"/>
    <n v="0"/>
    <x v="34"/>
    <s v="K00059376"/>
    <s v="1637"/>
    <s v="승인거래"/>
    <s v="공제"/>
  </r>
  <r>
    <s v="120-81-26337_177000"/>
    <x v="46"/>
    <s v="주식회사 레스버터(LESSBUTTER Inc.)"/>
    <x v="0"/>
    <s v="공식몰"/>
    <s v="(주) 한섬"/>
    <s v="181205"/>
    <s v="제조업"/>
    <n v="160909"/>
    <n v="16091"/>
    <n v="0"/>
    <x v="44"/>
    <s v="265922100"/>
    <s v="1637"/>
    <s v="승인거래"/>
    <s v="공제"/>
  </r>
  <r>
    <s v="120-81-26337_357000"/>
    <x v="47"/>
    <s v="주식회사 레스버터(LESSBUTTER Inc.)"/>
    <x v="0"/>
    <s v="공식몰"/>
    <s v="(주) 한섬"/>
    <s v="181205"/>
    <s v="제조업"/>
    <n v="324545"/>
    <n v="32455"/>
    <n v="0"/>
    <x v="3"/>
    <s v="265897260"/>
    <s v="1637"/>
    <s v="승인거래"/>
    <s v="공제"/>
  </r>
  <r>
    <s v="653-20-00248_296670"/>
    <x v="48"/>
    <s v="주식회사 레스버터(LESSBUTTER Inc.)"/>
    <x v="6"/>
    <s v="마담"/>
    <s v="짜니"/>
    <s v="525103"/>
    <s v="소매"/>
    <n v="269700"/>
    <n v="26970"/>
    <n v="0"/>
    <x v="45"/>
    <s v="K00049854"/>
    <s v="1637"/>
    <s v="승인거래"/>
    <s v="공제"/>
  </r>
  <r>
    <s v="653-20-00248_299670"/>
    <x v="49"/>
    <s v="주식회사 레스버터(LESSBUTTER Inc.)"/>
    <x v="6"/>
    <s v="마담"/>
    <s v="짜니"/>
    <s v="525103"/>
    <s v="소매"/>
    <n v="272427"/>
    <n v="27243"/>
    <n v="0"/>
    <x v="46"/>
    <s v="K00049848"/>
    <s v="1637"/>
    <s v="승인거래"/>
    <s v="공제"/>
  </r>
  <r>
    <s v="367-07-00159_163600"/>
    <x v="50"/>
    <s v="주식회사 레스버터(LESSBUTTER Inc.)"/>
    <x v="7"/>
    <s v="마담"/>
    <s v="해바라기"/>
    <s v="525103"/>
    <s v="소매업"/>
    <n v="148727"/>
    <n v="14873"/>
    <n v="0"/>
    <x v="47"/>
    <s v="K00049624"/>
    <s v="1637"/>
    <s v="승인거래"/>
    <s v="공제"/>
  </r>
  <r>
    <s v="367-07-00159_295600"/>
    <x v="51"/>
    <s v="주식회사 레스버터(LESSBUTTER Inc.)"/>
    <x v="7"/>
    <s v="마담"/>
    <s v="해바라기"/>
    <s v="525103"/>
    <s v="소매업"/>
    <n v="268727"/>
    <n v="26873"/>
    <n v="0"/>
    <x v="48"/>
    <s v="K00049611"/>
    <s v="1637"/>
    <s v="승인거래"/>
    <s v="공제"/>
  </r>
  <r>
    <s v="367-07-00159_295600"/>
    <x v="52"/>
    <s v="주식회사 레스버터(LESSBUTTER Inc.)"/>
    <x v="7"/>
    <s v="마담"/>
    <s v="해바라기"/>
    <s v="525103"/>
    <s v="소매업"/>
    <n v="268727"/>
    <n v="26873"/>
    <n v="0"/>
    <x v="48"/>
    <s v="K00049606"/>
    <s v="1637"/>
    <s v="승인거래"/>
    <s v="공제"/>
  </r>
  <r>
    <s v="367-07-00159_159750"/>
    <x v="53"/>
    <s v="주식회사 레스버터(LESSBUTTER Inc.)"/>
    <x v="7"/>
    <s v="마담"/>
    <s v="해바라기"/>
    <s v="525103"/>
    <s v="소매업"/>
    <n v="145227"/>
    <n v="14523"/>
    <n v="0"/>
    <x v="49"/>
    <s v="K00049597"/>
    <s v="1637"/>
    <s v="승인거래"/>
    <s v="공제"/>
  </r>
  <r>
    <s v="367-07-00159_233670"/>
    <x v="53"/>
    <s v="주식회사 레스버터(LESSBUTTER Inc.)"/>
    <x v="7"/>
    <s v="마담"/>
    <s v="해바라기"/>
    <s v="525103"/>
    <s v="소매업"/>
    <n v="212427"/>
    <n v="21243"/>
    <n v="0"/>
    <x v="25"/>
    <s v="K00049599"/>
    <s v="1637"/>
    <s v="승인거래"/>
    <s v="공제"/>
  </r>
  <r>
    <s v="367-07-00159_292600"/>
    <x v="54"/>
    <s v="주식회사 레스버터(LESSBUTTER Inc.)"/>
    <x v="7"/>
    <s v="마담"/>
    <s v="해바라기"/>
    <s v="525103"/>
    <s v="소매업"/>
    <n v="266000"/>
    <n v="26600"/>
    <n v="0"/>
    <x v="50"/>
    <s v="K00049591"/>
    <s v="1637"/>
    <s v="승인거래"/>
    <s v="공제"/>
  </r>
  <r>
    <s v="367-07-00159_330800"/>
    <x v="55"/>
    <s v="주식회사 레스버터(LESSBUTTER Inc.)"/>
    <x v="7"/>
    <s v="마담"/>
    <s v="해바라기"/>
    <s v="525103"/>
    <s v="소매업"/>
    <n v="300727"/>
    <n v="30073"/>
    <n v="0"/>
    <x v="51"/>
    <s v="K00049588"/>
    <s v="1637"/>
    <s v="승인거래"/>
    <s v="공제"/>
  </r>
  <r>
    <s v="120-81-26337_273000"/>
    <x v="56"/>
    <s v="주식회사 레스버터(LESSBUTTER Inc.)"/>
    <x v="0"/>
    <s v="공식몰"/>
    <s v="(주) 한섬"/>
    <s v="181205"/>
    <s v="제조업"/>
    <n v="248182"/>
    <n v="24818"/>
    <n v="0"/>
    <x v="52"/>
    <s v="265855292"/>
    <s v="1637"/>
    <s v="승인거래"/>
    <s v="공제"/>
  </r>
  <r>
    <s v="120-81-26337_118000"/>
    <x v="57"/>
    <s v="주식회사 레스버터(LESSBUTTER Inc.)"/>
    <x v="0"/>
    <s v="공식몰"/>
    <s v="(주) 한섬"/>
    <s v="181205"/>
    <s v="제조업"/>
    <n v="107273"/>
    <n v="10727"/>
    <n v="0"/>
    <x v="53"/>
    <s v="265684372"/>
    <s v="1637"/>
    <s v="취소거래"/>
    <s v="공제"/>
  </r>
  <r>
    <s v="120-81-26337_5000"/>
    <x v="57"/>
    <s v="주식회사 레스버터(LESSBUTTER Inc.)"/>
    <x v="0"/>
    <s v="공식몰"/>
    <s v="(주) 한섬"/>
    <s v="181205"/>
    <s v="제조업"/>
    <n v="4545"/>
    <n v="455"/>
    <n v="0"/>
    <x v="4"/>
    <s v="265684374"/>
    <s v="1637"/>
    <s v="승인거래"/>
    <s v="공제"/>
  </r>
  <r>
    <s v="120-81-26337_417000"/>
    <x v="58"/>
    <s v="주식회사 레스버터(LESSBUTTER Inc.)"/>
    <x v="0"/>
    <s v="공식몰"/>
    <s v="(주) 한섬"/>
    <s v="181205"/>
    <s v="제조업"/>
    <n v="379091"/>
    <n v="37909"/>
    <n v="0"/>
    <x v="54"/>
    <s v="261267692"/>
    <s v="1637"/>
    <s v="취소거래"/>
    <s v="공제"/>
  </r>
  <r>
    <s v="498-53-00203_73000"/>
    <x v="59"/>
    <s v="주식회사 레스버터(LESSBUTTER Inc.)"/>
    <x v="3"/>
    <s v="마담"/>
    <s v="라벨라"/>
    <s v="523221"/>
    <s v="소매업"/>
    <n v="66364"/>
    <n v="6636"/>
    <n v="0"/>
    <x v="55"/>
    <s v="K00093154"/>
    <s v="1637"/>
    <s v="승인거래"/>
    <s v="불공제"/>
  </r>
  <r>
    <s v="498-53-00203_58000"/>
    <x v="60"/>
    <s v="주식회사 레스버터(LESSBUTTER Inc.)"/>
    <x v="3"/>
    <s v="마담"/>
    <s v="라벨라"/>
    <s v="523221"/>
    <s v="소매업"/>
    <n v="52727"/>
    <n v="5273"/>
    <n v="0"/>
    <x v="56"/>
    <s v="K00093147"/>
    <s v="1637"/>
    <s v="승인거래"/>
    <s v="불공제"/>
  </r>
  <r>
    <s v="498-53-00203_226000"/>
    <x v="60"/>
    <s v="주식회사 레스버터(LESSBUTTER Inc.)"/>
    <x v="3"/>
    <s v="마담"/>
    <s v="라벨라"/>
    <s v="523221"/>
    <s v="소매업"/>
    <n v="205455"/>
    <n v="20545"/>
    <n v="0"/>
    <x v="57"/>
    <s v="K00093149"/>
    <s v="1637"/>
    <s v="승인거래"/>
    <s v="불공제"/>
  </r>
  <r>
    <s v="498-53-00203_146000"/>
    <x v="60"/>
    <s v="주식회사 레스버터(LESSBUTTER Inc.)"/>
    <x v="3"/>
    <s v="마담"/>
    <s v="라벨라"/>
    <s v="523221"/>
    <s v="소매업"/>
    <n v="132727"/>
    <n v="13273"/>
    <n v="0"/>
    <x v="58"/>
    <s v="K00093152"/>
    <s v="1637"/>
    <s v="승인거래"/>
    <s v="불공제"/>
  </r>
  <r>
    <s v="498-53-00203_58000"/>
    <x v="61"/>
    <s v="주식회사 레스버터(LESSBUTTER Inc.)"/>
    <x v="3"/>
    <s v="마담"/>
    <s v="라벨라"/>
    <s v="523221"/>
    <s v="소매업"/>
    <n v="52727"/>
    <n v="5273"/>
    <n v="0"/>
    <x v="56"/>
    <s v="K00093144"/>
    <s v="1637"/>
    <s v="승인거래"/>
    <s v="불공제"/>
  </r>
  <r>
    <s v="498-53-00203_113000"/>
    <x v="61"/>
    <s v="주식회사 레스버터(LESSBUTTER Inc.)"/>
    <x v="3"/>
    <s v="마담"/>
    <s v="라벨라"/>
    <s v="523221"/>
    <s v="소매업"/>
    <n v="102727"/>
    <n v="10273"/>
    <n v="0"/>
    <x v="59"/>
    <s v="K00093146"/>
    <s v="1637"/>
    <s v="승인거래"/>
    <s v="불공제"/>
  </r>
  <r>
    <s v="498-53-00203_245000"/>
    <x v="62"/>
    <s v="주식회사 레스버터(LESSBUTTER Inc.)"/>
    <x v="3"/>
    <s v="마담"/>
    <s v="라벨라"/>
    <s v="523221"/>
    <s v="소매업"/>
    <n v="222727"/>
    <n v="22273"/>
    <n v="0"/>
    <x v="60"/>
    <s v="K00093053"/>
    <s v="1637"/>
    <s v="승인거래"/>
    <s v="불공제"/>
  </r>
  <r>
    <s v="222-10-13176_58000"/>
    <x v="63"/>
    <s v="주식회사 레스버터(LESSBUTTER Inc.)"/>
    <x v="8"/>
    <s v="마담"/>
    <s v="마담뽀미"/>
    <s v="525101"/>
    <s v="도매 및 소매업"/>
    <n v="52727"/>
    <n v="5273"/>
    <n v="0"/>
    <x v="56"/>
    <s v="K00092972"/>
    <s v="1637"/>
    <s v="승인거래"/>
    <s v="공제"/>
  </r>
  <r>
    <s v="222-10-13176_55000"/>
    <x v="64"/>
    <s v="주식회사 레스버터(LESSBUTTER Inc.)"/>
    <x v="8"/>
    <s v="마담"/>
    <s v="마담뽀미"/>
    <s v="525101"/>
    <s v="도매 및 소매업"/>
    <n v="50000"/>
    <n v="5000"/>
    <n v="0"/>
    <x v="61"/>
    <s v="K00092966"/>
    <s v="1637"/>
    <s v="승인거래"/>
    <s v="공제"/>
  </r>
  <r>
    <s v="222-10-13176_55000"/>
    <x v="64"/>
    <s v="주식회사 레스버터(LESSBUTTER Inc.)"/>
    <x v="8"/>
    <s v="마담"/>
    <s v="마담뽀미"/>
    <s v="525101"/>
    <s v="도매 및 소매업"/>
    <n v="50000"/>
    <n v="5000"/>
    <n v="0"/>
    <x v="61"/>
    <s v="K00092967"/>
    <s v="1637"/>
    <s v="승인거래"/>
    <s v="공제"/>
  </r>
  <r>
    <s v="222-10-13176_58000"/>
    <x v="65"/>
    <s v="주식회사 레스버터(LESSBUTTER Inc.)"/>
    <x v="8"/>
    <s v="마담"/>
    <s v="마담뽀미"/>
    <s v="525101"/>
    <s v="도매 및 소매업"/>
    <n v="52727"/>
    <n v="5273"/>
    <n v="0"/>
    <x v="56"/>
    <s v="K00092937"/>
    <s v="1637"/>
    <s v="승인거래"/>
    <s v="공제"/>
  </r>
  <r>
    <s v="222-10-13176_55000"/>
    <x v="66"/>
    <s v="주식회사 레스버터(LESSBUTTER Inc.)"/>
    <x v="8"/>
    <s v="마담"/>
    <s v="마담뽀미"/>
    <s v="525101"/>
    <s v="도매 및 소매업"/>
    <n v="50000"/>
    <n v="5000"/>
    <n v="0"/>
    <x v="61"/>
    <s v="K00092920"/>
    <s v="1637"/>
    <s v="승인거래"/>
    <s v="공제"/>
  </r>
  <r>
    <s v="222-10-13176_58000"/>
    <x v="66"/>
    <s v="주식회사 레스버터(LESSBUTTER Inc.)"/>
    <x v="8"/>
    <s v="마담"/>
    <s v="마담뽀미"/>
    <s v="525101"/>
    <s v="도매 및 소매업"/>
    <n v="52727"/>
    <n v="5273"/>
    <n v="0"/>
    <x v="56"/>
    <s v="K00092921"/>
    <s v="1637"/>
    <s v="승인거래"/>
    <s v="공제"/>
  </r>
  <r>
    <s v="222-10-13176_113000"/>
    <x v="67"/>
    <s v="주식회사 레스버터(LESSBUTTER Inc.)"/>
    <x v="8"/>
    <s v="마담"/>
    <s v="마담뽀미"/>
    <s v="525101"/>
    <s v="도매 및 소매업"/>
    <n v="102727"/>
    <n v="10273"/>
    <n v="0"/>
    <x v="59"/>
    <s v="K00092902"/>
    <s v="1637"/>
    <s v="승인거래"/>
    <s v="공제"/>
  </r>
  <r>
    <s v="222-10-13176_245000"/>
    <x v="68"/>
    <s v="주식회사 레스버터(LESSBUTTER Inc.)"/>
    <x v="8"/>
    <s v="마담"/>
    <s v="마담뽀미"/>
    <s v="525101"/>
    <s v="도매 및 소매업"/>
    <n v="222727"/>
    <n v="22273"/>
    <n v="0"/>
    <x v="60"/>
    <s v="K00082667"/>
    <s v="1637"/>
    <s v="승인거래"/>
    <s v="공제"/>
  </r>
  <r>
    <s v="222-10-13176_278000"/>
    <x v="69"/>
    <s v="주식회사 레스버터(LESSBUTTER Inc.)"/>
    <x v="8"/>
    <s v="마담"/>
    <s v="마담뽀미"/>
    <s v="525101"/>
    <s v="도매 및 소매업"/>
    <n v="252727"/>
    <n v="25273"/>
    <n v="0"/>
    <x v="62"/>
    <s v="K00082617"/>
    <s v="1637"/>
    <s v="승인거래"/>
    <s v="공제"/>
  </r>
  <r>
    <s v="222-10-13176_110000"/>
    <x v="70"/>
    <s v="주식회사 레스버터(LESSBUTTER Inc.)"/>
    <x v="8"/>
    <s v="마담"/>
    <s v="마담뽀미"/>
    <s v="525101"/>
    <s v="도매 및 소매업"/>
    <n v="100000"/>
    <n v="10000"/>
    <n v="0"/>
    <x v="63"/>
    <s v="K00082032"/>
    <s v="1637"/>
    <s v="승인거래"/>
    <s v="공제"/>
  </r>
  <r>
    <s v="222-10-13176_402000"/>
    <x v="70"/>
    <s v="주식회사 레스버터(LESSBUTTER Inc.)"/>
    <x v="8"/>
    <s v="마담"/>
    <s v="마담뽀미"/>
    <s v="525101"/>
    <s v="도매 및 소매업"/>
    <n v="365455"/>
    <n v="36545"/>
    <n v="0"/>
    <x v="64"/>
    <s v="K00082038"/>
    <s v="1637"/>
    <s v="승인거래"/>
    <s v="공제"/>
  </r>
  <r>
    <s v="222-10-13176_583000"/>
    <x v="70"/>
    <s v="주식회사 레스버터(LESSBUTTER Inc.)"/>
    <x v="8"/>
    <s v="마담"/>
    <s v="마담뽀미"/>
    <s v="525101"/>
    <s v="도매 및 소매업"/>
    <n v="530000"/>
    <n v="53000"/>
    <n v="0"/>
    <x v="65"/>
    <s v="K00082040"/>
    <s v="1637"/>
    <s v="승인거래"/>
    <s v="공제"/>
  </r>
  <r>
    <s v="222-10-13176_58000"/>
    <x v="71"/>
    <s v="주식회사 레스버터(LESSBUTTER Inc.)"/>
    <x v="8"/>
    <s v="마담"/>
    <s v="마담뽀미"/>
    <s v="525101"/>
    <s v="도매 및 소매업"/>
    <n v="52727"/>
    <n v="5273"/>
    <n v="0"/>
    <x v="56"/>
    <s v="K00082020"/>
    <s v="1637"/>
    <s v="승인거래"/>
    <s v="공제"/>
  </r>
  <r>
    <s v="222-10-13176_58000"/>
    <x v="71"/>
    <s v="주식회사 레스버터(LESSBUTTER Inc.)"/>
    <x v="8"/>
    <s v="마담"/>
    <s v="마담뽀미"/>
    <s v="525101"/>
    <s v="도매 및 소매업"/>
    <n v="52727"/>
    <n v="5273"/>
    <n v="0"/>
    <x v="56"/>
    <s v="K00082026"/>
    <s v="1637"/>
    <s v="승인거래"/>
    <s v="공제"/>
  </r>
  <r>
    <s v="222-10-13176_171000"/>
    <x v="71"/>
    <s v="주식회사 레스버터(LESSBUTTER Inc.)"/>
    <x v="8"/>
    <s v="마담"/>
    <s v="마담뽀미"/>
    <s v="525101"/>
    <s v="도매 및 소매업"/>
    <n v="155455"/>
    <n v="15545"/>
    <n v="0"/>
    <x v="66"/>
    <s v="K00082029"/>
    <s v="1637"/>
    <s v="승인거래"/>
    <s v="공제"/>
  </r>
  <r>
    <s v="222-10-13176_55000"/>
    <x v="72"/>
    <s v="주식회사 레스버터(LESSBUTTER Inc.)"/>
    <x v="8"/>
    <s v="마담"/>
    <s v="마담뽀미"/>
    <s v="525101"/>
    <s v="도매 및 소매업"/>
    <n v="50000"/>
    <n v="5000"/>
    <n v="0"/>
    <x v="61"/>
    <s v="K00081707"/>
    <s v="1637"/>
    <s v="승인거래"/>
    <s v="공제"/>
  </r>
  <r>
    <s v="222-10-13176_201000"/>
    <x v="72"/>
    <s v="주식회사 레스버터(LESSBUTTER Inc.)"/>
    <x v="8"/>
    <s v="마담"/>
    <s v="마담뽀미"/>
    <s v="525101"/>
    <s v="도매 및 소매업"/>
    <n v="182727"/>
    <n v="18273"/>
    <n v="0"/>
    <x v="21"/>
    <s v="K00081710"/>
    <s v="1637"/>
    <s v="승인거래"/>
    <s v="공제"/>
  </r>
  <r>
    <s v="222-10-13176_113000"/>
    <x v="73"/>
    <s v="주식회사 레스버터(LESSBUTTER Inc.)"/>
    <x v="8"/>
    <s v="마담"/>
    <s v="마담뽀미"/>
    <s v="525101"/>
    <s v="도매 및 소매업"/>
    <n v="102727"/>
    <n v="10273"/>
    <n v="0"/>
    <x v="59"/>
    <s v="K00081650"/>
    <s v="1637"/>
    <s v="승인거래"/>
    <s v="공제"/>
  </r>
  <r>
    <s v="222-10-13176_58000"/>
    <x v="74"/>
    <s v="주식회사 레스버터(LESSBUTTER Inc.)"/>
    <x v="8"/>
    <s v="마담"/>
    <s v="마담뽀미"/>
    <s v="525101"/>
    <s v="도매 및 소매업"/>
    <n v="52727"/>
    <n v="5273"/>
    <n v="0"/>
    <x v="56"/>
    <s v="K00081619"/>
    <s v="1637"/>
    <s v="승인거래"/>
    <s v="공제"/>
  </r>
  <r>
    <s v="222-10-13176_201000"/>
    <x v="74"/>
    <s v="주식회사 레스버터(LESSBUTTER Inc.)"/>
    <x v="8"/>
    <s v="마담"/>
    <s v="마담뽀미"/>
    <s v="525101"/>
    <s v="도매 및 소매업"/>
    <n v="182727"/>
    <n v="18273"/>
    <n v="0"/>
    <x v="21"/>
    <s v="K00081623"/>
    <s v="1637"/>
    <s v="승인거래"/>
    <s v="공제"/>
  </r>
  <r>
    <s v="498-53-00203_128000"/>
    <x v="75"/>
    <s v="주식회사 레스버터(LESSBUTTER Inc.)"/>
    <x v="3"/>
    <s v="마담"/>
    <s v="라벨라"/>
    <s v="523221"/>
    <s v="소매업"/>
    <n v="116364"/>
    <n v="11636"/>
    <n v="0"/>
    <x v="67"/>
    <s v="K00075263"/>
    <s v="1637"/>
    <s v="승인거래"/>
    <s v="불공제"/>
  </r>
  <r>
    <s v="498-53-00203_125000"/>
    <x v="76"/>
    <s v="주식회사 레스버터(LESSBUTTER Inc.)"/>
    <x v="3"/>
    <s v="마담"/>
    <s v="라벨라"/>
    <s v="523221"/>
    <s v="소매업"/>
    <n v="113636"/>
    <n v="11364"/>
    <n v="0"/>
    <x v="68"/>
    <s v="K00075254"/>
    <s v="1637"/>
    <s v="승인거래"/>
    <s v="불공제"/>
  </r>
  <r>
    <s v="498-53-00203_50000"/>
    <x v="76"/>
    <s v="주식회사 레스버터(LESSBUTTER Inc.)"/>
    <x v="3"/>
    <s v="마담"/>
    <s v="라벨라"/>
    <s v="523221"/>
    <s v="소매업"/>
    <n v="45455"/>
    <n v="4545"/>
    <n v="0"/>
    <x v="69"/>
    <s v="K00075258"/>
    <s v="1637"/>
    <s v="승인거래"/>
    <s v="불공제"/>
  </r>
  <r>
    <s v="498-53-00203_122000"/>
    <x v="77"/>
    <s v="주식회사 레스버터(LESSBUTTER Inc.)"/>
    <x v="3"/>
    <s v="마담"/>
    <s v="라벨라"/>
    <s v="523221"/>
    <s v="소매업"/>
    <n v="110909"/>
    <n v="11091"/>
    <n v="0"/>
    <x v="23"/>
    <s v="K00074804"/>
    <s v="1637"/>
    <s v="승인거래"/>
    <s v="불공제"/>
  </r>
  <r>
    <s v="120-81-26337_5000"/>
    <x v="58"/>
    <s v="주식회사 레스버터(LESSBUTTER Inc.)"/>
    <x v="0"/>
    <s v="공식몰"/>
    <s v="(주) 한섬"/>
    <s v="181205"/>
    <s v="제조업"/>
    <n v="4545"/>
    <n v="455"/>
    <n v="0"/>
    <x v="4"/>
    <s v="261267694"/>
    <s v="1637"/>
    <s v="승인거래"/>
    <s v="공제"/>
  </r>
  <r>
    <s v="120-81-26337_110250"/>
    <x v="78"/>
    <s v="주식회사 레스버터(LESSBUTTER Inc.)"/>
    <x v="0"/>
    <s v="공식몰"/>
    <s v="(주) 한섬"/>
    <s v="181205"/>
    <s v="제조업"/>
    <n v="100227"/>
    <n v="10023"/>
    <n v="0"/>
    <x v="70"/>
    <s v="265318756"/>
    <s v="1637"/>
    <s v="승인거래"/>
    <s v="공제"/>
  </r>
  <r>
    <s v="120-81-26337_358000"/>
    <x v="79"/>
    <s v="주식회사 레스버터(LESSBUTTER Inc.)"/>
    <x v="0"/>
    <s v="공식몰"/>
    <s v="(주) 한섬"/>
    <s v="181205"/>
    <s v="제조업"/>
    <n v="325455"/>
    <n v="32545"/>
    <n v="0"/>
    <x v="6"/>
    <s v="265014488"/>
    <s v="1637"/>
    <s v="승인거래"/>
    <s v="공제"/>
  </r>
  <r>
    <s v="120-81-26337_335400"/>
    <x v="80"/>
    <s v="주식회사 레스버터(LESSBUTTER Inc.)"/>
    <x v="0"/>
    <s v="공식몰"/>
    <s v="(주) 한섬"/>
    <s v="181205"/>
    <s v="제조업"/>
    <n v="304909"/>
    <n v="30491"/>
    <n v="0"/>
    <x v="71"/>
    <s v="269758028"/>
    <s v="1637"/>
    <s v="승인거래"/>
    <s v="공제"/>
  </r>
  <r>
    <s v="120-81-26337_177000"/>
    <x v="81"/>
    <s v="주식회사 레스버터(LESSBUTTER Inc.)"/>
    <x v="0"/>
    <s v="공식몰"/>
    <s v="(주) 한섬"/>
    <s v="181205"/>
    <s v="제조업"/>
    <n v="160909"/>
    <n v="16091"/>
    <n v="0"/>
    <x v="44"/>
    <s v="269360508"/>
    <s v="1637"/>
    <s v="승인거래"/>
    <s v="공제"/>
  </r>
  <r>
    <s v="120-81-26337_118000"/>
    <x v="82"/>
    <s v="주식회사 레스버터(LESSBUTTER Inc.)"/>
    <x v="0"/>
    <s v="공식몰"/>
    <s v="(주) 한섬"/>
    <s v="181205"/>
    <s v="제조업"/>
    <n v="107273"/>
    <n v="10727"/>
    <n v="0"/>
    <x v="53"/>
    <s v="268943856"/>
    <s v="1637"/>
    <s v="승인거래"/>
    <s v="공제"/>
  </r>
  <r>
    <s v="693-18-00184_232350"/>
    <x v="83"/>
    <s v="주식회사 레스버터(LESSBUTTER Inc.)"/>
    <x v="5"/>
    <s v="마담"/>
    <s v="제이에이치"/>
    <s v="525102"/>
    <s v="도매 및 소매업"/>
    <n v="211227"/>
    <n v="21123"/>
    <n v="0"/>
    <x v="34"/>
    <s v="K00040011"/>
    <s v="1637"/>
    <s v="승인거래"/>
    <s v="공제"/>
  </r>
  <r>
    <s v="693-18-00184_233670"/>
    <x v="84"/>
    <s v="주식회사 레스버터(LESSBUTTER Inc.)"/>
    <x v="5"/>
    <s v="마담"/>
    <s v="제이에이치"/>
    <s v="525102"/>
    <s v="도매 및 소매업"/>
    <n v="212427"/>
    <n v="21243"/>
    <n v="0"/>
    <x v="25"/>
    <s v="K00040001"/>
    <s v="1637"/>
    <s v="승인거래"/>
    <s v="공제"/>
  </r>
  <r>
    <s v="693-18-00184_464340"/>
    <x v="85"/>
    <s v="주식회사 레스버터(LESSBUTTER Inc.)"/>
    <x v="5"/>
    <s v="마담"/>
    <s v="제이에이치"/>
    <s v="525102"/>
    <s v="도매 및 소매업"/>
    <n v="422127"/>
    <n v="42213"/>
    <n v="0"/>
    <x v="72"/>
    <s v="K00039995"/>
    <s v="1637"/>
    <s v="승인거래"/>
    <s v="공제"/>
  </r>
  <r>
    <s v="693-18-00184_303300"/>
    <x v="85"/>
    <s v="주식회사 레스버터(LESSBUTTER Inc.)"/>
    <x v="5"/>
    <s v="마담"/>
    <s v="제이에이치"/>
    <s v="525102"/>
    <s v="도매 및 소매업"/>
    <n v="275727"/>
    <n v="27573"/>
    <n v="0"/>
    <x v="73"/>
    <s v="K00039999"/>
    <s v="1637"/>
    <s v="승인거래"/>
    <s v="공제"/>
  </r>
  <r>
    <s v="693-18-00184_278000"/>
    <x v="86"/>
    <s v="주식회사 레스버터(LESSBUTTER Inc.)"/>
    <x v="5"/>
    <s v="마담"/>
    <s v="제이에이치"/>
    <s v="525102"/>
    <s v="도매 및 소매업"/>
    <n v="252727"/>
    <n v="25273"/>
    <n v="0"/>
    <x v="62"/>
    <s v="K00039979"/>
    <s v="1637"/>
    <s v="승인거래"/>
    <s v="공제"/>
  </r>
  <r>
    <s v="693-18-00184_199350"/>
    <x v="87"/>
    <s v="주식회사 레스버터(LESSBUTTER Inc.)"/>
    <x v="5"/>
    <s v="마담"/>
    <s v="제이에이치"/>
    <s v="525102"/>
    <s v="도매 및 소매업"/>
    <n v="181227"/>
    <n v="18123"/>
    <n v="0"/>
    <x v="29"/>
    <s v="K00039972"/>
    <s v="1637"/>
    <s v="승인거래"/>
    <s v="공제"/>
  </r>
  <r>
    <s v="693-18-00184_514500"/>
    <x v="87"/>
    <s v="주식회사 레스버터(LESSBUTTER Inc.)"/>
    <x v="5"/>
    <s v="마담"/>
    <s v="제이에이치"/>
    <s v="525102"/>
    <s v="도매 및 소매업"/>
    <n v="467727"/>
    <n v="46773"/>
    <n v="0"/>
    <x v="74"/>
    <s v="K00039973"/>
    <s v="1637"/>
    <s v="승인거래"/>
    <s v="공제"/>
  </r>
  <r>
    <s v="693-18-00184_278000"/>
    <x v="88"/>
    <s v="주식회사 레스버터(LESSBUTTER Inc.)"/>
    <x v="5"/>
    <s v="마담"/>
    <s v="제이에이치"/>
    <s v="525102"/>
    <s v="도매 및 소매업"/>
    <n v="252727"/>
    <n v="25273"/>
    <n v="0"/>
    <x v="62"/>
    <s v="K00039964"/>
    <s v="1637"/>
    <s v="승인거래"/>
    <s v="공제"/>
  </r>
  <r>
    <s v="693-18-00184_509000"/>
    <x v="89"/>
    <s v="주식회사 레스버터(LESSBUTTER Inc.)"/>
    <x v="5"/>
    <s v="마담"/>
    <s v="제이에이치"/>
    <s v="525102"/>
    <s v="도매 및 소매업"/>
    <n v="462727"/>
    <n v="46273"/>
    <n v="0"/>
    <x v="75"/>
    <s v="K00039956"/>
    <s v="1637"/>
    <s v="승인거래"/>
    <s v="공제"/>
  </r>
  <r>
    <s v="693-18-00184_278000"/>
    <x v="90"/>
    <s v="주식회사 레스버터(LESSBUTTER Inc.)"/>
    <x v="5"/>
    <s v="마담"/>
    <s v="제이에이치"/>
    <s v="525102"/>
    <s v="도매 및 소매업"/>
    <n v="252727"/>
    <n v="25273"/>
    <n v="0"/>
    <x v="62"/>
    <s v="K00039951"/>
    <s v="1637"/>
    <s v="승인거래"/>
    <s v="공제"/>
  </r>
  <r>
    <s v="120-81-26337_139650"/>
    <x v="91"/>
    <s v="주식회사 레스버터(LESSBUTTER Inc.)"/>
    <x v="0"/>
    <s v="공식몰"/>
    <s v="(주) 한섬"/>
    <s v="181205"/>
    <s v="제조업"/>
    <n v="126955"/>
    <n v="12695"/>
    <n v="0"/>
    <x v="76"/>
    <s v="268931656"/>
    <s v="1637"/>
    <s v="취소거래"/>
    <s v="공제"/>
  </r>
  <r>
    <s v="120-81-26337_5000"/>
    <x v="91"/>
    <s v="주식회사 레스버터(LESSBUTTER Inc.)"/>
    <x v="0"/>
    <s v="공식몰"/>
    <s v="(주) 한섬"/>
    <s v="181205"/>
    <s v="제조업"/>
    <n v="4545"/>
    <n v="455"/>
    <n v="0"/>
    <x v="4"/>
    <s v="268931658"/>
    <s v="1637"/>
    <s v="승인거래"/>
    <s v="공제"/>
  </r>
  <r>
    <s v="120-81-26337_417000"/>
    <x v="92"/>
    <s v="주식회사 레스버터(LESSBUTTER Inc.)"/>
    <x v="0"/>
    <s v="공식몰"/>
    <s v="(주) 한섬"/>
    <s v="181205"/>
    <s v="제조업"/>
    <n v="379091"/>
    <n v="37909"/>
    <n v="0"/>
    <x v="54"/>
    <s v="268758676"/>
    <s v="1637"/>
    <s v="승인거래"/>
    <s v="공제"/>
  </r>
  <r>
    <s v="120-81-26337_139650"/>
    <x v="93"/>
    <s v="주식회사 레스버터(LESSBUTTER Inc.)"/>
    <x v="0"/>
    <s v="공식몰"/>
    <s v="(주) 한섬"/>
    <s v="181205"/>
    <s v="제조업"/>
    <n v="126955"/>
    <n v="12695"/>
    <n v="0"/>
    <x v="76"/>
    <s v="266219878"/>
    <s v="1637"/>
    <s v="승인거래"/>
    <s v="공제"/>
  </r>
  <r>
    <s v="211-81-19302_205700"/>
    <x v="94"/>
    <s v="주식회사 레스버터(LESSBUTTER Inc.)"/>
    <x v="9"/>
    <s v="공식몰"/>
    <s v="（주）대현"/>
    <s v="181206"/>
    <s v="제조업"/>
    <n v="187000"/>
    <n v="18700"/>
    <n v="0"/>
    <x v="77"/>
    <s v="265084968"/>
    <s v="1637"/>
    <s v="승인거래"/>
    <s v="공제"/>
  </r>
  <r>
    <s v="211-81-19302_199000"/>
    <x v="95"/>
    <s v="주식회사 레스버터(LESSBUTTER Inc.)"/>
    <x v="9"/>
    <s v="공식몰"/>
    <s v="（주）대현"/>
    <s v="181206"/>
    <s v="제조업"/>
    <n v="180909"/>
    <n v="18091"/>
    <n v="0"/>
    <x v="78"/>
    <s v="269662908"/>
    <s v="1637"/>
    <s v="취소거래"/>
    <s v="공제"/>
  </r>
  <r>
    <s v="211-81-19302_5000"/>
    <x v="95"/>
    <s v="주식회사 레스버터(LESSBUTTER Inc.)"/>
    <x v="9"/>
    <s v="공식몰"/>
    <s v="（주）대현"/>
    <s v="181206"/>
    <s v="제조업"/>
    <n v="4545"/>
    <n v="455"/>
    <n v="0"/>
    <x v="4"/>
    <s v="269662910"/>
    <s v="1637"/>
    <s v="승인거래"/>
    <s v="공제"/>
  </r>
  <r>
    <s v="295-01-01638_393800"/>
    <x v="96"/>
    <s v="주식회사 레스버터(LESSBUTTER Inc.)"/>
    <x v="10"/>
    <s v="마담"/>
    <s v="레이디"/>
    <s v="525101"/>
    <s v="도매 및 소매업"/>
    <n v="358000"/>
    <n v="35800"/>
    <n v="0"/>
    <x v="79"/>
    <s v="K00024996"/>
    <s v="1637"/>
    <s v="승인거래"/>
    <s v="공제"/>
  </r>
  <r>
    <s v="295-01-01638_200670"/>
    <x v="96"/>
    <s v="주식회사 레스버터(LESSBUTTER Inc.)"/>
    <x v="10"/>
    <s v="마담"/>
    <s v="레이디"/>
    <s v="525101"/>
    <s v="도매 및 소매업"/>
    <n v="182427"/>
    <n v="18243"/>
    <n v="0"/>
    <x v="37"/>
    <s v="K00024998"/>
    <s v="1637"/>
    <s v="승인거래"/>
    <s v="공제"/>
  </r>
  <r>
    <s v="295-01-01638_305800"/>
    <x v="97"/>
    <s v="주식회사 레스버터(LESSBUTTER Inc.)"/>
    <x v="10"/>
    <s v="마담"/>
    <s v="레이디"/>
    <s v="525101"/>
    <s v="도매 및 소매업"/>
    <n v="278000"/>
    <n v="27800"/>
    <n v="0"/>
    <x v="80"/>
    <s v="K00024992"/>
    <s v="1637"/>
    <s v="승인거래"/>
    <s v="공제"/>
  </r>
  <r>
    <s v="295-01-01638_163350"/>
    <x v="97"/>
    <s v="주식회사 레스버터(LESSBUTTER Inc.)"/>
    <x v="10"/>
    <s v="마담"/>
    <s v="레이디"/>
    <s v="525101"/>
    <s v="도매 및 소매업"/>
    <n v="148500"/>
    <n v="14850"/>
    <n v="0"/>
    <x v="81"/>
    <s v="K00024993"/>
    <s v="1637"/>
    <s v="승인거래"/>
    <s v="공제"/>
  </r>
  <r>
    <s v="295-01-01638_308800"/>
    <x v="97"/>
    <s v="주식회사 레스버터(LESSBUTTER Inc.)"/>
    <x v="10"/>
    <s v="마담"/>
    <s v="레이디"/>
    <s v="525101"/>
    <s v="도매 및 소매업"/>
    <n v="280727"/>
    <n v="28073"/>
    <n v="0"/>
    <x v="82"/>
    <s v="K00024994"/>
    <s v="1637"/>
    <s v="승인거래"/>
    <s v="공제"/>
  </r>
  <r>
    <s v="295-01-01638_200670"/>
    <x v="98"/>
    <s v="주식회사 레스버터(LESSBUTTER Inc.)"/>
    <x v="10"/>
    <s v="마담"/>
    <s v="레이디"/>
    <s v="525101"/>
    <s v="도매 및 소매업"/>
    <n v="182427"/>
    <n v="18243"/>
    <n v="0"/>
    <x v="37"/>
    <s v="K00024983"/>
    <s v="1637"/>
    <s v="승인거래"/>
    <s v="공제"/>
  </r>
  <r>
    <s v="295-01-01638_100350"/>
    <x v="99"/>
    <s v="주식회사 레스버터(LESSBUTTER Inc.)"/>
    <x v="10"/>
    <s v="마담"/>
    <s v="레이디"/>
    <s v="525101"/>
    <s v="도매 및 소매업"/>
    <n v="91227"/>
    <n v="9123"/>
    <n v="0"/>
    <x v="7"/>
    <s v="K00024975"/>
    <s v="1637"/>
    <s v="승인거래"/>
    <s v="공제"/>
  </r>
  <r>
    <s v="211-81-19302_419300"/>
    <x v="100"/>
    <s v="주식회사 레스버터(LESSBUTTER Inc.)"/>
    <x v="9"/>
    <s v="공식몰"/>
    <s v="（주）대현"/>
    <s v="181206"/>
    <s v="제조업"/>
    <n v="381182"/>
    <n v="38118"/>
    <n v="0"/>
    <x v="83"/>
    <s v="269661010"/>
    <s v="1637"/>
    <s v="승인거래"/>
    <s v="공제"/>
  </r>
  <r>
    <s v="618-12-22619_230400"/>
    <x v="101"/>
    <s v="주식회사 레스버터(LESSBUTTER Inc.)"/>
    <x v="11"/>
    <s v="마담"/>
    <s v="루루패션"/>
    <s v="525105"/>
    <s v="도매 및 소매업"/>
    <n v="209455"/>
    <n v="20945"/>
    <n v="0"/>
    <x v="84"/>
    <s v="K00019638"/>
    <s v="1637"/>
    <s v="승인거래"/>
    <s v="공제"/>
  </r>
  <r>
    <s v="618-12-22619_116700"/>
    <x v="102"/>
    <s v="주식회사 레스버터(LESSBUTTER Inc.)"/>
    <x v="11"/>
    <s v="마담"/>
    <s v="루루패션"/>
    <s v="525105"/>
    <s v="도매 및 소매업"/>
    <n v="106091"/>
    <n v="10609"/>
    <n v="0"/>
    <x v="85"/>
    <s v="K00019624"/>
    <s v="1637"/>
    <s v="승인거래"/>
    <s v="공제"/>
  </r>
  <r>
    <s v="618-12-22619_59700"/>
    <x v="103"/>
    <s v="주식회사 레스버터(LESSBUTTER Inc.)"/>
    <x v="11"/>
    <s v="마담"/>
    <s v="루루패션"/>
    <s v="525105"/>
    <s v="도매 및 소매업"/>
    <n v="54273"/>
    <n v="5427"/>
    <n v="0"/>
    <x v="86"/>
    <s v="K00019623"/>
    <s v="1637"/>
    <s v="승인거래"/>
    <s v="공제"/>
  </r>
  <r>
    <s v="618-12-22619_116700"/>
    <x v="104"/>
    <s v="주식회사 레스버터(LESSBUTTER Inc.)"/>
    <x v="11"/>
    <s v="마담"/>
    <s v="루루패션"/>
    <s v="525105"/>
    <s v="도매 및 소매업"/>
    <n v="106091"/>
    <n v="10609"/>
    <n v="0"/>
    <x v="85"/>
    <s v="K00019510"/>
    <s v="1637"/>
    <s v="승인거래"/>
    <s v="공제"/>
  </r>
  <r>
    <s v="618-12-22619_302000"/>
    <x v="105"/>
    <s v="주식회사 레스버터(LESSBUTTER Inc.)"/>
    <x v="11"/>
    <s v="마담"/>
    <s v="루루패션"/>
    <s v="525105"/>
    <s v="도매 및 소매업"/>
    <n v="274545"/>
    <n v="27455"/>
    <n v="0"/>
    <x v="87"/>
    <s v="K00019492"/>
    <s v="1637"/>
    <s v="승인거래"/>
    <s v="공제"/>
  </r>
  <r>
    <s v="618-12-22619_182700"/>
    <x v="106"/>
    <s v="주식회사 레스버터(LESSBUTTER Inc.)"/>
    <x v="11"/>
    <s v="마담"/>
    <s v="루루패션"/>
    <s v="525105"/>
    <s v="도매 및 소매업"/>
    <n v="166091"/>
    <n v="16609"/>
    <n v="0"/>
    <x v="88"/>
    <s v="K00019485"/>
    <s v="1637"/>
    <s v="승인거래"/>
    <s v="공제"/>
  </r>
  <r>
    <s v="618-12-22619_179700"/>
    <x v="107"/>
    <s v="주식회사 레스버터(LESSBUTTER Inc.)"/>
    <x v="11"/>
    <s v="마담"/>
    <s v="루루패션"/>
    <s v="525105"/>
    <s v="도매 및 소매업"/>
    <n v="163364"/>
    <n v="16336"/>
    <n v="0"/>
    <x v="89"/>
    <s v="K00019477"/>
    <s v="1637"/>
    <s v="승인거래"/>
    <s v="공제"/>
  </r>
  <r>
    <s v="618-12-22619_116700"/>
    <x v="108"/>
    <s v="주식회사 레스버터(LESSBUTTER Inc.)"/>
    <x v="11"/>
    <s v="마담"/>
    <s v="루루패션"/>
    <s v="525105"/>
    <s v="도매 및 소매업"/>
    <n v="106091"/>
    <n v="10609"/>
    <n v="0"/>
    <x v="85"/>
    <s v="K00019444"/>
    <s v="1637"/>
    <s v="승인거래"/>
    <s v="공제"/>
  </r>
  <r>
    <s v="618-12-22619_227700"/>
    <x v="109"/>
    <s v="주식회사 레스버터(LESSBUTTER Inc.)"/>
    <x v="11"/>
    <s v="마담"/>
    <s v="루루패션"/>
    <s v="525105"/>
    <s v="도매 및 소매업"/>
    <n v="207000"/>
    <n v="20700"/>
    <n v="0"/>
    <x v="90"/>
    <s v="K00019432"/>
    <s v="1637"/>
    <s v="승인거래"/>
    <s v="공제"/>
  </r>
  <r>
    <s v="669-06-00892_234000"/>
    <x v="110"/>
    <s v="주식회사 레스버터(LESSBUTTER Inc.)"/>
    <x v="12"/>
    <s v="마담"/>
    <s v="해바라기 지니"/>
    <s v="525103"/>
    <s v="소매업"/>
    <n v="212727"/>
    <n v="21273"/>
    <n v="0"/>
    <x v="91"/>
    <s v="K00015899"/>
    <s v="1637"/>
    <s v="승인거래"/>
    <s v="공제"/>
  </r>
  <r>
    <s v="669-06-00892_232350"/>
    <x v="111"/>
    <s v="주식회사 레스버터(LESSBUTTER Inc.)"/>
    <x v="12"/>
    <s v="마담"/>
    <s v="해바라기 지니"/>
    <s v="525103"/>
    <s v="소매업"/>
    <n v="211227"/>
    <n v="21123"/>
    <n v="0"/>
    <x v="34"/>
    <s v="K00015891"/>
    <s v="1637"/>
    <s v="승인거래"/>
    <s v="공제"/>
  </r>
  <r>
    <s v="653-20-00248_113550"/>
    <x v="112"/>
    <s v="주식회사 레스버터(LESSBUTTER Inc.)"/>
    <x v="6"/>
    <s v="마담"/>
    <s v="짜니"/>
    <s v="525103"/>
    <s v="소매"/>
    <n v="103227"/>
    <n v="10323"/>
    <n v="0"/>
    <x v="92"/>
    <s v="K00000368"/>
    <s v="1637"/>
    <s v="승인거래"/>
    <s v="공제"/>
  </r>
  <r>
    <s v="653-20-00248_233670"/>
    <x v="113"/>
    <s v="주식회사 레스버터(LESSBUTTER Inc.)"/>
    <x v="6"/>
    <s v="마담"/>
    <s v="짜니"/>
    <s v="525103"/>
    <s v="소매"/>
    <n v="212427"/>
    <n v="21243"/>
    <n v="0"/>
    <x v="25"/>
    <s v="K00000335"/>
    <s v="1637"/>
    <s v="승인거래"/>
    <s v="공제"/>
  </r>
  <r>
    <s v="653-20-00248_311850"/>
    <x v="114"/>
    <s v="주식회사 레스버터(LESSBUTTER Inc.)"/>
    <x v="6"/>
    <s v="마담"/>
    <s v="짜니"/>
    <s v="525103"/>
    <s v="소매"/>
    <n v="283500"/>
    <n v="28350"/>
    <n v="0"/>
    <x v="93"/>
    <s v="K00000326"/>
    <s v="1637"/>
    <s v="승인거래"/>
    <s v="공제"/>
  </r>
  <r>
    <s v="653-20-00248_331350"/>
    <x v="114"/>
    <s v="주식회사 레스버터(LESSBUTTER Inc.)"/>
    <x v="6"/>
    <s v="마담"/>
    <s v="짜니"/>
    <s v="525103"/>
    <s v="소매"/>
    <n v="301227"/>
    <n v="30123"/>
    <n v="0"/>
    <x v="94"/>
    <s v="K00000329"/>
    <s v="1637"/>
    <s v="승인거래"/>
    <s v="공제"/>
  </r>
  <r>
    <s v="653-20-00248_299670"/>
    <x v="115"/>
    <s v="주식회사 레스버터(LESSBUTTER Inc.)"/>
    <x v="6"/>
    <s v="마담"/>
    <s v="짜니"/>
    <s v="525103"/>
    <s v="소매"/>
    <n v="272427"/>
    <n v="27243"/>
    <n v="0"/>
    <x v="46"/>
    <s v="K00000273"/>
    <s v="1637"/>
    <s v="승인거래"/>
    <s v="공제"/>
  </r>
  <r>
    <s v="211-81-19302_131800"/>
    <x v="116"/>
    <s v="주식회사 레스버터(LESSBUTTER Inc.)"/>
    <x v="9"/>
    <s v="공식몰"/>
    <s v="（주）대현"/>
    <s v="181206"/>
    <s v="제조업"/>
    <n v="119818"/>
    <n v="11982"/>
    <n v="0"/>
    <x v="95"/>
    <s v="269497370"/>
    <s v="1637"/>
    <s v="승인거래"/>
    <s v="공제"/>
  </r>
  <r>
    <s v="211-81-19302_209700"/>
    <x v="117"/>
    <s v="주식회사 레스버터(LESSBUTTER Inc.)"/>
    <x v="9"/>
    <s v="공식몰"/>
    <s v="（주）대현"/>
    <s v="181206"/>
    <s v="제조업"/>
    <n v="190636"/>
    <n v="19064"/>
    <n v="0"/>
    <x v="96"/>
    <s v="269484428"/>
    <s v="1637"/>
    <s v="승인거래"/>
    <s v="공제"/>
  </r>
  <r>
    <s v="211-81-19302_299500"/>
    <x v="118"/>
    <s v="주식회사 레스버터(LESSBUTTER Inc.)"/>
    <x v="9"/>
    <s v="공식몰"/>
    <s v="（주）대현"/>
    <s v="181206"/>
    <s v="제조업"/>
    <n v="272273"/>
    <n v="27227"/>
    <n v="0"/>
    <x v="97"/>
    <s v="269301784"/>
    <s v="1637"/>
    <s v="승인거래"/>
    <s v="공제"/>
  </r>
  <r>
    <s v="211-81-19302_489300"/>
    <x v="119"/>
    <s v="주식회사 레스버터(LESSBUTTER Inc.)"/>
    <x v="9"/>
    <s v="공식몰"/>
    <s v="（주）대현"/>
    <s v="181206"/>
    <s v="제조업"/>
    <n v="444818"/>
    <n v="44482"/>
    <n v="0"/>
    <x v="98"/>
    <s v="269264404"/>
    <s v="1637"/>
    <s v="승인거래"/>
    <s v="공제"/>
  </r>
  <r>
    <s v="211-81-19302_179700"/>
    <x v="120"/>
    <s v="주식회사 레스버터(LESSBUTTER Inc.)"/>
    <x v="9"/>
    <s v="공식몰"/>
    <s v="（주）대현"/>
    <s v="181206"/>
    <s v="제조업"/>
    <n v="163364"/>
    <n v="16336"/>
    <n v="0"/>
    <x v="89"/>
    <s v="268101608"/>
    <s v="1637"/>
    <s v="승인거래"/>
    <s v="공제"/>
  </r>
  <r>
    <s v="211-81-19302_199000"/>
    <x v="121"/>
    <s v="주식회사 레스버터(LESSBUTTER Inc.)"/>
    <x v="9"/>
    <s v="공식몰"/>
    <s v="（주）대현"/>
    <s v="181206"/>
    <s v="제조업"/>
    <n v="180909"/>
    <n v="18091"/>
    <n v="0"/>
    <x v="78"/>
    <s v="267989092"/>
    <s v="1637"/>
    <s v="승인거래"/>
    <s v="공제"/>
  </r>
  <r>
    <s v="211-81-19302_199000"/>
    <x v="122"/>
    <s v="주식회사 레스버터(LESSBUTTER Inc.)"/>
    <x v="9"/>
    <s v="공식몰"/>
    <s v="（주）대현"/>
    <s v="181206"/>
    <s v="제조업"/>
    <n v="180909"/>
    <n v="18091"/>
    <n v="0"/>
    <x v="78"/>
    <s v="267621826"/>
    <s v="1637"/>
    <s v="승인거래"/>
    <s v="공제"/>
  </r>
  <r>
    <s v="211-81-19302_417150"/>
    <x v="123"/>
    <s v="주식회사 레스버터(LESSBUTTER Inc.)"/>
    <x v="9"/>
    <s v="공식몰"/>
    <s v="（주）대현"/>
    <s v="181206"/>
    <s v="제조업"/>
    <n v="379227"/>
    <n v="37923"/>
    <n v="0"/>
    <x v="99"/>
    <s v="267376854"/>
    <s v="1637"/>
    <s v="취소거래"/>
    <s v="공제"/>
  </r>
  <r>
    <s v="211-81-19302_5000"/>
    <x v="123"/>
    <s v="주식회사 레스버터(LESSBUTTER Inc.)"/>
    <x v="9"/>
    <s v="공식몰"/>
    <s v="（주）대현"/>
    <s v="181206"/>
    <s v="제조업"/>
    <n v="4545"/>
    <n v="455"/>
    <n v="0"/>
    <x v="4"/>
    <s v="267376856"/>
    <s v="1637"/>
    <s v="승인거래"/>
    <s v="공제"/>
  </r>
  <r>
    <s v="211-81-19302_289500"/>
    <x v="124"/>
    <s v="주식회사 레스버터(LESSBUTTER Inc.)"/>
    <x v="9"/>
    <s v="공식몰"/>
    <s v="（주）대현"/>
    <s v="181206"/>
    <s v="제조업"/>
    <n v="263182"/>
    <n v="26318"/>
    <n v="0"/>
    <x v="100"/>
    <s v="267074056"/>
    <s v="1637"/>
    <s v="승인거래"/>
    <s v="공제"/>
  </r>
  <r>
    <s v="211-81-19302_74700"/>
    <x v="125"/>
    <s v="주식회사 레스버터(LESSBUTTER Inc.)"/>
    <x v="9"/>
    <s v="공식몰"/>
    <s v="（주）대현"/>
    <s v="181206"/>
    <s v="제조업"/>
    <n v="67909"/>
    <n v="6791"/>
    <n v="0"/>
    <x v="101"/>
    <s v="266888454"/>
    <s v="1637"/>
    <s v="승인거래"/>
    <s v="공제"/>
  </r>
  <r>
    <s v="211-81-19302_417150"/>
    <x v="126"/>
    <s v="주식회사 레스버터(LESSBUTTER Inc.)"/>
    <x v="9"/>
    <s v="공식몰"/>
    <s v="（주）대현"/>
    <s v="181206"/>
    <s v="제조업"/>
    <n v="379227"/>
    <n v="37923"/>
    <n v="0"/>
    <x v="99"/>
    <s v="265321304"/>
    <s v="1637"/>
    <s v="승인거래"/>
    <s v="공제"/>
  </r>
  <r>
    <s v="211-81-19302_94650"/>
    <x v="127"/>
    <s v="주식회사 레스버터(LESSBUTTER Inc.)"/>
    <x v="9"/>
    <s v="공식몰"/>
    <s v="（주）대현"/>
    <s v="181206"/>
    <s v="제조업"/>
    <n v="86045"/>
    <n v="8605"/>
    <n v="0"/>
    <x v="102"/>
    <s v="269595076"/>
    <s v="1637"/>
    <s v="승인거래"/>
    <s v="공제"/>
  </r>
  <r>
    <s v="211-81-19302_49700"/>
    <x v="128"/>
    <s v="주식회사 레스버터(LESSBUTTER Inc.)"/>
    <x v="9"/>
    <s v="공식몰"/>
    <s v="（주）대현"/>
    <s v="181206"/>
    <s v="제조업"/>
    <n v="45182"/>
    <n v="4518"/>
    <n v="0"/>
    <x v="103"/>
    <s v="269378628"/>
    <s v="1637"/>
    <s v="승인거래"/>
    <s v="공제"/>
  </r>
  <r>
    <s v="211-81-19302_94500"/>
    <x v="129"/>
    <s v="주식회사 레스버터(LESSBUTTER Inc.)"/>
    <x v="9"/>
    <s v="공식몰"/>
    <s v="（주）대현"/>
    <s v="181206"/>
    <s v="제조업"/>
    <n v="85909"/>
    <n v="8591"/>
    <n v="0"/>
    <x v="104"/>
    <s v="268594276"/>
    <s v="1637"/>
    <s v="승인거래"/>
    <s v="공제"/>
  </r>
  <r>
    <s v="120-81-84619_288700"/>
    <x v="130"/>
    <s v="주식회사 레스버터(LESSBUTTER Inc.)"/>
    <x v="13"/>
    <s v="공식몰"/>
    <s v="（주）린 컴퍼니"/>
    <s v="181206"/>
    <s v="제조"/>
    <n v="262455"/>
    <n v="26245"/>
    <n v="0"/>
    <x v="105"/>
    <s v="269264260"/>
    <s v="1637"/>
    <s v="승인거래"/>
    <s v="공제"/>
  </r>
  <r>
    <s v="545-06-00368_232350"/>
    <x v="131"/>
    <s v="주식회사 레스버터(LESSBUTTER Inc.)"/>
    <x v="14"/>
    <s v="마담"/>
    <s v="해바라기"/>
    <s v="525102"/>
    <s v="도매 및 소매업"/>
    <n v="211227"/>
    <n v="21123"/>
    <n v="0"/>
    <x v="34"/>
    <s v="K00061295"/>
    <s v="1637"/>
    <s v="승인거래"/>
    <s v="공제"/>
  </r>
  <r>
    <s v="545-06-00368_580500"/>
    <x v="132"/>
    <s v="주식회사 레스버터(LESSBUTTER Inc.)"/>
    <x v="14"/>
    <s v="마담"/>
    <s v="해바라기"/>
    <s v="525102"/>
    <s v="도매 및 소매업"/>
    <n v="527727"/>
    <n v="52773"/>
    <n v="0"/>
    <x v="106"/>
    <s v="K00061282"/>
    <s v="1637"/>
    <s v="승인거래"/>
    <s v="공제"/>
  </r>
  <r>
    <s v="211-86-40964_238200"/>
    <x v="133"/>
    <s v="주식회사 레스버터(LESSBUTTER Inc.)"/>
    <x v="15"/>
    <s v="공식몰"/>
    <s v="（주）베네통코리아"/>
    <s v="519111"/>
    <s v="도매"/>
    <n v="216545"/>
    <n v="21655"/>
    <n v="0"/>
    <x v="107"/>
    <s v="160306369"/>
    <s v="1637"/>
    <s v="승인거래"/>
    <s v="공제"/>
  </r>
  <r>
    <s v="201-81-53657_309900"/>
    <x v="134"/>
    <s v="주식회사 레스버터(LESSBUTTER Inc.)"/>
    <x v="16"/>
    <s v="공식몰"/>
    <s v="（주）신세계인터내셔날"/>
    <s v="513121"/>
    <s v="도매업"/>
    <n v="281727"/>
    <n v="28173"/>
    <n v="0"/>
    <x v="108"/>
    <s v="I73008287"/>
    <s v="1637"/>
    <s v="취소거래"/>
    <s v="불공제"/>
  </r>
  <r>
    <s v="201-81-53657_35120"/>
    <x v="135"/>
    <s v="주식회사 레스버터(LESSBUTTER Inc.)"/>
    <x v="16"/>
    <s v="공식몰"/>
    <s v="（주）신세계인터내셔날"/>
    <s v="513121"/>
    <s v="도매업"/>
    <n v="31927"/>
    <n v="3193"/>
    <n v="0"/>
    <x v="109"/>
    <s v="I73201232"/>
    <s v="1637"/>
    <s v="취소거래"/>
    <s v="불공제"/>
  </r>
  <r>
    <s v="201-81-53657_309900"/>
    <x v="136"/>
    <s v="주식회사 레스버터(LESSBUTTER Inc.)"/>
    <x v="16"/>
    <s v="공식몰"/>
    <s v="（주）신세계인터내셔날"/>
    <s v="513121"/>
    <s v="도매업"/>
    <n v="281727"/>
    <n v="28173"/>
    <n v="0"/>
    <x v="108"/>
    <s v="I71304748"/>
    <s v="1637"/>
    <s v="승인거래"/>
    <s v="불공제"/>
  </r>
  <r>
    <s v="201-81-53657_79800"/>
    <x v="137"/>
    <s v="주식회사 레스버터(LESSBUTTER Inc.)"/>
    <x v="16"/>
    <s v="공식몰"/>
    <s v="（주）신세계인터내셔날"/>
    <s v="513121"/>
    <s v="도매업"/>
    <n v="72545"/>
    <n v="7255"/>
    <n v="0"/>
    <x v="110"/>
    <s v="I71669225"/>
    <s v="1637"/>
    <s v="승인거래"/>
    <s v="불공제"/>
  </r>
  <r>
    <s v="201-81-53657_40120"/>
    <x v="138"/>
    <s v="주식회사 레스버터(LESSBUTTER Inc.)"/>
    <x v="16"/>
    <s v="공식몰"/>
    <s v="（주）신세계인터내셔날"/>
    <s v="513121"/>
    <s v="도매업"/>
    <n v="36473"/>
    <n v="3647"/>
    <n v="0"/>
    <x v="111"/>
    <s v="I79261804"/>
    <s v="1637"/>
    <s v="승인거래"/>
    <s v="불공제"/>
  </r>
  <r>
    <s v="201-81-53657_49500"/>
    <x v="139"/>
    <s v="주식회사 레스버터(LESSBUTTER Inc.)"/>
    <x v="16"/>
    <s v="공식몰"/>
    <s v="（주）신세계인터내셔날"/>
    <s v="513121"/>
    <s v="도매업"/>
    <n v="45000"/>
    <n v="4500"/>
    <n v="0"/>
    <x v="112"/>
    <s v="I72657843"/>
    <s v="1637"/>
    <s v="승인거래"/>
    <s v="불공제"/>
  </r>
  <r>
    <s v="201-81-53657_70900"/>
    <x v="140"/>
    <s v="주식회사 레스버터(LESSBUTTER Inc.)"/>
    <x v="16"/>
    <s v="공식몰"/>
    <s v="（주）신세계인터내셔날"/>
    <s v="513121"/>
    <s v="도매업"/>
    <n v="64455"/>
    <n v="6445"/>
    <n v="0"/>
    <x v="113"/>
    <s v="I75095379"/>
    <s v="1637"/>
    <s v="취소거래"/>
    <s v="불공제"/>
  </r>
  <r>
    <s v="339-20-00454_85800"/>
    <x v="141"/>
    <s v="주식회사 레스버터(LESSBUTTER Inc.)"/>
    <x v="2"/>
    <s v="마담"/>
    <s v="홀릭"/>
    <s v="525101"/>
    <s v="도소매"/>
    <n v="78000"/>
    <n v="7800"/>
    <n v="0"/>
    <x v="114"/>
    <s v="K00041701"/>
    <s v="1637"/>
    <s v="승인거래"/>
    <s v="공제"/>
  </r>
  <r>
    <s v="339-20-00454_125235"/>
    <x v="142"/>
    <s v="주식회사 레스버터(LESSBUTTER Inc.)"/>
    <x v="2"/>
    <s v="마담"/>
    <s v="홀릭"/>
    <s v="525101"/>
    <s v="도소매"/>
    <n v="113850"/>
    <n v="11385"/>
    <n v="0"/>
    <x v="115"/>
    <s v="K00041690"/>
    <s v="1637"/>
    <s v="승인거래"/>
    <s v="공제"/>
  </r>
  <r>
    <s v="339-20-00454_109000"/>
    <x v="143"/>
    <s v="주식회사 레스버터(LESSBUTTER Inc.)"/>
    <x v="2"/>
    <s v="마담"/>
    <s v="홀릭"/>
    <s v="525101"/>
    <s v="도소매"/>
    <n v="99091"/>
    <n v="9909"/>
    <n v="0"/>
    <x v="10"/>
    <s v="K00041657"/>
    <s v="1637"/>
    <s v="승인거래"/>
    <s v="공제"/>
  </r>
  <r>
    <s v="339-20-00454_139000"/>
    <x v="144"/>
    <s v="주식회사 레스버터(LESSBUTTER Inc.)"/>
    <x v="2"/>
    <s v="마담"/>
    <s v="홀릭"/>
    <s v="525101"/>
    <s v="도소매"/>
    <n v="126364"/>
    <n v="12636"/>
    <n v="0"/>
    <x v="17"/>
    <s v="K00041654"/>
    <s v="1637"/>
    <s v="승인거래"/>
    <s v="공제"/>
  </r>
  <r>
    <s v="339-20-00454_109000"/>
    <x v="145"/>
    <s v="주식회사 레스버터(LESSBUTTER Inc.)"/>
    <x v="2"/>
    <s v="마담"/>
    <s v="홀릭"/>
    <s v="525101"/>
    <s v="도소매"/>
    <n v="99091"/>
    <n v="9909"/>
    <n v="0"/>
    <x v="10"/>
    <s v="K00041632"/>
    <s v="1637"/>
    <s v="승인거래"/>
    <s v="공제"/>
  </r>
  <r>
    <s v="339-20-00454_139000"/>
    <x v="146"/>
    <s v="주식회사 레스버터(LESSBUTTER Inc.)"/>
    <x v="2"/>
    <s v="마담"/>
    <s v="홀릭"/>
    <s v="525101"/>
    <s v="도소매"/>
    <n v="126364"/>
    <n v="12636"/>
    <n v="0"/>
    <x v="17"/>
    <s v="K00041620"/>
    <s v="1637"/>
    <s v="승인거래"/>
    <s v="공제"/>
  </r>
  <r>
    <s v="339-20-00454_139000"/>
    <x v="147"/>
    <s v="주식회사 레스버터(LESSBUTTER Inc.)"/>
    <x v="2"/>
    <s v="마담"/>
    <s v="홀릭"/>
    <s v="525101"/>
    <s v="도소매"/>
    <n v="126364"/>
    <n v="12636"/>
    <n v="0"/>
    <x v="17"/>
    <s v="K00041618"/>
    <s v="1637"/>
    <s v="승인거래"/>
    <s v="공제"/>
  </r>
  <r>
    <s v="339-20-00454_199000"/>
    <x v="148"/>
    <s v="주식회사 레스버터(LESSBUTTER Inc.)"/>
    <x v="2"/>
    <s v="마담"/>
    <s v="홀릭"/>
    <s v="525101"/>
    <s v="도소매"/>
    <n v="180909"/>
    <n v="18091"/>
    <n v="0"/>
    <x v="78"/>
    <s v="K00041595"/>
    <s v="1637"/>
    <s v="승인거래"/>
    <s v="공제"/>
  </r>
  <r>
    <s v="339-20-00454_109000"/>
    <x v="149"/>
    <s v="주식회사 레스버터(LESSBUTTER Inc.)"/>
    <x v="2"/>
    <s v="마담"/>
    <s v="홀릭"/>
    <s v="525101"/>
    <s v="도소매"/>
    <n v="99091"/>
    <n v="9909"/>
    <n v="0"/>
    <x v="10"/>
    <s v="K00041576"/>
    <s v="1637"/>
    <s v="승인거래"/>
    <s v="공제"/>
  </r>
  <r>
    <s v="339-20-00454_112800"/>
    <x v="150"/>
    <s v="주식회사 레스버터(LESSBUTTER Inc.)"/>
    <x v="2"/>
    <s v="마담"/>
    <s v="홀릭"/>
    <s v="525101"/>
    <s v="도소매"/>
    <n v="102545"/>
    <n v="10255"/>
    <n v="0"/>
    <x v="116"/>
    <s v="K00041568"/>
    <s v="1637"/>
    <s v="승인거래"/>
    <s v="공제"/>
  </r>
  <r>
    <s v="339-20-00454_296400"/>
    <x v="150"/>
    <s v="주식회사 레스버터(LESSBUTTER Inc.)"/>
    <x v="2"/>
    <s v="마담"/>
    <s v="홀릭"/>
    <s v="525101"/>
    <s v="도소매"/>
    <n v="269455"/>
    <n v="26945"/>
    <n v="0"/>
    <x v="117"/>
    <s v="K00041569"/>
    <s v="1637"/>
    <s v="승인거래"/>
    <s v="공제"/>
  </r>
  <r>
    <s v="339-20-00454_86000"/>
    <x v="150"/>
    <s v="주식회사 레스버터(LESSBUTTER Inc.)"/>
    <x v="2"/>
    <s v="마담"/>
    <s v="홀릭"/>
    <s v="525101"/>
    <s v="도소매"/>
    <n v="78182"/>
    <n v="7818"/>
    <n v="0"/>
    <x v="118"/>
    <s v="K00041570"/>
    <s v="1637"/>
    <s v="승인거래"/>
    <s v="공제"/>
  </r>
  <r>
    <s v="339-20-00454_106800"/>
    <x v="150"/>
    <s v="주식회사 레스버터(LESSBUTTER Inc.)"/>
    <x v="2"/>
    <s v="마담"/>
    <s v="홀릭"/>
    <s v="525101"/>
    <s v="도소매"/>
    <n v="97091"/>
    <n v="9709"/>
    <n v="0"/>
    <x v="119"/>
    <s v="K00041571"/>
    <s v="1637"/>
    <s v="승인거래"/>
    <s v="공제"/>
  </r>
  <r>
    <s v="339-20-00454_96800"/>
    <x v="151"/>
    <s v="주식회사 레스버터(LESSBUTTER Inc.)"/>
    <x v="2"/>
    <s v="마담"/>
    <s v="홀릭"/>
    <s v="525101"/>
    <s v="도소매"/>
    <n v="88000"/>
    <n v="8800"/>
    <n v="0"/>
    <x v="120"/>
    <s v="K00041566"/>
    <s v="1637"/>
    <s v="승인거래"/>
    <s v="공제"/>
  </r>
  <r>
    <s v="339-20-00454_215000"/>
    <x v="151"/>
    <s v="주식회사 레스버터(LESSBUTTER Inc.)"/>
    <x v="2"/>
    <s v="마담"/>
    <s v="홀릭"/>
    <s v="525101"/>
    <s v="도소매"/>
    <n v="195455"/>
    <n v="19545"/>
    <n v="0"/>
    <x v="121"/>
    <s v="K00041567"/>
    <s v="1637"/>
    <s v="승인거래"/>
    <s v="공제"/>
  </r>
  <r>
    <s v="339-20-00454_109800"/>
    <x v="152"/>
    <s v="주식회사 레스버터(LESSBUTTER Inc.)"/>
    <x v="2"/>
    <s v="마담"/>
    <s v="홀릭"/>
    <s v="525101"/>
    <s v="도소매"/>
    <n v="99818"/>
    <n v="9982"/>
    <n v="0"/>
    <x v="122"/>
    <s v="K00041560"/>
    <s v="1637"/>
    <s v="승인거래"/>
    <s v="공제"/>
  </r>
  <r>
    <s v="339-20-00454_54900"/>
    <x v="152"/>
    <s v="주식회사 레스버터(LESSBUTTER Inc.)"/>
    <x v="2"/>
    <s v="마담"/>
    <s v="홀릭"/>
    <s v="525101"/>
    <s v="도소매"/>
    <n v="49909"/>
    <n v="4991"/>
    <n v="0"/>
    <x v="123"/>
    <s v="K00041562"/>
    <s v="1637"/>
    <s v="승인거래"/>
    <s v="공제"/>
  </r>
  <r>
    <s v="339-20-00454_63390"/>
    <x v="153"/>
    <s v="주식회사 레스버터(LESSBUTTER Inc.)"/>
    <x v="2"/>
    <s v="마담"/>
    <s v="홀릭"/>
    <s v="525101"/>
    <s v="도소매"/>
    <n v="57627"/>
    <n v="5763"/>
    <n v="0"/>
    <x v="16"/>
    <s v="K00041544"/>
    <s v="1637"/>
    <s v="승인거래"/>
    <s v="공제"/>
  </r>
  <r>
    <s v="339-20-00454_109000"/>
    <x v="154"/>
    <s v="주식회사 레스버터(LESSBUTTER Inc.)"/>
    <x v="2"/>
    <s v="마담"/>
    <s v="홀릭"/>
    <s v="525101"/>
    <s v="도소매"/>
    <n v="99091"/>
    <n v="9909"/>
    <n v="0"/>
    <x v="10"/>
    <s v="K00041540"/>
    <s v="1637"/>
    <s v="승인거래"/>
    <s v="공제"/>
  </r>
  <r>
    <s v="201-81-53657_70400"/>
    <x v="155"/>
    <s v="주식회사 레스버터(LESSBUTTER Inc.)"/>
    <x v="16"/>
    <s v="공식몰"/>
    <s v="（주）신세계인터내셔날"/>
    <s v="513121"/>
    <s v="도매업"/>
    <n v="64000"/>
    <n v="6400"/>
    <n v="0"/>
    <x v="124"/>
    <s v="I72955676"/>
    <s v="1637"/>
    <s v="취소거래"/>
    <s v="불공제"/>
  </r>
  <r>
    <s v="201-81-53657_70400"/>
    <x v="156"/>
    <s v="주식회사 레스버터(LESSBUTTER Inc.)"/>
    <x v="16"/>
    <s v="공식몰"/>
    <s v="（주）신세계인터내셔날"/>
    <s v="513121"/>
    <s v="도매업"/>
    <n v="64000"/>
    <n v="6400"/>
    <n v="0"/>
    <x v="124"/>
    <s v="I73040736"/>
    <s v="1637"/>
    <s v="승인거래"/>
    <s v="불공제"/>
  </r>
  <r>
    <s v="201-81-53657_50600"/>
    <x v="157"/>
    <s v="주식회사 레스버터(LESSBUTTER Inc.)"/>
    <x v="16"/>
    <s v="공식몰"/>
    <s v="（주）신세계인터내셔날"/>
    <s v="513121"/>
    <s v="도매업"/>
    <n v="46000"/>
    <n v="4600"/>
    <n v="0"/>
    <x v="125"/>
    <s v="I70203215"/>
    <s v="1637"/>
    <s v="취소거래"/>
    <s v="불공제"/>
  </r>
  <r>
    <s v="201-81-53657_75900"/>
    <x v="158"/>
    <s v="주식회사 레스버터(LESSBUTTER Inc.)"/>
    <x v="16"/>
    <s v="공식몰"/>
    <s v="（주）신세계인터내셔날"/>
    <s v="513121"/>
    <s v="도매업"/>
    <n v="69000"/>
    <n v="6900"/>
    <n v="0"/>
    <x v="126"/>
    <s v="I76289964"/>
    <s v="1637"/>
    <s v="승인거래"/>
    <s v="불공제"/>
  </r>
  <r>
    <s v="201-81-53657_65150"/>
    <x v="159"/>
    <s v="주식회사 레스버터(LESSBUTTER Inc.)"/>
    <x v="16"/>
    <s v="공식몰"/>
    <s v="（주）신세계인터내셔날"/>
    <s v="513121"/>
    <s v="도매업"/>
    <n v="59227"/>
    <n v="5923"/>
    <n v="0"/>
    <x v="127"/>
    <s v="I70193814"/>
    <s v="1637"/>
    <s v="취소거래"/>
    <s v="불공제"/>
  </r>
  <r>
    <s v="201-81-53657_161100"/>
    <x v="160"/>
    <s v="주식회사 레스버터(LESSBUTTER Inc.)"/>
    <x v="16"/>
    <s v="공식몰"/>
    <s v="（주）신세계인터내셔날"/>
    <s v="513121"/>
    <s v="도매업"/>
    <n v="146455"/>
    <n v="14645"/>
    <n v="0"/>
    <x v="128"/>
    <s v="I73807803"/>
    <s v="1637"/>
    <s v="승인거래"/>
    <s v="불공제"/>
  </r>
  <r>
    <s v="696-02-02201_38000"/>
    <x v="161"/>
    <s v="주식회사 레스버터(LESSBUTTER Inc.)"/>
    <x v="17"/>
    <s v="마담"/>
    <s v="컴퍼니 STB"/>
    <s v="525101"/>
    <s v="소매업"/>
    <n v="34545"/>
    <n v="3455"/>
    <n v="0"/>
    <x v="22"/>
    <s v="C25118104"/>
    <s v="1637"/>
    <s v="승인거래"/>
    <s v="공제"/>
  </r>
  <r>
    <s v="696-02-02201_40000"/>
    <x v="161"/>
    <s v="주식회사 레스버터(LESSBUTTER Inc.)"/>
    <x v="17"/>
    <s v="마담"/>
    <s v="컴퍼니 STB"/>
    <s v="525101"/>
    <s v="소매업"/>
    <n v="36364"/>
    <n v="3636"/>
    <n v="0"/>
    <x v="129"/>
    <s v="C25118105"/>
    <s v="1637"/>
    <s v="승인거래"/>
    <s v="공제"/>
  </r>
  <r>
    <s v="696-02-02201_38000"/>
    <x v="161"/>
    <s v="주식회사 레스버터(LESSBUTTER Inc.)"/>
    <x v="17"/>
    <s v="마담"/>
    <s v="컴퍼니 STB"/>
    <s v="525101"/>
    <s v="소매업"/>
    <n v="34545"/>
    <n v="3455"/>
    <n v="0"/>
    <x v="22"/>
    <s v="C25118129"/>
    <s v="1637"/>
    <s v="승인거래"/>
    <s v="공제"/>
  </r>
  <r>
    <s v="693-18-00184_298350"/>
    <x v="162"/>
    <s v="주식회사 레스버터(LESSBUTTER Inc.)"/>
    <x v="5"/>
    <s v="마담"/>
    <s v="제이에이치"/>
    <s v="525102"/>
    <s v="도매 및 소매업"/>
    <n v="271227"/>
    <n v="27123"/>
    <n v="0"/>
    <x v="130"/>
    <s v="K00025345"/>
    <s v="1637"/>
    <s v="승인거래"/>
    <s v="공제"/>
  </r>
  <r>
    <s v="693-18-00184_278000"/>
    <x v="163"/>
    <s v="주식회사 레스버터(LESSBUTTER Inc.)"/>
    <x v="5"/>
    <s v="마담"/>
    <s v="제이에이치"/>
    <s v="525102"/>
    <s v="도매 및 소매업"/>
    <n v="252727"/>
    <n v="25273"/>
    <n v="0"/>
    <x v="62"/>
    <s v="K00025326"/>
    <s v="1637"/>
    <s v="승인거래"/>
    <s v="공제"/>
  </r>
  <r>
    <s v="693-18-00184_553000"/>
    <x v="164"/>
    <s v="주식회사 레스버터(LESSBUTTER Inc.)"/>
    <x v="5"/>
    <s v="마담"/>
    <s v="제이에이치"/>
    <s v="525102"/>
    <s v="도매 및 소매업"/>
    <n v="502727"/>
    <n v="50273"/>
    <n v="0"/>
    <x v="131"/>
    <s v="K00025324"/>
    <s v="1637"/>
    <s v="승인거래"/>
    <s v="공제"/>
  </r>
  <r>
    <s v="295-01-01638_119600"/>
    <x v="165"/>
    <s v="주식회사 레스버터(LESSBUTTER Inc.)"/>
    <x v="10"/>
    <s v="마담"/>
    <s v="레이디"/>
    <s v="525101"/>
    <s v="도매 및 소매업"/>
    <n v="108727"/>
    <n v="10873"/>
    <n v="0"/>
    <x v="132"/>
    <s v="K00024489"/>
    <s v="1637"/>
    <s v="승인거래"/>
    <s v="공제"/>
  </r>
  <r>
    <s v="367-07-00159_232350"/>
    <x v="166"/>
    <s v="주식회사 레스버터(LESSBUTTER Inc.)"/>
    <x v="7"/>
    <s v="마담"/>
    <s v="해바라기"/>
    <s v="525103"/>
    <s v="소매업"/>
    <n v="211227"/>
    <n v="21123"/>
    <n v="0"/>
    <x v="34"/>
    <s v="K00023761"/>
    <s v="1637"/>
    <s v="승인거래"/>
    <s v="공제"/>
  </r>
  <r>
    <s v="713-51-00132_298350"/>
    <x v="167"/>
    <s v="주식회사 레스버터(LESSBUTTER Inc.)"/>
    <x v="18"/>
    <s v="마담"/>
    <s v="바잉제이 (Buying J)"/>
    <s v="525103"/>
    <s v="소매"/>
    <n v="271227"/>
    <n v="27123"/>
    <n v="0"/>
    <x v="130"/>
    <s v="K00021681"/>
    <s v="1637"/>
    <s v="승인거래"/>
    <s v="공제"/>
  </r>
  <r>
    <s v="713-51-00132_295350"/>
    <x v="168"/>
    <s v="주식회사 레스버터(LESSBUTTER Inc.)"/>
    <x v="18"/>
    <s v="마담"/>
    <s v="바잉제이 (Buying J)"/>
    <s v="525103"/>
    <s v="소매"/>
    <n v="268500"/>
    <n v="26850"/>
    <n v="0"/>
    <x v="133"/>
    <s v="K00021656"/>
    <s v="1637"/>
    <s v="승인거래"/>
    <s v="공제"/>
  </r>
  <r>
    <s v="713-51-00132_146550"/>
    <x v="169"/>
    <s v="주식회사 레스버터(LESSBUTTER Inc.)"/>
    <x v="18"/>
    <s v="마담"/>
    <s v="바잉제이 (Buying J)"/>
    <s v="525103"/>
    <s v="소매"/>
    <n v="133227"/>
    <n v="13323"/>
    <n v="0"/>
    <x v="134"/>
    <s v="K00021639"/>
    <s v="1637"/>
    <s v="승인거래"/>
    <s v="공제"/>
  </r>
  <r>
    <s v="713-51-00132_113550"/>
    <x v="170"/>
    <s v="주식회사 레스버터(LESSBUTTER Inc.)"/>
    <x v="18"/>
    <s v="마담"/>
    <s v="바잉제이 (Buying J)"/>
    <s v="525103"/>
    <s v="소매"/>
    <n v="103227"/>
    <n v="10323"/>
    <n v="0"/>
    <x v="92"/>
    <s v="K00021605"/>
    <s v="1637"/>
    <s v="승인거래"/>
    <s v="공제"/>
  </r>
  <r>
    <s v="713-51-00132_265350"/>
    <x v="171"/>
    <s v="주식회사 레스버터(LESSBUTTER Inc.)"/>
    <x v="18"/>
    <s v="마담"/>
    <s v="바잉제이 (Buying J)"/>
    <s v="525103"/>
    <s v="소매"/>
    <n v="241227"/>
    <n v="24123"/>
    <n v="0"/>
    <x v="135"/>
    <s v="K00021489"/>
    <s v="1637"/>
    <s v="승인거래"/>
    <s v="공제"/>
  </r>
  <r>
    <s v="201-81-53657_61600"/>
    <x v="172"/>
    <s v="주식회사 레스버터(LESSBUTTER Inc.)"/>
    <x v="16"/>
    <s v="공식몰"/>
    <s v="（주）신세계인터내셔날"/>
    <s v="513121"/>
    <s v="도매업"/>
    <n v="56000"/>
    <n v="5600"/>
    <n v="0"/>
    <x v="136"/>
    <s v="I70209188"/>
    <s v="1637"/>
    <s v="승인거래"/>
    <s v="불공제"/>
  </r>
  <r>
    <s v="368-04-00243_613500"/>
    <x v="173"/>
    <s v="주식회사 레스버터(LESSBUTTER Inc.)"/>
    <x v="19"/>
    <s v="마담"/>
    <s v="썬플라워"/>
    <s v="525103"/>
    <s v="도소매"/>
    <n v="557727"/>
    <n v="55773"/>
    <n v="0"/>
    <x v="137"/>
    <s v="K00006884"/>
    <s v="1637"/>
    <s v="승인거래"/>
    <s v="공제"/>
  </r>
  <r>
    <s v="368-04-00243_613500"/>
    <x v="173"/>
    <s v="주식회사 레스버터(LESSBUTTER Inc.)"/>
    <x v="19"/>
    <s v="마담"/>
    <s v="썬플라워"/>
    <s v="525103"/>
    <s v="도소매"/>
    <n v="557727"/>
    <n v="55773"/>
    <n v="0"/>
    <x v="137"/>
    <s v="K00006886"/>
    <s v="1637"/>
    <s v="승인거래"/>
    <s v="공제"/>
  </r>
  <r>
    <s v="201-81-53657_83200"/>
    <x v="174"/>
    <s v="주식회사 레스버터(LESSBUTTER Inc.)"/>
    <x v="16"/>
    <s v="공식몰"/>
    <s v="（주）신세계인터내셔날"/>
    <s v="513121"/>
    <s v="도매업"/>
    <n v="75636"/>
    <n v="7564"/>
    <n v="0"/>
    <x v="138"/>
    <s v="I72843548"/>
    <s v="1637"/>
    <s v="승인거래"/>
    <s v="불공제"/>
  </r>
  <r>
    <s v="201-81-53657_65150"/>
    <x v="175"/>
    <s v="주식회사 레스버터(LESSBUTTER Inc.)"/>
    <x v="16"/>
    <s v="공식몰"/>
    <s v="（주）신세계인터내셔날"/>
    <s v="513121"/>
    <s v="도매업"/>
    <n v="59227"/>
    <n v="5923"/>
    <n v="0"/>
    <x v="127"/>
    <s v="I74445217"/>
    <s v="1637"/>
    <s v="승인거래"/>
    <s v="불공제"/>
  </r>
  <r>
    <s v="545-06-00368_234000"/>
    <x v="176"/>
    <s v="주식회사 레스버터(LESSBUTTER Inc.)"/>
    <x v="14"/>
    <s v="마담"/>
    <s v="해바라기"/>
    <s v="525102"/>
    <s v="도매 및 소매업"/>
    <n v="212727"/>
    <n v="21273"/>
    <n v="0"/>
    <x v="91"/>
    <s v="K00035415"/>
    <s v="1637"/>
    <s v="승인거래"/>
    <s v="공제"/>
  </r>
  <r>
    <s v="545-06-00368_1540000"/>
    <x v="177"/>
    <s v="주식회사 레스버터(LESSBUTTER Inc.)"/>
    <x v="14"/>
    <s v="마담"/>
    <s v="해바라기"/>
    <s v="525102"/>
    <s v="도매 및 소매업"/>
    <n v="1400000"/>
    <n v="140000"/>
    <n v="0"/>
    <x v="139"/>
    <s v="K00035394"/>
    <s v="1637"/>
    <s v="승인거래"/>
    <s v="공제"/>
  </r>
  <r>
    <s v="222-10-13176_48000"/>
    <x v="178"/>
    <s v="주식회사 레스버터(LESSBUTTER Inc.)"/>
    <x v="8"/>
    <s v="마담"/>
    <s v="마담뽀미"/>
    <s v="525101"/>
    <s v="도매 및 소매업"/>
    <n v="43636"/>
    <n v="4364"/>
    <n v="0"/>
    <x v="140"/>
    <s v="K00034688"/>
    <s v="1637"/>
    <s v="승인거래"/>
    <s v="공제"/>
  </r>
  <r>
    <s v="222-10-13176_279000"/>
    <x v="178"/>
    <s v="주식회사 레스버터(LESSBUTTER Inc.)"/>
    <x v="8"/>
    <s v="마담"/>
    <s v="마담뽀미"/>
    <s v="525101"/>
    <s v="도매 및 소매업"/>
    <n v="253636"/>
    <n v="25364"/>
    <n v="0"/>
    <x v="141"/>
    <s v="K00034689"/>
    <s v="1637"/>
    <s v="승인거래"/>
    <s v="공제"/>
  </r>
  <r>
    <s v="222-10-13176_45000"/>
    <x v="179"/>
    <s v="주식회사 레스버터(LESSBUTTER Inc.)"/>
    <x v="8"/>
    <s v="마담"/>
    <s v="마담뽀미"/>
    <s v="525101"/>
    <s v="도매 및 소매업"/>
    <n v="40909"/>
    <n v="4091"/>
    <n v="0"/>
    <x v="142"/>
    <s v="K00034657"/>
    <s v="1637"/>
    <s v="승인거래"/>
    <s v="공제"/>
  </r>
  <r>
    <s v="222-10-13176_48000"/>
    <x v="179"/>
    <s v="주식회사 레스버터(LESSBUTTER Inc.)"/>
    <x v="8"/>
    <s v="마담"/>
    <s v="마담뽀미"/>
    <s v="525101"/>
    <s v="도매 및 소매업"/>
    <n v="43636"/>
    <n v="4364"/>
    <n v="0"/>
    <x v="140"/>
    <s v="K00034665"/>
    <s v="1637"/>
    <s v="승인거래"/>
    <s v="공제"/>
  </r>
  <r>
    <s v="222-10-13176_45000"/>
    <x v="180"/>
    <s v="주식회사 레스버터(LESSBUTTER Inc.)"/>
    <x v="8"/>
    <s v="마담"/>
    <s v="마담뽀미"/>
    <s v="525101"/>
    <s v="도매 및 소매업"/>
    <n v="40909"/>
    <n v="4091"/>
    <n v="0"/>
    <x v="142"/>
    <s v="K00034652"/>
    <s v="1637"/>
    <s v="승인거래"/>
    <s v="공제"/>
  </r>
  <r>
    <s v="201-81-53657_68600"/>
    <x v="181"/>
    <s v="주식회사 레스버터(LESSBUTTER Inc.)"/>
    <x v="16"/>
    <s v="공식몰"/>
    <s v="（주）신세계인터내셔날"/>
    <s v="513121"/>
    <s v="도매업"/>
    <n v="62364"/>
    <n v="6236"/>
    <n v="0"/>
    <x v="143"/>
    <s v="I72025703"/>
    <s v="1637"/>
    <s v="승인거래"/>
    <s v="불공제"/>
  </r>
  <r>
    <s v="211-81-39521_249500"/>
    <x v="182"/>
    <s v="주식회사 레스버터(LESSBUTTER Inc.)"/>
    <x v="20"/>
    <s v="공식몰"/>
    <s v="（주）아이디룩"/>
    <s v="181206"/>
    <s v="제조업，도소매"/>
    <n v="226818"/>
    <n v="22682"/>
    <n v="0"/>
    <x v="144"/>
    <s v="160190933"/>
    <s v="1637"/>
    <s v="승인거래"/>
    <s v="공제"/>
  </r>
  <r>
    <s v="498-53-00203_138000"/>
    <x v="183"/>
    <s v="주식회사 레스버터(LESSBUTTER Inc.)"/>
    <x v="3"/>
    <s v="마담"/>
    <s v="라벨라"/>
    <s v="523221"/>
    <s v="소매업"/>
    <n v="125455"/>
    <n v="12545"/>
    <n v="0"/>
    <x v="145"/>
    <s v="K00053045"/>
    <s v="1637"/>
    <s v="승인거래"/>
    <s v="불공제"/>
  </r>
  <r>
    <s v="135-20-84906_77000"/>
    <x v="184"/>
    <s v="주식회사 레스버터(LESSBUTTER Inc.)"/>
    <x v="21"/>
    <s v="마담"/>
    <s v="귀부인"/>
    <s v="523236"/>
    <s v="소매업"/>
    <n v="70000"/>
    <n v="7000"/>
    <n v="0"/>
    <x v="146"/>
    <s v="K00051826"/>
    <s v="1637"/>
    <s v="승인거래"/>
    <s v="불공제"/>
  </r>
  <r>
    <s v="653-20-00248_84670"/>
    <x v="185"/>
    <s v="주식회사 레스버터(LESSBUTTER Inc.)"/>
    <x v="6"/>
    <s v="마담"/>
    <s v="짜니"/>
    <s v="525103"/>
    <s v="소매"/>
    <n v="76973"/>
    <n v="7697"/>
    <n v="0"/>
    <x v="147"/>
    <s v="K00049731"/>
    <s v="1637"/>
    <s v="승인거래"/>
    <s v="공제"/>
  </r>
  <r>
    <s v="653-20-00248_166350"/>
    <x v="186"/>
    <s v="주식회사 레스버터(LESSBUTTER Inc.)"/>
    <x v="6"/>
    <s v="마담"/>
    <s v="짜니"/>
    <s v="525103"/>
    <s v="소매"/>
    <n v="151227"/>
    <n v="15123"/>
    <n v="0"/>
    <x v="148"/>
    <s v="K00049530"/>
    <s v="1637"/>
    <s v="승인거래"/>
    <s v="공제"/>
  </r>
  <r>
    <s v="653-20-00248_252150"/>
    <x v="186"/>
    <s v="주식회사 레스버터(LESSBUTTER Inc.)"/>
    <x v="6"/>
    <s v="마담"/>
    <s v="짜니"/>
    <s v="525103"/>
    <s v="소매"/>
    <n v="229227"/>
    <n v="22923"/>
    <n v="0"/>
    <x v="149"/>
    <s v="K00049532"/>
    <s v="1637"/>
    <s v="승인거래"/>
    <s v="공제"/>
  </r>
  <r>
    <s v="653-20-00248_252150"/>
    <x v="187"/>
    <s v="주식회사 레스버터(LESSBUTTER Inc.)"/>
    <x v="6"/>
    <s v="마담"/>
    <s v="짜니"/>
    <s v="525103"/>
    <s v="소매"/>
    <n v="229227"/>
    <n v="22923"/>
    <n v="0"/>
    <x v="149"/>
    <s v="K00049525"/>
    <s v="1637"/>
    <s v="승인거래"/>
    <s v="공제"/>
  </r>
  <r>
    <s v="114-81-72568_104200"/>
    <x v="188"/>
    <s v="주식회사 레스버터(LESSBUTTER Inc.)"/>
    <x v="22"/>
    <s v="공식몰"/>
    <s v="（주）인동에프엔"/>
    <s v="181206"/>
    <s v="제조업"/>
    <n v="94727"/>
    <n v="9473"/>
    <n v="0"/>
    <x v="150"/>
    <s v="590062126"/>
    <s v="1637"/>
    <s v="승인거래"/>
    <s v="공제"/>
  </r>
  <r>
    <s v="114-81-72568_179000"/>
    <x v="189"/>
    <s v="주식회사 레스버터(LESSBUTTER Inc.)"/>
    <x v="22"/>
    <s v="공식몰"/>
    <s v="（주）인동에프엔"/>
    <s v="181206"/>
    <s v="제조업"/>
    <n v="162727"/>
    <n v="16273"/>
    <n v="0"/>
    <x v="151"/>
    <s v="590632213"/>
    <s v="1637"/>
    <s v="승인거래"/>
    <s v="공제"/>
  </r>
  <r>
    <s v="114-81-72568_71100"/>
    <x v="190"/>
    <s v="주식회사 레스버터(LESSBUTTER Inc.)"/>
    <x v="22"/>
    <s v="공식몰"/>
    <s v="（주）인동에프엔"/>
    <s v="181206"/>
    <s v="제조업"/>
    <n v="64636"/>
    <n v="6464"/>
    <n v="0"/>
    <x v="152"/>
    <s v="591752939"/>
    <s v="1637"/>
    <s v="승인거래"/>
    <s v="공제"/>
  </r>
  <r>
    <s v="114-81-72568_49600"/>
    <x v="191"/>
    <s v="주식회사 레스버터(LESSBUTTER Inc.)"/>
    <x v="22"/>
    <s v="공식몰"/>
    <s v="（주）인동에프엔"/>
    <s v="181206"/>
    <s v="제조업"/>
    <n v="45090"/>
    <n v="4510"/>
    <n v="0"/>
    <x v="153"/>
    <s v="591244807"/>
    <s v="1637"/>
    <s v="승인거래"/>
    <s v="공제"/>
  </r>
  <r>
    <s v="114-81-72568_32000"/>
    <x v="192"/>
    <s v="주식회사 레스버터(LESSBUTTER Inc.)"/>
    <x v="22"/>
    <s v="공식몰"/>
    <s v="（주）인동에프엔"/>
    <s v="181206"/>
    <s v="제조업"/>
    <n v="29090"/>
    <n v="2910"/>
    <n v="0"/>
    <x v="154"/>
    <s v="590881275"/>
    <s v="1637"/>
    <s v="취소거래"/>
    <s v="공제"/>
  </r>
  <r>
    <s v="295-01-01638_153450"/>
    <x v="193"/>
    <s v="주식회사 레스버터(LESSBUTTER Inc.)"/>
    <x v="10"/>
    <s v="마담"/>
    <s v="레이디"/>
    <s v="525101"/>
    <s v="도매 및 소매업"/>
    <n v="139500"/>
    <n v="13950"/>
    <n v="0"/>
    <x v="155"/>
    <s v="K00080784"/>
    <s v="1637"/>
    <s v="승인거래"/>
    <s v="공제"/>
  </r>
  <r>
    <s v="295-01-01638_127380"/>
    <x v="193"/>
    <s v="주식회사 레스버터(LESSBUTTER Inc.)"/>
    <x v="10"/>
    <s v="마담"/>
    <s v="레이디"/>
    <s v="525101"/>
    <s v="도매 및 소매업"/>
    <n v="115800"/>
    <n v="11580"/>
    <n v="0"/>
    <x v="156"/>
    <s v="K00080786"/>
    <s v="1637"/>
    <s v="승인거래"/>
    <s v="공제"/>
  </r>
  <r>
    <s v="295-01-01638_153150"/>
    <x v="194"/>
    <s v="주식회사 레스버터(LESSBUTTER Inc.)"/>
    <x v="10"/>
    <s v="마담"/>
    <s v="레이디"/>
    <s v="525101"/>
    <s v="도매 및 소매업"/>
    <n v="139227"/>
    <n v="13923"/>
    <n v="0"/>
    <x v="157"/>
    <s v="K00080781"/>
    <s v="1637"/>
    <s v="승인거래"/>
    <s v="공제"/>
  </r>
  <r>
    <s v="295-01-01638_150150"/>
    <x v="194"/>
    <s v="주식회사 레스버터(LESSBUTTER Inc.)"/>
    <x v="10"/>
    <s v="마담"/>
    <s v="레이디"/>
    <s v="525101"/>
    <s v="도매 및 소매업"/>
    <n v="136500"/>
    <n v="13650"/>
    <n v="0"/>
    <x v="35"/>
    <s v="K00080782"/>
    <s v="1637"/>
    <s v="승인거래"/>
    <s v="공제"/>
  </r>
  <r>
    <s v="295-01-01638_68175"/>
    <x v="195"/>
    <s v="주식회사 레스버터(LESSBUTTER Inc.)"/>
    <x v="10"/>
    <s v="마담"/>
    <s v="레이디"/>
    <s v="525101"/>
    <s v="도매 및 소매업"/>
    <n v="61977"/>
    <n v="6198"/>
    <n v="0"/>
    <x v="158"/>
    <s v="K00080758"/>
    <s v="1637"/>
    <s v="승인거래"/>
    <s v="공제"/>
  </r>
  <r>
    <s v="114-81-72568_161100"/>
    <x v="196"/>
    <s v="주식회사 레스버터(LESSBUTTER Inc.)"/>
    <x v="22"/>
    <s v="공식몰"/>
    <s v="（주）인동에프엔"/>
    <s v="181206"/>
    <s v="제조업"/>
    <n v="146454"/>
    <n v="14646"/>
    <n v="0"/>
    <x v="128"/>
    <s v="590698910"/>
    <s v="1637"/>
    <s v="승인거래"/>
    <s v="공제"/>
  </r>
  <r>
    <s v="693-18-00184_230670"/>
    <x v="197"/>
    <s v="주식회사 레스버터(LESSBUTTER Inc.)"/>
    <x v="5"/>
    <s v="마담"/>
    <s v="제이에이치"/>
    <s v="525102"/>
    <s v="도매 및 소매업"/>
    <n v="209700"/>
    <n v="20970"/>
    <n v="0"/>
    <x v="43"/>
    <s v="K00078476"/>
    <s v="1637"/>
    <s v="승인거래"/>
    <s v="공제"/>
  </r>
  <r>
    <s v="693-18-00184_233670"/>
    <x v="197"/>
    <s v="주식회사 레스버터(LESSBUTTER Inc.)"/>
    <x v="5"/>
    <s v="마담"/>
    <s v="제이에이치"/>
    <s v="525102"/>
    <s v="도매 및 소매업"/>
    <n v="212427"/>
    <n v="21243"/>
    <n v="0"/>
    <x v="25"/>
    <s v="K00078480"/>
    <s v="1637"/>
    <s v="승인거래"/>
    <s v="공제"/>
  </r>
  <r>
    <s v="693-18-00184_253000"/>
    <x v="198"/>
    <s v="주식회사 레스버터(LESSBUTTER Inc.)"/>
    <x v="5"/>
    <s v="마담"/>
    <s v="제이에이치"/>
    <s v="525102"/>
    <s v="도매 및 소매업"/>
    <n v="230000"/>
    <n v="23000"/>
    <n v="0"/>
    <x v="159"/>
    <s v="K00078424"/>
    <s v="1637"/>
    <s v="승인거래"/>
    <s v="공제"/>
  </r>
  <r>
    <s v="693-18-00184_256000"/>
    <x v="198"/>
    <s v="주식회사 레스버터(LESSBUTTER Inc.)"/>
    <x v="5"/>
    <s v="마담"/>
    <s v="제이에이치"/>
    <s v="525102"/>
    <s v="도매 및 소매업"/>
    <n v="232727"/>
    <n v="23273"/>
    <n v="0"/>
    <x v="160"/>
    <s v="K00078426"/>
    <s v="1637"/>
    <s v="승인거래"/>
    <s v="공제"/>
  </r>
  <r>
    <s v="693-18-00184_233670"/>
    <x v="199"/>
    <s v="주식회사 레스버터(LESSBUTTER Inc.)"/>
    <x v="5"/>
    <s v="마담"/>
    <s v="제이에이치"/>
    <s v="525102"/>
    <s v="도매 및 소매업"/>
    <n v="212427"/>
    <n v="21243"/>
    <n v="0"/>
    <x v="25"/>
    <s v="K00078418"/>
    <s v="1637"/>
    <s v="승인거래"/>
    <s v="공제"/>
  </r>
  <r>
    <s v="693-18-00184_199900"/>
    <x v="200"/>
    <s v="주식회사 레스버터(LESSBUTTER Inc.)"/>
    <x v="5"/>
    <s v="마담"/>
    <s v="제이에이치"/>
    <s v="525102"/>
    <s v="도매 및 소매업"/>
    <n v="181727"/>
    <n v="18173"/>
    <n v="0"/>
    <x v="161"/>
    <s v="K00078411"/>
    <s v="1637"/>
    <s v="승인거래"/>
    <s v="공제"/>
  </r>
  <r>
    <s v="693-18-00184_233670"/>
    <x v="201"/>
    <s v="주식회사 레스버터(LESSBUTTER Inc.)"/>
    <x v="5"/>
    <s v="마담"/>
    <s v="제이에이치"/>
    <s v="525102"/>
    <s v="도매 및 소매업"/>
    <n v="212427"/>
    <n v="21243"/>
    <n v="0"/>
    <x v="25"/>
    <s v="K00078405"/>
    <s v="1637"/>
    <s v="승인거래"/>
    <s v="공제"/>
  </r>
  <r>
    <s v="693-18-00184_97350"/>
    <x v="202"/>
    <s v="주식회사 레스버터(LESSBUTTER Inc.)"/>
    <x v="5"/>
    <s v="마담"/>
    <s v="제이에이치"/>
    <s v="525102"/>
    <s v="도매 및 소매업"/>
    <n v="88500"/>
    <n v="8850"/>
    <n v="0"/>
    <x v="8"/>
    <s v="K00078400"/>
    <s v="1637"/>
    <s v="승인거래"/>
    <s v="공제"/>
  </r>
  <r>
    <s v="693-18-00184_230670"/>
    <x v="202"/>
    <s v="주식회사 레스버터(LESSBUTTER Inc.)"/>
    <x v="5"/>
    <s v="마담"/>
    <s v="제이에이치"/>
    <s v="525102"/>
    <s v="도매 및 소매업"/>
    <n v="209700"/>
    <n v="20970"/>
    <n v="0"/>
    <x v="43"/>
    <s v="K00078402"/>
    <s v="1637"/>
    <s v="승인거래"/>
    <s v="공제"/>
  </r>
  <r>
    <s v="693-18-00184_256000"/>
    <x v="203"/>
    <s v="주식회사 레스버터(LESSBUTTER Inc.)"/>
    <x v="5"/>
    <s v="마담"/>
    <s v="제이에이치"/>
    <s v="525102"/>
    <s v="도매 및 소매업"/>
    <n v="232727"/>
    <n v="23273"/>
    <n v="0"/>
    <x v="160"/>
    <s v="K00078392"/>
    <s v="1637"/>
    <s v="승인거래"/>
    <s v="공제"/>
  </r>
  <r>
    <s v="693-18-00184_189750"/>
    <x v="203"/>
    <s v="주식회사 레스버터(LESSBUTTER Inc.)"/>
    <x v="5"/>
    <s v="마담"/>
    <s v="제이에이치"/>
    <s v="525102"/>
    <s v="도매 및 소매업"/>
    <n v="172500"/>
    <n v="17250"/>
    <n v="0"/>
    <x v="162"/>
    <s v="K00078393"/>
    <s v="1637"/>
    <s v="승인거래"/>
    <s v="공제"/>
  </r>
  <r>
    <s v="693-18-00184_395700"/>
    <x v="204"/>
    <s v="주식회사 레스버터(LESSBUTTER Inc.)"/>
    <x v="5"/>
    <s v="마담"/>
    <s v="제이에이치"/>
    <s v="525102"/>
    <s v="도매 및 소매업"/>
    <n v="359727"/>
    <n v="35973"/>
    <n v="0"/>
    <x v="163"/>
    <s v="K00078391"/>
    <s v="1637"/>
    <s v="승인거래"/>
    <s v="공제"/>
  </r>
  <r>
    <s v="367-07-00159_133350"/>
    <x v="205"/>
    <s v="주식회사 레스버터(LESSBUTTER Inc.)"/>
    <x v="7"/>
    <s v="마담"/>
    <s v="해바라기"/>
    <s v="525103"/>
    <s v="소매업"/>
    <n v="121227"/>
    <n v="12123"/>
    <n v="0"/>
    <x v="164"/>
    <s v="K00027657"/>
    <s v="1637"/>
    <s v="취소거래"/>
    <s v="공제"/>
  </r>
  <r>
    <s v="618-12-22619_134700"/>
    <x v="206"/>
    <s v="주식회사 레스버터(LESSBUTTER Inc.)"/>
    <x v="11"/>
    <s v="마담"/>
    <s v="루루패션"/>
    <s v="525105"/>
    <s v="도매 및 소매업"/>
    <n v="122455"/>
    <n v="12245"/>
    <n v="0"/>
    <x v="165"/>
    <s v="K00016993"/>
    <s v="1637"/>
    <s v="승인거래"/>
    <s v="불공제"/>
  </r>
  <r>
    <s v="618-12-22619_74700"/>
    <x v="207"/>
    <s v="주식회사 레스버터(LESSBUTTER Inc.)"/>
    <x v="11"/>
    <s v="마담"/>
    <s v="루루패션"/>
    <s v="525105"/>
    <s v="도매 및 소매업"/>
    <n v="67909"/>
    <n v="6791"/>
    <n v="0"/>
    <x v="101"/>
    <s v="K00016976"/>
    <s v="1637"/>
    <s v="승인거래"/>
    <s v="불공제"/>
  </r>
  <r>
    <s v="114-81-72568_32000"/>
    <x v="208"/>
    <s v="주식회사 레스버터(LESSBUTTER Inc.)"/>
    <x v="22"/>
    <s v="공식몰"/>
    <s v="（주）인동에프엔"/>
    <s v="181206"/>
    <s v="제조업"/>
    <n v="29090"/>
    <n v="2910"/>
    <n v="0"/>
    <x v="154"/>
    <s v="590596088"/>
    <s v="1637"/>
    <s v="승인거래"/>
    <s v="공제"/>
  </r>
  <r>
    <s v="114-81-72568_63400"/>
    <x v="209"/>
    <s v="주식회사 레스버터(LESSBUTTER Inc.)"/>
    <x v="22"/>
    <s v="공식몰"/>
    <s v="（주）인동에프엔"/>
    <s v="181206"/>
    <s v="제조업"/>
    <n v="57636"/>
    <n v="5764"/>
    <n v="0"/>
    <x v="166"/>
    <s v="590595273"/>
    <s v="1637"/>
    <s v="승인거래"/>
    <s v="공제"/>
  </r>
  <r>
    <s v="114-81-72568_9500"/>
    <x v="210"/>
    <s v="주식회사 레스버터(LESSBUTTER Inc.)"/>
    <x v="22"/>
    <s v="공식몰"/>
    <s v="（주）인동에프엔"/>
    <s v="181206"/>
    <s v="제조업"/>
    <n v="8636"/>
    <n v="864"/>
    <n v="0"/>
    <x v="167"/>
    <s v="591607960"/>
    <s v="1637"/>
    <s v="승인거래"/>
    <s v="공제"/>
  </r>
  <r>
    <s v="114-81-72568_59000"/>
    <x v="211"/>
    <s v="주식회사 레스버터(LESSBUTTER Inc.)"/>
    <x v="22"/>
    <s v="공식몰"/>
    <s v="（주）인동에프엔"/>
    <s v="181206"/>
    <s v="제조업"/>
    <n v="53636"/>
    <n v="5364"/>
    <n v="0"/>
    <x v="168"/>
    <s v="591601016"/>
    <s v="1637"/>
    <s v="승인거래"/>
    <s v="공제"/>
  </r>
  <r>
    <s v="114-81-72568_59000"/>
    <x v="212"/>
    <s v="주식회사 레스버터(LESSBUTTER Inc.)"/>
    <x v="22"/>
    <s v="공식몰"/>
    <s v="（주）인동에프엔"/>
    <s v="181206"/>
    <s v="제조업"/>
    <n v="53636"/>
    <n v="5364"/>
    <n v="0"/>
    <x v="168"/>
    <s v="591490895"/>
    <s v="1637"/>
    <s v="승인거래"/>
    <s v="공제"/>
  </r>
  <r>
    <s v="367-07-00159_265350"/>
    <x v="213"/>
    <s v="주식회사 레스버터(LESSBUTTER Inc.)"/>
    <x v="7"/>
    <s v="마담"/>
    <s v="해바라기"/>
    <s v="525103"/>
    <s v="소매업"/>
    <n v="241227"/>
    <n v="24123"/>
    <n v="0"/>
    <x v="135"/>
    <s v="K00028929"/>
    <s v="1637"/>
    <s v="승인거래"/>
    <s v="공제"/>
  </r>
  <r>
    <s v="367-07-00159_97350"/>
    <x v="214"/>
    <s v="주식회사 레스버터(LESSBUTTER Inc.)"/>
    <x v="7"/>
    <s v="마담"/>
    <s v="해바라기"/>
    <s v="525103"/>
    <s v="소매업"/>
    <n v="88500"/>
    <n v="8850"/>
    <n v="0"/>
    <x v="8"/>
    <s v="K00028928"/>
    <s v="1637"/>
    <s v="승인거래"/>
    <s v="공제"/>
  </r>
  <r>
    <s v="367-07-00159_613500"/>
    <x v="215"/>
    <s v="주식회사 레스버터(LESSBUTTER Inc.)"/>
    <x v="7"/>
    <s v="마담"/>
    <s v="해바라기"/>
    <s v="525103"/>
    <s v="소매업"/>
    <n v="557727"/>
    <n v="55773"/>
    <n v="0"/>
    <x v="137"/>
    <s v="K00028838"/>
    <s v="1637"/>
    <s v="승인거래"/>
    <s v="공제"/>
  </r>
  <r>
    <s v="367-07-00159_133350"/>
    <x v="216"/>
    <s v="주식회사 레스버터(LESSBUTTER Inc.)"/>
    <x v="7"/>
    <s v="마담"/>
    <s v="해바라기"/>
    <s v="525103"/>
    <s v="소매업"/>
    <n v="121227"/>
    <n v="12123"/>
    <n v="0"/>
    <x v="164"/>
    <s v="K00028830"/>
    <s v="1637"/>
    <s v="승인거래"/>
    <s v="공제"/>
  </r>
  <r>
    <s v="367-07-00159_166350"/>
    <x v="216"/>
    <s v="주식회사 레스버터(LESSBUTTER Inc.)"/>
    <x v="7"/>
    <s v="마담"/>
    <s v="해바라기"/>
    <s v="525103"/>
    <s v="소매업"/>
    <n v="151227"/>
    <n v="15123"/>
    <n v="0"/>
    <x v="148"/>
    <s v="K00028834"/>
    <s v="1637"/>
    <s v="승인거래"/>
    <s v="공제"/>
  </r>
  <r>
    <s v="114-81-72568_480000"/>
    <x v="217"/>
    <s v="주식회사 레스버터(LESSBUTTER Inc.)"/>
    <x v="22"/>
    <s v="공식몰"/>
    <s v="（주）인동에프엔"/>
    <s v="181206"/>
    <s v="제조업"/>
    <n v="436363"/>
    <n v="43637"/>
    <n v="0"/>
    <x v="169"/>
    <s v="590782633"/>
    <s v="1637"/>
    <s v="취소거래"/>
    <s v="공제"/>
  </r>
  <r>
    <s v="114-81-72568_354000"/>
    <x v="218"/>
    <s v="주식회사 레스버터(LESSBUTTER Inc.)"/>
    <x v="22"/>
    <s v="공식몰"/>
    <s v="（주）인동에프엔"/>
    <s v="181206"/>
    <s v="제조업"/>
    <n v="321818"/>
    <n v="32182"/>
    <n v="0"/>
    <x v="170"/>
    <s v="590534129"/>
    <s v="1637"/>
    <s v="승인거래"/>
    <s v="공제"/>
  </r>
  <r>
    <s v="114-81-72568_480000"/>
    <x v="219"/>
    <s v="주식회사 레스버터(LESSBUTTER Inc.)"/>
    <x v="22"/>
    <s v="공식몰"/>
    <s v="（주）인동에프엔"/>
    <s v="181206"/>
    <s v="제조업"/>
    <n v="436363"/>
    <n v="43637"/>
    <n v="0"/>
    <x v="169"/>
    <s v="590368498"/>
    <s v="1637"/>
    <s v="승인거래"/>
    <s v="공제"/>
  </r>
  <r>
    <s v="114-81-72568_66400"/>
    <x v="220"/>
    <s v="주식회사 레스버터(LESSBUTTER Inc.)"/>
    <x v="22"/>
    <s v="공식몰"/>
    <s v="（주）인동에프엔"/>
    <s v="181206"/>
    <s v="제조업"/>
    <n v="60363"/>
    <n v="6037"/>
    <n v="0"/>
    <x v="171"/>
    <s v="591981640"/>
    <s v="1637"/>
    <s v="승인거래"/>
    <s v="공제"/>
  </r>
  <r>
    <s v="114-81-72568_159200"/>
    <x v="221"/>
    <s v="주식회사 레스버터(LESSBUTTER Inc.)"/>
    <x v="22"/>
    <s v="공식몰"/>
    <s v="（주）인동에프엔"/>
    <s v="181206"/>
    <s v="제조업"/>
    <n v="144727"/>
    <n v="14473"/>
    <n v="0"/>
    <x v="172"/>
    <s v="591247266"/>
    <s v="1637"/>
    <s v="승인거래"/>
    <s v="공제"/>
  </r>
  <r>
    <s v="114-81-72568_273400"/>
    <x v="222"/>
    <s v="주식회사 레스버터(LESSBUTTER Inc.)"/>
    <x v="22"/>
    <s v="공식몰"/>
    <s v="（주）인동에프엔"/>
    <s v="181206"/>
    <s v="제조업"/>
    <n v="248545"/>
    <n v="24855"/>
    <n v="0"/>
    <x v="173"/>
    <s v="591006860"/>
    <s v="1637"/>
    <s v="승인거래"/>
    <s v="공제"/>
  </r>
  <r>
    <s v="114-81-72568_183200"/>
    <x v="223"/>
    <s v="주식회사 레스버터(LESSBUTTER Inc.)"/>
    <x v="22"/>
    <s v="공식몰"/>
    <s v="（주）인동에프엔"/>
    <s v="181206"/>
    <s v="제조업"/>
    <n v="166545"/>
    <n v="16655"/>
    <n v="0"/>
    <x v="174"/>
    <s v="590596181"/>
    <s v="1637"/>
    <s v="취소거래"/>
    <s v="공제"/>
  </r>
  <r>
    <s v="114-81-72568_183200"/>
    <x v="224"/>
    <s v="주식회사 레스버터(LESSBUTTER Inc.)"/>
    <x v="22"/>
    <s v="공식몰"/>
    <s v="（주）인동에프엔"/>
    <s v="181206"/>
    <s v="제조업"/>
    <n v="166545"/>
    <n v="16655"/>
    <n v="0"/>
    <x v="174"/>
    <s v="591760092"/>
    <s v="1637"/>
    <s v="승인거래"/>
    <s v="공제"/>
  </r>
  <r>
    <s v="114-81-72568_67200"/>
    <x v="225"/>
    <s v="주식회사 레스버터(LESSBUTTER Inc.)"/>
    <x v="22"/>
    <s v="공식몰"/>
    <s v="（주）인동에프엔"/>
    <s v="181206"/>
    <s v="제조업"/>
    <n v="61090"/>
    <n v="6110"/>
    <n v="0"/>
    <x v="175"/>
    <s v="590000164"/>
    <s v="1637"/>
    <s v="승인거래"/>
    <s v="공제"/>
  </r>
  <r>
    <s v="618-12-22619_134700"/>
    <x v="226"/>
    <s v="주식회사 레스버터(LESSBUTTER Inc.)"/>
    <x v="11"/>
    <s v="마담"/>
    <s v="루루패션"/>
    <s v="525105"/>
    <s v="도매 및 소매업"/>
    <n v="122455"/>
    <n v="12245"/>
    <n v="0"/>
    <x v="165"/>
    <s v="K00089559"/>
    <s v="1637"/>
    <s v="승인거래"/>
    <s v="불공제"/>
  </r>
  <r>
    <s v="211-86-58580_17000"/>
    <x v="227"/>
    <s v="주식회사 레스버터(LESSBUTTER Inc.)"/>
    <x v="23"/>
    <s v="공식몰"/>
    <s v="(주)제이씨패밀리"/>
    <s v="181206"/>
    <s v="제조"/>
    <n v="15455"/>
    <n v="1545"/>
    <n v="0"/>
    <x v="176"/>
    <s v="267989830"/>
    <s v="1637"/>
    <s v="승인거래"/>
    <s v="공제"/>
  </r>
  <r>
    <s v="120-86-49655_119700"/>
    <x v="228"/>
    <s v="주식회사 레스버터(LESSBUTTER Inc.)"/>
    <x v="24"/>
    <s v="공식몰"/>
    <s v="롯데지에프알 주식회사"/>
    <s v="181206"/>
    <s v="제조업"/>
    <n v="108818"/>
    <n v="10882"/>
    <n v="0"/>
    <x v="177"/>
    <s v="590629563"/>
    <s v="1637"/>
    <s v="승인거래"/>
    <s v="공제"/>
  </r>
  <r>
    <s v="120-86-49655_30300"/>
    <x v="229"/>
    <s v="주식회사 레스버터(LESSBUTTER Inc.)"/>
    <x v="24"/>
    <s v="공식몰"/>
    <s v="롯데지에프알 주식회사"/>
    <s v="181206"/>
    <s v="제조업"/>
    <n v="27545"/>
    <n v="2755"/>
    <n v="0"/>
    <x v="178"/>
    <s v="591090469"/>
    <s v="1637"/>
    <s v="승인거래"/>
    <s v="공제"/>
  </r>
  <r>
    <s v="120-86-49655_41200"/>
    <x v="230"/>
    <s v="주식회사 레스버터(LESSBUTTER Inc.)"/>
    <x v="24"/>
    <s v="공식몰"/>
    <s v="롯데지에프알 주식회사"/>
    <s v="181206"/>
    <s v="제조업"/>
    <n v="37454"/>
    <n v="3746"/>
    <n v="0"/>
    <x v="179"/>
    <s v="591257040"/>
    <s v="1637"/>
    <s v="승인거래"/>
    <s v="공제"/>
  </r>
  <r>
    <s v="120-86-49655_79800"/>
    <x v="231"/>
    <s v="주식회사 레스버터(LESSBUTTER Inc.)"/>
    <x v="24"/>
    <s v="공식몰"/>
    <s v="롯데지에프알 주식회사"/>
    <s v="181206"/>
    <s v="제조업"/>
    <n v="72545"/>
    <n v="7255"/>
    <n v="0"/>
    <x v="110"/>
    <s v="590947334"/>
    <s v="1637"/>
    <s v="취소거래"/>
    <s v="공제"/>
  </r>
  <r>
    <s v="120-86-49655_79800"/>
    <x v="232"/>
    <s v="주식회사 레스버터(LESSBUTTER Inc.)"/>
    <x v="24"/>
    <s v="공식몰"/>
    <s v="롯데지에프알 주식회사"/>
    <s v="181206"/>
    <s v="제조업"/>
    <n v="72545"/>
    <n v="7255"/>
    <n v="0"/>
    <x v="110"/>
    <s v="590723447"/>
    <s v="1637"/>
    <s v="승인거래"/>
    <s v="공제"/>
  </r>
  <r>
    <s v="120-86-49655_66000"/>
    <x v="233"/>
    <s v="주식회사 레스버터(LESSBUTTER Inc.)"/>
    <x v="24"/>
    <s v="공식몰"/>
    <s v="롯데지에프알 주식회사"/>
    <s v="181206"/>
    <s v="제조업"/>
    <n v="60000"/>
    <n v="6000"/>
    <n v="0"/>
    <x v="180"/>
    <s v="590318177"/>
    <s v="1637"/>
    <s v="승인거래"/>
    <s v="공제"/>
  </r>
  <r>
    <s v="795-21-00587_91930"/>
    <x v="234"/>
    <s v="주식회사 레스버터(LESSBUTTER Inc.)"/>
    <x v="1"/>
    <s v="마담"/>
    <s v="줄리노브(July.Nov)"/>
    <s v="525101"/>
    <s v="도매 및 소매업"/>
    <n v="83573"/>
    <n v="8357"/>
    <n v="0"/>
    <x v="181"/>
    <s v="K00007577"/>
    <s v="1637"/>
    <s v="승인거래"/>
    <s v="공제"/>
  </r>
  <r>
    <s v="101-85-43600_202800"/>
    <x v="235"/>
    <s v="주식회사 레스버터(LESSBUTTER Inc.)"/>
    <x v="25"/>
    <s v="공식몰"/>
    <s v="삼성물산(주)패션부문"/>
    <s v="181201"/>
    <s v="제조업"/>
    <n v="184364"/>
    <n v="18436"/>
    <n v="0"/>
    <x v="182"/>
    <s v="101230153"/>
    <s v="1637"/>
    <s v="승인거래"/>
    <s v="공제"/>
  </r>
  <r>
    <s v="101-85-43600_202300"/>
    <x v="236"/>
    <s v="주식회사 레스버터(LESSBUTTER Inc.)"/>
    <x v="25"/>
    <s v="공식몰"/>
    <s v="삼성물산(주)패션부문"/>
    <s v="181201"/>
    <s v="제조업"/>
    <n v="183909"/>
    <n v="18391"/>
    <n v="0"/>
    <x v="183"/>
    <s v="103261211"/>
    <s v="1637"/>
    <s v="취소거래"/>
    <s v="공제"/>
  </r>
  <r>
    <s v="101-85-43600_204800"/>
    <x v="237"/>
    <s v="주식회사 레스버터(LESSBUTTER Inc.)"/>
    <x v="25"/>
    <s v="공식몰"/>
    <s v="삼성물산(주)패션부문"/>
    <s v="181201"/>
    <s v="제조업"/>
    <n v="186182"/>
    <n v="18618"/>
    <n v="0"/>
    <x v="184"/>
    <s v="101405564"/>
    <s v="1637"/>
    <s v="승인거래"/>
    <s v="공제"/>
  </r>
  <r>
    <s v="211-87-87724_53460"/>
    <x v="238"/>
    <s v="주식회사 레스버터(LESSBUTTER Inc.)"/>
    <x v="26"/>
    <s v="공식몰"/>
    <s v="주식회사 LF"/>
    <s v="181201"/>
    <s v="제조"/>
    <n v="48600"/>
    <n v="4860"/>
    <n v="0"/>
    <x v="185"/>
    <s v="267763192"/>
    <s v="1637"/>
    <s v="승인거래"/>
    <s v="공제"/>
  </r>
  <r>
    <s v="211-87-87724_62370"/>
    <x v="239"/>
    <s v="주식회사 레스버터(LESSBUTTER Inc.)"/>
    <x v="26"/>
    <s v="공식몰"/>
    <s v="주식회사 LF"/>
    <s v="181201"/>
    <s v="제조"/>
    <n v="56700"/>
    <n v="5670"/>
    <n v="0"/>
    <x v="186"/>
    <s v="265315852"/>
    <s v="1637"/>
    <s v="승인거래"/>
    <s v="공제"/>
  </r>
  <r>
    <s v="211-87-87724_31230"/>
    <x v="240"/>
    <s v="주식회사 레스버터(LESSBUTTER Inc.)"/>
    <x v="26"/>
    <s v="공식몰"/>
    <s v="주식회사 LF"/>
    <s v="181201"/>
    <s v="제조"/>
    <n v="28391"/>
    <n v="2839"/>
    <n v="0"/>
    <x v="187"/>
    <s v="265138070"/>
    <s v="1637"/>
    <s v="취소거래"/>
    <s v="공제"/>
  </r>
  <r>
    <s v="211-87-87724_31230"/>
    <x v="241"/>
    <s v="주식회사 레스버터(LESSBUTTER Inc.)"/>
    <x v="26"/>
    <s v="공식몰"/>
    <s v="주식회사 LF"/>
    <s v="181201"/>
    <s v="제조"/>
    <n v="28391"/>
    <n v="2839"/>
    <n v="0"/>
    <x v="187"/>
    <s v="265050284"/>
    <s v="1637"/>
    <s v="승인거래"/>
    <s v="공제"/>
  </r>
  <r>
    <s v="569-86-01308_253648"/>
    <x v="242"/>
    <s v="주식회사 레스버터(LESSBUTTER Inc.)"/>
    <x v="27"/>
    <s v="공식몰"/>
    <s v="주식회사 바바더닷컴"/>
    <s v="525101"/>
    <s v="소매업"/>
    <n v="230589"/>
    <n v="23059"/>
    <n v="0"/>
    <x v="188"/>
    <s v="591939378"/>
    <s v="1637"/>
    <s v="승인거래"/>
    <s v="공제"/>
  </r>
  <r>
    <s v="569-86-01308_118212"/>
    <x v="243"/>
    <s v="주식회사 레스버터(LESSBUTTER Inc.)"/>
    <x v="27"/>
    <s v="공식몰"/>
    <s v="주식회사 바바더닷컴"/>
    <s v="525101"/>
    <s v="소매업"/>
    <n v="107466"/>
    <n v="10746"/>
    <n v="0"/>
    <x v="189"/>
    <s v="591696760"/>
    <s v="1637"/>
    <s v="취소거래"/>
    <s v="공제"/>
  </r>
  <r>
    <s v="569-86-01308_342144"/>
    <x v="244"/>
    <s v="주식회사 레스버터(LESSBUTTER Inc.)"/>
    <x v="27"/>
    <s v="공식몰"/>
    <s v="주식회사 바바더닷컴"/>
    <s v="525101"/>
    <s v="소매업"/>
    <n v="311040"/>
    <n v="31104"/>
    <n v="0"/>
    <x v="190"/>
    <s v="590774184"/>
    <s v="1637"/>
    <s v="승인거래"/>
    <s v="공제"/>
  </r>
  <r>
    <s v="569-86-01308_582714"/>
    <x v="245"/>
    <s v="주식회사 레스버터(LESSBUTTER Inc.)"/>
    <x v="27"/>
    <s v="공식몰"/>
    <s v="주식회사 바바더닷컴"/>
    <s v="525101"/>
    <s v="소매업"/>
    <n v="529740"/>
    <n v="52974"/>
    <n v="0"/>
    <x v="191"/>
    <s v="590675957"/>
    <s v="1637"/>
    <s v="승인거래"/>
    <s v="공제"/>
  </r>
  <r>
    <s v="569-86-01308_266765"/>
    <x v="246"/>
    <s v="주식회사 레스버터(LESSBUTTER Inc.)"/>
    <x v="27"/>
    <s v="공식몰"/>
    <s v="주식회사 바바더닷컴"/>
    <s v="525101"/>
    <s v="소매업"/>
    <n v="242513"/>
    <n v="24252"/>
    <n v="0"/>
    <x v="192"/>
    <s v="590606954"/>
    <s v="1637"/>
    <s v="승인거래"/>
    <s v="공제"/>
  </r>
  <r>
    <s v="569-86-01308_240035"/>
    <x v="247"/>
    <s v="주식회사 레스버터(LESSBUTTER Inc.)"/>
    <x v="27"/>
    <s v="공식몰"/>
    <s v="주식회사 바바더닷컴"/>
    <s v="525101"/>
    <s v="소매업"/>
    <n v="218213"/>
    <n v="21822"/>
    <n v="0"/>
    <x v="193"/>
    <s v="590605398"/>
    <s v="1637"/>
    <s v="승인거래"/>
    <s v="공제"/>
  </r>
  <r>
    <s v="569-86-01308_261765"/>
    <x v="248"/>
    <s v="주식회사 레스버터(LESSBUTTER Inc.)"/>
    <x v="27"/>
    <s v="공식몰"/>
    <s v="주식회사 바바더닷컴"/>
    <s v="525101"/>
    <s v="소매업"/>
    <n v="237968"/>
    <n v="23797"/>
    <n v="0"/>
    <x v="194"/>
    <s v="590604460"/>
    <s v="1637"/>
    <s v="승인거래"/>
    <s v="공제"/>
  </r>
  <r>
    <s v="569-86-01308_350460"/>
    <x v="249"/>
    <s v="주식회사 레스버터(LESSBUTTER Inc.)"/>
    <x v="27"/>
    <s v="공식몰"/>
    <s v="주식회사 바바더닷컴"/>
    <s v="525101"/>
    <s v="소매업"/>
    <n v="318600"/>
    <n v="31860"/>
    <n v="0"/>
    <x v="195"/>
    <s v="591921635"/>
    <s v="1637"/>
    <s v="승인거래"/>
    <s v="공제"/>
  </r>
  <r>
    <s v="569-86-01308_184024"/>
    <x v="250"/>
    <s v="주식회사 레스버터(LESSBUTTER Inc.)"/>
    <x v="27"/>
    <s v="공식몰"/>
    <s v="주식회사 바바더닷컴"/>
    <s v="525101"/>
    <s v="소매업"/>
    <n v="167294"/>
    <n v="16730"/>
    <n v="0"/>
    <x v="196"/>
    <s v="591678829"/>
    <s v="1637"/>
    <s v="승인거래"/>
    <s v="공제"/>
  </r>
  <r>
    <s v="569-86-01308_313186"/>
    <x v="251"/>
    <s v="주식회사 레스버터(LESSBUTTER Inc.)"/>
    <x v="27"/>
    <s v="공식몰"/>
    <s v="주식회사 바바더닷컴"/>
    <s v="525101"/>
    <s v="소매업"/>
    <n v="284714"/>
    <n v="28472"/>
    <n v="0"/>
    <x v="197"/>
    <s v="591246588"/>
    <s v="1637"/>
    <s v="승인거래"/>
    <s v="공제"/>
  </r>
  <r>
    <s v="569-86-01308_77220"/>
    <x v="252"/>
    <s v="주식회사 레스버터(LESSBUTTER Inc.)"/>
    <x v="27"/>
    <s v="공식몰"/>
    <s v="주식회사 바바더닷컴"/>
    <s v="525101"/>
    <s v="소매업"/>
    <n v="70200"/>
    <n v="7020"/>
    <n v="0"/>
    <x v="198"/>
    <s v="591654077"/>
    <s v="1637"/>
    <s v="승인거래"/>
    <s v="공제"/>
  </r>
  <r>
    <s v="214-81-98102_159600"/>
    <x v="253"/>
    <s v="주식회사 레스버터(LESSBUTTER Inc.)"/>
    <x v="28"/>
    <s v="공식몰"/>
    <s v="주식회사 시선인터내셔널"/>
    <s v="181206"/>
    <s v="제조업"/>
    <n v="145091"/>
    <n v="14509"/>
    <n v="0"/>
    <x v="199"/>
    <s v="265238864"/>
    <s v="1637"/>
    <s v="승인거래"/>
    <s v="공제"/>
  </r>
  <r>
    <s v="214-81-98102_113400"/>
    <x v="254"/>
    <s v="주식회사 레스버터(LESSBUTTER Inc.)"/>
    <x v="28"/>
    <s v="공식몰"/>
    <s v="주식회사 시선인터내셔널"/>
    <s v="181206"/>
    <s v="제조업"/>
    <n v="103091"/>
    <n v="10309"/>
    <n v="0"/>
    <x v="200"/>
    <s v="265234948"/>
    <s v="1637"/>
    <s v="취소거래"/>
    <s v="공제"/>
  </r>
  <r>
    <s v="214-81-98102_5000"/>
    <x v="254"/>
    <s v="주식회사 레스버터(LESSBUTTER Inc.)"/>
    <x v="28"/>
    <s v="공식몰"/>
    <s v="주식회사 시선인터내셔널"/>
    <s v="181206"/>
    <s v="제조업"/>
    <n v="4545"/>
    <n v="455"/>
    <n v="0"/>
    <x v="4"/>
    <s v="265234950"/>
    <s v="1637"/>
    <s v="승인거래"/>
    <s v="공제"/>
  </r>
  <r>
    <s v="339-20-00454_85800"/>
    <x v="255"/>
    <s v="주식회사 레스버터(LESSBUTTER Inc.)"/>
    <x v="2"/>
    <s v="마담"/>
    <s v="홀릭"/>
    <s v="525101"/>
    <s v="도소매"/>
    <n v="78000"/>
    <n v="7800"/>
    <n v="0"/>
    <x v="114"/>
    <s v="K00021691"/>
    <s v="1637"/>
    <s v="승인거래"/>
    <s v="공제"/>
  </r>
  <r>
    <s v="214-81-98102_113400"/>
    <x v="256"/>
    <s v="주식회사 레스버터(LESSBUTTER Inc.)"/>
    <x v="28"/>
    <s v="공식몰"/>
    <s v="주식회사 시선인터내셔널"/>
    <s v="181206"/>
    <s v="제조업"/>
    <n v="103091"/>
    <n v="10309"/>
    <n v="0"/>
    <x v="200"/>
    <s v="269291496"/>
    <s v="1637"/>
    <s v="승인거래"/>
    <s v="공제"/>
  </r>
  <r>
    <s v="214-81-98102_113400"/>
    <x v="257"/>
    <s v="주식회사 레스버터(LESSBUTTER Inc.)"/>
    <x v="28"/>
    <s v="공식몰"/>
    <s v="주식회사 시선인터내셔널"/>
    <s v="181206"/>
    <s v="제조업"/>
    <n v="103091"/>
    <n v="10309"/>
    <n v="0"/>
    <x v="200"/>
    <s v="268786162"/>
    <s v="1637"/>
    <s v="승인거래"/>
    <s v="공제"/>
  </r>
  <r>
    <s v="545-06-00368_199900"/>
    <x v="258"/>
    <s v="주식회사 레스버터(LESSBUTTER Inc.)"/>
    <x v="14"/>
    <s v="마담"/>
    <s v="해바라기"/>
    <s v="525102"/>
    <s v="도매 및 소매업"/>
    <n v="181727"/>
    <n v="18173"/>
    <n v="0"/>
    <x v="161"/>
    <s v="K00050454"/>
    <s v="1637"/>
    <s v="승인거래"/>
    <s v="공제"/>
  </r>
  <r>
    <s v="214-81-98102_294500"/>
    <x v="259"/>
    <s v="주식회사 레스버터(LESSBUTTER Inc.)"/>
    <x v="28"/>
    <s v="공식몰"/>
    <s v="주식회사 시선인터내셔널"/>
    <s v="181206"/>
    <s v="제조업"/>
    <n v="267727"/>
    <n v="26773"/>
    <n v="0"/>
    <x v="201"/>
    <s v="268671060"/>
    <s v="1637"/>
    <s v="승인거래"/>
    <s v="공제"/>
  </r>
  <r>
    <s v="368-04-00243_89620"/>
    <x v="260"/>
    <s v="주식회사 레스버터(LESSBUTTER Inc.)"/>
    <x v="19"/>
    <s v="마담"/>
    <s v="썬플라워"/>
    <s v="525103"/>
    <s v="도소매"/>
    <n v="81473"/>
    <n v="8147"/>
    <n v="0"/>
    <x v="202"/>
    <s v="K00002343"/>
    <s v="1637"/>
    <s v="승인거래"/>
    <s v="공제"/>
  </r>
  <r>
    <s v="693-18-00184_101175"/>
    <x v="261"/>
    <s v="주식회사 레스버터(LESSBUTTER Inc.)"/>
    <x v="5"/>
    <s v="마담"/>
    <s v="제이에이치"/>
    <s v="525102"/>
    <s v="도매 및 소매업"/>
    <n v="91977"/>
    <n v="9198"/>
    <n v="0"/>
    <x v="203"/>
    <s v="K00227051"/>
    <s v="1637"/>
    <s v="승인거래"/>
    <s v="공제"/>
  </r>
  <r>
    <s v="545-06-00368_133350"/>
    <x v="262"/>
    <s v="주식회사 레스버터(LESSBUTTER Inc.)"/>
    <x v="14"/>
    <s v="마담"/>
    <s v="해바라기"/>
    <s v="525102"/>
    <s v="도매 및 소매업"/>
    <n v="121227"/>
    <n v="12123"/>
    <n v="0"/>
    <x v="164"/>
    <s v="K00226013"/>
    <s v="1637"/>
    <s v="승인거래"/>
    <s v="공제"/>
  </r>
  <r>
    <s v="339-20-00454_75800"/>
    <x v="263"/>
    <s v="주식회사 레스버터(LESSBUTTER Inc.)"/>
    <x v="2"/>
    <s v="마담"/>
    <s v="홀릭"/>
    <s v="525101"/>
    <s v="도소매"/>
    <n v="68909"/>
    <n v="6891"/>
    <n v="0"/>
    <x v="204"/>
    <s v="K00180800"/>
    <s v="1637"/>
    <s v="승인거래"/>
    <s v="공제"/>
  </r>
  <r>
    <s v="367-07-00159_68830"/>
    <x v="264"/>
    <s v="주식회사 레스버터(LESSBUTTER Inc.)"/>
    <x v="7"/>
    <s v="마담"/>
    <s v="해바라기"/>
    <s v="525103"/>
    <s v="소매업"/>
    <n v="62573"/>
    <n v="6257"/>
    <n v="0"/>
    <x v="205"/>
    <s v="K00025771"/>
    <s v="1637"/>
    <s v="승인거래"/>
    <s v="공제"/>
  </r>
  <r>
    <s v="653-20-00248_122620"/>
    <x v="265"/>
    <s v="주식회사 레스버터(LESSBUTTER Inc.)"/>
    <x v="6"/>
    <s v="마담"/>
    <s v="짜니"/>
    <s v="525103"/>
    <s v="소매"/>
    <n v="111473"/>
    <n v="11147"/>
    <n v="0"/>
    <x v="206"/>
    <s v="K00049984"/>
    <s v="1637"/>
    <s v="승인거래"/>
    <s v="공제"/>
  </r>
  <r>
    <s v="653-20-00248_55500"/>
    <x v="266"/>
    <s v="주식회사 레스버터(LESSBUTTER Inc.)"/>
    <x v="6"/>
    <s v="마담"/>
    <s v="짜니"/>
    <s v="525103"/>
    <s v="소매"/>
    <n v="50455"/>
    <n v="5045"/>
    <n v="0"/>
    <x v="207"/>
    <s v="K00049980"/>
    <s v="1637"/>
    <s v="승인거래"/>
    <s v="공제"/>
  </r>
  <r>
    <s v="777-86-01189_51600"/>
    <x v="267"/>
    <s v="주식회사 레스버터(LESSBUTTER Inc.)"/>
    <x v="29"/>
    <s v="공식몰"/>
    <s v="주식회사 이터널그룹"/>
    <s v="191202"/>
    <s v="제조업"/>
    <n v="46909"/>
    <n v="4691"/>
    <n v="0"/>
    <x v="208"/>
    <s v="269764492"/>
    <s v="1637"/>
    <s v="승인거래"/>
    <s v="공제"/>
  </r>
  <r>
    <s v="457-16-00207_126750"/>
    <x v="268"/>
    <s v="주식회사 레스버터(LESSBUTTER Inc.)"/>
    <x v="4"/>
    <s v="마담"/>
    <s v="대구매니져"/>
    <s v="525103"/>
    <s v="소매"/>
    <n v="115227"/>
    <n v="11523"/>
    <n v="0"/>
    <x v="209"/>
    <s v="K00098502"/>
    <s v="1637"/>
    <s v="승인거래"/>
    <s v="공제"/>
  </r>
  <r>
    <s v="457-16-00207_101830"/>
    <x v="269"/>
    <s v="주식회사 레스버터(LESSBUTTER Inc.)"/>
    <x v="4"/>
    <s v="마담"/>
    <s v="대구매니져"/>
    <s v="525103"/>
    <s v="소매"/>
    <n v="92573"/>
    <n v="9257"/>
    <n v="0"/>
    <x v="210"/>
    <s v="K00098419"/>
    <s v="1637"/>
    <s v="승인거래"/>
    <s v="공제"/>
  </r>
  <r>
    <s v="367-07-00159_90450"/>
    <x v="270"/>
    <s v="주식회사 레스버터(LESSBUTTER Inc.)"/>
    <x v="7"/>
    <s v="마담"/>
    <s v="해바라기"/>
    <s v="525103"/>
    <s v="소매업"/>
    <n v="82227"/>
    <n v="8223"/>
    <n v="0"/>
    <x v="211"/>
    <s v="K00056196"/>
    <s v="1637"/>
    <s v="승인거래"/>
    <s v="공제"/>
  </r>
  <r>
    <s v="130-15-98565_38000"/>
    <x v="271"/>
    <s v="주식회사 레스버터(LESSBUTTER Inc.)"/>
    <x v="30"/>
    <s v="공식몰"/>
    <s v="참좋은박스"/>
    <s v="513415"/>
    <s v="도매　"/>
    <n v="34545"/>
    <n v="3455"/>
    <n v="0"/>
    <x v="22"/>
    <s v="093013765"/>
    <s v="1637"/>
    <s v="승인거래"/>
    <s v="공제"/>
  </r>
  <r>
    <s v="120-88-00767_9800"/>
    <x v="272"/>
    <s v="주식회사 레스버터(LESSBUTTER Inc.)"/>
    <x v="31"/>
    <s v="공식몰"/>
    <s v="쿠팡 주식회사"/>
    <s v="525102"/>
    <s v="도소매"/>
    <n v="8909"/>
    <n v="891"/>
    <n v="0"/>
    <x v="212"/>
    <s v="590448781"/>
    <s v="1637"/>
    <s v="취소거래"/>
    <s v="공제"/>
  </r>
  <r>
    <s v="120-88-00767_144800"/>
    <x v="273"/>
    <s v="주식회사 레스버터(LESSBUTTER Inc.)"/>
    <x v="31"/>
    <s v="공식몰"/>
    <s v="쿠팡 주식회사"/>
    <s v="525102"/>
    <s v="도소매"/>
    <n v="131636"/>
    <n v="13164"/>
    <n v="0"/>
    <x v="213"/>
    <s v="591345447"/>
    <s v="1637"/>
    <s v="승인거래"/>
    <s v="공제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43E8C-0BBA-134F-947A-AD77808F9311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22" firstHeaderRow="1" firstDataRow="3" firstDataCol="1"/>
  <pivotFields count="30">
    <pivotField showAll="0"/>
    <pivotField axis="axisCol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41" showAll="0"/>
    <pivotField numFmtId="41" showAll="0"/>
    <pivotField numFmtId="41" showAll="0">
      <items count="156">
        <item x="64"/>
        <item x="23"/>
        <item x="61"/>
        <item x="102"/>
        <item x="85"/>
        <item x="100"/>
        <item x="15"/>
        <item x="4"/>
        <item x="0"/>
        <item x="106"/>
        <item x="5"/>
        <item x="107"/>
        <item x="150"/>
        <item x="137"/>
        <item x="16"/>
        <item x="17"/>
        <item x="113"/>
        <item x="50"/>
        <item x="9"/>
        <item x="135"/>
        <item x="40"/>
        <item x="3"/>
        <item x="125"/>
        <item x="43"/>
        <item x="34"/>
        <item x="76"/>
        <item x="111"/>
        <item x="87"/>
        <item x="127"/>
        <item x="60"/>
        <item x="1"/>
        <item x="44"/>
        <item x="55"/>
        <item x="134"/>
        <item x="59"/>
        <item x="47"/>
        <item x="80"/>
        <item x="77"/>
        <item x="84"/>
        <item x="154"/>
        <item x="82"/>
        <item x="45"/>
        <item x="51"/>
        <item x="74"/>
        <item x="48"/>
        <item x="26"/>
        <item x="149"/>
        <item x="98"/>
        <item x="56"/>
        <item x="72"/>
        <item x="39"/>
        <item x="49"/>
        <item x="13"/>
        <item x="53"/>
        <item x="6"/>
        <item x="31"/>
        <item x="121"/>
        <item x="33"/>
        <item x="88"/>
        <item x="108"/>
        <item x="136"/>
        <item x="90"/>
        <item x="112"/>
        <item x="58"/>
        <item x="99"/>
        <item x="38"/>
        <item x="114"/>
        <item x="81"/>
        <item x="19"/>
        <item x="97"/>
        <item x="128"/>
        <item x="42"/>
        <item x="115"/>
        <item x="41"/>
        <item x="110"/>
        <item x="152"/>
        <item x="36"/>
        <item x="35"/>
        <item x="37"/>
        <item x="83"/>
        <item x="86"/>
        <item x="67"/>
        <item x="29"/>
        <item x="70"/>
        <item x="73"/>
        <item x="12"/>
        <item x="122"/>
        <item x="123"/>
        <item x="147"/>
        <item x="92"/>
        <item x="91"/>
        <item x="57"/>
        <item x="93"/>
        <item x="119"/>
        <item x="27"/>
        <item x="11"/>
        <item x="25"/>
        <item x="89"/>
        <item x="52"/>
        <item x="8"/>
        <item x="109"/>
        <item x="120"/>
        <item x="126"/>
        <item x="138"/>
        <item x="71"/>
        <item x="68"/>
        <item x="118"/>
        <item x="103"/>
        <item x="2"/>
        <item x="133"/>
        <item x="148"/>
        <item x="146"/>
        <item x="75"/>
        <item x="96"/>
        <item x="22"/>
        <item x="7"/>
        <item x="18"/>
        <item x="78"/>
        <item x="66"/>
        <item x="153"/>
        <item x="69"/>
        <item x="54"/>
        <item x="130"/>
        <item x="144"/>
        <item x="129"/>
        <item x="124"/>
        <item x="142"/>
        <item x="28"/>
        <item x="30"/>
        <item x="131"/>
        <item x="94"/>
        <item x="95"/>
        <item x="104"/>
        <item x="63"/>
        <item x="132"/>
        <item x="105"/>
        <item x="79"/>
        <item x="32"/>
        <item x="145"/>
        <item x="21"/>
        <item x="46"/>
        <item x="14"/>
        <item x="101"/>
        <item x="141"/>
        <item x="139"/>
        <item x="140"/>
        <item x="143"/>
        <item x="62"/>
        <item x="116"/>
        <item x="10"/>
        <item x="24"/>
        <item x="65"/>
        <item x="151"/>
        <item x="20"/>
        <item x="1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29"/>
    <field x="1"/>
  </colFields>
  <colItems count="4">
    <i>
      <x v="9"/>
    </i>
    <i>
      <x v="10"/>
    </i>
    <i>
      <x v="11"/>
    </i>
    <i t="grand">
      <x/>
    </i>
  </colItems>
  <dataFields count="1">
    <dataField name="Sum of 출금" fld="2" baseField="0" baseItem="0"/>
  </dataFields>
  <formats count="8">
    <format dxfId="7">
      <pivotArea collapsedLevelsAreSubtotals="1" fieldPosition="0">
        <references count="1">
          <reference field="12" count="1">
            <x v="10"/>
          </reference>
        </references>
      </pivotArea>
    </format>
    <format dxfId="6">
      <pivotArea dataOnly="0" labelOnly="1" fieldPosition="0">
        <references count="1">
          <reference field="12" count="1">
            <x v="10"/>
          </reference>
        </references>
      </pivotArea>
    </format>
    <format dxfId="5">
      <pivotArea collapsedLevelsAreSubtotals="1" fieldPosition="0">
        <references count="1">
          <reference field="12" count="1">
            <x v="9"/>
          </reference>
        </references>
      </pivotArea>
    </format>
    <format dxfId="4">
      <pivotArea dataOnly="0" labelOnly="1" fieldPosition="0">
        <references count="1">
          <reference field="12" count="1">
            <x v="9"/>
          </reference>
        </references>
      </pivotArea>
    </format>
    <format dxfId="3">
      <pivotArea collapsedLevelsAreSubtotals="1" fieldPosition="0">
        <references count="1">
          <reference field="12" count="1">
            <x v="8"/>
          </reference>
        </references>
      </pivotArea>
    </format>
    <format dxfId="2">
      <pivotArea dataOnly="0" labelOnly="1" fieldPosition="0">
        <references count="1">
          <reference field="12" count="1">
            <x v="8"/>
          </reference>
        </references>
      </pivotArea>
    </format>
    <format dxfId="1">
      <pivotArea collapsedLevelsAreSubtotals="1" fieldPosition="0">
        <references count="1">
          <reference field="12" count="1">
            <x v="13"/>
          </reference>
        </references>
      </pivotArea>
    </format>
    <format dxfId="0">
      <pivotArea dataOnly="0" labelOnly="1" fieldPosition="0">
        <references count="1">
          <reference field="12" count="1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FEBD1-6325-2B44-828F-96EAD6A5647E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34" firstHeaderRow="1" firstDataRow="1" firstDataCol="1"/>
  <pivotFields count="16">
    <pivotField showAll="0"/>
    <pivotField showAll="0">
      <items count="275">
        <item x="252"/>
        <item x="93"/>
        <item x="225"/>
        <item x="270"/>
        <item x="269"/>
        <item x="268"/>
        <item x="181"/>
        <item x="266"/>
        <item x="265"/>
        <item x="264"/>
        <item x="263"/>
        <item x="262"/>
        <item x="261"/>
        <item x="260"/>
        <item x="224"/>
        <item x="258"/>
        <item x="233"/>
        <item x="175"/>
        <item x="255"/>
        <item x="129"/>
        <item x="92"/>
        <item x="223"/>
        <item x="91"/>
        <item x="174"/>
        <item x="82"/>
        <item x="232"/>
        <item x="172"/>
        <item x="231"/>
        <item x="222"/>
        <item x="81"/>
        <item x="160"/>
        <item x="128"/>
        <item x="237"/>
        <item x="251"/>
        <item x="221"/>
        <item x="230"/>
        <item x="273"/>
        <item x="159"/>
        <item x="127"/>
        <item x="234"/>
        <item x="158"/>
        <item x="157"/>
        <item x="80"/>
        <item x="267"/>
        <item x="79"/>
        <item x="241"/>
        <item x="156"/>
        <item x="226"/>
        <item x="220"/>
        <item x="240"/>
        <item x="155"/>
        <item x="239"/>
        <item x="78"/>
        <item x="126"/>
        <item x="219"/>
        <item x="58"/>
        <item x="216"/>
        <item x="215"/>
        <item x="214"/>
        <item x="213"/>
        <item x="271"/>
        <item x="140"/>
        <item x="218"/>
        <item x="57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56"/>
        <item x="195"/>
        <item x="194"/>
        <item x="193"/>
        <item x="217"/>
        <item x="47"/>
        <item x="46"/>
        <item x="19"/>
        <item x="139"/>
        <item x="187"/>
        <item x="186"/>
        <item x="185"/>
        <item x="184"/>
        <item x="183"/>
        <item x="138"/>
        <item x="18"/>
        <item x="180"/>
        <item x="179"/>
        <item x="178"/>
        <item x="177"/>
        <item x="176"/>
        <item x="137"/>
        <item x="236"/>
        <item x="173"/>
        <item x="17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212"/>
        <item x="6"/>
        <item x="211"/>
        <item x="210"/>
        <item x="250"/>
        <item x="12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36"/>
        <item x="5"/>
        <item x="249"/>
        <item x="124"/>
        <item x="4"/>
        <item x="123"/>
        <item x="132"/>
        <item x="131"/>
        <item x="3"/>
        <item x="135"/>
        <item x="272"/>
        <item x="209"/>
        <item x="208"/>
        <item x="122"/>
        <item x="248"/>
        <item x="247"/>
        <item x="246"/>
        <item x="245"/>
        <item x="182"/>
        <item x="196"/>
        <item x="2"/>
        <item x="244"/>
        <item x="238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92"/>
        <item x="99"/>
        <item x="98"/>
        <item x="97"/>
        <item x="96"/>
        <item x="121"/>
        <item x="227"/>
        <item x="120"/>
        <item x="229"/>
        <item x="191"/>
        <item x="1"/>
        <item x="235"/>
        <item x="90"/>
        <item x="89"/>
        <item x="88"/>
        <item x="87"/>
        <item x="86"/>
        <item x="85"/>
        <item x="84"/>
        <item x="83"/>
        <item x="259"/>
        <item x="190"/>
        <item x="257"/>
        <item x="0"/>
        <item x="130"/>
        <item x="11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256"/>
        <item x="228"/>
        <item x="118"/>
        <item x="189"/>
        <item x="55"/>
        <item x="54"/>
        <item x="53"/>
        <item x="52"/>
        <item x="51"/>
        <item x="50"/>
        <item x="49"/>
        <item x="48"/>
        <item x="117"/>
        <item x="11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00"/>
        <item x="95"/>
        <item x="16"/>
        <item x="15"/>
        <item x="14"/>
        <item x="13"/>
        <item x="12"/>
        <item x="11"/>
        <item x="10"/>
        <item x="9"/>
        <item x="8"/>
        <item x="7"/>
        <item x="243"/>
        <item x="133"/>
        <item x="94"/>
        <item x="254"/>
        <item x="253"/>
        <item x="242"/>
        <item x="134"/>
        <item x="188"/>
        <item t="default"/>
      </items>
    </pivotField>
    <pivotField showAll="0"/>
    <pivotField axis="axisRow" showAll="0">
      <items count="33">
        <item x="25"/>
        <item x="22"/>
        <item x="0"/>
        <item x="13"/>
        <item x="24"/>
        <item x="31"/>
        <item x="30"/>
        <item x="21"/>
        <item x="16"/>
        <item x="9"/>
        <item x="20"/>
        <item x="15"/>
        <item x="23"/>
        <item x="26"/>
        <item x="28"/>
        <item x="8"/>
        <item x="10"/>
        <item x="2"/>
        <item x="7"/>
        <item x="19"/>
        <item x="4"/>
        <item x="3"/>
        <item x="14"/>
        <item x="27"/>
        <item x="11"/>
        <item x="6"/>
        <item x="12"/>
        <item x="5"/>
        <item x="17"/>
        <item x="18"/>
        <item x="29"/>
        <item x="1"/>
        <item t="default"/>
      </items>
    </pivotField>
    <pivotField showAll="0"/>
    <pivotField showAll="0"/>
    <pivotField showAll="0"/>
    <pivotField showAll="0"/>
    <pivotField numFmtId="3" showAll="0"/>
    <pivotField numFmtId="3" showAll="0"/>
    <pivotField numFmtId="3" showAll="0"/>
    <pivotField dataField="1" numFmtId="3" showAll="0">
      <items count="215">
        <item x="4"/>
        <item x="167"/>
        <item x="212"/>
        <item x="176"/>
        <item x="178"/>
        <item x="187"/>
        <item x="154"/>
        <item x="109"/>
        <item x="22"/>
        <item x="129"/>
        <item x="111"/>
        <item x="179"/>
        <item x="142"/>
        <item x="140"/>
        <item x="112"/>
        <item x="153"/>
        <item x="103"/>
        <item x="69"/>
        <item x="125"/>
        <item x="208"/>
        <item x="185"/>
        <item x="123"/>
        <item x="61"/>
        <item x="207"/>
        <item x="56"/>
        <item x="168"/>
        <item x="86"/>
        <item x="136"/>
        <item x="186"/>
        <item x="16"/>
        <item x="166"/>
        <item x="127"/>
        <item x="180"/>
        <item x="171"/>
        <item x="175"/>
        <item x="158"/>
        <item x="143"/>
        <item x="205"/>
        <item x="124"/>
        <item x="113"/>
        <item x="152"/>
        <item x="55"/>
        <item x="38"/>
        <item x="101"/>
        <item x="204"/>
        <item x="126"/>
        <item x="146"/>
        <item x="198"/>
        <item x="13"/>
        <item x="110"/>
        <item x="138"/>
        <item x="147"/>
        <item x="114"/>
        <item x="118"/>
        <item x="11"/>
        <item x="202"/>
        <item x="211"/>
        <item x="40"/>
        <item x="181"/>
        <item x="36"/>
        <item x="14"/>
        <item x="104"/>
        <item x="102"/>
        <item x="120"/>
        <item x="8"/>
        <item x="12"/>
        <item x="7"/>
        <item x="203"/>
        <item x="210"/>
        <item x="150"/>
        <item x="119"/>
        <item x="10"/>
        <item x="122"/>
        <item x="63"/>
        <item x="70"/>
        <item x="116"/>
        <item x="59"/>
        <item x="200"/>
        <item x="92"/>
        <item x="85"/>
        <item x="53"/>
        <item x="189"/>
        <item x="132"/>
        <item x="177"/>
        <item x="33"/>
        <item x="23"/>
        <item x="206"/>
        <item x="32"/>
        <item x="68"/>
        <item x="115"/>
        <item x="209"/>
        <item x="156"/>
        <item x="67"/>
        <item x="42"/>
        <item x="95"/>
        <item x="164"/>
        <item x="24"/>
        <item x="165"/>
        <item x="145"/>
        <item x="17"/>
        <item x="76"/>
        <item x="213"/>
        <item x="58"/>
        <item x="134"/>
        <item x="35"/>
        <item x="18"/>
        <item x="157"/>
        <item x="155"/>
        <item x="41"/>
        <item x="39"/>
        <item x="172"/>
        <item x="199"/>
        <item x="49"/>
        <item x="128"/>
        <item x="81"/>
        <item x="47"/>
        <item x="1"/>
        <item x="148"/>
        <item x="66"/>
        <item x="20"/>
        <item x="44"/>
        <item x="151"/>
        <item x="89"/>
        <item x="88"/>
        <item x="174"/>
        <item x="196"/>
        <item x="162"/>
        <item x="30"/>
        <item x="31"/>
        <item x="78"/>
        <item x="29"/>
        <item x="161"/>
        <item x="37"/>
        <item x="21"/>
        <item x="183"/>
        <item x="182"/>
        <item x="184"/>
        <item x="77"/>
        <item x="96"/>
        <item x="9"/>
        <item x="121"/>
        <item x="57"/>
        <item x="90"/>
        <item x="84"/>
        <item x="43"/>
        <item x="34"/>
        <item x="25"/>
        <item x="91"/>
        <item x="107"/>
        <item x="193"/>
        <item x="60"/>
        <item x="144"/>
        <item x="149"/>
        <item x="159"/>
        <item x="188"/>
        <item x="160"/>
        <item x="5"/>
        <item x="194"/>
        <item x="135"/>
        <item x="26"/>
        <item x="192"/>
        <item x="52"/>
        <item x="173"/>
        <item x="62"/>
        <item x="141"/>
        <item x="105"/>
        <item x="100"/>
        <item x="50"/>
        <item x="201"/>
        <item x="133"/>
        <item x="48"/>
        <item x="117"/>
        <item x="45"/>
        <item x="130"/>
        <item x="97"/>
        <item x="46"/>
        <item x="87"/>
        <item x="73"/>
        <item x="80"/>
        <item x="82"/>
        <item x="108"/>
        <item x="93"/>
        <item x="197"/>
        <item x="2"/>
        <item x="27"/>
        <item x="28"/>
        <item x="51"/>
        <item x="94"/>
        <item x="0"/>
        <item x="71"/>
        <item x="190"/>
        <item x="195"/>
        <item x="170"/>
        <item x="3"/>
        <item x="6"/>
        <item x="79"/>
        <item x="163"/>
        <item x="15"/>
        <item x="64"/>
        <item x="54"/>
        <item x="99"/>
        <item x="83"/>
        <item x="19"/>
        <item x="72"/>
        <item x="169"/>
        <item x="98"/>
        <item x="75"/>
        <item x="74"/>
        <item x="131"/>
        <item x="106"/>
        <item x="191"/>
        <item x="65"/>
        <item x="137"/>
        <item x="139"/>
        <item t="default"/>
      </items>
    </pivotField>
    <pivotField showAll="0"/>
    <pivotField showAll="0"/>
    <pivotField showAll="0"/>
    <pivotField showAll="0"/>
  </pivotFields>
  <rowFields count="1">
    <field x="3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매입금액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91B2E-FD9F-D546-9C2A-BAC2E057BBB1}">
  <sheetPr filterMode="1"/>
  <dimension ref="A1:Z563"/>
  <sheetViews>
    <sheetView tabSelected="1" topLeftCell="D1" workbookViewId="0">
      <selection activeCell="O24" sqref="O24"/>
    </sheetView>
  </sheetViews>
  <sheetFormatPr baseColWidth="10" defaultRowHeight="16" x14ac:dyDescent="0.2"/>
  <cols>
    <col min="1" max="2" width="4.1640625" bestFit="1" customWidth="1"/>
    <col min="3" max="3" width="15.83203125" bestFit="1" customWidth="1"/>
    <col min="4" max="4" width="9.1640625" bestFit="1" customWidth="1"/>
    <col min="5" max="5" width="10.1640625" bestFit="1" customWidth="1"/>
    <col min="6" max="6" width="10.1640625" customWidth="1"/>
    <col min="7" max="7" width="11.6640625" bestFit="1" customWidth="1"/>
    <col min="8" max="8" width="20" bestFit="1" customWidth="1"/>
    <col min="9" max="10" width="13.1640625" bestFit="1" customWidth="1"/>
    <col min="11" max="11" width="15.1640625" bestFit="1" customWidth="1"/>
    <col min="12" max="12" width="13.1640625" bestFit="1" customWidth="1"/>
    <col min="13" max="13" width="8.83203125" bestFit="1" customWidth="1"/>
    <col min="14" max="14" width="29" bestFit="1" customWidth="1"/>
    <col min="15" max="15" width="15.1640625" bestFit="1" customWidth="1"/>
  </cols>
  <sheetData>
    <row r="1" spans="1:26" x14ac:dyDescent="0.2">
      <c r="B1" t="s">
        <v>0</v>
      </c>
      <c r="C1" t="s">
        <v>1</v>
      </c>
      <c r="D1" t="s">
        <v>2</v>
      </c>
      <c r="E1" t="s">
        <v>3</v>
      </c>
      <c r="F1" t="s">
        <v>497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hidden="1" x14ac:dyDescent="0.2">
      <c r="A2">
        <v>0</v>
      </c>
      <c r="B2">
        <v>1</v>
      </c>
      <c r="C2" s="1">
        <v>44525.737627314818</v>
      </c>
      <c r="D2">
        <v>900</v>
      </c>
      <c r="E2">
        <v>0</v>
      </c>
      <c r="F2">
        <f>D2-E2</f>
        <v>900</v>
      </c>
      <c r="G2">
        <v>83863221</v>
      </c>
      <c r="H2" t="s">
        <v>99</v>
      </c>
      <c r="I2">
        <v>9001192668</v>
      </c>
      <c r="J2" t="s">
        <v>323</v>
      </c>
      <c r="K2" t="s">
        <v>35</v>
      </c>
      <c r="L2">
        <v>0</v>
      </c>
      <c r="N2" t="s">
        <v>324</v>
      </c>
      <c r="O2">
        <v>9001192668</v>
      </c>
      <c r="P2">
        <v>0</v>
      </c>
      <c r="Q2" s="1">
        <v>44525.737627314818</v>
      </c>
      <c r="R2">
        <v>900</v>
      </c>
      <c r="S2" t="s">
        <v>323</v>
      </c>
      <c r="T2">
        <v>9001192668</v>
      </c>
      <c r="U2" t="s">
        <v>325</v>
      </c>
      <c r="V2" t="s">
        <v>99</v>
      </c>
      <c r="W2" t="s">
        <v>324</v>
      </c>
      <c r="X2" t="s">
        <v>326</v>
      </c>
      <c r="Y2" t="s">
        <v>327</v>
      </c>
      <c r="Z2">
        <v>9001192668</v>
      </c>
    </row>
    <row r="3" spans="1:26" x14ac:dyDescent="0.2">
      <c r="A3">
        <v>1</v>
      </c>
      <c r="B3">
        <v>2</v>
      </c>
      <c r="C3" s="1">
        <v>44525.720231481479</v>
      </c>
      <c r="D3">
        <v>109000</v>
      </c>
      <c r="E3">
        <v>0</v>
      </c>
      <c r="F3">
        <f t="shared" ref="F3:F66" si="0">D3-E3</f>
        <v>109000</v>
      </c>
      <c r="G3">
        <v>83864121</v>
      </c>
      <c r="H3" t="s">
        <v>100</v>
      </c>
      <c r="I3" t="s">
        <v>328</v>
      </c>
      <c r="J3" t="s">
        <v>48</v>
      </c>
      <c r="K3" t="s">
        <v>31</v>
      </c>
      <c r="L3">
        <v>0</v>
      </c>
      <c r="N3" t="s">
        <v>329</v>
      </c>
      <c r="O3">
        <v>56101862101031</v>
      </c>
      <c r="P3">
        <v>1</v>
      </c>
      <c r="Q3" s="1">
        <v>44525.720231481479</v>
      </c>
      <c r="R3">
        <v>109000</v>
      </c>
      <c r="S3" t="s">
        <v>48</v>
      </c>
      <c r="T3" t="s">
        <v>328</v>
      </c>
      <c r="U3" t="s">
        <v>36</v>
      </c>
      <c r="V3" t="s">
        <v>100</v>
      </c>
      <c r="W3" t="s">
        <v>329</v>
      </c>
      <c r="X3" t="s">
        <v>330</v>
      </c>
      <c r="Y3" t="s">
        <v>331</v>
      </c>
      <c r="Z3">
        <v>56101862101031</v>
      </c>
    </row>
    <row r="4" spans="1:26" x14ac:dyDescent="0.2">
      <c r="A4">
        <v>2</v>
      </c>
      <c r="B4">
        <v>3</v>
      </c>
      <c r="C4" s="1">
        <v>44525.71435185185</v>
      </c>
      <c r="D4">
        <v>57900</v>
      </c>
      <c r="E4">
        <v>0</v>
      </c>
      <c r="F4">
        <f t="shared" si="0"/>
        <v>57900</v>
      </c>
      <c r="G4">
        <v>83973121</v>
      </c>
      <c r="H4" t="s">
        <v>101</v>
      </c>
      <c r="I4" t="s">
        <v>328</v>
      </c>
      <c r="J4" t="s">
        <v>48</v>
      </c>
      <c r="K4" t="s">
        <v>31</v>
      </c>
      <c r="L4">
        <v>0</v>
      </c>
      <c r="N4" t="s">
        <v>329</v>
      </c>
      <c r="O4">
        <v>56101862101031</v>
      </c>
      <c r="P4">
        <v>1</v>
      </c>
      <c r="Q4" s="1">
        <v>44525.720231481479</v>
      </c>
      <c r="R4">
        <v>109000</v>
      </c>
      <c r="S4" t="s">
        <v>48</v>
      </c>
      <c r="T4" t="s">
        <v>328</v>
      </c>
      <c r="U4" t="s">
        <v>36</v>
      </c>
      <c r="V4" t="s">
        <v>100</v>
      </c>
      <c r="W4" t="s">
        <v>329</v>
      </c>
      <c r="X4" t="s">
        <v>330</v>
      </c>
      <c r="Y4" t="s">
        <v>331</v>
      </c>
      <c r="Z4">
        <v>56101862101031</v>
      </c>
    </row>
    <row r="5" spans="1:26" x14ac:dyDescent="0.2">
      <c r="A5">
        <v>3</v>
      </c>
      <c r="B5">
        <v>4</v>
      </c>
      <c r="C5" s="1">
        <v>44525.56454861111</v>
      </c>
      <c r="D5">
        <v>0</v>
      </c>
      <c r="E5">
        <v>3901106</v>
      </c>
      <c r="F5">
        <f t="shared" si="0"/>
        <v>-3901106</v>
      </c>
      <c r="G5">
        <v>84031021</v>
      </c>
      <c r="H5" t="s">
        <v>24</v>
      </c>
      <c r="J5" t="s">
        <v>25</v>
      </c>
      <c r="K5" t="s">
        <v>26</v>
      </c>
      <c r="L5">
        <v>0</v>
      </c>
      <c r="N5" t="s">
        <v>27</v>
      </c>
      <c r="O5" t="s">
        <v>28</v>
      </c>
      <c r="Y5" t="s">
        <v>98</v>
      </c>
    </row>
    <row r="6" spans="1:26" hidden="1" x14ac:dyDescent="0.2">
      <c r="A6">
        <v>4</v>
      </c>
      <c r="B6">
        <v>5</v>
      </c>
      <c r="C6" s="1">
        <v>44525.502013888887</v>
      </c>
      <c r="D6">
        <v>550000</v>
      </c>
      <c r="E6">
        <v>0</v>
      </c>
      <c r="F6">
        <f t="shared" si="0"/>
        <v>550000</v>
      </c>
      <c r="G6">
        <v>80129915</v>
      </c>
      <c r="H6" t="s">
        <v>29</v>
      </c>
      <c r="I6">
        <v>85250006851</v>
      </c>
      <c r="J6" t="s">
        <v>30</v>
      </c>
      <c r="K6" t="s">
        <v>31</v>
      </c>
      <c r="L6">
        <v>0</v>
      </c>
      <c r="N6" t="s">
        <v>32</v>
      </c>
      <c r="O6">
        <v>85250006851</v>
      </c>
      <c r="Y6" t="s">
        <v>332</v>
      </c>
    </row>
    <row r="7" spans="1:26" hidden="1" x14ac:dyDescent="0.2">
      <c r="A7">
        <v>5</v>
      </c>
      <c r="B7">
        <v>6</v>
      </c>
      <c r="C7" s="1">
        <v>44525.333518518521</v>
      </c>
      <c r="D7">
        <v>312480</v>
      </c>
      <c r="E7">
        <v>0</v>
      </c>
      <c r="F7">
        <f t="shared" si="0"/>
        <v>312480</v>
      </c>
      <c r="G7">
        <v>80679915</v>
      </c>
      <c r="H7" s="2" t="s">
        <v>33</v>
      </c>
      <c r="I7">
        <v>3333134908912</v>
      </c>
      <c r="J7" t="s">
        <v>34</v>
      </c>
      <c r="K7" t="s">
        <v>35</v>
      </c>
      <c r="L7">
        <v>0</v>
      </c>
      <c r="N7" t="s">
        <v>33</v>
      </c>
      <c r="O7">
        <v>3333134908912</v>
      </c>
      <c r="Y7" t="s">
        <v>333</v>
      </c>
    </row>
    <row r="8" spans="1:26" hidden="1" x14ac:dyDescent="0.2">
      <c r="A8">
        <v>6</v>
      </c>
      <c r="B8">
        <v>7</v>
      </c>
      <c r="C8" s="1">
        <v>44525.333518518521</v>
      </c>
      <c r="D8">
        <v>2096030</v>
      </c>
      <c r="E8">
        <v>0</v>
      </c>
      <c r="F8">
        <f t="shared" si="0"/>
        <v>2096030</v>
      </c>
      <c r="G8">
        <v>80992395</v>
      </c>
      <c r="H8" t="s">
        <v>36</v>
      </c>
      <c r="I8">
        <v>110500150434</v>
      </c>
      <c r="J8" t="s">
        <v>37</v>
      </c>
      <c r="K8" t="s">
        <v>35</v>
      </c>
      <c r="L8">
        <v>0</v>
      </c>
      <c r="N8" t="s">
        <v>36</v>
      </c>
      <c r="O8">
        <v>110500150434</v>
      </c>
      <c r="Y8" t="s">
        <v>333</v>
      </c>
    </row>
    <row r="9" spans="1:26" hidden="1" x14ac:dyDescent="0.2">
      <c r="A9">
        <v>7</v>
      </c>
      <c r="B9">
        <v>8</v>
      </c>
      <c r="C9" s="1">
        <v>44525.333518518521</v>
      </c>
      <c r="D9">
        <v>1840620</v>
      </c>
      <c r="E9">
        <v>0</v>
      </c>
      <c r="F9">
        <f t="shared" si="0"/>
        <v>1840620</v>
      </c>
      <c r="G9">
        <v>83088425</v>
      </c>
      <c r="H9" t="s">
        <v>87</v>
      </c>
      <c r="I9">
        <v>110251665295</v>
      </c>
      <c r="J9" t="s">
        <v>37</v>
      </c>
      <c r="K9" t="s">
        <v>35</v>
      </c>
      <c r="L9">
        <v>0</v>
      </c>
      <c r="N9" t="s">
        <v>87</v>
      </c>
      <c r="O9">
        <v>110251665295</v>
      </c>
      <c r="P9">
        <v>268</v>
      </c>
      <c r="Q9" s="1">
        <v>44494.471620370372</v>
      </c>
      <c r="R9">
        <v>15014792</v>
      </c>
      <c r="S9" t="s">
        <v>37</v>
      </c>
      <c r="T9">
        <v>110251665295</v>
      </c>
      <c r="U9" t="s">
        <v>325</v>
      </c>
      <c r="V9" t="s">
        <v>304</v>
      </c>
      <c r="W9" t="s">
        <v>87</v>
      </c>
      <c r="X9" t="s">
        <v>333</v>
      </c>
      <c r="Y9" t="s">
        <v>333</v>
      </c>
      <c r="Z9">
        <v>110251665295</v>
      </c>
    </row>
    <row r="10" spans="1:26" hidden="1" x14ac:dyDescent="0.2">
      <c r="A10">
        <v>8</v>
      </c>
      <c r="B10">
        <v>9</v>
      </c>
      <c r="C10" s="1">
        <v>44525.333506944444</v>
      </c>
      <c r="D10">
        <v>2296950</v>
      </c>
      <c r="E10">
        <v>0</v>
      </c>
      <c r="F10">
        <f t="shared" si="0"/>
        <v>2296950</v>
      </c>
      <c r="G10">
        <v>84929045</v>
      </c>
      <c r="H10" t="s">
        <v>38</v>
      </c>
      <c r="I10">
        <v>3333058211091</v>
      </c>
      <c r="J10" t="s">
        <v>34</v>
      </c>
      <c r="K10" t="s">
        <v>35</v>
      </c>
      <c r="L10">
        <v>0</v>
      </c>
      <c r="N10" t="s">
        <v>38</v>
      </c>
      <c r="O10">
        <v>3333058211091</v>
      </c>
      <c r="Y10" t="s">
        <v>333</v>
      </c>
    </row>
    <row r="11" spans="1:26" hidden="1" x14ac:dyDescent="0.2">
      <c r="A11">
        <v>9</v>
      </c>
      <c r="B11">
        <v>10</v>
      </c>
      <c r="C11" s="1">
        <v>44525.333506944444</v>
      </c>
      <c r="D11">
        <v>4225720</v>
      </c>
      <c r="E11">
        <v>0</v>
      </c>
      <c r="F11">
        <f t="shared" si="0"/>
        <v>4225720</v>
      </c>
      <c r="G11">
        <v>87225995</v>
      </c>
      <c r="H11" t="s">
        <v>39</v>
      </c>
      <c r="I11">
        <v>110432893047</v>
      </c>
      <c r="J11" t="s">
        <v>37</v>
      </c>
      <c r="K11" t="s">
        <v>35</v>
      </c>
      <c r="L11">
        <v>0</v>
      </c>
      <c r="N11" t="s">
        <v>39</v>
      </c>
      <c r="O11">
        <v>110432893047</v>
      </c>
      <c r="Y11" t="s">
        <v>333</v>
      </c>
    </row>
    <row r="12" spans="1:26" hidden="1" x14ac:dyDescent="0.2">
      <c r="A12">
        <v>10</v>
      </c>
      <c r="B12">
        <v>11</v>
      </c>
      <c r="C12" s="1">
        <v>44524.702905092592</v>
      </c>
      <c r="D12">
        <v>50000000</v>
      </c>
      <c r="E12">
        <v>0</v>
      </c>
      <c r="F12">
        <f t="shared" si="0"/>
        <v>50000000</v>
      </c>
      <c r="G12">
        <v>91451715</v>
      </c>
      <c r="H12" t="s">
        <v>102</v>
      </c>
      <c r="I12">
        <v>3333010686739</v>
      </c>
      <c r="J12" t="s">
        <v>34</v>
      </c>
      <c r="K12" t="s">
        <v>31</v>
      </c>
      <c r="L12">
        <v>0</v>
      </c>
      <c r="N12" t="s">
        <v>38</v>
      </c>
      <c r="O12">
        <v>3333010686739</v>
      </c>
      <c r="P12">
        <v>4</v>
      </c>
      <c r="Q12" s="1">
        <v>44524.702905092592</v>
      </c>
      <c r="R12">
        <v>50000000</v>
      </c>
      <c r="S12" t="s">
        <v>34</v>
      </c>
      <c r="T12">
        <v>3333010686739</v>
      </c>
      <c r="U12" t="s">
        <v>334</v>
      </c>
      <c r="V12" t="s">
        <v>102</v>
      </c>
      <c r="W12" t="s">
        <v>38</v>
      </c>
      <c r="X12" t="s">
        <v>333</v>
      </c>
      <c r="Y12" t="s">
        <v>333</v>
      </c>
      <c r="Z12">
        <v>3333010686739</v>
      </c>
    </row>
    <row r="13" spans="1:26" hidden="1" x14ac:dyDescent="0.2">
      <c r="A13">
        <v>11</v>
      </c>
      <c r="B13">
        <v>12</v>
      </c>
      <c r="C13" s="1">
        <v>44524.674131944441</v>
      </c>
      <c r="D13">
        <v>0</v>
      </c>
      <c r="E13">
        <v>49988595</v>
      </c>
      <c r="F13">
        <f t="shared" si="0"/>
        <v>-49988595</v>
      </c>
      <c r="G13">
        <v>141451715</v>
      </c>
      <c r="H13" t="s">
        <v>40</v>
      </c>
      <c r="J13" t="s">
        <v>41</v>
      </c>
      <c r="K13" t="s">
        <v>26</v>
      </c>
      <c r="L13">
        <v>0</v>
      </c>
      <c r="N13" t="s">
        <v>40</v>
      </c>
      <c r="O13" t="s">
        <v>28</v>
      </c>
      <c r="Y13" t="s">
        <v>335</v>
      </c>
    </row>
    <row r="14" spans="1:26" x14ac:dyDescent="0.2">
      <c r="A14">
        <v>12</v>
      </c>
      <c r="B14">
        <v>13</v>
      </c>
      <c r="C14" s="1">
        <v>44524.609270833331</v>
      </c>
      <c r="D14">
        <v>0</v>
      </c>
      <c r="E14">
        <v>108400</v>
      </c>
      <c r="F14">
        <f t="shared" si="0"/>
        <v>-108400</v>
      </c>
      <c r="G14">
        <v>91463120</v>
      </c>
      <c r="H14" t="s">
        <v>42</v>
      </c>
      <c r="J14" t="s">
        <v>43</v>
      </c>
      <c r="K14" t="s">
        <v>26</v>
      </c>
      <c r="L14">
        <v>0</v>
      </c>
      <c r="N14" t="s">
        <v>44</v>
      </c>
      <c r="O14" t="s">
        <v>28</v>
      </c>
      <c r="Y14" t="s">
        <v>336</v>
      </c>
    </row>
    <row r="15" spans="1:26" x14ac:dyDescent="0.2">
      <c r="A15">
        <v>13</v>
      </c>
      <c r="B15">
        <v>14</v>
      </c>
      <c r="C15" s="1">
        <v>44524.566550925927</v>
      </c>
      <c r="D15">
        <v>0</v>
      </c>
      <c r="E15">
        <v>820147</v>
      </c>
      <c r="F15">
        <f t="shared" si="0"/>
        <v>-820147</v>
      </c>
      <c r="G15">
        <v>91354720</v>
      </c>
      <c r="H15" t="s">
        <v>24</v>
      </c>
      <c r="J15" t="s">
        <v>25</v>
      </c>
      <c r="K15" t="s">
        <v>26</v>
      </c>
      <c r="L15">
        <v>0</v>
      </c>
      <c r="N15" t="s">
        <v>27</v>
      </c>
      <c r="O15" t="s">
        <v>28</v>
      </c>
      <c r="Y15" t="s">
        <v>98</v>
      </c>
    </row>
    <row r="16" spans="1:26" x14ac:dyDescent="0.2">
      <c r="A16">
        <v>14</v>
      </c>
      <c r="B16">
        <v>15</v>
      </c>
      <c r="C16" s="1">
        <v>44524.468472222223</v>
      </c>
      <c r="D16">
        <v>0</v>
      </c>
      <c r="E16">
        <v>55000</v>
      </c>
      <c r="F16">
        <f t="shared" si="0"/>
        <v>-55000</v>
      </c>
      <c r="G16">
        <v>90534573</v>
      </c>
      <c r="H16" t="s">
        <v>45</v>
      </c>
      <c r="J16" t="s">
        <v>25</v>
      </c>
      <c r="K16" t="s">
        <v>26</v>
      </c>
      <c r="L16">
        <v>0</v>
      </c>
      <c r="N16" t="s">
        <v>45</v>
      </c>
      <c r="O16" t="s">
        <v>28</v>
      </c>
      <c r="Y16" t="s">
        <v>331</v>
      </c>
    </row>
    <row r="17" spans="1:26" x14ac:dyDescent="0.2">
      <c r="A17">
        <v>15</v>
      </c>
      <c r="B17">
        <v>16</v>
      </c>
      <c r="C17" s="1">
        <v>44524.072500000002</v>
      </c>
      <c r="D17">
        <v>104700</v>
      </c>
      <c r="E17">
        <v>0</v>
      </c>
      <c r="F17">
        <f t="shared" si="0"/>
        <v>104700</v>
      </c>
      <c r="G17">
        <v>90479573</v>
      </c>
      <c r="H17" t="s">
        <v>103</v>
      </c>
      <c r="I17" t="s">
        <v>337</v>
      </c>
      <c r="J17" t="s">
        <v>48</v>
      </c>
      <c r="K17" t="s">
        <v>31</v>
      </c>
      <c r="L17">
        <v>0</v>
      </c>
      <c r="N17" t="s">
        <v>57</v>
      </c>
      <c r="O17">
        <v>25001843501042</v>
      </c>
      <c r="P17">
        <v>5</v>
      </c>
      <c r="Q17" s="1">
        <v>44524.072500000002</v>
      </c>
      <c r="R17">
        <v>104700</v>
      </c>
      <c r="S17" t="s">
        <v>48</v>
      </c>
      <c r="T17" t="s">
        <v>337</v>
      </c>
      <c r="U17" t="s">
        <v>36</v>
      </c>
      <c r="V17" t="s">
        <v>103</v>
      </c>
      <c r="W17" t="s">
        <v>57</v>
      </c>
      <c r="X17" t="s">
        <v>330</v>
      </c>
      <c r="Y17" t="s">
        <v>336</v>
      </c>
      <c r="Z17">
        <v>25001843501042</v>
      </c>
    </row>
    <row r="18" spans="1:26" x14ac:dyDescent="0.2">
      <c r="A18">
        <v>16</v>
      </c>
      <c r="B18">
        <v>17</v>
      </c>
      <c r="C18" s="1">
        <v>44524.066620370373</v>
      </c>
      <c r="D18">
        <v>104200</v>
      </c>
      <c r="E18">
        <v>0</v>
      </c>
      <c r="F18">
        <f t="shared" si="0"/>
        <v>104200</v>
      </c>
      <c r="G18">
        <v>90584273</v>
      </c>
      <c r="H18" t="s">
        <v>104</v>
      </c>
      <c r="I18" t="s">
        <v>338</v>
      </c>
      <c r="K18" t="s">
        <v>31</v>
      </c>
      <c r="L18">
        <v>0</v>
      </c>
      <c r="O18">
        <v>48004340697371</v>
      </c>
      <c r="P18">
        <v>6</v>
      </c>
      <c r="Q18" s="1">
        <v>44524.066620370373</v>
      </c>
      <c r="R18">
        <v>104200</v>
      </c>
      <c r="S18" t="s">
        <v>48</v>
      </c>
      <c r="T18" t="s">
        <v>338</v>
      </c>
      <c r="U18" t="s">
        <v>36</v>
      </c>
      <c r="V18" t="s">
        <v>104</v>
      </c>
      <c r="W18" t="s">
        <v>66</v>
      </c>
      <c r="X18" t="s">
        <v>330</v>
      </c>
      <c r="Y18" t="s">
        <v>336</v>
      </c>
      <c r="Z18">
        <v>48004340697371</v>
      </c>
    </row>
    <row r="19" spans="1:26" x14ac:dyDescent="0.2">
      <c r="A19">
        <v>17</v>
      </c>
      <c r="B19">
        <v>18</v>
      </c>
      <c r="C19" s="1">
        <v>44523.672500000001</v>
      </c>
      <c r="D19">
        <v>201000</v>
      </c>
      <c r="E19">
        <v>0</v>
      </c>
      <c r="F19">
        <f t="shared" si="0"/>
        <v>201000</v>
      </c>
      <c r="G19">
        <v>90688473</v>
      </c>
      <c r="H19" t="s">
        <v>105</v>
      </c>
      <c r="I19">
        <v>4490937026101</v>
      </c>
      <c r="J19" t="s">
        <v>25</v>
      </c>
      <c r="K19" t="s">
        <v>31</v>
      </c>
      <c r="L19">
        <v>0</v>
      </c>
      <c r="N19" t="s">
        <v>45</v>
      </c>
      <c r="O19">
        <v>4490937026101</v>
      </c>
      <c r="P19">
        <v>7</v>
      </c>
      <c r="Q19" s="1">
        <v>44523.672500000001</v>
      </c>
      <c r="R19">
        <v>201000</v>
      </c>
      <c r="S19" t="s">
        <v>25</v>
      </c>
      <c r="T19">
        <v>4490937026101</v>
      </c>
      <c r="U19" t="s">
        <v>36</v>
      </c>
      <c r="V19" t="s">
        <v>105</v>
      </c>
      <c r="W19" t="s">
        <v>45</v>
      </c>
      <c r="X19" t="s">
        <v>330</v>
      </c>
      <c r="Y19" t="s">
        <v>331</v>
      </c>
      <c r="Z19">
        <v>4490937026101</v>
      </c>
    </row>
    <row r="20" spans="1:26" x14ac:dyDescent="0.2">
      <c r="A20">
        <v>18</v>
      </c>
      <c r="B20">
        <v>19</v>
      </c>
      <c r="C20" s="1">
        <v>44523.617430555554</v>
      </c>
      <c r="D20">
        <v>58000</v>
      </c>
      <c r="E20">
        <v>0</v>
      </c>
      <c r="F20">
        <f t="shared" si="0"/>
        <v>58000</v>
      </c>
      <c r="G20">
        <v>90889473</v>
      </c>
      <c r="H20" t="s">
        <v>106</v>
      </c>
      <c r="I20">
        <v>4490937026101</v>
      </c>
      <c r="J20" t="s">
        <v>25</v>
      </c>
      <c r="K20" t="s">
        <v>31</v>
      </c>
      <c r="L20">
        <v>0</v>
      </c>
      <c r="N20" t="s">
        <v>45</v>
      </c>
      <c r="O20">
        <v>4490937026101</v>
      </c>
      <c r="P20">
        <v>7</v>
      </c>
      <c r="Q20" s="1">
        <v>44523.672500000001</v>
      </c>
      <c r="R20">
        <v>201000</v>
      </c>
      <c r="S20" t="s">
        <v>25</v>
      </c>
      <c r="T20">
        <v>4490937026101</v>
      </c>
      <c r="U20" t="s">
        <v>36</v>
      </c>
      <c r="V20" t="s">
        <v>105</v>
      </c>
      <c r="W20" t="s">
        <v>45</v>
      </c>
      <c r="X20" t="s">
        <v>330</v>
      </c>
      <c r="Y20" t="s">
        <v>331</v>
      </c>
      <c r="Z20">
        <v>4490937026101</v>
      </c>
    </row>
    <row r="21" spans="1:26" x14ac:dyDescent="0.2">
      <c r="A21">
        <v>19</v>
      </c>
      <c r="B21">
        <v>20</v>
      </c>
      <c r="C21" s="1">
        <v>44523.612893518519</v>
      </c>
      <c r="D21">
        <v>253648</v>
      </c>
      <c r="E21">
        <v>0</v>
      </c>
      <c r="F21">
        <f t="shared" si="0"/>
        <v>253648</v>
      </c>
      <c r="G21">
        <v>90947473</v>
      </c>
      <c r="H21" t="s">
        <v>107</v>
      </c>
      <c r="I21" t="s">
        <v>339</v>
      </c>
      <c r="K21" t="s">
        <v>31</v>
      </c>
      <c r="L21">
        <v>0</v>
      </c>
      <c r="O21">
        <v>48002617497111</v>
      </c>
      <c r="P21">
        <v>9</v>
      </c>
      <c r="Q21" s="1">
        <v>44523.612893518519</v>
      </c>
      <c r="R21">
        <v>253648</v>
      </c>
      <c r="S21" t="s">
        <v>48</v>
      </c>
      <c r="T21" t="s">
        <v>339</v>
      </c>
      <c r="U21" t="s">
        <v>36</v>
      </c>
      <c r="V21" t="s">
        <v>107</v>
      </c>
      <c r="W21" t="s">
        <v>313</v>
      </c>
      <c r="X21" t="s">
        <v>330</v>
      </c>
      <c r="Y21" t="s">
        <v>336</v>
      </c>
      <c r="Z21">
        <v>48002617497111</v>
      </c>
    </row>
    <row r="22" spans="1:26" x14ac:dyDescent="0.2">
      <c r="A22">
        <v>20</v>
      </c>
      <c r="B22">
        <v>21</v>
      </c>
      <c r="C22" s="1">
        <v>44523.605150462965</v>
      </c>
      <c r="D22">
        <v>159600</v>
      </c>
      <c r="E22">
        <v>0</v>
      </c>
      <c r="F22">
        <f t="shared" si="0"/>
        <v>159600</v>
      </c>
      <c r="G22">
        <v>91201121</v>
      </c>
      <c r="H22" t="s">
        <v>108</v>
      </c>
      <c r="I22" t="s">
        <v>340</v>
      </c>
      <c r="K22" t="s">
        <v>31</v>
      </c>
      <c r="L22">
        <v>0</v>
      </c>
      <c r="O22">
        <v>7502389997724</v>
      </c>
      <c r="P22">
        <v>10</v>
      </c>
      <c r="Q22" s="1">
        <v>44523.605150462965</v>
      </c>
      <c r="R22">
        <v>159600</v>
      </c>
      <c r="S22" t="s">
        <v>48</v>
      </c>
      <c r="T22" t="s">
        <v>340</v>
      </c>
      <c r="U22" t="s">
        <v>36</v>
      </c>
      <c r="V22" t="s">
        <v>108</v>
      </c>
      <c r="W22" t="s">
        <v>341</v>
      </c>
      <c r="X22" t="s">
        <v>330</v>
      </c>
      <c r="Y22" t="s">
        <v>336</v>
      </c>
      <c r="Z22">
        <v>7502389997724</v>
      </c>
    </row>
    <row r="23" spans="1:26" x14ac:dyDescent="0.2">
      <c r="A23">
        <v>21</v>
      </c>
      <c r="B23">
        <v>22</v>
      </c>
      <c r="C23" s="1">
        <v>44523.563298611109</v>
      </c>
      <c r="D23">
        <v>245000</v>
      </c>
      <c r="E23">
        <v>0</v>
      </c>
      <c r="F23">
        <f t="shared" si="0"/>
        <v>245000</v>
      </c>
      <c r="G23">
        <v>91360721</v>
      </c>
      <c r="H23" t="s">
        <v>109</v>
      </c>
      <c r="I23">
        <v>60150101176395</v>
      </c>
      <c r="J23" t="s">
        <v>30</v>
      </c>
      <c r="K23" t="s">
        <v>31</v>
      </c>
      <c r="L23">
        <v>0</v>
      </c>
      <c r="N23" t="s">
        <v>61</v>
      </c>
      <c r="O23">
        <v>60150101176395</v>
      </c>
      <c r="P23">
        <v>11</v>
      </c>
      <c r="Q23" s="1">
        <v>44523.563298611109</v>
      </c>
      <c r="R23">
        <v>245000</v>
      </c>
      <c r="S23" t="s">
        <v>30</v>
      </c>
      <c r="T23">
        <v>60150101176395</v>
      </c>
      <c r="U23" t="s">
        <v>36</v>
      </c>
      <c r="V23" t="s">
        <v>109</v>
      </c>
      <c r="W23" t="s">
        <v>61</v>
      </c>
      <c r="X23" t="s">
        <v>330</v>
      </c>
      <c r="Y23" t="s">
        <v>331</v>
      </c>
      <c r="Z23">
        <v>60150101176395</v>
      </c>
    </row>
    <row r="24" spans="1:26" x14ac:dyDescent="0.2">
      <c r="A24">
        <v>22</v>
      </c>
      <c r="B24">
        <v>23</v>
      </c>
      <c r="C24" s="1">
        <v>44523.558692129627</v>
      </c>
      <c r="D24">
        <v>0</v>
      </c>
      <c r="E24">
        <v>16240188</v>
      </c>
      <c r="F24">
        <f t="shared" si="0"/>
        <v>-16240188</v>
      </c>
      <c r="G24">
        <v>91605721</v>
      </c>
      <c r="H24" t="s">
        <v>24</v>
      </c>
      <c r="J24" t="s">
        <v>25</v>
      </c>
      <c r="K24" t="s">
        <v>26</v>
      </c>
      <c r="L24">
        <v>0</v>
      </c>
      <c r="N24" t="s">
        <v>27</v>
      </c>
      <c r="O24" t="s">
        <v>28</v>
      </c>
      <c r="Y24" t="s">
        <v>98</v>
      </c>
    </row>
    <row r="25" spans="1:26" x14ac:dyDescent="0.2">
      <c r="A25">
        <v>23</v>
      </c>
      <c r="B25">
        <v>24</v>
      </c>
      <c r="C25" s="1">
        <v>44523.506342592591</v>
      </c>
      <c r="D25">
        <v>0</v>
      </c>
      <c r="E25">
        <v>1786575</v>
      </c>
      <c r="F25">
        <f t="shared" si="0"/>
        <v>-1786575</v>
      </c>
      <c r="G25">
        <v>75365533</v>
      </c>
      <c r="H25" t="s">
        <v>46</v>
      </c>
      <c r="J25" t="s">
        <v>37</v>
      </c>
      <c r="K25" t="s">
        <v>26</v>
      </c>
      <c r="L25">
        <v>0</v>
      </c>
      <c r="N25" t="s">
        <v>47</v>
      </c>
      <c r="O25" t="s">
        <v>28</v>
      </c>
      <c r="Y25" t="s">
        <v>342</v>
      </c>
    </row>
    <row r="26" spans="1:26" x14ac:dyDescent="0.2">
      <c r="A26">
        <v>24</v>
      </c>
      <c r="B26">
        <v>25</v>
      </c>
      <c r="C26" s="1">
        <v>44523.50509259259</v>
      </c>
      <c r="D26">
        <v>8191431</v>
      </c>
      <c r="E26">
        <v>0</v>
      </c>
      <c r="F26">
        <f t="shared" si="0"/>
        <v>8191431</v>
      </c>
      <c r="G26">
        <v>73578958</v>
      </c>
      <c r="H26" t="s">
        <v>46</v>
      </c>
      <c r="J26" t="s">
        <v>48</v>
      </c>
      <c r="K26" t="s">
        <v>49</v>
      </c>
      <c r="L26">
        <v>0</v>
      </c>
      <c r="O26" t="s">
        <v>28</v>
      </c>
      <c r="Y26" t="s">
        <v>342</v>
      </c>
    </row>
    <row r="27" spans="1:26" x14ac:dyDescent="0.2">
      <c r="A27">
        <v>25</v>
      </c>
      <c r="B27">
        <v>26</v>
      </c>
      <c r="C27" s="1">
        <v>44523.438090277778</v>
      </c>
      <c r="D27">
        <v>0</v>
      </c>
      <c r="E27">
        <v>1638255</v>
      </c>
      <c r="F27">
        <f t="shared" si="0"/>
        <v>-1638255</v>
      </c>
      <c r="G27">
        <v>81770389</v>
      </c>
      <c r="H27" t="s">
        <v>50</v>
      </c>
      <c r="J27" t="s">
        <v>37</v>
      </c>
      <c r="K27" t="s">
        <v>26</v>
      </c>
      <c r="L27">
        <v>0</v>
      </c>
      <c r="N27" t="s">
        <v>51</v>
      </c>
      <c r="O27" t="s">
        <v>28</v>
      </c>
      <c r="Y27" t="s">
        <v>98</v>
      </c>
    </row>
    <row r="28" spans="1:26" x14ac:dyDescent="0.2">
      <c r="A28">
        <v>26</v>
      </c>
      <c r="B28">
        <v>27</v>
      </c>
      <c r="C28" s="1">
        <v>44522.790439814817</v>
      </c>
      <c r="D28">
        <v>201000</v>
      </c>
      <c r="E28">
        <v>0</v>
      </c>
      <c r="F28">
        <f t="shared" si="0"/>
        <v>201000</v>
      </c>
      <c r="G28">
        <v>80132134</v>
      </c>
      <c r="H28" t="s">
        <v>110</v>
      </c>
      <c r="I28">
        <v>4490937026101</v>
      </c>
      <c r="J28" t="s">
        <v>25</v>
      </c>
      <c r="K28" t="s">
        <v>31</v>
      </c>
      <c r="L28">
        <v>0</v>
      </c>
      <c r="N28" t="s">
        <v>45</v>
      </c>
      <c r="O28">
        <v>4490937026101</v>
      </c>
      <c r="P28">
        <v>7</v>
      </c>
      <c r="Q28" s="1">
        <v>44523.672500000001</v>
      </c>
      <c r="R28">
        <v>201000</v>
      </c>
      <c r="S28" t="s">
        <v>25</v>
      </c>
      <c r="T28">
        <v>4490937026101</v>
      </c>
      <c r="U28" t="s">
        <v>36</v>
      </c>
      <c r="V28" t="s">
        <v>105</v>
      </c>
      <c r="W28" t="s">
        <v>45</v>
      </c>
      <c r="X28" t="s">
        <v>330</v>
      </c>
      <c r="Y28" t="s">
        <v>331</v>
      </c>
      <c r="Z28">
        <v>4490937026101</v>
      </c>
    </row>
    <row r="29" spans="1:26" x14ac:dyDescent="0.2">
      <c r="A29">
        <v>27</v>
      </c>
      <c r="B29">
        <v>28</v>
      </c>
      <c r="C29" s="1">
        <v>44522.788506944446</v>
      </c>
      <c r="D29">
        <v>58000</v>
      </c>
      <c r="E29">
        <v>0</v>
      </c>
      <c r="F29">
        <f t="shared" si="0"/>
        <v>58000</v>
      </c>
      <c r="G29">
        <v>80333134</v>
      </c>
      <c r="H29" t="s">
        <v>111</v>
      </c>
      <c r="I29">
        <v>4490937026101</v>
      </c>
      <c r="J29" t="s">
        <v>25</v>
      </c>
      <c r="K29" t="s">
        <v>31</v>
      </c>
      <c r="L29">
        <v>0</v>
      </c>
      <c r="N29" t="s">
        <v>45</v>
      </c>
      <c r="O29">
        <v>4490937026101</v>
      </c>
      <c r="P29">
        <v>7</v>
      </c>
      <c r="Q29" s="1">
        <v>44523.672500000001</v>
      </c>
      <c r="R29">
        <v>201000</v>
      </c>
      <c r="S29" t="s">
        <v>25</v>
      </c>
      <c r="T29">
        <v>4490937026101</v>
      </c>
      <c r="U29" t="s">
        <v>36</v>
      </c>
      <c r="V29" t="s">
        <v>105</v>
      </c>
      <c r="W29" t="s">
        <v>45</v>
      </c>
      <c r="X29" t="s">
        <v>330</v>
      </c>
      <c r="Y29" t="s">
        <v>331</v>
      </c>
      <c r="Z29">
        <v>4490937026101</v>
      </c>
    </row>
    <row r="30" spans="1:26" x14ac:dyDescent="0.2">
      <c r="A30">
        <v>28</v>
      </c>
      <c r="B30">
        <v>29</v>
      </c>
      <c r="C30" s="1">
        <v>44522.786620370367</v>
      </c>
      <c r="D30">
        <v>58000</v>
      </c>
      <c r="E30">
        <v>0</v>
      </c>
      <c r="F30">
        <f t="shared" si="0"/>
        <v>58000</v>
      </c>
      <c r="G30">
        <v>80391134</v>
      </c>
      <c r="H30" t="s">
        <v>112</v>
      </c>
      <c r="I30">
        <v>60150101176395</v>
      </c>
      <c r="J30" t="s">
        <v>30</v>
      </c>
      <c r="K30" t="s">
        <v>31</v>
      </c>
      <c r="L30">
        <v>0</v>
      </c>
      <c r="N30" t="s">
        <v>61</v>
      </c>
      <c r="O30">
        <v>60150101176395</v>
      </c>
      <c r="P30">
        <v>11</v>
      </c>
      <c r="Q30" s="1">
        <v>44523.563298611109</v>
      </c>
      <c r="R30">
        <v>245000</v>
      </c>
      <c r="S30" t="s">
        <v>30</v>
      </c>
      <c r="T30">
        <v>60150101176395</v>
      </c>
      <c r="U30" t="s">
        <v>36</v>
      </c>
      <c r="V30" t="s">
        <v>109</v>
      </c>
      <c r="W30" t="s">
        <v>61</v>
      </c>
      <c r="X30" t="s">
        <v>330</v>
      </c>
      <c r="Y30" t="s">
        <v>331</v>
      </c>
      <c r="Z30">
        <v>60150101176395</v>
      </c>
    </row>
    <row r="31" spans="1:26" x14ac:dyDescent="0.2">
      <c r="A31">
        <v>29</v>
      </c>
      <c r="B31">
        <v>30</v>
      </c>
      <c r="C31" s="1">
        <v>44522.765231481484</v>
      </c>
      <c r="D31">
        <v>55000</v>
      </c>
      <c r="E31">
        <v>0</v>
      </c>
      <c r="F31">
        <f t="shared" si="0"/>
        <v>55000</v>
      </c>
      <c r="G31">
        <v>80449134</v>
      </c>
      <c r="H31" t="s">
        <v>113</v>
      </c>
      <c r="I31">
        <v>4490937026101</v>
      </c>
      <c r="J31" t="s">
        <v>25</v>
      </c>
      <c r="K31" t="s">
        <v>31</v>
      </c>
      <c r="L31">
        <v>0</v>
      </c>
      <c r="N31" t="s">
        <v>45</v>
      </c>
      <c r="O31">
        <v>4490937026101</v>
      </c>
      <c r="P31">
        <v>7</v>
      </c>
      <c r="Q31" s="1">
        <v>44523.672500000001</v>
      </c>
      <c r="R31">
        <v>201000</v>
      </c>
      <c r="S31" t="s">
        <v>25</v>
      </c>
      <c r="T31">
        <v>4490937026101</v>
      </c>
      <c r="U31" t="s">
        <v>36</v>
      </c>
      <c r="V31" t="s">
        <v>105</v>
      </c>
      <c r="W31" t="s">
        <v>45</v>
      </c>
      <c r="X31" t="s">
        <v>330</v>
      </c>
      <c r="Y31" t="s">
        <v>331</v>
      </c>
      <c r="Z31">
        <v>4490937026101</v>
      </c>
    </row>
    <row r="32" spans="1:26" x14ac:dyDescent="0.2">
      <c r="A32">
        <v>30</v>
      </c>
      <c r="B32">
        <v>31</v>
      </c>
      <c r="C32" s="1">
        <v>44522.762939814813</v>
      </c>
      <c r="D32">
        <v>104700</v>
      </c>
      <c r="E32">
        <v>0</v>
      </c>
      <c r="F32">
        <f t="shared" si="0"/>
        <v>104700</v>
      </c>
      <c r="G32">
        <v>80504134</v>
      </c>
      <c r="H32" t="s">
        <v>114</v>
      </c>
      <c r="I32" t="s">
        <v>337</v>
      </c>
      <c r="J32" t="s">
        <v>48</v>
      </c>
      <c r="K32" t="s">
        <v>31</v>
      </c>
      <c r="L32">
        <v>0</v>
      </c>
      <c r="N32" t="s">
        <v>57</v>
      </c>
      <c r="O32">
        <v>25001843501042</v>
      </c>
      <c r="P32">
        <v>5</v>
      </c>
      <c r="Q32" s="1">
        <v>44524.072500000002</v>
      </c>
      <c r="R32">
        <v>104700</v>
      </c>
      <c r="S32" t="s">
        <v>48</v>
      </c>
      <c r="T32" t="s">
        <v>337</v>
      </c>
      <c r="U32" t="s">
        <v>36</v>
      </c>
      <c r="V32" t="s">
        <v>103</v>
      </c>
      <c r="W32" t="s">
        <v>57</v>
      </c>
      <c r="X32" t="s">
        <v>330</v>
      </c>
      <c r="Y32" t="s">
        <v>336</v>
      </c>
      <c r="Z32">
        <v>25001843501042</v>
      </c>
    </row>
    <row r="33" spans="1:26" x14ac:dyDescent="0.2">
      <c r="A33">
        <v>31</v>
      </c>
      <c r="B33">
        <v>32</v>
      </c>
      <c r="C33" s="1">
        <v>44522.755787037036</v>
      </c>
      <c r="D33">
        <v>205700</v>
      </c>
      <c r="E33">
        <v>0</v>
      </c>
      <c r="F33">
        <f t="shared" si="0"/>
        <v>205700</v>
      </c>
      <c r="G33">
        <v>80608834</v>
      </c>
      <c r="H33" t="s">
        <v>115</v>
      </c>
      <c r="I33" t="s">
        <v>343</v>
      </c>
      <c r="K33" t="s">
        <v>31</v>
      </c>
      <c r="L33">
        <v>0</v>
      </c>
      <c r="O33">
        <v>7502384197109</v>
      </c>
      <c r="P33">
        <v>17</v>
      </c>
      <c r="Q33" s="1">
        <v>44522.755787037036</v>
      </c>
      <c r="R33">
        <v>205700</v>
      </c>
      <c r="S33" t="s">
        <v>48</v>
      </c>
      <c r="T33" t="s">
        <v>343</v>
      </c>
      <c r="U33" t="s">
        <v>36</v>
      </c>
      <c r="V33" t="s">
        <v>115</v>
      </c>
      <c r="W33" t="s">
        <v>52</v>
      </c>
      <c r="X33" t="s">
        <v>330</v>
      </c>
      <c r="Y33" t="s">
        <v>336</v>
      </c>
      <c r="Z33">
        <v>7502384197109</v>
      </c>
    </row>
    <row r="34" spans="1:26" x14ac:dyDescent="0.2">
      <c r="A34">
        <v>32</v>
      </c>
      <c r="B34">
        <v>33</v>
      </c>
      <c r="C34" s="1">
        <v>44522.754918981482</v>
      </c>
      <c r="D34">
        <v>238200</v>
      </c>
      <c r="E34">
        <v>0</v>
      </c>
      <c r="F34">
        <f t="shared" si="0"/>
        <v>238200</v>
      </c>
      <c r="G34">
        <v>80814534</v>
      </c>
      <c r="H34" t="s">
        <v>115</v>
      </c>
      <c r="I34" t="s">
        <v>344</v>
      </c>
      <c r="K34" t="s">
        <v>31</v>
      </c>
      <c r="L34">
        <v>0</v>
      </c>
      <c r="O34">
        <v>48011797097821</v>
      </c>
      <c r="P34">
        <v>18</v>
      </c>
      <c r="Q34" s="1">
        <v>44522.754918981482</v>
      </c>
      <c r="R34">
        <v>238200</v>
      </c>
      <c r="S34" t="s">
        <v>48</v>
      </c>
      <c r="T34" t="s">
        <v>344</v>
      </c>
      <c r="U34" t="s">
        <v>36</v>
      </c>
      <c r="V34" t="s">
        <v>115</v>
      </c>
      <c r="W34" t="s">
        <v>345</v>
      </c>
      <c r="X34" t="s">
        <v>330</v>
      </c>
      <c r="Y34" t="s">
        <v>336</v>
      </c>
      <c r="Z34">
        <v>48011797097821</v>
      </c>
    </row>
    <row r="35" spans="1:26" x14ac:dyDescent="0.2">
      <c r="A35">
        <v>33</v>
      </c>
      <c r="B35">
        <v>34</v>
      </c>
      <c r="C35" s="1">
        <v>44522.747152777774</v>
      </c>
      <c r="D35">
        <v>443000</v>
      </c>
      <c r="E35">
        <v>0</v>
      </c>
      <c r="F35">
        <f t="shared" si="0"/>
        <v>443000</v>
      </c>
      <c r="G35">
        <v>81052734</v>
      </c>
      <c r="H35" t="s">
        <v>116</v>
      </c>
      <c r="I35">
        <v>4490937026101</v>
      </c>
      <c r="J35" t="s">
        <v>25</v>
      </c>
      <c r="K35" t="s">
        <v>31</v>
      </c>
      <c r="L35">
        <v>0</v>
      </c>
      <c r="N35" t="s">
        <v>45</v>
      </c>
      <c r="O35">
        <v>4490937026101</v>
      </c>
      <c r="P35">
        <v>7</v>
      </c>
      <c r="Q35" s="1">
        <v>44523.672500000001</v>
      </c>
      <c r="R35">
        <v>201000</v>
      </c>
      <c r="S35" t="s">
        <v>25</v>
      </c>
      <c r="T35">
        <v>4490937026101</v>
      </c>
      <c r="U35" t="s">
        <v>36</v>
      </c>
      <c r="V35" t="s">
        <v>105</v>
      </c>
      <c r="W35" t="s">
        <v>45</v>
      </c>
      <c r="X35" t="s">
        <v>330</v>
      </c>
      <c r="Y35" t="s">
        <v>331</v>
      </c>
      <c r="Z35">
        <v>4490937026101</v>
      </c>
    </row>
    <row r="36" spans="1:26" x14ac:dyDescent="0.2">
      <c r="A36">
        <v>34</v>
      </c>
      <c r="B36">
        <v>35</v>
      </c>
      <c r="C36" s="1">
        <v>44522.577870370369</v>
      </c>
      <c r="D36">
        <v>0</v>
      </c>
      <c r="E36">
        <v>194000</v>
      </c>
      <c r="F36">
        <f t="shared" si="0"/>
        <v>-194000</v>
      </c>
      <c r="G36">
        <v>81495734</v>
      </c>
      <c r="H36" t="s">
        <v>52</v>
      </c>
      <c r="J36" t="s">
        <v>43</v>
      </c>
      <c r="K36" t="s">
        <v>26</v>
      </c>
      <c r="L36">
        <v>0</v>
      </c>
      <c r="N36" t="s">
        <v>44</v>
      </c>
      <c r="O36" t="s">
        <v>28</v>
      </c>
      <c r="Y36" t="s">
        <v>336</v>
      </c>
    </row>
    <row r="37" spans="1:26" x14ac:dyDescent="0.2">
      <c r="A37">
        <v>35</v>
      </c>
      <c r="B37">
        <v>36</v>
      </c>
      <c r="C37" s="1">
        <v>44522.556620370371</v>
      </c>
      <c r="D37">
        <v>0</v>
      </c>
      <c r="E37">
        <v>3403388</v>
      </c>
      <c r="F37">
        <f t="shared" si="0"/>
        <v>-3403388</v>
      </c>
      <c r="G37">
        <v>81301734</v>
      </c>
      <c r="H37" t="s">
        <v>24</v>
      </c>
      <c r="J37" t="s">
        <v>25</v>
      </c>
      <c r="K37" t="s">
        <v>26</v>
      </c>
      <c r="L37">
        <v>0</v>
      </c>
      <c r="N37" t="s">
        <v>27</v>
      </c>
      <c r="O37" t="s">
        <v>28</v>
      </c>
      <c r="Y37" t="s">
        <v>98</v>
      </c>
    </row>
    <row r="38" spans="1:26" hidden="1" x14ac:dyDescent="0.2">
      <c r="A38">
        <v>36</v>
      </c>
      <c r="B38">
        <v>37</v>
      </c>
      <c r="C38" s="1">
        <v>44522.492638888885</v>
      </c>
      <c r="D38">
        <v>0</v>
      </c>
      <c r="E38">
        <v>118212</v>
      </c>
      <c r="F38">
        <f t="shared" si="0"/>
        <v>-118212</v>
      </c>
      <c r="G38">
        <v>77898346</v>
      </c>
      <c r="H38" t="s">
        <v>53</v>
      </c>
      <c r="J38" t="s">
        <v>48</v>
      </c>
      <c r="K38" t="s">
        <v>35</v>
      </c>
      <c r="L38">
        <v>0</v>
      </c>
      <c r="N38" t="s">
        <v>54</v>
      </c>
      <c r="O38" t="s">
        <v>28</v>
      </c>
      <c r="Y38" t="s">
        <v>346</v>
      </c>
    </row>
    <row r="39" spans="1:26" hidden="1" x14ac:dyDescent="0.2">
      <c r="A39">
        <v>37</v>
      </c>
      <c r="B39">
        <v>38</v>
      </c>
      <c r="C39" s="1">
        <v>44522.4143287037</v>
      </c>
      <c r="D39">
        <v>30000</v>
      </c>
      <c r="E39">
        <v>0</v>
      </c>
      <c r="F39">
        <f t="shared" si="0"/>
        <v>30000</v>
      </c>
      <c r="G39">
        <v>77780134</v>
      </c>
      <c r="H39" t="s">
        <v>117</v>
      </c>
      <c r="I39">
        <v>1002032465171</v>
      </c>
      <c r="J39" t="s">
        <v>63</v>
      </c>
      <c r="K39" t="s">
        <v>31</v>
      </c>
      <c r="L39">
        <v>0</v>
      </c>
      <c r="N39" t="s">
        <v>347</v>
      </c>
      <c r="O39">
        <v>1002032465171</v>
      </c>
      <c r="P39">
        <v>20</v>
      </c>
      <c r="Q39" s="1">
        <v>44522.4143287037</v>
      </c>
      <c r="R39">
        <v>30000</v>
      </c>
      <c r="S39" t="s">
        <v>63</v>
      </c>
      <c r="T39">
        <v>1002032465171</v>
      </c>
      <c r="U39" t="s">
        <v>334</v>
      </c>
      <c r="V39" t="s">
        <v>117</v>
      </c>
      <c r="W39" t="s">
        <v>347</v>
      </c>
      <c r="X39" t="s">
        <v>348</v>
      </c>
      <c r="Y39" t="s">
        <v>349</v>
      </c>
      <c r="Z39">
        <v>1002032465171</v>
      </c>
    </row>
    <row r="40" spans="1:26" hidden="1" x14ac:dyDescent="0.2">
      <c r="A40">
        <v>38</v>
      </c>
      <c r="B40">
        <v>39</v>
      </c>
      <c r="C40" s="1">
        <v>44522.319120370368</v>
      </c>
      <c r="D40">
        <v>0</v>
      </c>
      <c r="E40">
        <v>6067</v>
      </c>
      <c r="F40">
        <f t="shared" si="0"/>
        <v>-6067</v>
      </c>
      <c r="G40">
        <v>77810134</v>
      </c>
      <c r="H40" t="s">
        <v>55</v>
      </c>
      <c r="K40" t="s">
        <v>56</v>
      </c>
      <c r="L40">
        <v>0</v>
      </c>
      <c r="O40" t="s">
        <v>28</v>
      </c>
      <c r="Y40" t="s">
        <v>350</v>
      </c>
    </row>
    <row r="41" spans="1:26" x14ac:dyDescent="0.2">
      <c r="A41">
        <v>39</v>
      </c>
      <c r="B41">
        <v>40</v>
      </c>
      <c r="C41" s="1">
        <v>44519.750787037039</v>
      </c>
      <c r="D41">
        <v>245000</v>
      </c>
      <c r="E41">
        <v>0</v>
      </c>
      <c r="F41">
        <f t="shared" si="0"/>
        <v>245000</v>
      </c>
      <c r="G41">
        <v>77804067</v>
      </c>
      <c r="H41" t="s">
        <v>118</v>
      </c>
      <c r="I41">
        <v>4490937026101</v>
      </c>
      <c r="J41" t="s">
        <v>25</v>
      </c>
      <c r="K41" t="s">
        <v>31</v>
      </c>
      <c r="L41">
        <v>0</v>
      </c>
      <c r="N41" t="s">
        <v>45</v>
      </c>
      <c r="O41">
        <v>4490937026101</v>
      </c>
      <c r="P41">
        <v>7</v>
      </c>
      <c r="Q41" s="1">
        <v>44523.672500000001</v>
      </c>
      <c r="R41">
        <v>201000</v>
      </c>
      <c r="S41" t="s">
        <v>25</v>
      </c>
      <c r="T41">
        <v>4490937026101</v>
      </c>
      <c r="U41" t="s">
        <v>36</v>
      </c>
      <c r="V41" t="s">
        <v>105</v>
      </c>
      <c r="W41" t="s">
        <v>45</v>
      </c>
      <c r="X41" t="s">
        <v>330</v>
      </c>
      <c r="Y41" t="s">
        <v>331</v>
      </c>
      <c r="Z41">
        <v>4490937026101</v>
      </c>
    </row>
    <row r="42" spans="1:26" x14ac:dyDescent="0.2">
      <c r="A42">
        <v>40</v>
      </c>
      <c r="B42">
        <v>41</v>
      </c>
      <c r="C42" s="1">
        <v>44519.744629629633</v>
      </c>
      <c r="D42">
        <v>419300</v>
      </c>
      <c r="E42">
        <v>0</v>
      </c>
      <c r="F42">
        <f t="shared" si="0"/>
        <v>419300</v>
      </c>
      <c r="G42">
        <v>78049067</v>
      </c>
      <c r="H42" t="s">
        <v>119</v>
      </c>
      <c r="I42" t="s">
        <v>351</v>
      </c>
      <c r="K42" t="s">
        <v>31</v>
      </c>
      <c r="L42">
        <v>0</v>
      </c>
      <c r="O42">
        <v>7502367597703</v>
      </c>
      <c r="P42">
        <v>22</v>
      </c>
      <c r="Q42" s="1">
        <v>44519.744629629633</v>
      </c>
      <c r="R42">
        <v>419300</v>
      </c>
      <c r="S42" t="s">
        <v>48</v>
      </c>
      <c r="T42" t="s">
        <v>351</v>
      </c>
      <c r="U42" t="s">
        <v>36</v>
      </c>
      <c r="V42" t="s">
        <v>119</v>
      </c>
      <c r="W42" t="s">
        <v>52</v>
      </c>
      <c r="X42" t="s">
        <v>330</v>
      </c>
      <c r="Y42" t="s">
        <v>336</v>
      </c>
      <c r="Z42">
        <v>7502367597703</v>
      </c>
    </row>
    <row r="43" spans="1:26" x14ac:dyDescent="0.2">
      <c r="A43">
        <v>41</v>
      </c>
      <c r="B43">
        <v>42</v>
      </c>
      <c r="C43" s="1">
        <v>44519.565439814818</v>
      </c>
      <c r="D43">
        <v>0</v>
      </c>
      <c r="E43">
        <v>3583952</v>
      </c>
      <c r="F43">
        <f t="shared" si="0"/>
        <v>-3583952</v>
      </c>
      <c r="G43">
        <v>78468367</v>
      </c>
      <c r="H43" t="s">
        <v>24</v>
      </c>
      <c r="J43" t="s">
        <v>25</v>
      </c>
      <c r="K43" t="s">
        <v>26</v>
      </c>
      <c r="L43">
        <v>0</v>
      </c>
      <c r="N43" t="s">
        <v>27</v>
      </c>
      <c r="O43" t="s">
        <v>28</v>
      </c>
      <c r="Y43" t="s">
        <v>98</v>
      </c>
    </row>
    <row r="44" spans="1:26" x14ac:dyDescent="0.2">
      <c r="A44">
        <v>42</v>
      </c>
      <c r="B44">
        <v>43</v>
      </c>
      <c r="C44" s="1">
        <v>44518.736898148149</v>
      </c>
      <c r="D44">
        <v>131800</v>
      </c>
      <c r="E44">
        <v>0</v>
      </c>
      <c r="F44">
        <f t="shared" si="0"/>
        <v>131800</v>
      </c>
      <c r="G44">
        <v>74884415</v>
      </c>
      <c r="H44" t="s">
        <v>120</v>
      </c>
      <c r="I44" t="s">
        <v>352</v>
      </c>
      <c r="K44" t="s">
        <v>31</v>
      </c>
      <c r="L44">
        <v>0</v>
      </c>
      <c r="O44">
        <v>7502361497176</v>
      </c>
      <c r="P44">
        <v>23</v>
      </c>
      <c r="Q44" s="1">
        <v>44518.736898148149</v>
      </c>
      <c r="R44">
        <v>131800</v>
      </c>
      <c r="S44" t="s">
        <v>48</v>
      </c>
      <c r="T44" t="s">
        <v>352</v>
      </c>
      <c r="U44" t="s">
        <v>36</v>
      </c>
      <c r="V44" t="s">
        <v>120</v>
      </c>
      <c r="W44" t="s">
        <v>52</v>
      </c>
      <c r="X44" t="s">
        <v>330</v>
      </c>
      <c r="Y44" t="s">
        <v>336</v>
      </c>
      <c r="Z44">
        <v>7502361497176</v>
      </c>
    </row>
    <row r="45" spans="1:26" x14ac:dyDescent="0.2">
      <c r="A45">
        <v>43</v>
      </c>
      <c r="B45">
        <v>44</v>
      </c>
      <c r="C45" s="1">
        <v>44518.732928240737</v>
      </c>
      <c r="D45">
        <v>58000</v>
      </c>
      <c r="E45">
        <v>0</v>
      </c>
      <c r="F45">
        <f t="shared" si="0"/>
        <v>58000</v>
      </c>
      <c r="G45">
        <v>75016215</v>
      </c>
      <c r="H45" t="s">
        <v>121</v>
      </c>
      <c r="I45">
        <v>60150101176395</v>
      </c>
      <c r="J45" t="s">
        <v>30</v>
      </c>
      <c r="K45" t="s">
        <v>31</v>
      </c>
      <c r="L45">
        <v>0</v>
      </c>
      <c r="N45" t="s">
        <v>61</v>
      </c>
      <c r="O45">
        <v>60150101176395</v>
      </c>
      <c r="P45">
        <v>11</v>
      </c>
      <c r="Q45" s="1">
        <v>44523.563298611109</v>
      </c>
      <c r="R45">
        <v>245000</v>
      </c>
      <c r="S45" t="s">
        <v>30</v>
      </c>
      <c r="T45">
        <v>60150101176395</v>
      </c>
      <c r="U45" t="s">
        <v>36</v>
      </c>
      <c r="V45" t="s">
        <v>109</v>
      </c>
      <c r="W45" t="s">
        <v>61</v>
      </c>
      <c r="X45" t="s">
        <v>330</v>
      </c>
      <c r="Y45" t="s">
        <v>331</v>
      </c>
      <c r="Z45">
        <v>60150101176395</v>
      </c>
    </row>
    <row r="46" spans="1:26" x14ac:dyDescent="0.2">
      <c r="A46">
        <v>44</v>
      </c>
      <c r="B46">
        <v>45</v>
      </c>
      <c r="C46" s="1">
        <v>44518.669895833336</v>
      </c>
      <c r="D46">
        <v>209700</v>
      </c>
      <c r="E46">
        <v>0</v>
      </c>
      <c r="F46">
        <f t="shared" si="0"/>
        <v>209700</v>
      </c>
      <c r="G46">
        <v>75074215</v>
      </c>
      <c r="H46" t="s">
        <v>122</v>
      </c>
      <c r="I46" t="s">
        <v>353</v>
      </c>
      <c r="K46" t="s">
        <v>31</v>
      </c>
      <c r="L46">
        <v>0</v>
      </c>
      <c r="O46">
        <v>7500527397331</v>
      </c>
      <c r="P46">
        <v>25</v>
      </c>
      <c r="Q46" s="1">
        <v>44518.669895833336</v>
      </c>
      <c r="R46">
        <v>209700</v>
      </c>
      <c r="S46" t="s">
        <v>48</v>
      </c>
      <c r="T46" t="s">
        <v>353</v>
      </c>
      <c r="U46" t="s">
        <v>36</v>
      </c>
      <c r="V46" t="s">
        <v>122</v>
      </c>
      <c r="W46" t="s">
        <v>52</v>
      </c>
      <c r="X46" t="s">
        <v>330</v>
      </c>
      <c r="Y46" t="s">
        <v>336</v>
      </c>
      <c r="Z46">
        <v>7500527397331</v>
      </c>
    </row>
    <row r="47" spans="1:26" x14ac:dyDescent="0.2">
      <c r="A47">
        <v>45</v>
      </c>
      <c r="B47">
        <v>46</v>
      </c>
      <c r="C47" s="1">
        <v>44518.636469907404</v>
      </c>
      <c r="D47">
        <v>0</v>
      </c>
      <c r="E47">
        <v>99000</v>
      </c>
      <c r="F47">
        <f t="shared" si="0"/>
        <v>-99000</v>
      </c>
      <c r="G47">
        <v>75283915</v>
      </c>
      <c r="H47" t="s">
        <v>57</v>
      </c>
      <c r="J47" t="s">
        <v>48</v>
      </c>
      <c r="K47" t="s">
        <v>58</v>
      </c>
      <c r="L47">
        <v>0</v>
      </c>
      <c r="N47" t="s">
        <v>57</v>
      </c>
      <c r="O47" t="s">
        <v>28</v>
      </c>
      <c r="Y47" t="s">
        <v>336</v>
      </c>
    </row>
    <row r="48" spans="1:26" x14ac:dyDescent="0.2">
      <c r="A48">
        <v>46</v>
      </c>
      <c r="B48">
        <v>47</v>
      </c>
      <c r="C48" s="1">
        <v>44518.564699074072</v>
      </c>
      <c r="D48">
        <v>0</v>
      </c>
      <c r="E48">
        <v>4367628</v>
      </c>
      <c r="F48">
        <f t="shared" si="0"/>
        <v>-4367628</v>
      </c>
      <c r="G48">
        <v>75184915</v>
      </c>
      <c r="H48" t="s">
        <v>24</v>
      </c>
      <c r="J48" t="s">
        <v>25</v>
      </c>
      <c r="K48" t="s">
        <v>26</v>
      </c>
      <c r="L48">
        <v>0</v>
      </c>
      <c r="N48" t="s">
        <v>27</v>
      </c>
      <c r="O48" t="s">
        <v>28</v>
      </c>
      <c r="Y48" t="s">
        <v>98</v>
      </c>
    </row>
    <row r="49" spans="1:26" x14ac:dyDescent="0.2">
      <c r="A49">
        <v>47</v>
      </c>
      <c r="B49">
        <v>48</v>
      </c>
      <c r="C49" s="1">
        <v>44518.473240740743</v>
      </c>
      <c r="D49">
        <v>99000</v>
      </c>
      <c r="E49">
        <v>0</v>
      </c>
      <c r="F49">
        <f t="shared" si="0"/>
        <v>99000</v>
      </c>
      <c r="G49">
        <v>70817287</v>
      </c>
      <c r="H49" t="s">
        <v>123</v>
      </c>
      <c r="I49" t="s">
        <v>337</v>
      </c>
      <c r="J49" t="s">
        <v>48</v>
      </c>
      <c r="K49" t="s">
        <v>31</v>
      </c>
      <c r="L49">
        <v>0</v>
      </c>
      <c r="N49" t="s">
        <v>57</v>
      </c>
      <c r="O49">
        <v>25001843501042</v>
      </c>
      <c r="P49">
        <v>5</v>
      </c>
      <c r="Q49" s="1">
        <v>44524.072500000002</v>
      </c>
      <c r="R49">
        <v>104700</v>
      </c>
      <c r="S49" t="s">
        <v>48</v>
      </c>
      <c r="T49" t="s">
        <v>337</v>
      </c>
      <c r="U49" t="s">
        <v>36</v>
      </c>
      <c r="V49" t="s">
        <v>103</v>
      </c>
      <c r="W49" t="s">
        <v>57</v>
      </c>
      <c r="X49" t="s">
        <v>330</v>
      </c>
      <c r="Y49" t="s">
        <v>336</v>
      </c>
      <c r="Z49">
        <v>25001843501042</v>
      </c>
    </row>
    <row r="50" spans="1:26" x14ac:dyDescent="0.2">
      <c r="A50">
        <v>48</v>
      </c>
      <c r="B50">
        <v>49</v>
      </c>
      <c r="C50" s="1">
        <v>44518.438321759262</v>
      </c>
      <c r="D50">
        <v>0</v>
      </c>
      <c r="E50">
        <v>55958</v>
      </c>
      <c r="F50">
        <f t="shared" si="0"/>
        <v>-55958</v>
      </c>
      <c r="G50">
        <v>70916287</v>
      </c>
      <c r="H50" t="s">
        <v>50</v>
      </c>
      <c r="J50" t="s">
        <v>37</v>
      </c>
      <c r="K50" t="s">
        <v>26</v>
      </c>
      <c r="L50">
        <v>0</v>
      </c>
      <c r="N50" t="s">
        <v>51</v>
      </c>
      <c r="O50" t="s">
        <v>28</v>
      </c>
      <c r="Y50" t="s">
        <v>98</v>
      </c>
    </row>
    <row r="51" spans="1:26" x14ac:dyDescent="0.2">
      <c r="A51">
        <v>49</v>
      </c>
      <c r="B51">
        <v>50</v>
      </c>
      <c r="C51" s="1">
        <v>44517.784432870372</v>
      </c>
      <c r="D51">
        <v>58000</v>
      </c>
      <c r="E51">
        <v>0</v>
      </c>
      <c r="F51">
        <f t="shared" si="0"/>
        <v>58000</v>
      </c>
      <c r="G51">
        <v>70860329</v>
      </c>
      <c r="H51" t="s">
        <v>124</v>
      </c>
      <c r="I51">
        <v>4490937026101</v>
      </c>
      <c r="J51" t="s">
        <v>25</v>
      </c>
      <c r="K51" t="s">
        <v>31</v>
      </c>
      <c r="L51">
        <v>0</v>
      </c>
      <c r="N51" t="s">
        <v>45</v>
      </c>
      <c r="O51">
        <v>4490937026101</v>
      </c>
      <c r="P51">
        <v>7</v>
      </c>
      <c r="Q51" s="1">
        <v>44523.672500000001</v>
      </c>
      <c r="R51">
        <v>201000</v>
      </c>
      <c r="S51" t="s">
        <v>25</v>
      </c>
      <c r="T51">
        <v>4490937026101</v>
      </c>
      <c r="U51" t="s">
        <v>36</v>
      </c>
      <c r="V51" t="s">
        <v>105</v>
      </c>
      <c r="W51" t="s">
        <v>45</v>
      </c>
      <c r="X51" t="s">
        <v>330</v>
      </c>
      <c r="Y51" t="s">
        <v>331</v>
      </c>
      <c r="Z51">
        <v>4490937026101</v>
      </c>
    </row>
    <row r="52" spans="1:26" x14ac:dyDescent="0.2">
      <c r="A52">
        <v>50</v>
      </c>
      <c r="B52">
        <v>51</v>
      </c>
      <c r="C52" s="1">
        <v>44517.779085648152</v>
      </c>
      <c r="D52">
        <v>99000</v>
      </c>
      <c r="E52">
        <v>0</v>
      </c>
      <c r="F52">
        <f t="shared" si="0"/>
        <v>99000</v>
      </c>
      <c r="G52">
        <v>70918329</v>
      </c>
      <c r="H52" t="s">
        <v>125</v>
      </c>
      <c r="I52" t="s">
        <v>337</v>
      </c>
      <c r="J52" t="s">
        <v>48</v>
      </c>
      <c r="K52" t="s">
        <v>31</v>
      </c>
      <c r="L52">
        <v>0</v>
      </c>
      <c r="N52" t="s">
        <v>57</v>
      </c>
      <c r="O52">
        <v>25001843501042</v>
      </c>
      <c r="P52">
        <v>5</v>
      </c>
      <c r="Q52" s="1">
        <v>44524.072500000002</v>
      </c>
      <c r="R52">
        <v>104700</v>
      </c>
      <c r="S52" t="s">
        <v>48</v>
      </c>
      <c r="T52" t="s">
        <v>337</v>
      </c>
      <c r="U52" t="s">
        <v>36</v>
      </c>
      <c r="V52" t="s">
        <v>103</v>
      </c>
      <c r="W52" t="s">
        <v>57</v>
      </c>
      <c r="X52" t="s">
        <v>330</v>
      </c>
      <c r="Y52" t="s">
        <v>336</v>
      </c>
      <c r="Z52">
        <v>25001843501042</v>
      </c>
    </row>
    <row r="53" spans="1:26" x14ac:dyDescent="0.2">
      <c r="A53">
        <v>51</v>
      </c>
      <c r="B53">
        <v>52</v>
      </c>
      <c r="C53" s="1">
        <v>44517.768784722219</v>
      </c>
      <c r="D53">
        <v>58000</v>
      </c>
      <c r="E53">
        <v>0</v>
      </c>
      <c r="F53">
        <f t="shared" si="0"/>
        <v>58000</v>
      </c>
      <c r="G53">
        <v>71017329</v>
      </c>
      <c r="H53" t="s">
        <v>126</v>
      </c>
      <c r="I53">
        <v>60150101176395</v>
      </c>
      <c r="J53" t="s">
        <v>30</v>
      </c>
      <c r="K53" t="s">
        <v>31</v>
      </c>
      <c r="L53">
        <v>0</v>
      </c>
      <c r="N53" t="s">
        <v>61</v>
      </c>
      <c r="O53">
        <v>60150101176395</v>
      </c>
      <c r="P53">
        <v>11</v>
      </c>
      <c r="Q53" s="1">
        <v>44523.563298611109</v>
      </c>
      <c r="R53">
        <v>245000</v>
      </c>
      <c r="S53" t="s">
        <v>30</v>
      </c>
      <c r="T53">
        <v>60150101176395</v>
      </c>
      <c r="U53" t="s">
        <v>36</v>
      </c>
      <c r="V53" t="s">
        <v>109</v>
      </c>
      <c r="W53" t="s">
        <v>61</v>
      </c>
      <c r="X53" t="s">
        <v>330</v>
      </c>
      <c r="Y53" t="s">
        <v>331</v>
      </c>
      <c r="Z53">
        <v>60150101176395</v>
      </c>
    </row>
    <row r="54" spans="1:26" x14ac:dyDescent="0.2">
      <c r="A54">
        <v>52</v>
      </c>
      <c r="B54">
        <v>53</v>
      </c>
      <c r="C54" s="1">
        <v>44517.751921296294</v>
      </c>
      <c r="D54">
        <v>109000</v>
      </c>
      <c r="E54">
        <v>0</v>
      </c>
      <c r="F54">
        <f t="shared" si="0"/>
        <v>109000</v>
      </c>
      <c r="G54">
        <v>71075329</v>
      </c>
      <c r="H54" t="s">
        <v>127</v>
      </c>
      <c r="I54" t="s">
        <v>328</v>
      </c>
      <c r="J54" t="s">
        <v>48</v>
      </c>
      <c r="K54" t="s">
        <v>31</v>
      </c>
      <c r="L54">
        <v>0</v>
      </c>
      <c r="N54" t="s">
        <v>329</v>
      </c>
      <c r="O54">
        <v>56101862101031</v>
      </c>
      <c r="P54">
        <v>1</v>
      </c>
      <c r="Q54" s="1">
        <v>44525.720231481479</v>
      </c>
      <c r="R54">
        <v>109000</v>
      </c>
      <c r="S54" t="s">
        <v>48</v>
      </c>
      <c r="T54" t="s">
        <v>328</v>
      </c>
      <c r="U54" t="s">
        <v>36</v>
      </c>
      <c r="V54" t="s">
        <v>100</v>
      </c>
      <c r="W54" t="s">
        <v>329</v>
      </c>
      <c r="X54" t="s">
        <v>330</v>
      </c>
      <c r="Y54" t="s">
        <v>331</v>
      </c>
      <c r="Z54">
        <v>56101862101031</v>
      </c>
    </row>
    <row r="55" spans="1:26" x14ac:dyDescent="0.2">
      <c r="A55">
        <v>53</v>
      </c>
      <c r="B55">
        <v>54</v>
      </c>
      <c r="C55" s="1">
        <v>44517.726886574077</v>
      </c>
      <c r="D55">
        <v>179000</v>
      </c>
      <c r="E55">
        <v>0</v>
      </c>
      <c r="F55">
        <f t="shared" si="0"/>
        <v>179000</v>
      </c>
      <c r="G55">
        <v>71184329</v>
      </c>
      <c r="H55" t="s">
        <v>128</v>
      </c>
      <c r="I55" t="s">
        <v>354</v>
      </c>
      <c r="K55" t="s">
        <v>31</v>
      </c>
      <c r="L55">
        <v>0</v>
      </c>
      <c r="O55">
        <v>48002939197267</v>
      </c>
      <c r="P55">
        <v>31</v>
      </c>
      <c r="Q55" s="1">
        <v>44517.726875</v>
      </c>
      <c r="R55">
        <v>179000</v>
      </c>
      <c r="S55" t="s">
        <v>48</v>
      </c>
      <c r="T55" t="s">
        <v>354</v>
      </c>
      <c r="U55" t="s">
        <v>36</v>
      </c>
      <c r="V55" t="s">
        <v>128</v>
      </c>
      <c r="W55" t="s">
        <v>66</v>
      </c>
      <c r="X55" t="s">
        <v>330</v>
      </c>
      <c r="Y55" t="s">
        <v>336</v>
      </c>
      <c r="Z55">
        <v>48002939197267</v>
      </c>
    </row>
    <row r="56" spans="1:26" x14ac:dyDescent="0.2">
      <c r="A56">
        <v>54</v>
      </c>
      <c r="B56">
        <v>55</v>
      </c>
      <c r="C56" s="1">
        <v>44517.723055555558</v>
      </c>
      <c r="D56">
        <v>299500</v>
      </c>
      <c r="E56">
        <v>0</v>
      </c>
      <c r="F56">
        <f t="shared" si="0"/>
        <v>299500</v>
      </c>
      <c r="G56">
        <v>71363329</v>
      </c>
      <c r="H56" t="s">
        <v>128</v>
      </c>
      <c r="I56" t="s">
        <v>355</v>
      </c>
      <c r="K56" t="s">
        <v>31</v>
      </c>
      <c r="L56">
        <v>0</v>
      </c>
      <c r="O56">
        <v>7502357897072</v>
      </c>
      <c r="P56">
        <v>32</v>
      </c>
      <c r="Q56" s="1">
        <v>44517.723055555558</v>
      </c>
      <c r="R56">
        <v>299500</v>
      </c>
      <c r="S56" t="s">
        <v>48</v>
      </c>
      <c r="T56" t="s">
        <v>355</v>
      </c>
      <c r="U56" t="s">
        <v>36</v>
      </c>
      <c r="V56" t="s">
        <v>128</v>
      </c>
      <c r="W56" t="s">
        <v>52</v>
      </c>
      <c r="X56" t="s">
        <v>330</v>
      </c>
      <c r="Y56" t="s">
        <v>336</v>
      </c>
      <c r="Z56">
        <v>7502357897072</v>
      </c>
    </row>
    <row r="57" spans="1:26" x14ac:dyDescent="0.2">
      <c r="A57">
        <v>55</v>
      </c>
      <c r="B57">
        <v>56</v>
      </c>
      <c r="C57" s="1">
        <v>44517.718217592592</v>
      </c>
      <c r="D57">
        <v>119700</v>
      </c>
      <c r="E57">
        <v>0</v>
      </c>
      <c r="F57">
        <f t="shared" si="0"/>
        <v>119700</v>
      </c>
      <c r="G57">
        <v>71662829</v>
      </c>
      <c r="H57" t="s">
        <v>128</v>
      </c>
      <c r="I57" t="s">
        <v>356</v>
      </c>
      <c r="K57" t="s">
        <v>31</v>
      </c>
      <c r="L57">
        <v>0</v>
      </c>
      <c r="O57">
        <v>48002947897977</v>
      </c>
      <c r="P57">
        <v>33</v>
      </c>
      <c r="Q57" s="1">
        <v>44517.718217592592</v>
      </c>
      <c r="R57">
        <v>119700</v>
      </c>
      <c r="S57" t="s">
        <v>48</v>
      </c>
      <c r="T57" t="s">
        <v>356</v>
      </c>
      <c r="U57" t="s">
        <v>36</v>
      </c>
      <c r="V57" t="s">
        <v>128</v>
      </c>
      <c r="W57" t="s">
        <v>312</v>
      </c>
      <c r="X57" t="s">
        <v>330</v>
      </c>
      <c r="Y57" t="s">
        <v>336</v>
      </c>
      <c r="Z57">
        <v>48002947897977</v>
      </c>
    </row>
    <row r="58" spans="1:26" x14ac:dyDescent="0.2">
      <c r="A58">
        <v>56</v>
      </c>
      <c r="B58">
        <v>57</v>
      </c>
      <c r="C58" s="1">
        <v>44517.695231481484</v>
      </c>
      <c r="D58">
        <v>245000</v>
      </c>
      <c r="E58">
        <v>0</v>
      </c>
      <c r="F58">
        <f t="shared" si="0"/>
        <v>245000</v>
      </c>
      <c r="G58">
        <v>71782529</v>
      </c>
      <c r="H58" t="s">
        <v>129</v>
      </c>
      <c r="I58">
        <v>4490937026101</v>
      </c>
      <c r="J58" t="s">
        <v>25</v>
      </c>
      <c r="K58" t="s">
        <v>31</v>
      </c>
      <c r="L58">
        <v>0</v>
      </c>
      <c r="N58" t="s">
        <v>45</v>
      </c>
      <c r="O58">
        <v>4490937026101</v>
      </c>
      <c r="P58">
        <v>7</v>
      </c>
      <c r="Q58" s="1">
        <v>44523.672500000001</v>
      </c>
      <c r="R58">
        <v>201000</v>
      </c>
      <c r="S58" t="s">
        <v>25</v>
      </c>
      <c r="T58">
        <v>4490937026101</v>
      </c>
      <c r="U58" t="s">
        <v>36</v>
      </c>
      <c r="V58" t="s">
        <v>105</v>
      </c>
      <c r="W58" t="s">
        <v>45</v>
      </c>
      <c r="X58" t="s">
        <v>330</v>
      </c>
      <c r="Y58" t="s">
        <v>331</v>
      </c>
      <c r="Z58">
        <v>4490937026101</v>
      </c>
    </row>
    <row r="59" spans="1:26" x14ac:dyDescent="0.2">
      <c r="A59">
        <v>57</v>
      </c>
      <c r="B59">
        <v>58</v>
      </c>
      <c r="C59" s="1">
        <v>44517.6874537037</v>
      </c>
      <c r="D59">
        <v>99000</v>
      </c>
      <c r="E59">
        <v>0</v>
      </c>
      <c r="F59">
        <f t="shared" si="0"/>
        <v>99000</v>
      </c>
      <c r="G59">
        <v>72027529</v>
      </c>
      <c r="H59" t="s">
        <v>130</v>
      </c>
      <c r="I59" t="s">
        <v>337</v>
      </c>
      <c r="J59" t="s">
        <v>48</v>
      </c>
      <c r="K59" t="s">
        <v>31</v>
      </c>
      <c r="L59">
        <v>0</v>
      </c>
      <c r="N59" t="s">
        <v>57</v>
      </c>
      <c r="O59">
        <v>25001843501042</v>
      </c>
      <c r="P59">
        <v>5</v>
      </c>
      <c r="Q59" s="1">
        <v>44524.072500000002</v>
      </c>
      <c r="R59">
        <v>104700</v>
      </c>
      <c r="S59" t="s">
        <v>48</v>
      </c>
      <c r="T59" t="s">
        <v>337</v>
      </c>
      <c r="U59" t="s">
        <v>36</v>
      </c>
      <c r="V59" t="s">
        <v>103</v>
      </c>
      <c r="W59" t="s">
        <v>57</v>
      </c>
      <c r="X59" t="s">
        <v>330</v>
      </c>
      <c r="Y59" t="s">
        <v>336</v>
      </c>
      <c r="Z59">
        <v>25001843501042</v>
      </c>
    </row>
    <row r="60" spans="1:26" x14ac:dyDescent="0.2">
      <c r="A60">
        <v>58</v>
      </c>
      <c r="B60">
        <v>59</v>
      </c>
      <c r="C60" s="1">
        <v>44517.680474537039</v>
      </c>
      <c r="D60">
        <v>99000</v>
      </c>
      <c r="E60">
        <v>0</v>
      </c>
      <c r="F60">
        <f t="shared" si="0"/>
        <v>99000</v>
      </c>
      <c r="G60">
        <v>72126529</v>
      </c>
      <c r="H60" t="s">
        <v>131</v>
      </c>
      <c r="I60" t="s">
        <v>337</v>
      </c>
      <c r="J60" t="s">
        <v>48</v>
      </c>
      <c r="K60" t="s">
        <v>31</v>
      </c>
      <c r="L60">
        <v>0</v>
      </c>
      <c r="N60" t="s">
        <v>57</v>
      </c>
      <c r="O60">
        <v>25001843501042</v>
      </c>
      <c r="P60">
        <v>5</v>
      </c>
      <c r="Q60" s="1">
        <v>44524.072500000002</v>
      </c>
      <c r="R60">
        <v>104700</v>
      </c>
      <c r="S60" t="s">
        <v>48</v>
      </c>
      <c r="T60" t="s">
        <v>337</v>
      </c>
      <c r="U60" t="s">
        <v>36</v>
      </c>
      <c r="V60" t="s">
        <v>103</v>
      </c>
      <c r="W60" t="s">
        <v>57</v>
      </c>
      <c r="X60" t="s">
        <v>330</v>
      </c>
      <c r="Y60" t="s">
        <v>336</v>
      </c>
      <c r="Z60">
        <v>25001843501042</v>
      </c>
    </row>
    <row r="61" spans="1:26" x14ac:dyDescent="0.2">
      <c r="A61">
        <v>59</v>
      </c>
      <c r="B61">
        <v>60</v>
      </c>
      <c r="C61" s="1">
        <v>44517.667673611111</v>
      </c>
      <c r="D61">
        <v>175800</v>
      </c>
      <c r="E61">
        <v>0</v>
      </c>
      <c r="F61">
        <f t="shared" si="0"/>
        <v>175800</v>
      </c>
      <c r="G61">
        <v>72225529</v>
      </c>
      <c r="H61" t="s">
        <v>132</v>
      </c>
      <c r="I61" t="s">
        <v>337</v>
      </c>
      <c r="J61" t="s">
        <v>48</v>
      </c>
      <c r="K61" t="s">
        <v>31</v>
      </c>
      <c r="L61">
        <v>0</v>
      </c>
      <c r="N61" t="s">
        <v>57</v>
      </c>
      <c r="O61">
        <v>25001843501042</v>
      </c>
      <c r="P61">
        <v>5</v>
      </c>
      <c r="Q61" s="1">
        <v>44524.072500000002</v>
      </c>
      <c r="R61">
        <v>104700</v>
      </c>
      <c r="S61" t="s">
        <v>48</v>
      </c>
      <c r="T61" t="s">
        <v>337</v>
      </c>
      <c r="U61" t="s">
        <v>36</v>
      </c>
      <c r="V61" t="s">
        <v>103</v>
      </c>
      <c r="W61" t="s">
        <v>57</v>
      </c>
      <c r="X61" t="s">
        <v>330</v>
      </c>
      <c r="Y61" t="s">
        <v>336</v>
      </c>
      <c r="Z61">
        <v>25001843501042</v>
      </c>
    </row>
    <row r="62" spans="1:26" x14ac:dyDescent="0.2">
      <c r="A62">
        <v>60</v>
      </c>
      <c r="B62">
        <v>61</v>
      </c>
      <c r="C62" s="1">
        <v>44517.662256944444</v>
      </c>
      <c r="D62">
        <v>99000</v>
      </c>
      <c r="E62">
        <v>0</v>
      </c>
      <c r="F62">
        <f t="shared" si="0"/>
        <v>99000</v>
      </c>
      <c r="G62">
        <v>72401329</v>
      </c>
      <c r="H62" t="s">
        <v>133</v>
      </c>
      <c r="I62" t="s">
        <v>337</v>
      </c>
      <c r="J62" t="s">
        <v>48</v>
      </c>
      <c r="K62" t="s">
        <v>31</v>
      </c>
      <c r="L62">
        <v>0</v>
      </c>
      <c r="N62" t="s">
        <v>57</v>
      </c>
      <c r="O62">
        <v>25001843501042</v>
      </c>
      <c r="P62">
        <v>5</v>
      </c>
      <c r="Q62" s="1">
        <v>44524.072500000002</v>
      </c>
      <c r="R62">
        <v>104700</v>
      </c>
      <c r="S62" t="s">
        <v>48</v>
      </c>
      <c r="T62" t="s">
        <v>337</v>
      </c>
      <c r="U62" t="s">
        <v>36</v>
      </c>
      <c r="V62" t="s">
        <v>103</v>
      </c>
      <c r="W62" t="s">
        <v>57</v>
      </c>
      <c r="X62" t="s">
        <v>330</v>
      </c>
      <c r="Y62" t="s">
        <v>336</v>
      </c>
      <c r="Z62">
        <v>25001843501042</v>
      </c>
    </row>
    <row r="63" spans="1:26" x14ac:dyDescent="0.2">
      <c r="A63">
        <v>61</v>
      </c>
      <c r="B63">
        <v>62</v>
      </c>
      <c r="C63" s="1">
        <v>44517.592835648145</v>
      </c>
      <c r="D63">
        <v>57900</v>
      </c>
      <c r="E63">
        <v>0</v>
      </c>
      <c r="F63">
        <f t="shared" si="0"/>
        <v>57900</v>
      </c>
      <c r="G63">
        <v>72500329</v>
      </c>
      <c r="H63" t="s">
        <v>134</v>
      </c>
      <c r="I63" t="s">
        <v>328</v>
      </c>
      <c r="J63" t="s">
        <v>48</v>
      </c>
      <c r="K63" t="s">
        <v>31</v>
      </c>
      <c r="L63">
        <v>0</v>
      </c>
      <c r="N63" t="s">
        <v>329</v>
      </c>
      <c r="O63">
        <v>56101862101031</v>
      </c>
      <c r="P63">
        <v>1</v>
      </c>
      <c r="Q63" s="1">
        <v>44525.720231481479</v>
      </c>
      <c r="R63">
        <v>109000</v>
      </c>
      <c r="S63" t="s">
        <v>48</v>
      </c>
      <c r="T63" t="s">
        <v>328</v>
      </c>
      <c r="U63" t="s">
        <v>36</v>
      </c>
      <c r="V63" t="s">
        <v>100</v>
      </c>
      <c r="W63" t="s">
        <v>329</v>
      </c>
      <c r="X63" t="s">
        <v>330</v>
      </c>
      <c r="Y63" t="s">
        <v>331</v>
      </c>
      <c r="Z63">
        <v>56101862101031</v>
      </c>
    </row>
    <row r="64" spans="1:26" x14ac:dyDescent="0.2">
      <c r="A64">
        <v>62</v>
      </c>
      <c r="B64">
        <v>63</v>
      </c>
      <c r="C64" s="1">
        <v>44517.589155092595</v>
      </c>
      <c r="D64">
        <v>113400</v>
      </c>
      <c r="E64">
        <v>0</v>
      </c>
      <c r="F64">
        <f t="shared" si="0"/>
        <v>113400</v>
      </c>
      <c r="G64">
        <v>72558229</v>
      </c>
      <c r="H64" t="s">
        <v>135</v>
      </c>
      <c r="I64" t="s">
        <v>357</v>
      </c>
      <c r="K64" t="s">
        <v>31</v>
      </c>
      <c r="L64">
        <v>0</v>
      </c>
      <c r="O64">
        <v>7502355797461</v>
      </c>
      <c r="P64">
        <v>40</v>
      </c>
      <c r="Q64" s="1">
        <v>44517.589155092595</v>
      </c>
      <c r="R64">
        <v>113400</v>
      </c>
      <c r="S64" t="s">
        <v>48</v>
      </c>
      <c r="T64" t="s">
        <v>357</v>
      </c>
      <c r="U64" t="s">
        <v>36</v>
      </c>
      <c r="V64" t="s">
        <v>135</v>
      </c>
      <c r="W64" t="s">
        <v>341</v>
      </c>
      <c r="X64" t="s">
        <v>330</v>
      </c>
      <c r="Y64" t="s">
        <v>336</v>
      </c>
      <c r="Z64">
        <v>7502355797461</v>
      </c>
    </row>
    <row r="65" spans="1:26" x14ac:dyDescent="0.2">
      <c r="A65">
        <v>63</v>
      </c>
      <c r="B65">
        <v>64</v>
      </c>
      <c r="C65" s="1">
        <v>44517.563171296293</v>
      </c>
      <c r="D65">
        <v>0</v>
      </c>
      <c r="E65">
        <v>4552278</v>
      </c>
      <c r="F65">
        <f t="shared" si="0"/>
        <v>-4552278</v>
      </c>
      <c r="G65">
        <v>72671629</v>
      </c>
      <c r="H65" t="s">
        <v>24</v>
      </c>
      <c r="J65" t="s">
        <v>25</v>
      </c>
      <c r="K65" t="s">
        <v>26</v>
      </c>
      <c r="L65">
        <v>0</v>
      </c>
      <c r="N65" t="s">
        <v>27</v>
      </c>
      <c r="O65" t="s">
        <v>28</v>
      </c>
      <c r="Y65" t="s">
        <v>98</v>
      </c>
    </row>
    <row r="66" spans="1:26" x14ac:dyDescent="0.2">
      <c r="A66">
        <v>64</v>
      </c>
      <c r="B66">
        <v>65</v>
      </c>
      <c r="C66" s="1">
        <v>44517.492268518516</v>
      </c>
      <c r="D66">
        <v>245000</v>
      </c>
      <c r="E66">
        <v>0</v>
      </c>
      <c r="F66">
        <f t="shared" si="0"/>
        <v>245000</v>
      </c>
      <c r="G66">
        <v>68119351</v>
      </c>
      <c r="H66" t="s">
        <v>136</v>
      </c>
      <c r="I66">
        <v>4490937026101</v>
      </c>
      <c r="J66" t="s">
        <v>25</v>
      </c>
      <c r="K66" t="s">
        <v>31</v>
      </c>
      <c r="L66">
        <v>0</v>
      </c>
      <c r="N66" t="s">
        <v>45</v>
      </c>
      <c r="O66">
        <v>4490937026101</v>
      </c>
      <c r="P66">
        <v>7</v>
      </c>
      <c r="Q66" s="1">
        <v>44523.672500000001</v>
      </c>
      <c r="R66">
        <v>201000</v>
      </c>
      <c r="S66" t="s">
        <v>25</v>
      </c>
      <c r="T66">
        <v>4490937026101</v>
      </c>
      <c r="U66" t="s">
        <v>36</v>
      </c>
      <c r="V66" t="s">
        <v>105</v>
      </c>
      <c r="W66" t="s">
        <v>45</v>
      </c>
      <c r="X66" t="s">
        <v>330</v>
      </c>
      <c r="Y66" t="s">
        <v>331</v>
      </c>
      <c r="Z66">
        <v>4490937026101</v>
      </c>
    </row>
    <row r="67" spans="1:26" x14ac:dyDescent="0.2">
      <c r="A67">
        <v>65</v>
      </c>
      <c r="B67">
        <v>66</v>
      </c>
      <c r="C67" s="1">
        <v>44517.438738425924</v>
      </c>
      <c r="D67">
        <v>0</v>
      </c>
      <c r="E67">
        <v>2041479</v>
      </c>
      <c r="F67">
        <f t="shared" ref="F67:F130" si="1">D67-E67</f>
        <v>-2041479</v>
      </c>
      <c r="G67">
        <v>68364351</v>
      </c>
      <c r="H67" t="s">
        <v>50</v>
      </c>
      <c r="J67" t="s">
        <v>37</v>
      </c>
      <c r="K67" t="s">
        <v>26</v>
      </c>
      <c r="L67">
        <v>0</v>
      </c>
      <c r="N67" t="s">
        <v>51</v>
      </c>
      <c r="O67" t="s">
        <v>28</v>
      </c>
      <c r="Y67" t="s">
        <v>98</v>
      </c>
    </row>
    <row r="68" spans="1:26" x14ac:dyDescent="0.2">
      <c r="A68">
        <v>66</v>
      </c>
      <c r="B68">
        <v>67</v>
      </c>
      <c r="C68" s="1">
        <v>44517.369687500002</v>
      </c>
      <c r="D68">
        <v>489300</v>
      </c>
      <c r="E68">
        <v>0</v>
      </c>
      <c r="F68">
        <f t="shared" si="1"/>
        <v>489300</v>
      </c>
      <c r="G68">
        <v>66322872</v>
      </c>
      <c r="H68" t="s">
        <v>137</v>
      </c>
      <c r="I68" t="s">
        <v>358</v>
      </c>
      <c r="K68" t="s">
        <v>31</v>
      </c>
      <c r="L68">
        <v>0</v>
      </c>
      <c r="O68">
        <v>7500520297606</v>
      </c>
      <c r="P68">
        <v>42</v>
      </c>
      <c r="Q68" s="1">
        <v>44517.369687500002</v>
      </c>
      <c r="R68">
        <v>489300</v>
      </c>
      <c r="S68" t="s">
        <v>48</v>
      </c>
      <c r="T68" t="s">
        <v>358</v>
      </c>
      <c r="U68" t="s">
        <v>36</v>
      </c>
      <c r="V68" t="s">
        <v>137</v>
      </c>
      <c r="W68" t="s">
        <v>52</v>
      </c>
      <c r="X68" t="s">
        <v>330</v>
      </c>
      <c r="Y68" t="s">
        <v>336</v>
      </c>
      <c r="Z68">
        <v>7500520297606</v>
      </c>
    </row>
    <row r="69" spans="1:26" x14ac:dyDescent="0.2">
      <c r="A69">
        <v>67</v>
      </c>
      <c r="B69">
        <v>68</v>
      </c>
      <c r="C69" s="1">
        <v>44517.367060185185</v>
      </c>
      <c r="D69">
        <v>288700</v>
      </c>
      <c r="E69">
        <v>0</v>
      </c>
      <c r="F69">
        <f t="shared" si="1"/>
        <v>288700</v>
      </c>
      <c r="G69">
        <v>66812172</v>
      </c>
      <c r="H69" t="s">
        <v>137</v>
      </c>
      <c r="I69" t="s">
        <v>359</v>
      </c>
      <c r="K69" t="s">
        <v>31</v>
      </c>
      <c r="L69">
        <v>0</v>
      </c>
      <c r="O69">
        <v>7500520297190</v>
      </c>
      <c r="P69">
        <v>43</v>
      </c>
      <c r="Q69" s="1">
        <v>44517.367060185185</v>
      </c>
      <c r="R69">
        <v>288700</v>
      </c>
      <c r="S69" t="s">
        <v>48</v>
      </c>
      <c r="T69" t="s">
        <v>359</v>
      </c>
      <c r="U69" t="s">
        <v>36</v>
      </c>
      <c r="V69" t="s">
        <v>137</v>
      </c>
      <c r="W69" t="s">
        <v>360</v>
      </c>
      <c r="X69" t="s">
        <v>330</v>
      </c>
      <c r="Y69" t="s">
        <v>336</v>
      </c>
      <c r="Z69">
        <v>7500520297190</v>
      </c>
    </row>
    <row r="70" spans="1:26" hidden="1" x14ac:dyDescent="0.2">
      <c r="A70">
        <v>68</v>
      </c>
      <c r="B70">
        <v>69</v>
      </c>
      <c r="C70" s="1">
        <v>44516.721909722219</v>
      </c>
      <c r="D70">
        <v>5061467</v>
      </c>
      <c r="E70">
        <v>0</v>
      </c>
      <c r="F70">
        <f t="shared" si="1"/>
        <v>5061467</v>
      </c>
      <c r="G70">
        <v>67100872</v>
      </c>
      <c r="H70" t="s">
        <v>138</v>
      </c>
      <c r="I70">
        <v>37391001531704</v>
      </c>
      <c r="J70" t="s">
        <v>43</v>
      </c>
      <c r="K70" t="s">
        <v>35</v>
      </c>
      <c r="L70">
        <v>0</v>
      </c>
      <c r="N70" t="s">
        <v>361</v>
      </c>
      <c r="O70">
        <v>37391001531704</v>
      </c>
      <c r="P70">
        <v>44</v>
      </c>
      <c r="Q70" s="1">
        <v>44516.721909722219</v>
      </c>
      <c r="R70">
        <v>5061467</v>
      </c>
      <c r="S70" t="s">
        <v>43</v>
      </c>
      <c r="T70">
        <v>37391001531704</v>
      </c>
      <c r="U70" t="s">
        <v>325</v>
      </c>
      <c r="V70" t="s">
        <v>361</v>
      </c>
      <c r="W70" t="s">
        <v>361</v>
      </c>
      <c r="X70" t="s">
        <v>362</v>
      </c>
      <c r="Y70" t="s">
        <v>327</v>
      </c>
      <c r="Z70">
        <v>37391001531704</v>
      </c>
    </row>
    <row r="71" spans="1:26" x14ac:dyDescent="0.2">
      <c r="A71">
        <v>69</v>
      </c>
      <c r="B71">
        <v>70</v>
      </c>
      <c r="C71" s="1">
        <v>44516.712187500001</v>
      </c>
      <c r="D71">
        <v>0</v>
      </c>
      <c r="E71">
        <v>245000</v>
      </c>
      <c r="F71">
        <f t="shared" si="1"/>
        <v>-245000</v>
      </c>
      <c r="G71">
        <v>72162339</v>
      </c>
      <c r="H71" t="s">
        <v>45</v>
      </c>
      <c r="J71" t="s">
        <v>25</v>
      </c>
      <c r="K71" t="s">
        <v>26</v>
      </c>
      <c r="L71">
        <v>0</v>
      </c>
      <c r="N71" t="s">
        <v>45</v>
      </c>
      <c r="O71" t="s">
        <v>28</v>
      </c>
      <c r="Y71" t="s">
        <v>331</v>
      </c>
    </row>
    <row r="72" spans="1:26" x14ac:dyDescent="0.2">
      <c r="A72">
        <v>70</v>
      </c>
      <c r="B72">
        <v>71</v>
      </c>
      <c r="C72" s="1">
        <v>44516.671655092592</v>
      </c>
      <c r="D72">
        <v>243000</v>
      </c>
      <c r="E72">
        <v>0</v>
      </c>
      <c r="F72">
        <f t="shared" si="1"/>
        <v>243000</v>
      </c>
      <c r="G72">
        <v>71917339</v>
      </c>
      <c r="H72" t="s">
        <v>139</v>
      </c>
      <c r="I72">
        <v>4490937026101</v>
      </c>
      <c r="J72" t="s">
        <v>25</v>
      </c>
      <c r="K72" t="s">
        <v>31</v>
      </c>
      <c r="L72">
        <v>0</v>
      </c>
      <c r="N72" t="s">
        <v>45</v>
      </c>
      <c r="O72">
        <v>4490937026101</v>
      </c>
      <c r="P72">
        <v>7</v>
      </c>
      <c r="Q72" s="1">
        <v>44523.672500000001</v>
      </c>
      <c r="R72">
        <v>201000</v>
      </c>
      <c r="S72" t="s">
        <v>25</v>
      </c>
      <c r="T72">
        <v>4490937026101</v>
      </c>
      <c r="U72" t="s">
        <v>36</v>
      </c>
      <c r="V72" t="s">
        <v>105</v>
      </c>
      <c r="W72" t="s">
        <v>45</v>
      </c>
      <c r="X72" t="s">
        <v>330</v>
      </c>
      <c r="Y72" t="s">
        <v>331</v>
      </c>
      <c r="Z72">
        <v>4490937026101</v>
      </c>
    </row>
    <row r="73" spans="1:26" x14ac:dyDescent="0.2">
      <c r="A73">
        <v>71</v>
      </c>
      <c r="B73">
        <v>72</v>
      </c>
      <c r="C73" s="1">
        <v>44516.667997685188</v>
      </c>
      <c r="D73">
        <v>201000</v>
      </c>
      <c r="E73">
        <v>0</v>
      </c>
      <c r="F73">
        <f t="shared" si="1"/>
        <v>201000</v>
      </c>
      <c r="G73">
        <v>72160339</v>
      </c>
      <c r="H73" t="s">
        <v>140</v>
      </c>
      <c r="I73">
        <v>4490937026101</v>
      </c>
      <c r="J73" t="s">
        <v>25</v>
      </c>
      <c r="K73" t="s">
        <v>31</v>
      </c>
      <c r="L73">
        <v>0</v>
      </c>
      <c r="N73" t="s">
        <v>45</v>
      </c>
      <c r="O73">
        <v>4490937026101</v>
      </c>
      <c r="P73">
        <v>7</v>
      </c>
      <c r="Q73" s="1">
        <v>44523.672500000001</v>
      </c>
      <c r="R73">
        <v>201000</v>
      </c>
      <c r="S73" t="s">
        <v>25</v>
      </c>
      <c r="T73">
        <v>4490937026101</v>
      </c>
      <c r="U73" t="s">
        <v>36</v>
      </c>
      <c r="V73" t="s">
        <v>105</v>
      </c>
      <c r="W73" t="s">
        <v>45</v>
      </c>
      <c r="X73" t="s">
        <v>330</v>
      </c>
      <c r="Y73" t="s">
        <v>331</v>
      </c>
      <c r="Z73">
        <v>4490937026101</v>
      </c>
    </row>
    <row r="74" spans="1:26" x14ac:dyDescent="0.2">
      <c r="A74">
        <v>72</v>
      </c>
      <c r="B74">
        <v>73</v>
      </c>
      <c r="C74" s="1">
        <v>44516.581307870372</v>
      </c>
      <c r="D74">
        <v>0</v>
      </c>
      <c r="E74">
        <v>12771761</v>
      </c>
      <c r="F74">
        <f t="shared" si="1"/>
        <v>-12771761</v>
      </c>
      <c r="G74">
        <v>72361339</v>
      </c>
      <c r="H74" t="s">
        <v>24</v>
      </c>
      <c r="J74" t="s">
        <v>25</v>
      </c>
      <c r="K74" t="s">
        <v>26</v>
      </c>
      <c r="L74">
        <v>0</v>
      </c>
      <c r="N74" t="s">
        <v>27</v>
      </c>
      <c r="O74" t="s">
        <v>28</v>
      </c>
      <c r="Y74" t="s">
        <v>98</v>
      </c>
    </row>
    <row r="75" spans="1:26" x14ac:dyDescent="0.2">
      <c r="A75">
        <v>73</v>
      </c>
      <c r="B75">
        <v>74</v>
      </c>
      <c r="C75" s="1">
        <v>44516.527222222219</v>
      </c>
      <c r="D75">
        <v>230670</v>
      </c>
      <c r="E75">
        <v>0</v>
      </c>
      <c r="F75">
        <f t="shared" si="1"/>
        <v>230670</v>
      </c>
      <c r="G75">
        <v>59589578</v>
      </c>
      <c r="H75" t="s">
        <v>141</v>
      </c>
      <c r="I75">
        <v>1002354856735</v>
      </c>
      <c r="J75" t="s">
        <v>63</v>
      </c>
      <c r="K75" t="s">
        <v>31</v>
      </c>
      <c r="L75">
        <v>0</v>
      </c>
      <c r="N75" t="s">
        <v>319</v>
      </c>
      <c r="O75">
        <v>1002354856735</v>
      </c>
      <c r="P75">
        <v>47</v>
      </c>
      <c r="Q75" s="1">
        <v>44516.527222222219</v>
      </c>
      <c r="R75">
        <v>230670</v>
      </c>
      <c r="S75" t="s">
        <v>63</v>
      </c>
      <c r="T75">
        <v>1002354856735</v>
      </c>
      <c r="U75" t="s">
        <v>36</v>
      </c>
      <c r="V75" t="s">
        <v>141</v>
      </c>
      <c r="W75" t="s">
        <v>319</v>
      </c>
      <c r="X75" t="s">
        <v>330</v>
      </c>
      <c r="Y75" t="s">
        <v>331</v>
      </c>
      <c r="Z75">
        <v>1002354856735</v>
      </c>
    </row>
    <row r="76" spans="1:26" x14ac:dyDescent="0.2">
      <c r="A76">
        <v>74</v>
      </c>
      <c r="B76">
        <v>75</v>
      </c>
      <c r="C76" s="1">
        <v>44516.518090277779</v>
      </c>
      <c r="D76">
        <v>58000</v>
      </c>
      <c r="E76">
        <v>0</v>
      </c>
      <c r="F76">
        <f t="shared" si="1"/>
        <v>58000</v>
      </c>
      <c r="G76">
        <v>59820248</v>
      </c>
      <c r="H76" t="s">
        <v>142</v>
      </c>
      <c r="I76">
        <v>60150101176395</v>
      </c>
      <c r="J76" t="s">
        <v>30</v>
      </c>
      <c r="K76" t="s">
        <v>31</v>
      </c>
      <c r="L76">
        <v>0</v>
      </c>
      <c r="N76" t="s">
        <v>61</v>
      </c>
      <c r="O76">
        <v>60150101176395</v>
      </c>
      <c r="P76">
        <v>11</v>
      </c>
      <c r="Q76" s="1">
        <v>44523.563298611109</v>
      </c>
      <c r="R76">
        <v>245000</v>
      </c>
      <c r="S76" t="s">
        <v>30</v>
      </c>
      <c r="T76">
        <v>60150101176395</v>
      </c>
      <c r="U76" t="s">
        <v>36</v>
      </c>
      <c r="V76" t="s">
        <v>109</v>
      </c>
      <c r="W76" t="s">
        <v>61</v>
      </c>
      <c r="X76" t="s">
        <v>330</v>
      </c>
      <c r="Y76" t="s">
        <v>331</v>
      </c>
      <c r="Z76">
        <v>60150101176395</v>
      </c>
    </row>
    <row r="77" spans="1:26" x14ac:dyDescent="0.2">
      <c r="A77">
        <v>75</v>
      </c>
      <c r="B77">
        <v>76</v>
      </c>
      <c r="C77" s="1">
        <v>44516.479814814818</v>
      </c>
      <c r="D77">
        <v>232350</v>
      </c>
      <c r="E77">
        <v>0</v>
      </c>
      <c r="F77">
        <f t="shared" si="1"/>
        <v>232350</v>
      </c>
      <c r="G77">
        <v>59878248</v>
      </c>
      <c r="H77" t="s">
        <v>143</v>
      </c>
      <c r="I77">
        <v>1002354856735</v>
      </c>
      <c r="J77" t="s">
        <v>63</v>
      </c>
      <c r="K77" t="s">
        <v>31</v>
      </c>
      <c r="L77">
        <v>0</v>
      </c>
      <c r="N77" t="s">
        <v>319</v>
      </c>
      <c r="O77">
        <v>1002354856735</v>
      </c>
      <c r="P77">
        <v>47</v>
      </c>
      <c r="Q77" s="1">
        <v>44516.527222222219</v>
      </c>
      <c r="R77">
        <v>230670</v>
      </c>
      <c r="S77" t="s">
        <v>63</v>
      </c>
      <c r="T77">
        <v>1002354856735</v>
      </c>
      <c r="U77" t="s">
        <v>36</v>
      </c>
      <c r="V77" t="s">
        <v>141</v>
      </c>
      <c r="W77" t="s">
        <v>319</v>
      </c>
      <c r="X77" t="s">
        <v>330</v>
      </c>
      <c r="Y77" t="s">
        <v>331</v>
      </c>
      <c r="Z77">
        <v>1002354856735</v>
      </c>
    </row>
    <row r="78" spans="1:26" x14ac:dyDescent="0.2">
      <c r="A78">
        <v>76</v>
      </c>
      <c r="B78">
        <v>77</v>
      </c>
      <c r="C78" s="1">
        <v>44515.776921296296</v>
      </c>
      <c r="D78">
        <v>8703054</v>
      </c>
      <c r="E78">
        <v>0</v>
      </c>
      <c r="F78">
        <f t="shared" si="1"/>
        <v>8703054</v>
      </c>
      <c r="G78">
        <v>60110598</v>
      </c>
      <c r="H78" t="s">
        <v>59</v>
      </c>
      <c r="K78" t="s">
        <v>60</v>
      </c>
      <c r="L78">
        <v>0</v>
      </c>
      <c r="O78" t="s">
        <v>28</v>
      </c>
      <c r="Y78" t="s">
        <v>342</v>
      </c>
    </row>
    <row r="79" spans="1:26" x14ac:dyDescent="0.2">
      <c r="A79">
        <v>77</v>
      </c>
      <c r="B79">
        <v>78</v>
      </c>
      <c r="C79" s="1">
        <v>44515.776909722219</v>
      </c>
      <c r="D79">
        <v>75720</v>
      </c>
      <c r="E79">
        <v>0</v>
      </c>
      <c r="F79">
        <f t="shared" si="1"/>
        <v>75720</v>
      </c>
      <c r="G79">
        <v>68813652</v>
      </c>
      <c r="H79" t="s">
        <v>59</v>
      </c>
      <c r="K79" t="s">
        <v>60</v>
      </c>
      <c r="L79">
        <v>0</v>
      </c>
      <c r="O79" t="s">
        <v>28</v>
      </c>
      <c r="Y79" t="s">
        <v>342</v>
      </c>
    </row>
    <row r="80" spans="1:26" x14ac:dyDescent="0.2">
      <c r="A80">
        <v>78</v>
      </c>
      <c r="B80">
        <v>79</v>
      </c>
      <c r="C80" s="1">
        <v>44515.776909722219</v>
      </c>
      <c r="D80">
        <v>282580</v>
      </c>
      <c r="E80">
        <v>0</v>
      </c>
      <c r="F80">
        <f t="shared" si="1"/>
        <v>282580</v>
      </c>
      <c r="G80">
        <v>68889372</v>
      </c>
      <c r="H80" t="s">
        <v>59</v>
      </c>
      <c r="K80" t="s">
        <v>60</v>
      </c>
      <c r="L80">
        <v>0</v>
      </c>
      <c r="O80" t="s">
        <v>28</v>
      </c>
      <c r="Y80" t="s">
        <v>342</v>
      </c>
    </row>
    <row r="81" spans="1:26" x14ac:dyDescent="0.2">
      <c r="A81">
        <v>79</v>
      </c>
      <c r="B81">
        <v>80</v>
      </c>
      <c r="C81" s="1">
        <v>44515.636307870373</v>
      </c>
      <c r="D81">
        <v>58000</v>
      </c>
      <c r="E81">
        <v>0</v>
      </c>
      <c r="F81">
        <f t="shared" si="1"/>
        <v>58000</v>
      </c>
      <c r="G81">
        <v>69171952</v>
      </c>
      <c r="H81" t="s">
        <v>144</v>
      </c>
      <c r="I81">
        <v>4490937026101</v>
      </c>
      <c r="J81" t="s">
        <v>25</v>
      </c>
      <c r="K81" t="s">
        <v>31</v>
      </c>
      <c r="L81">
        <v>0</v>
      </c>
      <c r="N81" t="s">
        <v>45</v>
      </c>
      <c r="O81">
        <v>4490937026101</v>
      </c>
      <c r="P81">
        <v>7</v>
      </c>
      <c r="Q81" s="1">
        <v>44523.672500000001</v>
      </c>
      <c r="R81">
        <v>201000</v>
      </c>
      <c r="S81" t="s">
        <v>25</v>
      </c>
      <c r="T81">
        <v>4490937026101</v>
      </c>
      <c r="U81" t="s">
        <v>36</v>
      </c>
      <c r="V81" t="s">
        <v>105</v>
      </c>
      <c r="W81" t="s">
        <v>45</v>
      </c>
      <c r="X81" t="s">
        <v>330</v>
      </c>
      <c r="Y81" t="s">
        <v>331</v>
      </c>
      <c r="Z81">
        <v>4490937026101</v>
      </c>
    </row>
    <row r="82" spans="1:26" x14ac:dyDescent="0.2">
      <c r="A82">
        <v>80</v>
      </c>
      <c r="B82">
        <v>81</v>
      </c>
      <c r="C82" s="1">
        <v>44515.628888888888</v>
      </c>
      <c r="D82">
        <v>299670</v>
      </c>
      <c r="E82">
        <v>0</v>
      </c>
      <c r="F82">
        <f t="shared" si="1"/>
        <v>299670</v>
      </c>
      <c r="G82">
        <v>69229952</v>
      </c>
      <c r="H82" t="s">
        <v>145</v>
      </c>
      <c r="I82">
        <v>86860101315821</v>
      </c>
      <c r="J82" t="s">
        <v>30</v>
      </c>
      <c r="K82" t="s">
        <v>31</v>
      </c>
      <c r="L82">
        <v>0</v>
      </c>
      <c r="N82" t="s">
        <v>363</v>
      </c>
      <c r="O82">
        <v>86860101315821</v>
      </c>
      <c r="P82">
        <v>51</v>
      </c>
      <c r="Q82" s="1">
        <v>44515.628888888888</v>
      </c>
      <c r="R82">
        <v>299670</v>
      </c>
      <c r="S82" t="s">
        <v>30</v>
      </c>
      <c r="T82">
        <v>86860101315821</v>
      </c>
      <c r="U82" t="s">
        <v>36</v>
      </c>
      <c r="V82" t="s">
        <v>145</v>
      </c>
      <c r="W82" t="s">
        <v>363</v>
      </c>
      <c r="X82" t="s">
        <v>330</v>
      </c>
      <c r="Y82" t="s">
        <v>331</v>
      </c>
      <c r="Z82">
        <v>86860101315821</v>
      </c>
    </row>
    <row r="83" spans="1:26" x14ac:dyDescent="0.2">
      <c r="A83">
        <v>81</v>
      </c>
      <c r="B83">
        <v>82</v>
      </c>
      <c r="C83" s="1">
        <v>44515.579814814817</v>
      </c>
      <c r="D83">
        <v>8805209</v>
      </c>
      <c r="E83">
        <v>0</v>
      </c>
      <c r="F83">
        <f t="shared" si="1"/>
        <v>8805209</v>
      </c>
      <c r="G83">
        <v>69529622</v>
      </c>
      <c r="H83" t="s">
        <v>46</v>
      </c>
      <c r="J83" t="s">
        <v>48</v>
      </c>
      <c r="K83" t="s">
        <v>49</v>
      </c>
      <c r="L83">
        <v>0</v>
      </c>
      <c r="O83" t="s">
        <v>28</v>
      </c>
      <c r="Y83" t="s">
        <v>342</v>
      </c>
    </row>
    <row r="84" spans="1:26" x14ac:dyDescent="0.2">
      <c r="A84">
        <v>82</v>
      </c>
      <c r="B84">
        <v>83</v>
      </c>
      <c r="C84" s="1">
        <v>44515.57534722222</v>
      </c>
      <c r="D84">
        <v>330000</v>
      </c>
      <c r="E84">
        <v>0</v>
      </c>
      <c r="F84">
        <f t="shared" si="1"/>
        <v>330000</v>
      </c>
      <c r="G84">
        <v>78334831</v>
      </c>
      <c r="H84" t="s">
        <v>146</v>
      </c>
      <c r="I84">
        <v>4490937026101</v>
      </c>
      <c r="J84" t="s">
        <v>25</v>
      </c>
      <c r="K84" t="s">
        <v>31</v>
      </c>
      <c r="L84">
        <v>0</v>
      </c>
      <c r="N84" t="s">
        <v>45</v>
      </c>
      <c r="O84">
        <v>4490937026101</v>
      </c>
      <c r="P84">
        <v>7</v>
      </c>
      <c r="Q84" s="1">
        <v>44523.672500000001</v>
      </c>
      <c r="R84">
        <v>201000</v>
      </c>
      <c r="S84" t="s">
        <v>25</v>
      </c>
      <c r="T84">
        <v>4490937026101</v>
      </c>
      <c r="U84" t="s">
        <v>36</v>
      </c>
      <c r="V84" t="s">
        <v>105</v>
      </c>
      <c r="W84" t="s">
        <v>45</v>
      </c>
      <c r="X84" t="s">
        <v>330</v>
      </c>
      <c r="Y84" t="s">
        <v>331</v>
      </c>
      <c r="Z84">
        <v>4490937026101</v>
      </c>
    </row>
    <row r="85" spans="1:26" x14ac:dyDescent="0.2">
      <c r="A85">
        <v>83</v>
      </c>
      <c r="B85">
        <v>84</v>
      </c>
      <c r="C85" s="1">
        <v>44515.556331018517</v>
      </c>
      <c r="D85">
        <v>0</v>
      </c>
      <c r="E85">
        <v>22000</v>
      </c>
      <c r="F85">
        <f t="shared" si="1"/>
        <v>-22000</v>
      </c>
      <c r="G85">
        <v>78664831</v>
      </c>
      <c r="H85" t="s">
        <v>61</v>
      </c>
      <c r="J85" t="s">
        <v>30</v>
      </c>
      <c r="K85" t="s">
        <v>26</v>
      </c>
      <c r="L85">
        <v>0</v>
      </c>
      <c r="N85" t="s">
        <v>61</v>
      </c>
      <c r="O85" t="s">
        <v>28</v>
      </c>
      <c r="Y85" t="s">
        <v>331</v>
      </c>
    </row>
    <row r="86" spans="1:26" x14ac:dyDescent="0.2">
      <c r="A86">
        <v>84</v>
      </c>
      <c r="B86">
        <v>85</v>
      </c>
      <c r="C86" s="1">
        <v>44515.554652777777</v>
      </c>
      <c r="D86">
        <v>139000</v>
      </c>
      <c r="E86">
        <v>0</v>
      </c>
      <c r="F86">
        <f t="shared" si="1"/>
        <v>139000</v>
      </c>
      <c r="G86">
        <v>78642831</v>
      </c>
      <c r="H86" t="s">
        <v>147</v>
      </c>
      <c r="I86" t="s">
        <v>328</v>
      </c>
      <c r="J86" t="s">
        <v>48</v>
      </c>
      <c r="K86" t="s">
        <v>31</v>
      </c>
      <c r="L86">
        <v>0</v>
      </c>
      <c r="N86" t="s">
        <v>329</v>
      </c>
      <c r="O86">
        <v>56101862101031</v>
      </c>
      <c r="P86">
        <v>1</v>
      </c>
      <c r="Q86" s="1">
        <v>44525.720231481479</v>
      </c>
      <c r="R86">
        <v>109000</v>
      </c>
      <c r="S86" t="s">
        <v>48</v>
      </c>
      <c r="T86" t="s">
        <v>328</v>
      </c>
      <c r="U86" t="s">
        <v>36</v>
      </c>
      <c r="V86" t="s">
        <v>100</v>
      </c>
      <c r="W86" t="s">
        <v>329</v>
      </c>
      <c r="X86" t="s">
        <v>330</v>
      </c>
      <c r="Y86" t="s">
        <v>331</v>
      </c>
      <c r="Z86">
        <v>56101862101031</v>
      </c>
    </row>
    <row r="87" spans="1:26" x14ac:dyDescent="0.2">
      <c r="A87">
        <v>85</v>
      </c>
      <c r="B87">
        <v>86</v>
      </c>
      <c r="C87" s="1">
        <v>44515.553900462961</v>
      </c>
      <c r="D87">
        <v>0</v>
      </c>
      <c r="E87">
        <v>31058</v>
      </c>
      <c r="F87">
        <f t="shared" si="1"/>
        <v>-31058</v>
      </c>
      <c r="G87">
        <v>78781831</v>
      </c>
      <c r="H87" t="s">
        <v>24</v>
      </c>
      <c r="J87" t="s">
        <v>25</v>
      </c>
      <c r="K87" t="s">
        <v>26</v>
      </c>
      <c r="L87">
        <v>0</v>
      </c>
      <c r="N87" t="s">
        <v>27</v>
      </c>
      <c r="O87" t="s">
        <v>28</v>
      </c>
      <c r="Y87" t="s">
        <v>98</v>
      </c>
    </row>
    <row r="88" spans="1:26" x14ac:dyDescent="0.2">
      <c r="A88">
        <v>86</v>
      </c>
      <c r="B88">
        <v>87</v>
      </c>
      <c r="C88" s="1">
        <v>44515.535891203705</v>
      </c>
      <c r="D88">
        <v>35000</v>
      </c>
      <c r="E88">
        <v>0</v>
      </c>
      <c r="F88">
        <f t="shared" si="1"/>
        <v>35000</v>
      </c>
      <c r="G88">
        <v>78750773</v>
      </c>
      <c r="H88" t="s">
        <v>148</v>
      </c>
      <c r="I88">
        <v>60150101176395</v>
      </c>
      <c r="J88" t="s">
        <v>30</v>
      </c>
      <c r="K88" t="s">
        <v>31</v>
      </c>
      <c r="L88">
        <v>0</v>
      </c>
      <c r="N88" t="s">
        <v>61</v>
      </c>
      <c r="O88">
        <v>60150101176395</v>
      </c>
      <c r="P88">
        <v>11</v>
      </c>
      <c r="Q88" s="1">
        <v>44523.563298611109</v>
      </c>
      <c r="R88">
        <v>245000</v>
      </c>
      <c r="S88" t="s">
        <v>30</v>
      </c>
      <c r="T88">
        <v>60150101176395</v>
      </c>
      <c r="U88" t="s">
        <v>36</v>
      </c>
      <c r="V88" t="s">
        <v>109</v>
      </c>
      <c r="W88" t="s">
        <v>61</v>
      </c>
      <c r="X88" t="s">
        <v>330</v>
      </c>
      <c r="Y88" t="s">
        <v>331</v>
      </c>
      <c r="Z88">
        <v>60150101176395</v>
      </c>
    </row>
    <row r="89" spans="1:26" x14ac:dyDescent="0.2">
      <c r="A89">
        <v>87</v>
      </c>
      <c r="B89">
        <v>88</v>
      </c>
      <c r="C89" s="1">
        <v>44515.523518518516</v>
      </c>
      <c r="D89">
        <v>58000</v>
      </c>
      <c r="E89">
        <v>0</v>
      </c>
      <c r="F89">
        <f t="shared" si="1"/>
        <v>58000</v>
      </c>
      <c r="G89">
        <v>78785773</v>
      </c>
      <c r="H89" t="s">
        <v>149</v>
      </c>
      <c r="I89">
        <v>60150101176395</v>
      </c>
      <c r="J89" t="s">
        <v>30</v>
      </c>
      <c r="K89" t="s">
        <v>31</v>
      </c>
      <c r="L89">
        <v>0</v>
      </c>
      <c r="N89" t="s">
        <v>61</v>
      </c>
      <c r="O89">
        <v>60150101176395</v>
      </c>
      <c r="P89">
        <v>11</v>
      </c>
      <c r="Q89" s="1">
        <v>44523.563298611109</v>
      </c>
      <c r="R89">
        <v>245000</v>
      </c>
      <c r="S89" t="s">
        <v>30</v>
      </c>
      <c r="T89">
        <v>60150101176395</v>
      </c>
      <c r="U89" t="s">
        <v>36</v>
      </c>
      <c r="V89" t="s">
        <v>109</v>
      </c>
      <c r="W89" t="s">
        <v>61</v>
      </c>
      <c r="X89" t="s">
        <v>330</v>
      </c>
      <c r="Y89" t="s">
        <v>331</v>
      </c>
      <c r="Z89">
        <v>60150101176395</v>
      </c>
    </row>
    <row r="90" spans="1:26" x14ac:dyDescent="0.2">
      <c r="A90">
        <v>88</v>
      </c>
      <c r="B90">
        <v>89</v>
      </c>
      <c r="C90" s="1">
        <v>44515.5153587963</v>
      </c>
      <c r="D90">
        <v>333000</v>
      </c>
      <c r="E90">
        <v>0</v>
      </c>
      <c r="F90">
        <f t="shared" si="1"/>
        <v>333000</v>
      </c>
      <c r="G90">
        <v>78843773</v>
      </c>
      <c r="H90" t="s">
        <v>150</v>
      </c>
      <c r="I90">
        <v>4490937026101</v>
      </c>
      <c r="J90" t="s">
        <v>25</v>
      </c>
      <c r="K90" t="s">
        <v>31</v>
      </c>
      <c r="L90">
        <v>0</v>
      </c>
      <c r="N90" t="s">
        <v>45</v>
      </c>
      <c r="O90">
        <v>4490937026101</v>
      </c>
      <c r="P90">
        <v>7</v>
      </c>
      <c r="Q90" s="1">
        <v>44523.672500000001</v>
      </c>
      <c r="R90">
        <v>201000</v>
      </c>
      <c r="S90" t="s">
        <v>25</v>
      </c>
      <c r="T90">
        <v>4490937026101</v>
      </c>
      <c r="U90" t="s">
        <v>36</v>
      </c>
      <c r="V90" t="s">
        <v>105</v>
      </c>
      <c r="W90" t="s">
        <v>45</v>
      </c>
      <c r="X90" t="s">
        <v>330</v>
      </c>
      <c r="Y90" t="s">
        <v>331</v>
      </c>
      <c r="Z90">
        <v>4490937026101</v>
      </c>
    </row>
    <row r="91" spans="1:26" x14ac:dyDescent="0.2">
      <c r="A91">
        <v>89</v>
      </c>
      <c r="B91">
        <v>90</v>
      </c>
      <c r="C91" s="1">
        <v>44515.438148148147</v>
      </c>
      <c r="D91">
        <v>0</v>
      </c>
      <c r="E91">
        <v>121200</v>
      </c>
      <c r="F91">
        <f t="shared" si="1"/>
        <v>-121200</v>
      </c>
      <c r="G91">
        <v>79176773</v>
      </c>
      <c r="H91" t="s">
        <v>50</v>
      </c>
      <c r="J91" t="s">
        <v>37</v>
      </c>
      <c r="K91" t="s">
        <v>26</v>
      </c>
      <c r="L91">
        <v>0</v>
      </c>
      <c r="N91" t="s">
        <v>51</v>
      </c>
      <c r="O91" t="s">
        <v>28</v>
      </c>
      <c r="Y91" t="s">
        <v>98</v>
      </c>
    </row>
    <row r="92" spans="1:26" x14ac:dyDescent="0.2">
      <c r="A92">
        <v>90</v>
      </c>
      <c r="B92">
        <v>91</v>
      </c>
      <c r="C92" s="1">
        <v>44514.771180555559</v>
      </c>
      <c r="D92">
        <v>113000</v>
      </c>
      <c r="E92">
        <v>0</v>
      </c>
      <c r="F92">
        <f t="shared" si="1"/>
        <v>113000</v>
      </c>
      <c r="G92">
        <v>79055573</v>
      </c>
      <c r="H92" t="s">
        <v>151</v>
      </c>
      <c r="I92">
        <v>60150101176395</v>
      </c>
      <c r="J92" t="s">
        <v>30</v>
      </c>
      <c r="K92" t="s">
        <v>31</v>
      </c>
      <c r="L92">
        <v>0</v>
      </c>
      <c r="N92" t="s">
        <v>61</v>
      </c>
      <c r="O92">
        <v>60150101176395</v>
      </c>
      <c r="P92">
        <v>11</v>
      </c>
      <c r="Q92" s="1">
        <v>44523.563298611109</v>
      </c>
      <c r="R92">
        <v>245000</v>
      </c>
      <c r="S92" t="s">
        <v>30</v>
      </c>
      <c r="T92">
        <v>60150101176395</v>
      </c>
      <c r="U92" t="s">
        <v>36</v>
      </c>
      <c r="V92" t="s">
        <v>109</v>
      </c>
      <c r="W92" t="s">
        <v>61</v>
      </c>
      <c r="X92" t="s">
        <v>330</v>
      </c>
      <c r="Y92" t="s">
        <v>331</v>
      </c>
      <c r="Z92">
        <v>60150101176395</v>
      </c>
    </row>
    <row r="93" spans="1:26" x14ac:dyDescent="0.2">
      <c r="A93">
        <v>91</v>
      </c>
      <c r="B93">
        <v>92</v>
      </c>
      <c r="C93" s="1">
        <v>44514.768113425926</v>
      </c>
      <c r="D93">
        <v>278000</v>
      </c>
      <c r="E93">
        <v>0</v>
      </c>
      <c r="F93">
        <f t="shared" si="1"/>
        <v>278000</v>
      </c>
      <c r="G93">
        <v>79168573</v>
      </c>
      <c r="H93" t="s">
        <v>152</v>
      </c>
      <c r="I93">
        <v>60150101176395</v>
      </c>
      <c r="J93" t="s">
        <v>30</v>
      </c>
      <c r="K93" t="s">
        <v>31</v>
      </c>
      <c r="L93">
        <v>0</v>
      </c>
      <c r="N93" t="s">
        <v>61</v>
      </c>
      <c r="O93">
        <v>60150101176395</v>
      </c>
      <c r="P93">
        <v>11</v>
      </c>
      <c r="Q93" s="1">
        <v>44523.563298611109</v>
      </c>
      <c r="R93">
        <v>245000</v>
      </c>
      <c r="S93" t="s">
        <v>30</v>
      </c>
      <c r="T93">
        <v>60150101176395</v>
      </c>
      <c r="U93" t="s">
        <v>36</v>
      </c>
      <c r="V93" t="s">
        <v>109</v>
      </c>
      <c r="W93" t="s">
        <v>61</v>
      </c>
      <c r="X93" t="s">
        <v>330</v>
      </c>
      <c r="Y93" t="s">
        <v>331</v>
      </c>
      <c r="Z93">
        <v>60150101176395</v>
      </c>
    </row>
    <row r="94" spans="1:26" x14ac:dyDescent="0.2">
      <c r="A94">
        <v>92</v>
      </c>
      <c r="B94">
        <v>93</v>
      </c>
      <c r="C94" s="1">
        <v>44514.765451388892</v>
      </c>
      <c r="D94">
        <v>113000</v>
      </c>
      <c r="E94">
        <v>0</v>
      </c>
      <c r="F94">
        <f t="shared" si="1"/>
        <v>113000</v>
      </c>
      <c r="G94">
        <v>79446573</v>
      </c>
      <c r="H94" t="s">
        <v>153</v>
      </c>
      <c r="I94">
        <v>60150101176395</v>
      </c>
      <c r="J94" t="s">
        <v>30</v>
      </c>
      <c r="K94" t="s">
        <v>31</v>
      </c>
      <c r="L94">
        <v>0</v>
      </c>
      <c r="N94" t="s">
        <v>61</v>
      </c>
      <c r="O94">
        <v>60150101176395</v>
      </c>
      <c r="P94">
        <v>11</v>
      </c>
      <c r="Q94" s="1">
        <v>44523.563298611109</v>
      </c>
      <c r="R94">
        <v>245000</v>
      </c>
      <c r="S94" t="s">
        <v>30</v>
      </c>
      <c r="T94">
        <v>60150101176395</v>
      </c>
      <c r="U94" t="s">
        <v>36</v>
      </c>
      <c r="V94" t="s">
        <v>109</v>
      </c>
      <c r="W94" t="s">
        <v>61</v>
      </c>
      <c r="X94" t="s">
        <v>330</v>
      </c>
      <c r="Y94" t="s">
        <v>331</v>
      </c>
      <c r="Z94">
        <v>60150101176395</v>
      </c>
    </row>
    <row r="95" spans="1:26" x14ac:dyDescent="0.2">
      <c r="A95">
        <v>93</v>
      </c>
      <c r="B95">
        <v>94</v>
      </c>
      <c r="C95" s="1">
        <v>44514.761956018519</v>
      </c>
      <c r="D95">
        <v>245000</v>
      </c>
      <c r="E95">
        <v>0</v>
      </c>
      <c r="F95">
        <f t="shared" si="1"/>
        <v>245000</v>
      </c>
      <c r="G95">
        <v>79559573</v>
      </c>
      <c r="H95" t="s">
        <v>154</v>
      </c>
      <c r="I95">
        <v>60150101176395</v>
      </c>
      <c r="J95" t="s">
        <v>30</v>
      </c>
      <c r="K95" t="s">
        <v>31</v>
      </c>
      <c r="L95">
        <v>0</v>
      </c>
      <c r="N95" t="s">
        <v>61</v>
      </c>
      <c r="O95">
        <v>60150101176395</v>
      </c>
      <c r="P95">
        <v>11</v>
      </c>
      <c r="Q95" s="1">
        <v>44523.563298611109</v>
      </c>
      <c r="R95">
        <v>245000</v>
      </c>
      <c r="S95" t="s">
        <v>30</v>
      </c>
      <c r="T95">
        <v>60150101176395</v>
      </c>
      <c r="U95" t="s">
        <v>36</v>
      </c>
      <c r="V95" t="s">
        <v>109</v>
      </c>
      <c r="W95" t="s">
        <v>61</v>
      </c>
      <c r="X95" t="s">
        <v>330</v>
      </c>
      <c r="Y95" t="s">
        <v>331</v>
      </c>
      <c r="Z95">
        <v>60150101176395</v>
      </c>
    </row>
    <row r="96" spans="1:26" x14ac:dyDescent="0.2">
      <c r="A96">
        <v>94</v>
      </c>
      <c r="B96">
        <v>95</v>
      </c>
      <c r="C96" s="1">
        <v>44514.74659722222</v>
      </c>
      <c r="D96">
        <v>333600</v>
      </c>
      <c r="E96">
        <v>0</v>
      </c>
      <c r="F96">
        <f t="shared" si="1"/>
        <v>333600</v>
      </c>
      <c r="G96">
        <v>79804573</v>
      </c>
      <c r="H96" t="s">
        <v>155</v>
      </c>
      <c r="I96" t="s">
        <v>364</v>
      </c>
      <c r="K96" t="s">
        <v>31</v>
      </c>
      <c r="L96">
        <v>0</v>
      </c>
      <c r="O96">
        <v>7502339497547</v>
      </c>
      <c r="P96">
        <v>61</v>
      </c>
      <c r="Q96" s="1">
        <v>44514.74659722222</v>
      </c>
      <c r="R96">
        <v>333600</v>
      </c>
      <c r="S96" t="s">
        <v>48</v>
      </c>
      <c r="T96" t="s">
        <v>364</v>
      </c>
      <c r="U96" t="s">
        <v>36</v>
      </c>
      <c r="V96" t="s">
        <v>155</v>
      </c>
      <c r="W96" t="s">
        <v>73</v>
      </c>
      <c r="X96" t="s">
        <v>330</v>
      </c>
      <c r="Y96" t="s">
        <v>336</v>
      </c>
      <c r="Z96">
        <v>7502339497547</v>
      </c>
    </row>
    <row r="97" spans="1:26" x14ac:dyDescent="0.2">
      <c r="A97">
        <v>95</v>
      </c>
      <c r="B97">
        <v>96</v>
      </c>
      <c r="C97" s="1">
        <v>44514.725115740737</v>
      </c>
      <c r="D97">
        <v>133350</v>
      </c>
      <c r="E97">
        <v>0</v>
      </c>
      <c r="F97">
        <f t="shared" si="1"/>
        <v>133350</v>
      </c>
      <c r="G97">
        <v>80138173</v>
      </c>
      <c r="H97" t="s">
        <v>156</v>
      </c>
      <c r="I97">
        <v>3511141043443</v>
      </c>
      <c r="J97" t="s">
        <v>41</v>
      </c>
      <c r="K97" t="s">
        <v>31</v>
      </c>
      <c r="L97">
        <v>0</v>
      </c>
      <c r="N97" t="s">
        <v>74</v>
      </c>
      <c r="O97">
        <v>3511141043443</v>
      </c>
      <c r="P97">
        <v>62</v>
      </c>
      <c r="Q97" s="1">
        <v>44514.725115740737</v>
      </c>
      <c r="R97">
        <v>133350</v>
      </c>
      <c r="S97" t="s">
        <v>41</v>
      </c>
      <c r="T97">
        <v>3511141043443</v>
      </c>
      <c r="U97" t="s">
        <v>36</v>
      </c>
      <c r="V97" t="s">
        <v>156</v>
      </c>
      <c r="W97" t="s">
        <v>74</v>
      </c>
      <c r="X97" t="s">
        <v>330</v>
      </c>
      <c r="Y97" t="s">
        <v>331</v>
      </c>
      <c r="Z97">
        <v>3511141043443</v>
      </c>
    </row>
    <row r="98" spans="1:26" x14ac:dyDescent="0.2">
      <c r="A98">
        <v>96</v>
      </c>
      <c r="B98">
        <v>97</v>
      </c>
      <c r="C98" s="1">
        <v>44514.723043981481</v>
      </c>
      <c r="D98">
        <v>113400</v>
      </c>
      <c r="E98">
        <v>0</v>
      </c>
      <c r="F98">
        <f t="shared" si="1"/>
        <v>113400</v>
      </c>
      <c r="G98">
        <v>80271523</v>
      </c>
      <c r="H98" t="s">
        <v>157</v>
      </c>
      <c r="I98" t="s">
        <v>365</v>
      </c>
      <c r="K98" t="s">
        <v>31</v>
      </c>
      <c r="L98">
        <v>0</v>
      </c>
      <c r="O98">
        <v>7502339197635</v>
      </c>
      <c r="P98">
        <v>63</v>
      </c>
      <c r="Q98" s="1">
        <v>44514.723043981481</v>
      </c>
      <c r="R98">
        <v>113400</v>
      </c>
      <c r="S98" t="s">
        <v>48</v>
      </c>
      <c r="T98" t="s">
        <v>365</v>
      </c>
      <c r="U98" t="s">
        <v>36</v>
      </c>
      <c r="V98" t="s">
        <v>157</v>
      </c>
      <c r="W98" t="s">
        <v>341</v>
      </c>
      <c r="X98" t="s">
        <v>330</v>
      </c>
      <c r="Y98" t="s">
        <v>336</v>
      </c>
      <c r="Z98">
        <v>7502339197635</v>
      </c>
    </row>
    <row r="99" spans="1:26" x14ac:dyDescent="0.2">
      <c r="A99">
        <v>97</v>
      </c>
      <c r="B99">
        <v>98</v>
      </c>
      <c r="C99" s="1">
        <v>44513.938587962963</v>
      </c>
      <c r="D99">
        <v>71100</v>
      </c>
      <c r="E99">
        <v>0</v>
      </c>
      <c r="F99">
        <f t="shared" si="1"/>
        <v>71100</v>
      </c>
      <c r="G99">
        <v>80384923</v>
      </c>
      <c r="H99" t="s">
        <v>158</v>
      </c>
      <c r="I99" t="s">
        <v>366</v>
      </c>
      <c r="K99" t="s">
        <v>31</v>
      </c>
      <c r="L99">
        <v>0</v>
      </c>
      <c r="O99">
        <v>48002949397006</v>
      </c>
      <c r="P99">
        <v>64</v>
      </c>
      <c r="Q99" s="1">
        <v>44513.938587962963</v>
      </c>
      <c r="R99">
        <v>71100</v>
      </c>
      <c r="S99" t="s">
        <v>48</v>
      </c>
      <c r="T99" t="s">
        <v>366</v>
      </c>
      <c r="U99" t="s">
        <v>36</v>
      </c>
      <c r="V99" t="s">
        <v>158</v>
      </c>
      <c r="W99" t="s">
        <v>66</v>
      </c>
      <c r="X99" t="s">
        <v>330</v>
      </c>
      <c r="Y99" t="s">
        <v>336</v>
      </c>
      <c r="Z99">
        <v>48002949397006</v>
      </c>
    </row>
    <row r="100" spans="1:26" x14ac:dyDescent="0.2">
      <c r="A100">
        <v>98</v>
      </c>
      <c r="B100">
        <v>99</v>
      </c>
      <c r="C100" s="1">
        <v>44513.93141203704</v>
      </c>
      <c r="D100">
        <v>113000</v>
      </c>
      <c r="E100">
        <v>0</v>
      </c>
      <c r="F100">
        <f t="shared" si="1"/>
        <v>113000</v>
      </c>
      <c r="G100">
        <v>80456023</v>
      </c>
      <c r="H100" t="s">
        <v>159</v>
      </c>
      <c r="I100">
        <v>60150101176395</v>
      </c>
      <c r="J100" t="s">
        <v>30</v>
      </c>
      <c r="K100" t="s">
        <v>31</v>
      </c>
      <c r="L100">
        <v>0</v>
      </c>
      <c r="N100" t="s">
        <v>61</v>
      </c>
      <c r="O100">
        <v>60150101176395</v>
      </c>
      <c r="P100">
        <v>11</v>
      </c>
      <c r="Q100" s="1">
        <v>44523.563298611109</v>
      </c>
      <c r="R100">
        <v>245000</v>
      </c>
      <c r="S100" t="s">
        <v>30</v>
      </c>
      <c r="T100">
        <v>60150101176395</v>
      </c>
      <c r="U100" t="s">
        <v>36</v>
      </c>
      <c r="V100" t="s">
        <v>109</v>
      </c>
      <c r="W100" t="s">
        <v>61</v>
      </c>
      <c r="X100" t="s">
        <v>330</v>
      </c>
      <c r="Y100" t="s">
        <v>331</v>
      </c>
      <c r="Z100">
        <v>60150101176395</v>
      </c>
    </row>
    <row r="101" spans="1:26" x14ac:dyDescent="0.2">
      <c r="A101">
        <v>99</v>
      </c>
      <c r="B101">
        <v>100</v>
      </c>
      <c r="C101" s="1">
        <v>44513.925659722219</v>
      </c>
      <c r="D101">
        <v>58000</v>
      </c>
      <c r="E101">
        <v>0</v>
      </c>
      <c r="F101">
        <f t="shared" si="1"/>
        <v>58000</v>
      </c>
      <c r="G101">
        <v>80569023</v>
      </c>
      <c r="H101" t="s">
        <v>160</v>
      </c>
      <c r="I101">
        <v>4490937026101</v>
      </c>
      <c r="J101" t="s">
        <v>25</v>
      </c>
      <c r="K101" t="s">
        <v>31</v>
      </c>
      <c r="L101">
        <v>0</v>
      </c>
      <c r="N101" t="s">
        <v>45</v>
      </c>
      <c r="O101">
        <v>4490937026101</v>
      </c>
      <c r="P101">
        <v>7</v>
      </c>
      <c r="Q101" s="1">
        <v>44523.672500000001</v>
      </c>
      <c r="R101">
        <v>201000</v>
      </c>
      <c r="S101" t="s">
        <v>25</v>
      </c>
      <c r="T101">
        <v>4490937026101</v>
      </c>
      <c r="U101" t="s">
        <v>36</v>
      </c>
      <c r="V101" t="s">
        <v>105</v>
      </c>
      <c r="W101" t="s">
        <v>45</v>
      </c>
      <c r="X101" t="s">
        <v>330</v>
      </c>
      <c r="Y101" t="s">
        <v>331</v>
      </c>
      <c r="Z101">
        <v>4490937026101</v>
      </c>
    </row>
    <row r="102" spans="1:26" x14ac:dyDescent="0.2">
      <c r="A102">
        <v>100</v>
      </c>
      <c r="B102">
        <v>101</v>
      </c>
      <c r="C102" s="1">
        <v>44513.914872685185</v>
      </c>
      <c r="D102">
        <v>171000</v>
      </c>
      <c r="E102">
        <v>0</v>
      </c>
      <c r="F102">
        <f t="shared" si="1"/>
        <v>171000</v>
      </c>
      <c r="G102">
        <v>80627023</v>
      </c>
      <c r="H102" t="s">
        <v>161</v>
      </c>
      <c r="I102">
        <v>4490937026101</v>
      </c>
      <c r="J102" t="s">
        <v>25</v>
      </c>
      <c r="K102" t="s">
        <v>31</v>
      </c>
      <c r="L102">
        <v>0</v>
      </c>
      <c r="N102" t="s">
        <v>45</v>
      </c>
      <c r="O102">
        <v>4490937026101</v>
      </c>
      <c r="P102">
        <v>7</v>
      </c>
      <c r="Q102" s="1">
        <v>44523.672500000001</v>
      </c>
      <c r="R102">
        <v>201000</v>
      </c>
      <c r="S102" t="s">
        <v>25</v>
      </c>
      <c r="T102">
        <v>4490937026101</v>
      </c>
      <c r="U102" t="s">
        <v>36</v>
      </c>
      <c r="V102" t="s">
        <v>105</v>
      </c>
      <c r="W102" t="s">
        <v>45</v>
      </c>
      <c r="X102" t="s">
        <v>330</v>
      </c>
      <c r="Y102" t="s">
        <v>331</v>
      </c>
      <c r="Z102">
        <v>4490937026101</v>
      </c>
    </row>
    <row r="103" spans="1:26" x14ac:dyDescent="0.2">
      <c r="A103">
        <v>101</v>
      </c>
      <c r="B103">
        <v>102</v>
      </c>
      <c r="C103" s="1">
        <v>44513.908437500002</v>
      </c>
      <c r="D103">
        <v>245000</v>
      </c>
      <c r="E103">
        <v>0</v>
      </c>
      <c r="F103">
        <f t="shared" si="1"/>
        <v>245000</v>
      </c>
      <c r="G103">
        <v>80798023</v>
      </c>
      <c r="H103" t="s">
        <v>162</v>
      </c>
      <c r="I103">
        <v>4490937026101</v>
      </c>
      <c r="J103" t="s">
        <v>25</v>
      </c>
      <c r="K103" t="s">
        <v>31</v>
      </c>
      <c r="L103">
        <v>0</v>
      </c>
      <c r="N103" t="s">
        <v>45</v>
      </c>
      <c r="O103">
        <v>4490937026101</v>
      </c>
      <c r="P103">
        <v>7</v>
      </c>
      <c r="Q103" s="1">
        <v>44523.672500000001</v>
      </c>
      <c r="R103">
        <v>201000</v>
      </c>
      <c r="S103" t="s">
        <v>25</v>
      </c>
      <c r="T103">
        <v>4490937026101</v>
      </c>
      <c r="U103" t="s">
        <v>36</v>
      </c>
      <c r="V103" t="s">
        <v>105</v>
      </c>
      <c r="W103" t="s">
        <v>45</v>
      </c>
      <c r="X103" t="s">
        <v>330</v>
      </c>
      <c r="Y103" t="s">
        <v>331</v>
      </c>
      <c r="Z103">
        <v>4490937026101</v>
      </c>
    </row>
    <row r="104" spans="1:26" x14ac:dyDescent="0.2">
      <c r="A104">
        <v>102</v>
      </c>
      <c r="B104">
        <v>103</v>
      </c>
      <c r="C104" s="1">
        <v>44513.898263888892</v>
      </c>
      <c r="D104">
        <v>113000</v>
      </c>
      <c r="E104">
        <v>0</v>
      </c>
      <c r="F104">
        <f t="shared" si="1"/>
        <v>113000</v>
      </c>
      <c r="G104">
        <v>81043023</v>
      </c>
      <c r="H104" t="s">
        <v>163</v>
      </c>
      <c r="I104">
        <v>4490937026101</v>
      </c>
      <c r="J104" t="s">
        <v>25</v>
      </c>
      <c r="K104" t="s">
        <v>31</v>
      </c>
      <c r="L104">
        <v>0</v>
      </c>
      <c r="N104" t="s">
        <v>45</v>
      </c>
      <c r="O104">
        <v>4490937026101</v>
      </c>
      <c r="P104">
        <v>7</v>
      </c>
      <c r="Q104" s="1">
        <v>44523.672500000001</v>
      </c>
      <c r="R104">
        <v>201000</v>
      </c>
      <c r="S104" t="s">
        <v>25</v>
      </c>
      <c r="T104">
        <v>4490937026101</v>
      </c>
      <c r="U104" t="s">
        <v>36</v>
      </c>
      <c r="V104" t="s">
        <v>105</v>
      </c>
      <c r="W104" t="s">
        <v>45</v>
      </c>
      <c r="X104" t="s">
        <v>330</v>
      </c>
      <c r="Y104" t="s">
        <v>331</v>
      </c>
      <c r="Z104">
        <v>4490937026101</v>
      </c>
    </row>
    <row r="105" spans="1:26" x14ac:dyDescent="0.2">
      <c r="A105">
        <v>103</v>
      </c>
      <c r="B105">
        <v>104</v>
      </c>
      <c r="C105" s="1">
        <v>44513.710763888892</v>
      </c>
      <c r="D105">
        <v>294500</v>
      </c>
      <c r="E105">
        <v>0</v>
      </c>
      <c r="F105">
        <f t="shared" si="1"/>
        <v>294500</v>
      </c>
      <c r="G105">
        <v>81156023</v>
      </c>
      <c r="H105" t="s">
        <v>164</v>
      </c>
      <c r="I105" t="s">
        <v>367</v>
      </c>
      <c r="K105" t="s">
        <v>31</v>
      </c>
      <c r="L105">
        <v>0</v>
      </c>
      <c r="O105">
        <v>7502335297225</v>
      </c>
      <c r="P105">
        <v>70</v>
      </c>
      <c r="Q105" s="1">
        <v>44513.710763888892</v>
      </c>
      <c r="R105">
        <v>294500</v>
      </c>
      <c r="S105" t="s">
        <v>48</v>
      </c>
      <c r="T105" t="s">
        <v>367</v>
      </c>
      <c r="U105" t="s">
        <v>36</v>
      </c>
      <c r="V105" t="s">
        <v>164</v>
      </c>
      <c r="W105" t="s">
        <v>341</v>
      </c>
      <c r="X105" t="s">
        <v>330</v>
      </c>
      <c r="Y105" t="s">
        <v>336</v>
      </c>
      <c r="Z105">
        <v>7502335297225</v>
      </c>
    </row>
    <row r="106" spans="1:26" x14ac:dyDescent="0.2">
      <c r="A106">
        <v>104</v>
      </c>
      <c r="B106">
        <v>105</v>
      </c>
      <c r="C106" s="1">
        <v>44512.782025462962</v>
      </c>
      <c r="D106">
        <v>0</v>
      </c>
      <c r="E106">
        <v>577500</v>
      </c>
      <c r="F106">
        <f t="shared" si="1"/>
        <v>-577500</v>
      </c>
      <c r="G106">
        <v>81450523</v>
      </c>
      <c r="H106" t="s">
        <v>62</v>
      </c>
      <c r="J106" t="s">
        <v>63</v>
      </c>
      <c r="K106" t="s">
        <v>26</v>
      </c>
      <c r="L106">
        <v>0</v>
      </c>
      <c r="N106" t="s">
        <v>62</v>
      </c>
      <c r="O106" t="s">
        <v>28</v>
      </c>
      <c r="Y106" t="s">
        <v>331</v>
      </c>
    </row>
    <row r="107" spans="1:26" hidden="1" x14ac:dyDescent="0.2">
      <c r="A107">
        <v>105</v>
      </c>
      <c r="B107">
        <v>106</v>
      </c>
      <c r="C107" s="1">
        <v>44512.645162037035</v>
      </c>
      <c r="D107">
        <v>0</v>
      </c>
      <c r="E107">
        <v>5000</v>
      </c>
      <c r="F107">
        <f t="shared" si="1"/>
        <v>-5000</v>
      </c>
      <c r="G107">
        <v>80873023</v>
      </c>
      <c r="H107" t="s">
        <v>64</v>
      </c>
      <c r="J107" t="s">
        <v>63</v>
      </c>
      <c r="K107" t="s">
        <v>26</v>
      </c>
      <c r="L107">
        <v>0</v>
      </c>
      <c r="N107" t="s">
        <v>63</v>
      </c>
      <c r="O107" t="s">
        <v>28</v>
      </c>
      <c r="Y107" t="s">
        <v>368</v>
      </c>
    </row>
    <row r="108" spans="1:26" x14ac:dyDescent="0.2">
      <c r="A108">
        <v>106</v>
      </c>
      <c r="B108">
        <v>107</v>
      </c>
      <c r="C108" s="1">
        <v>44512.636319444442</v>
      </c>
      <c r="D108">
        <v>58000</v>
      </c>
      <c r="E108">
        <v>0</v>
      </c>
      <c r="F108">
        <f t="shared" si="1"/>
        <v>58000</v>
      </c>
      <c r="G108">
        <v>80868023</v>
      </c>
      <c r="H108" t="s">
        <v>165</v>
      </c>
      <c r="I108">
        <v>60150101176395</v>
      </c>
      <c r="J108" t="s">
        <v>30</v>
      </c>
      <c r="K108" t="s">
        <v>31</v>
      </c>
      <c r="L108">
        <v>0</v>
      </c>
      <c r="N108" t="s">
        <v>61</v>
      </c>
      <c r="O108">
        <v>60150101176395</v>
      </c>
      <c r="P108">
        <v>11</v>
      </c>
      <c r="Q108" s="1">
        <v>44523.563298611109</v>
      </c>
      <c r="R108">
        <v>245000</v>
      </c>
      <c r="S108" t="s">
        <v>30</v>
      </c>
      <c r="T108">
        <v>60150101176395</v>
      </c>
      <c r="U108" t="s">
        <v>36</v>
      </c>
      <c r="V108" t="s">
        <v>109</v>
      </c>
      <c r="W108" t="s">
        <v>61</v>
      </c>
      <c r="X108" t="s">
        <v>330</v>
      </c>
      <c r="Y108" t="s">
        <v>331</v>
      </c>
      <c r="Z108">
        <v>60150101176395</v>
      </c>
    </row>
    <row r="109" spans="1:26" x14ac:dyDescent="0.2">
      <c r="A109">
        <v>107</v>
      </c>
      <c r="B109">
        <v>108</v>
      </c>
      <c r="C109" s="1">
        <v>44512.621261574073</v>
      </c>
      <c r="D109">
        <v>13600281</v>
      </c>
      <c r="E109">
        <v>0</v>
      </c>
      <c r="F109">
        <f t="shared" si="1"/>
        <v>13600281</v>
      </c>
      <c r="G109">
        <v>80926023</v>
      </c>
      <c r="H109" t="s">
        <v>59</v>
      </c>
      <c r="J109" t="s">
        <v>48</v>
      </c>
      <c r="K109" t="s">
        <v>49</v>
      </c>
      <c r="L109">
        <v>0</v>
      </c>
      <c r="O109" t="s">
        <v>28</v>
      </c>
      <c r="Y109" t="s">
        <v>342</v>
      </c>
    </row>
    <row r="110" spans="1:26" x14ac:dyDescent="0.2">
      <c r="A110">
        <v>108</v>
      </c>
      <c r="B110">
        <v>109</v>
      </c>
      <c r="C110" s="1">
        <v>44512.596504629626</v>
      </c>
      <c r="D110">
        <v>0</v>
      </c>
      <c r="E110">
        <v>152500</v>
      </c>
      <c r="F110">
        <f t="shared" si="1"/>
        <v>-152500</v>
      </c>
      <c r="G110">
        <v>94526304</v>
      </c>
      <c r="H110" t="s">
        <v>65</v>
      </c>
      <c r="J110" t="s">
        <v>48</v>
      </c>
      <c r="K110" t="s">
        <v>35</v>
      </c>
      <c r="L110">
        <v>0</v>
      </c>
      <c r="N110" t="s">
        <v>66</v>
      </c>
      <c r="O110" t="s">
        <v>28</v>
      </c>
      <c r="Y110" t="s">
        <v>336</v>
      </c>
    </row>
    <row r="111" spans="1:26" x14ac:dyDescent="0.2">
      <c r="A111">
        <v>109</v>
      </c>
      <c r="B111">
        <v>110</v>
      </c>
      <c r="C111" s="1">
        <v>44512.596458333333</v>
      </c>
      <c r="D111">
        <v>0</v>
      </c>
      <c r="E111">
        <v>49000</v>
      </c>
      <c r="F111">
        <f t="shared" si="1"/>
        <v>-49000</v>
      </c>
      <c r="G111">
        <v>94373804</v>
      </c>
      <c r="H111" t="s">
        <v>65</v>
      </c>
      <c r="J111" t="s">
        <v>48</v>
      </c>
      <c r="K111" t="s">
        <v>35</v>
      </c>
      <c r="L111">
        <v>0</v>
      </c>
      <c r="N111" t="s">
        <v>66</v>
      </c>
      <c r="O111" t="s">
        <v>28</v>
      </c>
      <c r="Y111" t="s">
        <v>336</v>
      </c>
    </row>
    <row r="112" spans="1:26" x14ac:dyDescent="0.2">
      <c r="A112">
        <v>110</v>
      </c>
      <c r="B112">
        <v>111</v>
      </c>
      <c r="C112" s="1">
        <v>44512.596284722225</v>
      </c>
      <c r="D112">
        <v>20000</v>
      </c>
      <c r="E112">
        <v>0</v>
      </c>
      <c r="F112">
        <f t="shared" si="1"/>
        <v>20000</v>
      </c>
      <c r="G112">
        <v>94324804</v>
      </c>
      <c r="H112" t="s">
        <v>166</v>
      </c>
      <c r="I112">
        <v>4490937026101</v>
      </c>
      <c r="J112" t="s">
        <v>25</v>
      </c>
      <c r="K112" t="s">
        <v>31</v>
      </c>
      <c r="L112">
        <v>0</v>
      </c>
      <c r="N112" t="s">
        <v>45</v>
      </c>
      <c r="O112">
        <v>4490937026101</v>
      </c>
      <c r="P112">
        <v>7</v>
      </c>
      <c r="Q112" s="1">
        <v>44523.672500000001</v>
      </c>
      <c r="R112">
        <v>201000</v>
      </c>
      <c r="S112" t="s">
        <v>25</v>
      </c>
      <c r="T112">
        <v>4490937026101</v>
      </c>
      <c r="U112" t="s">
        <v>36</v>
      </c>
      <c r="V112" t="s">
        <v>105</v>
      </c>
      <c r="W112" t="s">
        <v>45</v>
      </c>
      <c r="X112" t="s">
        <v>330</v>
      </c>
      <c r="Y112" t="s">
        <v>331</v>
      </c>
      <c r="Z112">
        <v>4490937026101</v>
      </c>
    </row>
    <row r="113" spans="1:26" x14ac:dyDescent="0.2">
      <c r="A113">
        <v>111</v>
      </c>
      <c r="B113">
        <v>112</v>
      </c>
      <c r="C113" s="1">
        <v>44512.596273148149</v>
      </c>
      <c r="D113">
        <v>1405423</v>
      </c>
      <c r="E113">
        <v>0</v>
      </c>
      <c r="F113">
        <f t="shared" si="1"/>
        <v>1405423</v>
      </c>
      <c r="G113">
        <v>94344804</v>
      </c>
      <c r="H113" t="s">
        <v>46</v>
      </c>
      <c r="J113" t="s">
        <v>48</v>
      </c>
      <c r="K113" t="s">
        <v>49</v>
      </c>
      <c r="L113">
        <v>0</v>
      </c>
      <c r="O113" t="s">
        <v>28</v>
      </c>
      <c r="Y113" t="s">
        <v>342</v>
      </c>
    </row>
    <row r="114" spans="1:26" x14ac:dyDescent="0.2">
      <c r="A114">
        <v>112</v>
      </c>
      <c r="B114">
        <v>113</v>
      </c>
      <c r="C114" s="1">
        <v>44512.594502314816</v>
      </c>
      <c r="D114">
        <v>577500</v>
      </c>
      <c r="E114">
        <v>0</v>
      </c>
      <c r="F114">
        <f t="shared" si="1"/>
        <v>577500</v>
      </c>
      <c r="G114">
        <v>95750227</v>
      </c>
      <c r="H114" t="s">
        <v>167</v>
      </c>
      <c r="I114">
        <v>1002249432218</v>
      </c>
      <c r="J114" t="s">
        <v>63</v>
      </c>
      <c r="K114" t="s">
        <v>31</v>
      </c>
      <c r="L114">
        <v>0</v>
      </c>
      <c r="N114" t="s">
        <v>62</v>
      </c>
      <c r="O114">
        <v>1002249432218</v>
      </c>
      <c r="P114">
        <v>73</v>
      </c>
      <c r="Q114" s="1">
        <v>44512.594502314816</v>
      </c>
      <c r="R114">
        <v>577500</v>
      </c>
      <c r="S114" t="s">
        <v>63</v>
      </c>
      <c r="T114">
        <v>1002249432218</v>
      </c>
      <c r="U114" t="s">
        <v>36</v>
      </c>
      <c r="V114" t="s">
        <v>167</v>
      </c>
      <c r="W114" t="s">
        <v>62</v>
      </c>
      <c r="X114" t="s">
        <v>330</v>
      </c>
      <c r="Y114" t="s">
        <v>331</v>
      </c>
      <c r="Z114">
        <v>1002249432218</v>
      </c>
    </row>
    <row r="115" spans="1:26" x14ac:dyDescent="0.2">
      <c r="A115">
        <v>113</v>
      </c>
      <c r="B115">
        <v>114</v>
      </c>
      <c r="C115" s="1">
        <v>44512.59070601852</v>
      </c>
      <c r="D115">
        <v>201000</v>
      </c>
      <c r="E115">
        <v>0</v>
      </c>
      <c r="F115">
        <f t="shared" si="1"/>
        <v>201000</v>
      </c>
      <c r="G115">
        <v>96327727</v>
      </c>
      <c r="H115" t="s">
        <v>168</v>
      </c>
      <c r="I115">
        <v>4490937026101</v>
      </c>
      <c r="J115" t="s">
        <v>25</v>
      </c>
      <c r="K115" t="s">
        <v>31</v>
      </c>
      <c r="L115">
        <v>0</v>
      </c>
      <c r="N115" t="s">
        <v>45</v>
      </c>
      <c r="O115">
        <v>4490937026101</v>
      </c>
      <c r="P115">
        <v>7</v>
      </c>
      <c r="Q115" s="1">
        <v>44523.672500000001</v>
      </c>
      <c r="R115">
        <v>201000</v>
      </c>
      <c r="S115" t="s">
        <v>25</v>
      </c>
      <c r="T115">
        <v>4490937026101</v>
      </c>
      <c r="U115" t="s">
        <v>36</v>
      </c>
      <c r="V115" t="s">
        <v>105</v>
      </c>
      <c r="W115" t="s">
        <v>45</v>
      </c>
      <c r="X115" t="s">
        <v>330</v>
      </c>
      <c r="Y115" t="s">
        <v>331</v>
      </c>
      <c r="Z115">
        <v>4490937026101</v>
      </c>
    </row>
    <row r="116" spans="1:26" x14ac:dyDescent="0.2">
      <c r="A116">
        <v>114</v>
      </c>
      <c r="B116">
        <v>115</v>
      </c>
      <c r="C116" s="1">
        <v>44512.588067129633</v>
      </c>
      <c r="D116">
        <v>773000</v>
      </c>
      <c r="E116">
        <v>0</v>
      </c>
      <c r="F116">
        <f t="shared" si="1"/>
        <v>773000</v>
      </c>
      <c r="G116">
        <v>96528727</v>
      </c>
      <c r="H116" t="s">
        <v>169</v>
      </c>
      <c r="I116">
        <v>3511141043443</v>
      </c>
      <c r="J116" t="s">
        <v>41</v>
      </c>
      <c r="K116" t="s">
        <v>31</v>
      </c>
      <c r="L116">
        <v>0</v>
      </c>
      <c r="N116" t="s">
        <v>74</v>
      </c>
      <c r="O116">
        <v>3511141043443</v>
      </c>
      <c r="P116">
        <v>62</v>
      </c>
      <c r="Q116" s="1">
        <v>44514.725115740737</v>
      </c>
      <c r="R116">
        <v>133350</v>
      </c>
      <c r="S116" t="s">
        <v>41</v>
      </c>
      <c r="T116">
        <v>3511141043443</v>
      </c>
      <c r="U116" t="s">
        <v>36</v>
      </c>
      <c r="V116" t="s">
        <v>156</v>
      </c>
      <c r="W116" t="s">
        <v>74</v>
      </c>
      <c r="X116" t="s">
        <v>330</v>
      </c>
      <c r="Y116" t="s">
        <v>331</v>
      </c>
      <c r="Z116">
        <v>3511141043443</v>
      </c>
    </row>
    <row r="117" spans="1:26" x14ac:dyDescent="0.2">
      <c r="A117">
        <v>115</v>
      </c>
      <c r="B117">
        <v>116</v>
      </c>
      <c r="C117" s="1">
        <v>44512.583715277775</v>
      </c>
      <c r="D117">
        <v>109000</v>
      </c>
      <c r="E117">
        <v>0</v>
      </c>
      <c r="F117">
        <f t="shared" si="1"/>
        <v>109000</v>
      </c>
      <c r="G117">
        <v>97301727</v>
      </c>
      <c r="H117" t="s">
        <v>170</v>
      </c>
      <c r="I117" t="s">
        <v>328</v>
      </c>
      <c r="J117" t="s">
        <v>48</v>
      </c>
      <c r="K117" t="s">
        <v>31</v>
      </c>
      <c r="L117">
        <v>0</v>
      </c>
      <c r="N117" t="s">
        <v>329</v>
      </c>
      <c r="O117">
        <v>56101862101031</v>
      </c>
      <c r="P117">
        <v>1</v>
      </c>
      <c r="Q117" s="1">
        <v>44525.720231481479</v>
      </c>
      <c r="R117">
        <v>109000</v>
      </c>
      <c r="S117" t="s">
        <v>48</v>
      </c>
      <c r="T117" t="s">
        <v>328</v>
      </c>
      <c r="U117" t="s">
        <v>36</v>
      </c>
      <c r="V117" t="s">
        <v>100</v>
      </c>
      <c r="W117" t="s">
        <v>329</v>
      </c>
      <c r="X117" t="s">
        <v>330</v>
      </c>
      <c r="Y117" t="s">
        <v>331</v>
      </c>
      <c r="Z117">
        <v>56101862101031</v>
      </c>
    </row>
    <row r="118" spans="1:26" x14ac:dyDescent="0.2">
      <c r="A118">
        <v>116</v>
      </c>
      <c r="B118">
        <v>117</v>
      </c>
      <c r="C118" s="1">
        <v>44512.552418981482</v>
      </c>
      <c r="D118">
        <v>0</v>
      </c>
      <c r="E118">
        <v>2697138</v>
      </c>
      <c r="F118">
        <f t="shared" si="1"/>
        <v>-2697138</v>
      </c>
      <c r="G118">
        <v>97410727</v>
      </c>
      <c r="H118" t="s">
        <v>24</v>
      </c>
      <c r="J118" t="s">
        <v>25</v>
      </c>
      <c r="K118" t="s">
        <v>26</v>
      </c>
      <c r="L118">
        <v>0</v>
      </c>
      <c r="N118" t="s">
        <v>27</v>
      </c>
      <c r="O118" t="s">
        <v>28</v>
      </c>
      <c r="Y118" t="s">
        <v>98</v>
      </c>
    </row>
    <row r="119" spans="1:26" x14ac:dyDescent="0.2">
      <c r="A119">
        <v>117</v>
      </c>
      <c r="B119">
        <v>118</v>
      </c>
      <c r="C119" s="1">
        <v>44512.537789351853</v>
      </c>
      <c r="D119">
        <v>202800</v>
      </c>
      <c r="E119">
        <v>0</v>
      </c>
      <c r="F119">
        <f t="shared" si="1"/>
        <v>202800</v>
      </c>
      <c r="G119">
        <v>94713589</v>
      </c>
      <c r="H119" t="s">
        <v>171</v>
      </c>
      <c r="I119" t="s">
        <v>369</v>
      </c>
      <c r="K119" t="s">
        <v>31</v>
      </c>
      <c r="L119">
        <v>0</v>
      </c>
      <c r="O119">
        <v>8201476797900</v>
      </c>
      <c r="P119">
        <v>77</v>
      </c>
      <c r="Q119" s="1">
        <v>44512.537789351853</v>
      </c>
      <c r="R119">
        <v>202800</v>
      </c>
      <c r="S119" t="s">
        <v>48</v>
      </c>
      <c r="T119" t="s">
        <v>369</v>
      </c>
      <c r="U119" t="s">
        <v>36</v>
      </c>
      <c r="V119" t="s">
        <v>171</v>
      </c>
      <c r="W119" t="s">
        <v>314</v>
      </c>
      <c r="X119" t="s">
        <v>330</v>
      </c>
      <c r="Y119" t="s">
        <v>336</v>
      </c>
      <c r="Z119">
        <v>8201476797900</v>
      </c>
    </row>
    <row r="120" spans="1:26" x14ac:dyDescent="0.2">
      <c r="A120">
        <v>118</v>
      </c>
      <c r="B120">
        <v>119</v>
      </c>
      <c r="C120" s="1">
        <v>44512.517523148148</v>
      </c>
      <c r="D120">
        <v>201000</v>
      </c>
      <c r="E120">
        <v>0</v>
      </c>
      <c r="F120">
        <f t="shared" si="1"/>
        <v>201000</v>
      </c>
      <c r="G120">
        <v>94916389</v>
      </c>
      <c r="H120" t="s">
        <v>172</v>
      </c>
      <c r="I120">
        <v>4490937026101</v>
      </c>
      <c r="J120" t="s">
        <v>25</v>
      </c>
      <c r="K120" t="s">
        <v>31</v>
      </c>
      <c r="L120">
        <v>0</v>
      </c>
      <c r="N120" t="s">
        <v>45</v>
      </c>
      <c r="O120">
        <v>4490937026101</v>
      </c>
      <c r="P120">
        <v>7</v>
      </c>
      <c r="Q120" s="1">
        <v>44523.672500000001</v>
      </c>
      <c r="R120">
        <v>201000</v>
      </c>
      <c r="S120" t="s">
        <v>25</v>
      </c>
      <c r="T120">
        <v>4490937026101</v>
      </c>
      <c r="U120" t="s">
        <v>36</v>
      </c>
      <c r="V120" t="s">
        <v>105</v>
      </c>
      <c r="W120" t="s">
        <v>45</v>
      </c>
      <c r="X120" t="s">
        <v>330</v>
      </c>
      <c r="Y120" t="s">
        <v>331</v>
      </c>
      <c r="Z120">
        <v>4490937026101</v>
      </c>
    </row>
    <row r="121" spans="1:26" x14ac:dyDescent="0.2">
      <c r="A121">
        <v>119</v>
      </c>
      <c r="B121">
        <v>120</v>
      </c>
      <c r="C121" s="1">
        <v>44512.438379629632</v>
      </c>
      <c r="D121">
        <v>0</v>
      </c>
      <c r="E121">
        <v>630497</v>
      </c>
      <c r="F121">
        <f t="shared" si="1"/>
        <v>-630497</v>
      </c>
      <c r="G121">
        <v>95117389</v>
      </c>
      <c r="H121" t="s">
        <v>50</v>
      </c>
      <c r="J121" t="s">
        <v>37</v>
      </c>
      <c r="K121" t="s">
        <v>26</v>
      </c>
      <c r="L121">
        <v>0</v>
      </c>
      <c r="N121" t="s">
        <v>51</v>
      </c>
      <c r="O121" t="s">
        <v>28</v>
      </c>
      <c r="Y121" t="s">
        <v>98</v>
      </c>
    </row>
    <row r="122" spans="1:26" x14ac:dyDescent="0.2">
      <c r="A122">
        <v>120</v>
      </c>
      <c r="B122">
        <v>121</v>
      </c>
      <c r="C122" s="1">
        <v>44512.027060185188</v>
      </c>
      <c r="D122">
        <v>165000</v>
      </c>
      <c r="E122">
        <v>0</v>
      </c>
      <c r="F122">
        <f t="shared" si="1"/>
        <v>165000</v>
      </c>
      <c r="G122">
        <v>94486892</v>
      </c>
      <c r="H122" t="s">
        <v>173</v>
      </c>
      <c r="I122" t="s">
        <v>370</v>
      </c>
      <c r="K122" t="s">
        <v>31</v>
      </c>
      <c r="L122">
        <v>0</v>
      </c>
      <c r="O122">
        <v>7502326497961</v>
      </c>
      <c r="P122">
        <v>79</v>
      </c>
      <c r="Q122" s="1">
        <v>44512.027060185188</v>
      </c>
      <c r="R122">
        <v>165000</v>
      </c>
      <c r="S122" t="s">
        <v>48</v>
      </c>
      <c r="T122" t="s">
        <v>370</v>
      </c>
      <c r="U122" t="s">
        <v>36</v>
      </c>
      <c r="V122" t="s">
        <v>173</v>
      </c>
      <c r="W122" t="s">
        <v>73</v>
      </c>
      <c r="X122" t="s">
        <v>330</v>
      </c>
      <c r="Y122" t="s">
        <v>336</v>
      </c>
      <c r="Z122">
        <v>7502326497961</v>
      </c>
    </row>
    <row r="123" spans="1:26" x14ac:dyDescent="0.2">
      <c r="A123">
        <v>121</v>
      </c>
      <c r="B123">
        <v>122</v>
      </c>
      <c r="C123" s="1">
        <v>44511.932060185187</v>
      </c>
      <c r="D123">
        <v>223000</v>
      </c>
      <c r="E123">
        <v>0</v>
      </c>
      <c r="F123">
        <f t="shared" si="1"/>
        <v>223000</v>
      </c>
      <c r="G123">
        <v>94651892</v>
      </c>
      <c r="H123" t="s">
        <v>174</v>
      </c>
      <c r="I123">
        <v>60150101176395</v>
      </c>
      <c r="J123" t="s">
        <v>30</v>
      </c>
      <c r="K123" t="s">
        <v>31</v>
      </c>
      <c r="L123">
        <v>0</v>
      </c>
      <c r="N123" t="s">
        <v>61</v>
      </c>
      <c r="O123">
        <v>60150101176395</v>
      </c>
      <c r="P123">
        <v>11</v>
      </c>
      <c r="Q123" s="1">
        <v>44523.563298611109</v>
      </c>
      <c r="R123">
        <v>245000</v>
      </c>
      <c r="S123" t="s">
        <v>30</v>
      </c>
      <c r="T123">
        <v>60150101176395</v>
      </c>
      <c r="U123" t="s">
        <v>36</v>
      </c>
      <c r="V123" t="s">
        <v>109</v>
      </c>
      <c r="W123" t="s">
        <v>61</v>
      </c>
      <c r="X123" t="s">
        <v>330</v>
      </c>
      <c r="Y123" t="s">
        <v>331</v>
      </c>
      <c r="Z123">
        <v>60150101176395</v>
      </c>
    </row>
    <row r="124" spans="1:26" x14ac:dyDescent="0.2">
      <c r="A124">
        <v>122</v>
      </c>
      <c r="B124">
        <v>123</v>
      </c>
      <c r="C124" s="1">
        <v>44511.907777777778</v>
      </c>
      <c r="D124">
        <v>330800</v>
      </c>
      <c r="E124">
        <v>0</v>
      </c>
      <c r="F124">
        <f t="shared" si="1"/>
        <v>330800</v>
      </c>
      <c r="G124">
        <v>94874892</v>
      </c>
      <c r="H124" t="s">
        <v>175</v>
      </c>
      <c r="I124">
        <v>1002249432218</v>
      </c>
      <c r="J124" t="s">
        <v>63</v>
      </c>
      <c r="K124" t="s">
        <v>31</v>
      </c>
      <c r="L124">
        <v>0</v>
      </c>
      <c r="N124" t="s">
        <v>62</v>
      </c>
      <c r="O124">
        <v>1002249432218</v>
      </c>
      <c r="P124">
        <v>73</v>
      </c>
      <c r="Q124" s="1">
        <v>44512.594502314816</v>
      </c>
      <c r="R124">
        <v>577500</v>
      </c>
      <c r="S124" t="s">
        <v>63</v>
      </c>
      <c r="T124">
        <v>1002249432218</v>
      </c>
      <c r="U124" t="s">
        <v>36</v>
      </c>
      <c r="V124" t="s">
        <v>167</v>
      </c>
      <c r="W124" t="s">
        <v>62</v>
      </c>
      <c r="X124" t="s">
        <v>330</v>
      </c>
      <c r="Y124" t="s">
        <v>331</v>
      </c>
      <c r="Z124">
        <v>1002249432218</v>
      </c>
    </row>
    <row r="125" spans="1:26" x14ac:dyDescent="0.2">
      <c r="A125">
        <v>123</v>
      </c>
      <c r="B125">
        <v>124</v>
      </c>
      <c r="C125" s="1">
        <v>44511.904849537037</v>
      </c>
      <c r="D125">
        <v>55000</v>
      </c>
      <c r="E125">
        <v>0</v>
      </c>
      <c r="F125">
        <f t="shared" si="1"/>
        <v>55000</v>
      </c>
      <c r="G125">
        <v>95205692</v>
      </c>
      <c r="H125" t="s">
        <v>176</v>
      </c>
      <c r="I125">
        <v>60150101176395</v>
      </c>
      <c r="J125" t="s">
        <v>30</v>
      </c>
      <c r="K125" t="s">
        <v>31</v>
      </c>
      <c r="L125">
        <v>0</v>
      </c>
      <c r="N125" t="s">
        <v>61</v>
      </c>
      <c r="O125">
        <v>60150101176395</v>
      </c>
      <c r="P125">
        <v>11</v>
      </c>
      <c r="Q125" s="1">
        <v>44523.563298611109</v>
      </c>
      <c r="R125">
        <v>245000</v>
      </c>
      <c r="S125" t="s">
        <v>30</v>
      </c>
      <c r="T125">
        <v>60150101176395</v>
      </c>
      <c r="U125" t="s">
        <v>36</v>
      </c>
      <c r="V125" t="s">
        <v>109</v>
      </c>
      <c r="W125" t="s">
        <v>61</v>
      </c>
      <c r="X125" t="s">
        <v>330</v>
      </c>
      <c r="Y125" t="s">
        <v>331</v>
      </c>
      <c r="Z125">
        <v>60150101176395</v>
      </c>
    </row>
    <row r="126" spans="1:26" x14ac:dyDescent="0.2">
      <c r="A126">
        <v>124</v>
      </c>
      <c r="B126">
        <v>125</v>
      </c>
      <c r="C126" s="1">
        <v>44511.900925925926</v>
      </c>
      <c r="D126">
        <v>58000</v>
      </c>
      <c r="E126">
        <v>0</v>
      </c>
      <c r="F126">
        <f t="shared" si="1"/>
        <v>58000</v>
      </c>
      <c r="G126">
        <v>95260692</v>
      </c>
      <c r="H126" t="s">
        <v>177</v>
      </c>
      <c r="I126">
        <v>60150101176395</v>
      </c>
      <c r="J126" t="s">
        <v>30</v>
      </c>
      <c r="K126" t="s">
        <v>31</v>
      </c>
      <c r="L126">
        <v>0</v>
      </c>
      <c r="N126" t="s">
        <v>61</v>
      </c>
      <c r="O126">
        <v>60150101176395</v>
      </c>
      <c r="P126">
        <v>11</v>
      </c>
      <c r="Q126" s="1">
        <v>44523.563298611109</v>
      </c>
      <c r="R126">
        <v>245000</v>
      </c>
      <c r="S126" t="s">
        <v>30</v>
      </c>
      <c r="T126">
        <v>60150101176395</v>
      </c>
      <c r="U126" t="s">
        <v>36</v>
      </c>
      <c r="V126" t="s">
        <v>109</v>
      </c>
      <c r="W126" t="s">
        <v>61</v>
      </c>
      <c r="X126" t="s">
        <v>330</v>
      </c>
      <c r="Y126" t="s">
        <v>331</v>
      </c>
      <c r="Z126">
        <v>60150101176395</v>
      </c>
    </row>
    <row r="127" spans="1:26" x14ac:dyDescent="0.2">
      <c r="A127">
        <v>125</v>
      </c>
      <c r="B127">
        <v>126</v>
      </c>
      <c r="C127" s="1">
        <v>44511.898020833331</v>
      </c>
      <c r="D127">
        <v>38000</v>
      </c>
      <c r="E127">
        <v>0</v>
      </c>
      <c r="F127">
        <f t="shared" si="1"/>
        <v>38000</v>
      </c>
      <c r="G127">
        <v>95318692</v>
      </c>
      <c r="H127" t="s">
        <v>178</v>
      </c>
      <c r="I127">
        <v>4490937026101</v>
      </c>
      <c r="J127" t="s">
        <v>25</v>
      </c>
      <c r="K127" t="s">
        <v>31</v>
      </c>
      <c r="L127">
        <v>0</v>
      </c>
      <c r="N127" t="s">
        <v>45</v>
      </c>
      <c r="O127">
        <v>4490937026101</v>
      </c>
      <c r="P127">
        <v>7</v>
      </c>
      <c r="Q127" s="1">
        <v>44523.672500000001</v>
      </c>
      <c r="R127">
        <v>201000</v>
      </c>
      <c r="S127" t="s">
        <v>25</v>
      </c>
      <c r="T127">
        <v>4490937026101</v>
      </c>
      <c r="U127" t="s">
        <v>36</v>
      </c>
      <c r="V127" t="s">
        <v>105</v>
      </c>
      <c r="W127" t="s">
        <v>45</v>
      </c>
      <c r="X127" t="s">
        <v>330</v>
      </c>
      <c r="Y127" t="s">
        <v>331</v>
      </c>
      <c r="Z127">
        <v>4490937026101</v>
      </c>
    </row>
    <row r="128" spans="1:26" x14ac:dyDescent="0.2">
      <c r="A128">
        <v>126</v>
      </c>
      <c r="B128">
        <v>127</v>
      </c>
      <c r="C128" s="1">
        <v>44511.896319444444</v>
      </c>
      <c r="D128">
        <v>122000</v>
      </c>
      <c r="E128">
        <v>0</v>
      </c>
      <c r="F128">
        <f t="shared" si="1"/>
        <v>122000</v>
      </c>
      <c r="G128">
        <v>95356692</v>
      </c>
      <c r="H128" t="s">
        <v>179</v>
      </c>
      <c r="I128">
        <v>4490937026101</v>
      </c>
      <c r="J128" t="s">
        <v>25</v>
      </c>
      <c r="K128" t="s">
        <v>31</v>
      </c>
      <c r="L128">
        <v>0</v>
      </c>
      <c r="N128" t="s">
        <v>45</v>
      </c>
      <c r="O128">
        <v>4490937026101</v>
      </c>
      <c r="P128">
        <v>7</v>
      </c>
      <c r="Q128" s="1">
        <v>44523.672500000001</v>
      </c>
      <c r="R128">
        <v>201000</v>
      </c>
      <c r="S128" t="s">
        <v>25</v>
      </c>
      <c r="T128">
        <v>4490937026101</v>
      </c>
      <c r="U128" t="s">
        <v>36</v>
      </c>
      <c r="V128" t="s">
        <v>105</v>
      </c>
      <c r="W128" t="s">
        <v>45</v>
      </c>
      <c r="X128" t="s">
        <v>330</v>
      </c>
      <c r="Y128" t="s">
        <v>331</v>
      </c>
      <c r="Z128">
        <v>4490937026101</v>
      </c>
    </row>
    <row r="129" spans="1:26" x14ac:dyDescent="0.2">
      <c r="A129">
        <v>127</v>
      </c>
      <c r="B129">
        <v>128</v>
      </c>
      <c r="C129" s="1">
        <v>44511.877824074072</v>
      </c>
      <c r="D129">
        <v>286470</v>
      </c>
      <c r="E129">
        <v>0</v>
      </c>
      <c r="F129">
        <f t="shared" si="1"/>
        <v>286470</v>
      </c>
      <c r="G129">
        <v>95478692</v>
      </c>
      <c r="H129" t="s">
        <v>180</v>
      </c>
      <c r="I129">
        <v>31489102482407</v>
      </c>
      <c r="J129" t="s">
        <v>43</v>
      </c>
      <c r="K129" t="s">
        <v>31</v>
      </c>
      <c r="L129">
        <v>0</v>
      </c>
      <c r="N129" t="s">
        <v>371</v>
      </c>
      <c r="O129">
        <v>31489102482407</v>
      </c>
      <c r="P129">
        <v>86</v>
      </c>
      <c r="Q129" s="1">
        <v>44511.877824074072</v>
      </c>
      <c r="R129">
        <v>286470</v>
      </c>
      <c r="S129" t="s">
        <v>43</v>
      </c>
      <c r="T129">
        <v>31489102482407</v>
      </c>
      <c r="U129" t="s">
        <v>36</v>
      </c>
      <c r="V129" t="s">
        <v>180</v>
      </c>
      <c r="W129" t="s">
        <v>371</v>
      </c>
      <c r="X129" t="s">
        <v>330</v>
      </c>
      <c r="Y129" t="s">
        <v>331</v>
      </c>
      <c r="Z129">
        <v>31489102482407</v>
      </c>
    </row>
    <row r="130" spans="1:26" x14ac:dyDescent="0.2">
      <c r="A130">
        <v>128</v>
      </c>
      <c r="B130">
        <v>129</v>
      </c>
      <c r="C130" s="1">
        <v>44511.635937500003</v>
      </c>
      <c r="D130">
        <v>0</v>
      </c>
      <c r="E130">
        <v>55000</v>
      </c>
      <c r="F130">
        <f t="shared" si="1"/>
        <v>-55000</v>
      </c>
      <c r="G130">
        <v>95765162</v>
      </c>
      <c r="H130" t="s">
        <v>45</v>
      </c>
      <c r="J130" t="s">
        <v>25</v>
      </c>
      <c r="K130" t="s">
        <v>26</v>
      </c>
      <c r="L130">
        <v>0</v>
      </c>
      <c r="N130" t="s">
        <v>45</v>
      </c>
      <c r="O130" t="s">
        <v>28</v>
      </c>
      <c r="Y130" t="s">
        <v>331</v>
      </c>
    </row>
    <row r="131" spans="1:26" x14ac:dyDescent="0.2">
      <c r="A131">
        <v>129</v>
      </c>
      <c r="B131">
        <v>130</v>
      </c>
      <c r="C131" s="1">
        <v>44511.583136574074</v>
      </c>
      <c r="D131">
        <v>49600</v>
      </c>
      <c r="E131">
        <v>0</v>
      </c>
      <c r="F131">
        <f t="shared" ref="F131:F194" si="2">D131-E131</f>
        <v>49600</v>
      </c>
      <c r="G131">
        <v>95710162</v>
      </c>
      <c r="H131" t="s">
        <v>181</v>
      </c>
      <c r="I131" t="s">
        <v>372</v>
      </c>
      <c r="K131" t="s">
        <v>31</v>
      </c>
      <c r="L131">
        <v>0</v>
      </c>
      <c r="O131">
        <v>48002399897649</v>
      </c>
      <c r="P131">
        <v>87</v>
      </c>
      <c r="Q131" s="1">
        <v>44511.583136574074</v>
      </c>
      <c r="R131">
        <v>49600</v>
      </c>
      <c r="S131" t="s">
        <v>48</v>
      </c>
      <c r="T131" t="s">
        <v>372</v>
      </c>
      <c r="U131" t="s">
        <v>36</v>
      </c>
      <c r="V131" t="s">
        <v>181</v>
      </c>
      <c r="W131" t="s">
        <v>66</v>
      </c>
      <c r="X131" t="s">
        <v>330</v>
      </c>
      <c r="Y131" t="s">
        <v>336</v>
      </c>
      <c r="Z131">
        <v>48002399897649</v>
      </c>
    </row>
    <row r="132" spans="1:26" x14ac:dyDescent="0.2">
      <c r="A132">
        <v>130</v>
      </c>
      <c r="B132">
        <v>131</v>
      </c>
      <c r="C132" s="1">
        <v>44511.56013888889</v>
      </c>
      <c r="D132">
        <v>0</v>
      </c>
      <c r="E132">
        <v>3664118</v>
      </c>
      <c r="F132">
        <f t="shared" si="2"/>
        <v>-3664118</v>
      </c>
      <c r="G132">
        <v>95759762</v>
      </c>
      <c r="H132" t="s">
        <v>24</v>
      </c>
      <c r="J132" t="s">
        <v>25</v>
      </c>
      <c r="K132" t="s">
        <v>26</v>
      </c>
      <c r="L132">
        <v>0</v>
      </c>
      <c r="N132" t="s">
        <v>27</v>
      </c>
      <c r="O132" t="s">
        <v>28</v>
      </c>
      <c r="Y132" t="s">
        <v>98</v>
      </c>
    </row>
    <row r="133" spans="1:26" hidden="1" x14ac:dyDescent="0.2">
      <c r="A133">
        <v>131</v>
      </c>
      <c r="B133">
        <v>132</v>
      </c>
      <c r="C133" s="1">
        <v>44511.557824074072</v>
      </c>
      <c r="D133">
        <v>0</v>
      </c>
      <c r="E133">
        <v>5000</v>
      </c>
      <c r="F133">
        <f t="shared" si="2"/>
        <v>-5000</v>
      </c>
      <c r="G133">
        <v>92095644</v>
      </c>
      <c r="H133" t="s">
        <v>67</v>
      </c>
      <c r="J133" t="s">
        <v>43</v>
      </c>
      <c r="K133" t="s">
        <v>26</v>
      </c>
      <c r="L133">
        <v>0</v>
      </c>
      <c r="N133" t="s">
        <v>67</v>
      </c>
      <c r="O133" t="s">
        <v>28</v>
      </c>
      <c r="Y133" t="s">
        <v>368</v>
      </c>
    </row>
    <row r="134" spans="1:26" x14ac:dyDescent="0.2">
      <c r="A134">
        <v>132</v>
      </c>
      <c r="B134">
        <v>133</v>
      </c>
      <c r="C134" s="1">
        <v>44511.504513888889</v>
      </c>
      <c r="D134">
        <v>6000</v>
      </c>
      <c r="E134">
        <v>0</v>
      </c>
      <c r="F134">
        <f t="shared" si="2"/>
        <v>6000</v>
      </c>
      <c r="G134">
        <v>92090644</v>
      </c>
      <c r="H134" t="s">
        <v>68</v>
      </c>
      <c r="I134">
        <v>5940104256242</v>
      </c>
      <c r="J134" t="s">
        <v>30</v>
      </c>
      <c r="K134" t="s">
        <v>31</v>
      </c>
      <c r="L134">
        <v>0</v>
      </c>
      <c r="N134" t="s">
        <v>69</v>
      </c>
      <c r="O134">
        <v>5940104256242</v>
      </c>
      <c r="Y134" t="s">
        <v>336</v>
      </c>
    </row>
    <row r="135" spans="1:26" x14ac:dyDescent="0.2">
      <c r="A135">
        <v>133</v>
      </c>
      <c r="B135">
        <v>134</v>
      </c>
      <c r="C135" s="1">
        <v>44511.460543981484</v>
      </c>
      <c r="D135">
        <v>8143640</v>
      </c>
      <c r="E135">
        <v>0</v>
      </c>
      <c r="F135">
        <f t="shared" si="2"/>
        <v>8143640</v>
      </c>
      <c r="G135">
        <v>92096644</v>
      </c>
      <c r="H135" t="s">
        <v>46</v>
      </c>
      <c r="J135" t="s">
        <v>48</v>
      </c>
      <c r="K135" t="s">
        <v>49</v>
      </c>
      <c r="L135">
        <v>0</v>
      </c>
      <c r="O135" t="s">
        <v>28</v>
      </c>
      <c r="Y135" t="s">
        <v>342</v>
      </c>
    </row>
    <row r="136" spans="1:26" x14ac:dyDescent="0.2">
      <c r="A136">
        <v>134</v>
      </c>
      <c r="B136">
        <v>135</v>
      </c>
      <c r="C136" s="1">
        <v>44511.438402777778</v>
      </c>
      <c r="D136">
        <v>0</v>
      </c>
      <c r="E136">
        <v>1278873</v>
      </c>
      <c r="F136">
        <f t="shared" si="2"/>
        <v>-1278873</v>
      </c>
      <c r="G136">
        <v>100240284</v>
      </c>
      <c r="H136" t="s">
        <v>50</v>
      </c>
      <c r="J136" t="s">
        <v>37</v>
      </c>
      <c r="K136" t="s">
        <v>26</v>
      </c>
      <c r="L136">
        <v>0</v>
      </c>
      <c r="N136" t="s">
        <v>51</v>
      </c>
      <c r="O136" t="s">
        <v>28</v>
      </c>
      <c r="Y136" t="s">
        <v>98</v>
      </c>
    </row>
    <row r="137" spans="1:26" x14ac:dyDescent="0.2">
      <c r="A137">
        <v>135</v>
      </c>
      <c r="B137">
        <v>136</v>
      </c>
      <c r="C137" s="1">
        <v>44511.034733796296</v>
      </c>
      <c r="D137">
        <v>55000</v>
      </c>
      <c r="E137">
        <v>0</v>
      </c>
      <c r="F137">
        <f t="shared" si="2"/>
        <v>55000</v>
      </c>
      <c r="G137">
        <v>98961411</v>
      </c>
      <c r="H137" t="s">
        <v>182</v>
      </c>
      <c r="I137">
        <v>60150101176395</v>
      </c>
      <c r="J137" t="s">
        <v>30</v>
      </c>
      <c r="K137" t="s">
        <v>31</v>
      </c>
      <c r="L137">
        <v>0</v>
      </c>
      <c r="N137" t="s">
        <v>61</v>
      </c>
      <c r="O137">
        <v>60150101176395</v>
      </c>
      <c r="P137">
        <v>11</v>
      </c>
      <c r="Q137" s="1">
        <v>44523.563298611109</v>
      </c>
      <c r="R137">
        <v>245000</v>
      </c>
      <c r="S137" t="s">
        <v>30</v>
      </c>
      <c r="T137">
        <v>60150101176395</v>
      </c>
      <c r="U137" t="s">
        <v>36</v>
      </c>
      <c r="V137" t="s">
        <v>109</v>
      </c>
      <c r="W137" t="s">
        <v>61</v>
      </c>
      <c r="X137" t="s">
        <v>330</v>
      </c>
      <c r="Y137" t="s">
        <v>331</v>
      </c>
      <c r="Z137">
        <v>60150101176395</v>
      </c>
    </row>
    <row r="138" spans="1:26" x14ac:dyDescent="0.2">
      <c r="A138">
        <v>136</v>
      </c>
      <c r="B138">
        <v>137</v>
      </c>
      <c r="C138" s="1">
        <v>44511.031087962961</v>
      </c>
      <c r="D138">
        <v>278000</v>
      </c>
      <c r="E138">
        <v>0</v>
      </c>
      <c r="F138">
        <f t="shared" si="2"/>
        <v>278000</v>
      </c>
      <c r="G138">
        <v>99016411</v>
      </c>
      <c r="H138" t="s">
        <v>183</v>
      </c>
      <c r="I138">
        <v>1002354856735</v>
      </c>
      <c r="J138" t="s">
        <v>63</v>
      </c>
      <c r="K138" t="s">
        <v>31</v>
      </c>
      <c r="L138">
        <v>0</v>
      </c>
      <c r="N138" t="s">
        <v>319</v>
      </c>
      <c r="O138">
        <v>1002354856735</v>
      </c>
      <c r="P138">
        <v>47</v>
      </c>
      <c r="Q138" s="1">
        <v>44516.527222222219</v>
      </c>
      <c r="R138">
        <v>230670</v>
      </c>
      <c r="S138" t="s">
        <v>63</v>
      </c>
      <c r="T138">
        <v>1002354856735</v>
      </c>
      <c r="U138" t="s">
        <v>36</v>
      </c>
      <c r="V138" t="s">
        <v>141</v>
      </c>
      <c r="W138" t="s">
        <v>319</v>
      </c>
      <c r="X138" t="s">
        <v>330</v>
      </c>
      <c r="Y138" t="s">
        <v>331</v>
      </c>
      <c r="Z138">
        <v>1002354856735</v>
      </c>
    </row>
    <row r="139" spans="1:26" x14ac:dyDescent="0.2">
      <c r="A139">
        <v>137</v>
      </c>
      <c r="B139">
        <v>138</v>
      </c>
      <c r="C139" s="1">
        <v>44511.027569444443</v>
      </c>
      <c r="D139">
        <v>583000</v>
      </c>
      <c r="E139">
        <v>0</v>
      </c>
      <c r="F139">
        <f t="shared" si="2"/>
        <v>583000</v>
      </c>
      <c r="G139">
        <v>99294411</v>
      </c>
      <c r="H139" t="s">
        <v>184</v>
      </c>
      <c r="I139">
        <v>60150101176395</v>
      </c>
      <c r="J139" t="s">
        <v>30</v>
      </c>
      <c r="K139" t="s">
        <v>31</v>
      </c>
      <c r="L139">
        <v>0</v>
      </c>
      <c r="N139" t="s">
        <v>61</v>
      </c>
      <c r="O139">
        <v>60150101176395</v>
      </c>
      <c r="P139">
        <v>11</v>
      </c>
      <c r="Q139" s="1">
        <v>44523.563298611109</v>
      </c>
      <c r="R139">
        <v>245000</v>
      </c>
      <c r="S139" t="s">
        <v>30</v>
      </c>
      <c r="T139">
        <v>60150101176395</v>
      </c>
      <c r="U139" t="s">
        <v>36</v>
      </c>
      <c r="V139" t="s">
        <v>109</v>
      </c>
      <c r="W139" t="s">
        <v>61</v>
      </c>
      <c r="X139" t="s">
        <v>330</v>
      </c>
      <c r="Y139" t="s">
        <v>331</v>
      </c>
      <c r="Z139">
        <v>60150101176395</v>
      </c>
    </row>
    <row r="140" spans="1:26" x14ac:dyDescent="0.2">
      <c r="A140">
        <v>138</v>
      </c>
      <c r="B140">
        <v>139</v>
      </c>
      <c r="C140" s="1">
        <v>44510.840277777781</v>
      </c>
      <c r="D140">
        <v>113000</v>
      </c>
      <c r="E140">
        <v>0</v>
      </c>
      <c r="F140">
        <f t="shared" si="2"/>
        <v>113000</v>
      </c>
      <c r="G140">
        <v>99877411</v>
      </c>
      <c r="H140" t="s">
        <v>185</v>
      </c>
      <c r="I140">
        <v>60150101176395</v>
      </c>
      <c r="J140" t="s">
        <v>30</v>
      </c>
      <c r="K140" t="s">
        <v>31</v>
      </c>
      <c r="L140">
        <v>0</v>
      </c>
      <c r="N140" t="s">
        <v>61</v>
      </c>
      <c r="O140">
        <v>60150101176395</v>
      </c>
      <c r="P140">
        <v>11</v>
      </c>
      <c r="Q140" s="1">
        <v>44523.563298611109</v>
      </c>
      <c r="R140">
        <v>245000</v>
      </c>
      <c r="S140" t="s">
        <v>30</v>
      </c>
      <c r="T140">
        <v>60150101176395</v>
      </c>
      <c r="U140" t="s">
        <v>36</v>
      </c>
      <c r="V140" t="s">
        <v>109</v>
      </c>
      <c r="W140" t="s">
        <v>61</v>
      </c>
      <c r="X140" t="s">
        <v>330</v>
      </c>
      <c r="Y140" t="s">
        <v>331</v>
      </c>
      <c r="Z140">
        <v>60150101176395</v>
      </c>
    </row>
    <row r="141" spans="1:26" hidden="1" x14ac:dyDescent="0.2">
      <c r="A141">
        <v>139</v>
      </c>
      <c r="B141">
        <v>140</v>
      </c>
      <c r="C141" s="1">
        <v>44510.757569444446</v>
      </c>
      <c r="D141">
        <v>639000</v>
      </c>
      <c r="E141">
        <v>0</v>
      </c>
      <c r="F141">
        <f t="shared" si="2"/>
        <v>639000</v>
      </c>
      <c r="G141">
        <v>99990411</v>
      </c>
      <c r="H141" t="s">
        <v>70</v>
      </c>
      <c r="K141" t="s">
        <v>60</v>
      </c>
      <c r="L141">
        <v>0</v>
      </c>
      <c r="O141" t="s">
        <v>28</v>
      </c>
      <c r="Y141" t="s">
        <v>373</v>
      </c>
    </row>
    <row r="142" spans="1:26" hidden="1" x14ac:dyDescent="0.2">
      <c r="A142">
        <v>140</v>
      </c>
      <c r="B142">
        <v>141</v>
      </c>
      <c r="C142" s="1">
        <v>44510.752835648149</v>
      </c>
      <c r="D142">
        <v>732240</v>
      </c>
      <c r="E142">
        <v>0</v>
      </c>
      <c r="F142">
        <f t="shared" si="2"/>
        <v>732240</v>
      </c>
      <c r="G142">
        <v>100629411</v>
      </c>
      <c r="H142" t="s">
        <v>71</v>
      </c>
      <c r="K142" t="s">
        <v>60</v>
      </c>
      <c r="L142">
        <v>0</v>
      </c>
      <c r="O142" t="s">
        <v>28</v>
      </c>
      <c r="Y142" t="s">
        <v>373</v>
      </c>
    </row>
    <row r="143" spans="1:26" x14ac:dyDescent="0.2">
      <c r="A143">
        <v>141</v>
      </c>
      <c r="B143">
        <v>142</v>
      </c>
      <c r="C143" s="1">
        <v>44510.701226851852</v>
      </c>
      <c r="D143">
        <v>30300</v>
      </c>
      <c r="E143">
        <v>0</v>
      </c>
      <c r="F143">
        <f t="shared" si="2"/>
        <v>30300</v>
      </c>
      <c r="G143">
        <v>101361651</v>
      </c>
      <c r="H143" t="s">
        <v>186</v>
      </c>
      <c r="I143" t="s">
        <v>374</v>
      </c>
      <c r="K143" t="s">
        <v>31</v>
      </c>
      <c r="L143">
        <v>0</v>
      </c>
      <c r="O143">
        <v>48003093697170</v>
      </c>
      <c r="P143">
        <v>93</v>
      </c>
      <c r="Q143" s="1">
        <v>44510.701226851852</v>
      </c>
      <c r="R143">
        <v>30300</v>
      </c>
      <c r="S143" t="s">
        <v>48</v>
      </c>
      <c r="T143" t="s">
        <v>374</v>
      </c>
      <c r="U143" t="s">
        <v>36</v>
      </c>
      <c r="V143" t="s">
        <v>186</v>
      </c>
      <c r="W143" t="s">
        <v>312</v>
      </c>
      <c r="X143" t="s">
        <v>330</v>
      </c>
      <c r="Y143" t="s">
        <v>336</v>
      </c>
      <c r="Z143">
        <v>48003093697170</v>
      </c>
    </row>
    <row r="144" spans="1:26" x14ac:dyDescent="0.2">
      <c r="A144">
        <v>142</v>
      </c>
      <c r="B144">
        <v>143</v>
      </c>
      <c r="C144" s="1">
        <v>44510.603981481479</v>
      </c>
      <c r="D144">
        <v>55000</v>
      </c>
      <c r="E144">
        <v>0</v>
      </c>
      <c r="F144">
        <f t="shared" si="2"/>
        <v>55000</v>
      </c>
      <c r="G144">
        <v>101391951</v>
      </c>
      <c r="H144" t="s">
        <v>187</v>
      </c>
      <c r="I144">
        <v>60150101176395</v>
      </c>
      <c r="J144" t="s">
        <v>30</v>
      </c>
      <c r="K144" t="s">
        <v>31</v>
      </c>
      <c r="L144">
        <v>0</v>
      </c>
      <c r="N144" t="s">
        <v>61</v>
      </c>
      <c r="O144">
        <v>60150101176395</v>
      </c>
      <c r="P144">
        <v>11</v>
      </c>
      <c r="Q144" s="1">
        <v>44523.563298611109</v>
      </c>
      <c r="R144">
        <v>245000</v>
      </c>
      <c r="S144" t="s">
        <v>30</v>
      </c>
      <c r="T144">
        <v>60150101176395</v>
      </c>
      <c r="U144" t="s">
        <v>36</v>
      </c>
      <c r="V144" t="s">
        <v>109</v>
      </c>
      <c r="W144" t="s">
        <v>61</v>
      </c>
      <c r="X144" t="s">
        <v>330</v>
      </c>
      <c r="Y144" t="s">
        <v>331</v>
      </c>
      <c r="Z144">
        <v>60150101176395</v>
      </c>
    </row>
    <row r="145" spans="1:26" x14ac:dyDescent="0.2">
      <c r="A145">
        <v>143</v>
      </c>
      <c r="B145">
        <v>144</v>
      </c>
      <c r="C145" s="1">
        <v>44510.599374999998</v>
      </c>
      <c r="D145">
        <v>245000</v>
      </c>
      <c r="E145">
        <v>0</v>
      </c>
      <c r="F145">
        <f t="shared" si="2"/>
        <v>245000</v>
      </c>
      <c r="G145">
        <v>101446951</v>
      </c>
      <c r="H145" t="s">
        <v>188</v>
      </c>
      <c r="I145">
        <v>4490937026101</v>
      </c>
      <c r="J145" t="s">
        <v>25</v>
      </c>
      <c r="K145" t="s">
        <v>31</v>
      </c>
      <c r="L145">
        <v>0</v>
      </c>
      <c r="N145" t="s">
        <v>45</v>
      </c>
      <c r="O145">
        <v>4490937026101</v>
      </c>
      <c r="P145">
        <v>7</v>
      </c>
      <c r="Q145" s="1">
        <v>44523.672500000001</v>
      </c>
      <c r="R145">
        <v>201000</v>
      </c>
      <c r="S145" t="s">
        <v>25</v>
      </c>
      <c r="T145">
        <v>4490937026101</v>
      </c>
      <c r="U145" t="s">
        <v>36</v>
      </c>
      <c r="V145" t="s">
        <v>105</v>
      </c>
      <c r="W145" t="s">
        <v>45</v>
      </c>
      <c r="X145" t="s">
        <v>330</v>
      </c>
      <c r="Y145" t="s">
        <v>331</v>
      </c>
      <c r="Z145">
        <v>4490937026101</v>
      </c>
    </row>
    <row r="146" spans="1:26" x14ac:dyDescent="0.2">
      <c r="A146">
        <v>144</v>
      </c>
      <c r="B146">
        <v>145</v>
      </c>
      <c r="C146" s="1">
        <v>44510.593657407408</v>
      </c>
      <c r="D146">
        <v>58000</v>
      </c>
      <c r="E146">
        <v>0</v>
      </c>
      <c r="F146">
        <f t="shared" si="2"/>
        <v>58000</v>
      </c>
      <c r="G146">
        <v>101691951</v>
      </c>
      <c r="H146" t="s">
        <v>189</v>
      </c>
      <c r="I146">
        <v>60150101176395</v>
      </c>
      <c r="J146" t="s">
        <v>30</v>
      </c>
      <c r="K146" t="s">
        <v>31</v>
      </c>
      <c r="L146">
        <v>0</v>
      </c>
      <c r="N146" t="s">
        <v>61</v>
      </c>
      <c r="O146">
        <v>60150101176395</v>
      </c>
      <c r="P146">
        <v>11</v>
      </c>
      <c r="Q146" s="1">
        <v>44523.563298611109</v>
      </c>
      <c r="R146">
        <v>245000</v>
      </c>
      <c r="S146" t="s">
        <v>30</v>
      </c>
      <c r="T146">
        <v>60150101176395</v>
      </c>
      <c r="U146" t="s">
        <v>36</v>
      </c>
      <c r="V146" t="s">
        <v>109</v>
      </c>
      <c r="W146" t="s">
        <v>61</v>
      </c>
      <c r="X146" t="s">
        <v>330</v>
      </c>
      <c r="Y146" t="s">
        <v>331</v>
      </c>
      <c r="Z146">
        <v>60150101176395</v>
      </c>
    </row>
    <row r="147" spans="1:26" x14ac:dyDescent="0.2">
      <c r="A147">
        <v>145</v>
      </c>
      <c r="B147">
        <v>146</v>
      </c>
      <c r="C147" s="1">
        <v>44510.588541666664</v>
      </c>
      <c r="D147">
        <v>0</v>
      </c>
      <c r="E147">
        <v>613500</v>
      </c>
      <c r="F147">
        <f t="shared" si="2"/>
        <v>-613500</v>
      </c>
      <c r="G147">
        <v>101749951</v>
      </c>
      <c r="H147" t="s">
        <v>62</v>
      </c>
      <c r="J147" t="s">
        <v>63</v>
      </c>
      <c r="K147" t="s">
        <v>26</v>
      </c>
      <c r="L147">
        <v>0</v>
      </c>
      <c r="N147" t="s">
        <v>62</v>
      </c>
      <c r="O147" t="s">
        <v>28</v>
      </c>
      <c r="Y147" t="s">
        <v>331</v>
      </c>
    </row>
    <row r="148" spans="1:26" x14ac:dyDescent="0.2">
      <c r="A148">
        <v>146</v>
      </c>
      <c r="B148">
        <v>147</v>
      </c>
      <c r="C148" s="1">
        <v>44510.553587962961</v>
      </c>
      <c r="D148">
        <v>0</v>
      </c>
      <c r="E148">
        <v>2817219</v>
      </c>
      <c r="F148">
        <f t="shared" si="2"/>
        <v>-2817219</v>
      </c>
      <c r="G148">
        <v>101136451</v>
      </c>
      <c r="H148" t="s">
        <v>24</v>
      </c>
      <c r="J148" t="s">
        <v>25</v>
      </c>
      <c r="K148" t="s">
        <v>26</v>
      </c>
      <c r="L148">
        <v>0</v>
      </c>
      <c r="N148" t="s">
        <v>27</v>
      </c>
      <c r="O148" t="s">
        <v>28</v>
      </c>
      <c r="Y148" t="s">
        <v>98</v>
      </c>
    </row>
    <row r="149" spans="1:26" x14ac:dyDescent="0.2">
      <c r="A149">
        <v>147</v>
      </c>
      <c r="B149">
        <v>148</v>
      </c>
      <c r="C149" s="1">
        <v>44510.513657407406</v>
      </c>
      <c r="D149">
        <v>179700</v>
      </c>
      <c r="E149">
        <v>0</v>
      </c>
      <c r="F149">
        <f t="shared" si="2"/>
        <v>179700</v>
      </c>
      <c r="G149">
        <v>98319232</v>
      </c>
      <c r="H149" t="s">
        <v>190</v>
      </c>
      <c r="I149" t="s">
        <v>375</v>
      </c>
      <c r="K149" t="s">
        <v>31</v>
      </c>
      <c r="L149">
        <v>0</v>
      </c>
      <c r="O149">
        <v>7500494397582</v>
      </c>
      <c r="P149">
        <v>97</v>
      </c>
      <c r="Q149" s="1">
        <v>44510.513657407406</v>
      </c>
      <c r="R149">
        <v>179700</v>
      </c>
      <c r="S149" t="s">
        <v>48</v>
      </c>
      <c r="T149" t="s">
        <v>375</v>
      </c>
      <c r="U149" t="s">
        <v>36</v>
      </c>
      <c r="V149" t="s">
        <v>190</v>
      </c>
      <c r="W149" t="s">
        <v>52</v>
      </c>
      <c r="X149" t="s">
        <v>330</v>
      </c>
      <c r="Y149" t="s">
        <v>336</v>
      </c>
      <c r="Z149">
        <v>7500494397582</v>
      </c>
    </row>
    <row r="150" spans="1:26" x14ac:dyDescent="0.2">
      <c r="A150">
        <v>148</v>
      </c>
      <c r="B150">
        <v>149</v>
      </c>
      <c r="C150" s="1">
        <v>44510.503449074073</v>
      </c>
      <c r="D150">
        <v>296670</v>
      </c>
      <c r="E150">
        <v>0</v>
      </c>
      <c r="F150">
        <f t="shared" si="2"/>
        <v>296670</v>
      </c>
      <c r="G150">
        <v>98498932</v>
      </c>
      <c r="H150" t="s">
        <v>191</v>
      </c>
      <c r="I150">
        <v>86860101315821</v>
      </c>
      <c r="J150" t="s">
        <v>30</v>
      </c>
      <c r="K150" t="s">
        <v>31</v>
      </c>
      <c r="L150">
        <v>0</v>
      </c>
      <c r="N150" t="s">
        <v>363</v>
      </c>
      <c r="O150">
        <v>86860101315821</v>
      </c>
      <c r="P150">
        <v>51</v>
      </c>
      <c r="Q150" s="1">
        <v>44515.628888888888</v>
      </c>
      <c r="R150">
        <v>299670</v>
      </c>
      <c r="S150" t="s">
        <v>30</v>
      </c>
      <c r="T150">
        <v>86860101315821</v>
      </c>
      <c r="U150" t="s">
        <v>36</v>
      </c>
      <c r="V150" t="s">
        <v>145</v>
      </c>
      <c r="W150" t="s">
        <v>363</v>
      </c>
      <c r="X150" t="s">
        <v>330</v>
      </c>
      <c r="Y150" t="s">
        <v>331</v>
      </c>
      <c r="Z150">
        <v>86860101315821</v>
      </c>
    </row>
    <row r="151" spans="1:26" x14ac:dyDescent="0.2">
      <c r="A151">
        <v>149</v>
      </c>
      <c r="B151">
        <v>150</v>
      </c>
      <c r="C151" s="1">
        <v>44510.440138888887</v>
      </c>
      <c r="D151">
        <v>0</v>
      </c>
      <c r="E151">
        <v>492239</v>
      </c>
      <c r="F151">
        <f t="shared" si="2"/>
        <v>-492239</v>
      </c>
      <c r="G151">
        <v>98795602</v>
      </c>
      <c r="H151" t="s">
        <v>50</v>
      </c>
      <c r="J151" t="s">
        <v>37</v>
      </c>
      <c r="K151" t="s">
        <v>26</v>
      </c>
      <c r="L151">
        <v>0</v>
      </c>
      <c r="N151" t="s">
        <v>51</v>
      </c>
      <c r="O151" t="s">
        <v>28</v>
      </c>
      <c r="Y151" t="s">
        <v>98</v>
      </c>
    </row>
    <row r="152" spans="1:26" x14ac:dyDescent="0.2">
      <c r="A152">
        <v>150</v>
      </c>
      <c r="B152">
        <v>151</v>
      </c>
      <c r="C152" s="1">
        <v>44509.94190972222</v>
      </c>
      <c r="D152">
        <v>396800</v>
      </c>
      <c r="E152">
        <v>0</v>
      </c>
      <c r="F152">
        <f t="shared" si="2"/>
        <v>396800</v>
      </c>
      <c r="G152">
        <v>98303363</v>
      </c>
      <c r="H152" t="s">
        <v>192</v>
      </c>
      <c r="I152">
        <v>3511141043443</v>
      </c>
      <c r="J152" t="s">
        <v>41</v>
      </c>
      <c r="K152" t="s">
        <v>31</v>
      </c>
      <c r="L152">
        <v>0</v>
      </c>
      <c r="N152" t="s">
        <v>74</v>
      </c>
      <c r="O152">
        <v>3511141043443</v>
      </c>
      <c r="P152">
        <v>62</v>
      </c>
      <c r="Q152" s="1">
        <v>44514.725115740737</v>
      </c>
      <c r="R152">
        <v>133350</v>
      </c>
      <c r="S152" t="s">
        <v>41</v>
      </c>
      <c r="T152">
        <v>3511141043443</v>
      </c>
      <c r="U152" t="s">
        <v>36</v>
      </c>
      <c r="V152" t="s">
        <v>156</v>
      </c>
      <c r="W152" t="s">
        <v>74</v>
      </c>
      <c r="X152" t="s">
        <v>330</v>
      </c>
      <c r="Y152" t="s">
        <v>331</v>
      </c>
      <c r="Z152">
        <v>3511141043443</v>
      </c>
    </row>
    <row r="153" spans="1:26" x14ac:dyDescent="0.2">
      <c r="A153">
        <v>151</v>
      </c>
      <c r="B153">
        <v>152</v>
      </c>
      <c r="C153" s="1">
        <v>44509.938055555554</v>
      </c>
      <c r="D153">
        <v>509000</v>
      </c>
      <c r="E153">
        <v>0</v>
      </c>
      <c r="F153">
        <f t="shared" si="2"/>
        <v>509000</v>
      </c>
      <c r="G153">
        <v>98700163</v>
      </c>
      <c r="H153" t="s">
        <v>193</v>
      </c>
      <c r="I153">
        <v>1002354856735</v>
      </c>
      <c r="J153" t="s">
        <v>63</v>
      </c>
      <c r="K153" t="s">
        <v>31</v>
      </c>
      <c r="L153">
        <v>0</v>
      </c>
      <c r="N153" t="s">
        <v>319</v>
      </c>
      <c r="O153">
        <v>1002354856735</v>
      </c>
      <c r="P153">
        <v>47</v>
      </c>
      <c r="Q153" s="1">
        <v>44516.527222222219</v>
      </c>
      <c r="R153">
        <v>230670</v>
      </c>
      <c r="S153" t="s">
        <v>63</v>
      </c>
      <c r="T153">
        <v>1002354856735</v>
      </c>
      <c r="U153" t="s">
        <v>36</v>
      </c>
      <c r="V153" t="s">
        <v>141</v>
      </c>
      <c r="W153" t="s">
        <v>319</v>
      </c>
      <c r="X153" t="s">
        <v>330</v>
      </c>
      <c r="Y153" t="s">
        <v>331</v>
      </c>
      <c r="Z153">
        <v>1002354856735</v>
      </c>
    </row>
    <row r="154" spans="1:26" x14ac:dyDescent="0.2">
      <c r="A154">
        <v>152</v>
      </c>
      <c r="B154">
        <v>153</v>
      </c>
      <c r="C154" s="1">
        <v>44509.92324074074</v>
      </c>
      <c r="D154">
        <v>17000</v>
      </c>
      <c r="E154">
        <v>0</v>
      </c>
      <c r="F154">
        <f t="shared" si="2"/>
        <v>17000</v>
      </c>
      <c r="G154">
        <v>99209163</v>
      </c>
      <c r="H154" t="s">
        <v>194</v>
      </c>
      <c r="I154" t="s">
        <v>376</v>
      </c>
      <c r="K154" t="s">
        <v>31</v>
      </c>
      <c r="L154">
        <v>0</v>
      </c>
      <c r="O154">
        <v>7502314897477</v>
      </c>
      <c r="P154">
        <v>101</v>
      </c>
      <c r="Q154" s="1">
        <v>44509.92324074074</v>
      </c>
      <c r="R154">
        <v>17000</v>
      </c>
      <c r="S154" t="s">
        <v>48</v>
      </c>
      <c r="T154" t="s">
        <v>376</v>
      </c>
      <c r="U154" t="s">
        <v>36</v>
      </c>
      <c r="V154" t="s">
        <v>194</v>
      </c>
      <c r="W154" t="s">
        <v>377</v>
      </c>
      <c r="X154" t="s">
        <v>330</v>
      </c>
      <c r="Y154" t="s">
        <v>336</v>
      </c>
      <c r="Z154">
        <v>7502314897477</v>
      </c>
    </row>
    <row r="155" spans="1:26" x14ac:dyDescent="0.2">
      <c r="A155">
        <v>153</v>
      </c>
      <c r="B155">
        <v>154</v>
      </c>
      <c r="C155" s="1">
        <v>44509.91196759259</v>
      </c>
      <c r="D155">
        <v>199000</v>
      </c>
      <c r="E155">
        <v>0</v>
      </c>
      <c r="F155">
        <f t="shared" si="2"/>
        <v>199000</v>
      </c>
      <c r="G155">
        <v>99226163</v>
      </c>
      <c r="H155" t="s">
        <v>195</v>
      </c>
      <c r="I155" t="s">
        <v>378</v>
      </c>
      <c r="K155" t="s">
        <v>31</v>
      </c>
      <c r="L155">
        <v>0</v>
      </c>
      <c r="O155">
        <v>7502315097424</v>
      </c>
      <c r="P155">
        <v>102</v>
      </c>
      <c r="Q155" s="1">
        <v>44509.91196759259</v>
      </c>
      <c r="R155">
        <v>199000</v>
      </c>
      <c r="S155" t="s">
        <v>48</v>
      </c>
      <c r="T155" t="s">
        <v>378</v>
      </c>
      <c r="U155" t="s">
        <v>36</v>
      </c>
      <c r="V155" t="s">
        <v>195</v>
      </c>
      <c r="W155" t="s">
        <v>52</v>
      </c>
      <c r="X155" t="s">
        <v>330</v>
      </c>
      <c r="Y155" t="s">
        <v>336</v>
      </c>
      <c r="Z155">
        <v>7502315097424</v>
      </c>
    </row>
    <row r="156" spans="1:26" x14ac:dyDescent="0.2">
      <c r="A156">
        <v>154</v>
      </c>
      <c r="B156">
        <v>155</v>
      </c>
      <c r="C156" s="1">
        <v>44509.908796296295</v>
      </c>
      <c r="D156">
        <v>58000</v>
      </c>
      <c r="E156">
        <v>0</v>
      </c>
      <c r="F156">
        <f t="shared" si="2"/>
        <v>58000</v>
      </c>
      <c r="G156">
        <v>99425163</v>
      </c>
      <c r="H156" t="s">
        <v>196</v>
      </c>
      <c r="I156">
        <v>60150101176395</v>
      </c>
      <c r="J156" t="s">
        <v>30</v>
      </c>
      <c r="K156" t="s">
        <v>31</v>
      </c>
      <c r="L156">
        <v>0</v>
      </c>
      <c r="N156" t="s">
        <v>61</v>
      </c>
      <c r="O156">
        <v>60150101176395</v>
      </c>
      <c r="P156">
        <v>11</v>
      </c>
      <c r="Q156" s="1">
        <v>44523.563298611109</v>
      </c>
      <c r="R156">
        <v>245000</v>
      </c>
      <c r="S156" t="s">
        <v>30</v>
      </c>
      <c r="T156">
        <v>60150101176395</v>
      </c>
      <c r="U156" t="s">
        <v>36</v>
      </c>
      <c r="V156" t="s">
        <v>109</v>
      </c>
      <c r="W156" t="s">
        <v>61</v>
      </c>
      <c r="X156" t="s">
        <v>330</v>
      </c>
      <c r="Y156" t="s">
        <v>331</v>
      </c>
      <c r="Z156">
        <v>60150101176395</v>
      </c>
    </row>
    <row r="157" spans="1:26" x14ac:dyDescent="0.2">
      <c r="A157">
        <v>155</v>
      </c>
      <c r="B157">
        <v>156</v>
      </c>
      <c r="C157" s="1">
        <v>44509.898287037038</v>
      </c>
      <c r="D157">
        <v>613500</v>
      </c>
      <c r="E157">
        <v>0</v>
      </c>
      <c r="F157">
        <f t="shared" si="2"/>
        <v>613500</v>
      </c>
      <c r="G157">
        <v>99483163</v>
      </c>
      <c r="H157" t="s">
        <v>197</v>
      </c>
      <c r="I157">
        <v>1002249432218</v>
      </c>
      <c r="J157" t="s">
        <v>63</v>
      </c>
      <c r="K157" t="s">
        <v>31</v>
      </c>
      <c r="L157">
        <v>0</v>
      </c>
      <c r="N157" t="s">
        <v>62</v>
      </c>
      <c r="O157">
        <v>1002249432218</v>
      </c>
      <c r="P157">
        <v>73</v>
      </c>
      <c r="Q157" s="1">
        <v>44512.594502314816</v>
      </c>
      <c r="R157">
        <v>577500</v>
      </c>
      <c r="S157" t="s">
        <v>63</v>
      </c>
      <c r="T157">
        <v>1002249432218</v>
      </c>
      <c r="U157" t="s">
        <v>36</v>
      </c>
      <c r="V157" t="s">
        <v>167</v>
      </c>
      <c r="W157" t="s">
        <v>62</v>
      </c>
      <c r="X157" t="s">
        <v>330</v>
      </c>
      <c r="Y157" t="s">
        <v>331</v>
      </c>
      <c r="Z157">
        <v>1002249432218</v>
      </c>
    </row>
    <row r="158" spans="1:26" x14ac:dyDescent="0.2">
      <c r="A158">
        <v>156</v>
      </c>
      <c r="B158">
        <v>157</v>
      </c>
      <c r="C158" s="1">
        <v>44509.553726851853</v>
      </c>
      <c r="D158">
        <v>0</v>
      </c>
      <c r="E158">
        <v>7716961</v>
      </c>
      <c r="F158">
        <f t="shared" si="2"/>
        <v>-7716961</v>
      </c>
      <c r="G158">
        <v>100096663</v>
      </c>
      <c r="H158" t="s">
        <v>24</v>
      </c>
      <c r="J158" t="s">
        <v>25</v>
      </c>
      <c r="K158" t="s">
        <v>26</v>
      </c>
      <c r="L158">
        <v>0</v>
      </c>
      <c r="N158" t="s">
        <v>27</v>
      </c>
      <c r="O158" t="s">
        <v>28</v>
      </c>
      <c r="Y158" t="s">
        <v>98</v>
      </c>
    </row>
    <row r="159" spans="1:26" x14ac:dyDescent="0.2">
      <c r="A159">
        <v>157</v>
      </c>
      <c r="B159">
        <v>158</v>
      </c>
      <c r="C159" s="1">
        <v>44509.527997685182</v>
      </c>
      <c r="D159">
        <v>58000</v>
      </c>
      <c r="E159">
        <v>0</v>
      </c>
      <c r="F159">
        <f t="shared" si="2"/>
        <v>58000</v>
      </c>
      <c r="G159">
        <v>92379702</v>
      </c>
      <c r="H159" t="s">
        <v>198</v>
      </c>
      <c r="I159">
        <v>60150101176395</v>
      </c>
      <c r="J159" t="s">
        <v>30</v>
      </c>
      <c r="K159" t="s">
        <v>31</v>
      </c>
      <c r="L159">
        <v>0</v>
      </c>
      <c r="N159" t="s">
        <v>61</v>
      </c>
      <c r="O159">
        <v>60150101176395</v>
      </c>
      <c r="P159">
        <v>11</v>
      </c>
      <c r="Q159" s="1">
        <v>44523.563298611109</v>
      </c>
      <c r="R159">
        <v>245000</v>
      </c>
      <c r="S159" t="s">
        <v>30</v>
      </c>
      <c r="T159">
        <v>60150101176395</v>
      </c>
      <c r="U159" t="s">
        <v>36</v>
      </c>
      <c r="V159" t="s">
        <v>109</v>
      </c>
      <c r="W159" t="s">
        <v>61</v>
      </c>
      <c r="X159" t="s">
        <v>330</v>
      </c>
      <c r="Y159" t="s">
        <v>331</v>
      </c>
      <c r="Z159">
        <v>60150101176395</v>
      </c>
    </row>
    <row r="160" spans="1:26" x14ac:dyDescent="0.2">
      <c r="A160">
        <v>158</v>
      </c>
      <c r="B160">
        <v>159</v>
      </c>
      <c r="C160" s="1">
        <v>44509.524699074071</v>
      </c>
      <c r="D160">
        <v>58000</v>
      </c>
      <c r="E160">
        <v>0</v>
      </c>
      <c r="F160">
        <f t="shared" si="2"/>
        <v>58000</v>
      </c>
      <c r="G160">
        <v>92437702</v>
      </c>
      <c r="H160" t="s">
        <v>199</v>
      </c>
      <c r="I160">
        <v>60150101176395</v>
      </c>
      <c r="J160" t="s">
        <v>30</v>
      </c>
      <c r="K160" t="s">
        <v>31</v>
      </c>
      <c r="L160">
        <v>0</v>
      </c>
      <c r="N160" t="s">
        <v>61</v>
      </c>
      <c r="O160">
        <v>60150101176395</v>
      </c>
      <c r="P160">
        <v>11</v>
      </c>
      <c r="Q160" s="1">
        <v>44523.563298611109</v>
      </c>
      <c r="R160">
        <v>245000</v>
      </c>
      <c r="S160" t="s">
        <v>30</v>
      </c>
      <c r="T160">
        <v>60150101176395</v>
      </c>
      <c r="U160" t="s">
        <v>36</v>
      </c>
      <c r="V160" t="s">
        <v>109</v>
      </c>
      <c r="W160" t="s">
        <v>61</v>
      </c>
      <c r="X160" t="s">
        <v>330</v>
      </c>
      <c r="Y160" t="s">
        <v>331</v>
      </c>
      <c r="Z160">
        <v>60150101176395</v>
      </c>
    </row>
    <row r="161" spans="1:26" x14ac:dyDescent="0.2">
      <c r="A161">
        <v>159</v>
      </c>
      <c r="B161">
        <v>160</v>
      </c>
      <c r="C161" s="1">
        <v>44509.500613425924</v>
      </c>
      <c r="D161">
        <v>113000</v>
      </c>
      <c r="E161">
        <v>0</v>
      </c>
      <c r="F161">
        <f t="shared" si="2"/>
        <v>113000</v>
      </c>
      <c r="G161">
        <v>92495702</v>
      </c>
      <c r="H161" t="s">
        <v>200</v>
      </c>
      <c r="I161">
        <v>4490937026101</v>
      </c>
      <c r="J161" t="s">
        <v>25</v>
      </c>
      <c r="K161" t="s">
        <v>31</v>
      </c>
      <c r="L161">
        <v>0</v>
      </c>
      <c r="N161" t="s">
        <v>45</v>
      </c>
      <c r="O161">
        <v>4490937026101</v>
      </c>
      <c r="P161">
        <v>7</v>
      </c>
      <c r="Q161" s="1">
        <v>44523.672500000001</v>
      </c>
      <c r="R161">
        <v>201000</v>
      </c>
      <c r="S161" t="s">
        <v>25</v>
      </c>
      <c r="T161">
        <v>4490937026101</v>
      </c>
      <c r="U161" t="s">
        <v>36</v>
      </c>
      <c r="V161" t="s">
        <v>105</v>
      </c>
      <c r="W161" t="s">
        <v>45</v>
      </c>
      <c r="X161" t="s">
        <v>330</v>
      </c>
      <c r="Y161" t="s">
        <v>331</v>
      </c>
      <c r="Z161">
        <v>4490937026101</v>
      </c>
    </row>
    <row r="162" spans="1:26" x14ac:dyDescent="0.2">
      <c r="A162">
        <v>160</v>
      </c>
      <c r="B162">
        <v>161</v>
      </c>
      <c r="C162" s="1">
        <v>44509.495937500003</v>
      </c>
      <c r="D162">
        <v>113000</v>
      </c>
      <c r="E162">
        <v>0</v>
      </c>
      <c r="F162">
        <f t="shared" si="2"/>
        <v>113000</v>
      </c>
      <c r="G162">
        <v>92608702</v>
      </c>
      <c r="H162" t="s">
        <v>201</v>
      </c>
      <c r="I162">
        <v>4490937026101</v>
      </c>
      <c r="J162" t="s">
        <v>25</v>
      </c>
      <c r="K162" t="s">
        <v>31</v>
      </c>
      <c r="L162">
        <v>0</v>
      </c>
      <c r="N162" t="s">
        <v>45</v>
      </c>
      <c r="O162">
        <v>4490937026101</v>
      </c>
      <c r="P162">
        <v>7</v>
      </c>
      <c r="Q162" s="1">
        <v>44523.672500000001</v>
      </c>
      <c r="R162">
        <v>201000</v>
      </c>
      <c r="S162" t="s">
        <v>25</v>
      </c>
      <c r="T162">
        <v>4490937026101</v>
      </c>
      <c r="U162" t="s">
        <v>36</v>
      </c>
      <c r="V162" t="s">
        <v>105</v>
      </c>
      <c r="W162" t="s">
        <v>45</v>
      </c>
      <c r="X162" t="s">
        <v>330</v>
      </c>
      <c r="Y162" t="s">
        <v>331</v>
      </c>
      <c r="Z162">
        <v>4490937026101</v>
      </c>
    </row>
    <row r="163" spans="1:26" x14ac:dyDescent="0.2">
      <c r="A163">
        <v>161</v>
      </c>
      <c r="B163">
        <v>162</v>
      </c>
      <c r="C163" s="1">
        <v>44509.491724537038</v>
      </c>
      <c r="D163">
        <v>58000</v>
      </c>
      <c r="E163">
        <v>0</v>
      </c>
      <c r="F163">
        <f t="shared" si="2"/>
        <v>58000</v>
      </c>
      <c r="G163">
        <v>92721702</v>
      </c>
      <c r="H163" t="s">
        <v>202</v>
      </c>
      <c r="I163">
        <v>60150101176395</v>
      </c>
      <c r="J163" t="s">
        <v>30</v>
      </c>
      <c r="K163" t="s">
        <v>31</v>
      </c>
      <c r="L163">
        <v>0</v>
      </c>
      <c r="N163" t="s">
        <v>61</v>
      </c>
      <c r="O163">
        <v>60150101176395</v>
      </c>
      <c r="P163">
        <v>11</v>
      </c>
      <c r="Q163" s="1">
        <v>44523.563298611109</v>
      </c>
      <c r="R163">
        <v>245000</v>
      </c>
      <c r="S163" t="s">
        <v>30</v>
      </c>
      <c r="T163">
        <v>60150101176395</v>
      </c>
      <c r="U163" t="s">
        <v>36</v>
      </c>
      <c r="V163" t="s">
        <v>109</v>
      </c>
      <c r="W163" t="s">
        <v>61</v>
      </c>
      <c r="X163" t="s">
        <v>330</v>
      </c>
      <c r="Y163" t="s">
        <v>331</v>
      </c>
      <c r="Z163">
        <v>60150101176395</v>
      </c>
    </row>
    <row r="164" spans="1:26" x14ac:dyDescent="0.2">
      <c r="A164">
        <v>162</v>
      </c>
      <c r="B164">
        <v>163</v>
      </c>
      <c r="C164" s="1">
        <v>44509.488391203704</v>
      </c>
      <c r="D164">
        <v>58000</v>
      </c>
      <c r="E164">
        <v>0</v>
      </c>
      <c r="F164">
        <f t="shared" si="2"/>
        <v>58000</v>
      </c>
      <c r="G164">
        <v>92779702</v>
      </c>
      <c r="H164" t="s">
        <v>203</v>
      </c>
      <c r="I164">
        <v>4490937026101</v>
      </c>
      <c r="J164" t="s">
        <v>25</v>
      </c>
      <c r="K164" t="s">
        <v>31</v>
      </c>
      <c r="L164">
        <v>0</v>
      </c>
      <c r="N164" t="s">
        <v>45</v>
      </c>
      <c r="O164">
        <v>4490937026101</v>
      </c>
      <c r="P164">
        <v>7</v>
      </c>
      <c r="Q164" s="1">
        <v>44523.672500000001</v>
      </c>
      <c r="R164">
        <v>201000</v>
      </c>
      <c r="S164" t="s">
        <v>25</v>
      </c>
      <c r="T164">
        <v>4490937026101</v>
      </c>
      <c r="U164" t="s">
        <v>36</v>
      </c>
      <c r="V164" t="s">
        <v>105</v>
      </c>
      <c r="W164" t="s">
        <v>45</v>
      </c>
      <c r="X164" t="s">
        <v>330</v>
      </c>
      <c r="Y164" t="s">
        <v>331</v>
      </c>
      <c r="Z164">
        <v>4490937026101</v>
      </c>
    </row>
    <row r="165" spans="1:26" x14ac:dyDescent="0.2">
      <c r="A165">
        <v>163</v>
      </c>
      <c r="B165">
        <v>164</v>
      </c>
      <c r="C165" s="1">
        <v>44509.482372685183</v>
      </c>
      <c r="D165">
        <v>226000</v>
      </c>
      <c r="E165">
        <v>0</v>
      </c>
      <c r="F165">
        <f t="shared" si="2"/>
        <v>226000</v>
      </c>
      <c r="G165">
        <v>92837702</v>
      </c>
      <c r="H165" t="s">
        <v>204</v>
      </c>
      <c r="I165">
        <v>4490937026101</v>
      </c>
      <c r="J165" t="s">
        <v>25</v>
      </c>
      <c r="K165" t="s">
        <v>31</v>
      </c>
      <c r="L165">
        <v>0</v>
      </c>
      <c r="N165" t="s">
        <v>45</v>
      </c>
      <c r="O165">
        <v>4490937026101</v>
      </c>
      <c r="P165">
        <v>7</v>
      </c>
      <c r="Q165" s="1">
        <v>44523.672500000001</v>
      </c>
      <c r="R165">
        <v>201000</v>
      </c>
      <c r="S165" t="s">
        <v>25</v>
      </c>
      <c r="T165">
        <v>4490937026101</v>
      </c>
      <c r="U165" t="s">
        <v>36</v>
      </c>
      <c r="V165" t="s">
        <v>105</v>
      </c>
      <c r="W165" t="s">
        <v>45</v>
      </c>
      <c r="X165" t="s">
        <v>330</v>
      </c>
      <c r="Y165" t="s">
        <v>331</v>
      </c>
      <c r="Z165">
        <v>4490937026101</v>
      </c>
    </row>
    <row r="166" spans="1:26" x14ac:dyDescent="0.2">
      <c r="A166">
        <v>164</v>
      </c>
      <c r="B166">
        <v>165</v>
      </c>
      <c r="C166" s="1">
        <v>44509.475925925923</v>
      </c>
      <c r="D166">
        <v>146000</v>
      </c>
      <c r="E166">
        <v>0</v>
      </c>
      <c r="F166">
        <f t="shared" si="2"/>
        <v>146000</v>
      </c>
      <c r="G166">
        <v>93063702</v>
      </c>
      <c r="H166" t="s">
        <v>205</v>
      </c>
      <c r="I166">
        <v>4490937026101</v>
      </c>
      <c r="J166" t="s">
        <v>25</v>
      </c>
      <c r="K166" t="s">
        <v>31</v>
      </c>
      <c r="L166">
        <v>0</v>
      </c>
      <c r="N166" t="s">
        <v>45</v>
      </c>
      <c r="O166">
        <v>4490937026101</v>
      </c>
      <c r="P166">
        <v>7</v>
      </c>
      <c r="Q166" s="1">
        <v>44523.672500000001</v>
      </c>
      <c r="R166">
        <v>201000</v>
      </c>
      <c r="S166" t="s">
        <v>25</v>
      </c>
      <c r="T166">
        <v>4490937026101</v>
      </c>
      <c r="U166" t="s">
        <v>36</v>
      </c>
      <c r="V166" t="s">
        <v>105</v>
      </c>
      <c r="W166" t="s">
        <v>45</v>
      </c>
      <c r="X166" t="s">
        <v>330</v>
      </c>
      <c r="Y166" t="s">
        <v>331</v>
      </c>
      <c r="Z166">
        <v>4490937026101</v>
      </c>
    </row>
    <row r="167" spans="1:26" hidden="1" x14ac:dyDescent="0.2">
      <c r="A167">
        <v>165</v>
      </c>
      <c r="B167">
        <v>166</v>
      </c>
      <c r="C167" s="1">
        <v>44509.471817129626</v>
      </c>
      <c r="D167">
        <v>0</v>
      </c>
      <c r="E167">
        <v>32000</v>
      </c>
      <c r="F167">
        <f t="shared" si="2"/>
        <v>-32000</v>
      </c>
      <c r="G167">
        <v>93209702</v>
      </c>
      <c r="H167" t="s">
        <v>72</v>
      </c>
      <c r="J167" t="s">
        <v>48</v>
      </c>
      <c r="K167" t="s">
        <v>35</v>
      </c>
      <c r="L167">
        <v>0</v>
      </c>
      <c r="N167" t="s">
        <v>54</v>
      </c>
      <c r="O167" t="s">
        <v>28</v>
      </c>
      <c r="Y167" t="s">
        <v>346</v>
      </c>
    </row>
    <row r="168" spans="1:26" x14ac:dyDescent="0.2">
      <c r="A168">
        <v>166</v>
      </c>
      <c r="B168">
        <v>167</v>
      </c>
      <c r="C168" s="1">
        <v>44509.469756944447</v>
      </c>
      <c r="D168">
        <v>73000</v>
      </c>
      <c r="E168">
        <v>0</v>
      </c>
      <c r="F168">
        <f t="shared" si="2"/>
        <v>73000</v>
      </c>
      <c r="G168">
        <v>93177702</v>
      </c>
      <c r="H168" t="s">
        <v>206</v>
      </c>
      <c r="I168">
        <v>4490937026101</v>
      </c>
      <c r="J168" t="s">
        <v>25</v>
      </c>
      <c r="K168" t="s">
        <v>31</v>
      </c>
      <c r="L168">
        <v>0</v>
      </c>
      <c r="N168" t="s">
        <v>45</v>
      </c>
      <c r="O168">
        <v>4490937026101</v>
      </c>
      <c r="P168">
        <v>7</v>
      </c>
      <c r="Q168" s="1">
        <v>44523.672500000001</v>
      </c>
      <c r="R168">
        <v>201000</v>
      </c>
      <c r="S168" t="s">
        <v>25</v>
      </c>
      <c r="T168">
        <v>4490937026101</v>
      </c>
      <c r="U168" t="s">
        <v>36</v>
      </c>
      <c r="V168" t="s">
        <v>105</v>
      </c>
      <c r="W168" t="s">
        <v>45</v>
      </c>
      <c r="X168" t="s">
        <v>330</v>
      </c>
      <c r="Y168" t="s">
        <v>331</v>
      </c>
      <c r="Z168">
        <v>4490937026101</v>
      </c>
    </row>
    <row r="169" spans="1:26" x14ac:dyDescent="0.2">
      <c r="A169">
        <v>167</v>
      </c>
      <c r="B169">
        <v>168</v>
      </c>
      <c r="C169" s="1">
        <v>44509.464756944442</v>
      </c>
      <c r="D169">
        <v>292600</v>
      </c>
      <c r="E169">
        <v>0</v>
      </c>
      <c r="F169">
        <f t="shared" si="2"/>
        <v>292600</v>
      </c>
      <c r="G169">
        <v>93250702</v>
      </c>
      <c r="H169" t="s">
        <v>207</v>
      </c>
      <c r="I169">
        <v>1002249432218</v>
      </c>
      <c r="J169" t="s">
        <v>63</v>
      </c>
      <c r="K169" t="s">
        <v>31</v>
      </c>
      <c r="L169">
        <v>0</v>
      </c>
      <c r="N169" t="s">
        <v>62</v>
      </c>
      <c r="O169">
        <v>1002249432218</v>
      </c>
      <c r="P169">
        <v>73</v>
      </c>
      <c r="Q169" s="1">
        <v>44512.594502314816</v>
      </c>
      <c r="R169">
        <v>577500</v>
      </c>
      <c r="S169" t="s">
        <v>63</v>
      </c>
      <c r="T169">
        <v>1002249432218</v>
      </c>
      <c r="U169" t="s">
        <v>36</v>
      </c>
      <c r="V169" t="s">
        <v>167</v>
      </c>
      <c r="W169" t="s">
        <v>62</v>
      </c>
      <c r="X169" t="s">
        <v>330</v>
      </c>
      <c r="Y169" t="s">
        <v>331</v>
      </c>
      <c r="Z169">
        <v>1002249432218</v>
      </c>
    </row>
    <row r="170" spans="1:26" x14ac:dyDescent="0.2">
      <c r="A170">
        <v>168</v>
      </c>
      <c r="B170">
        <v>169</v>
      </c>
      <c r="C170" s="1">
        <v>44509.438622685186</v>
      </c>
      <c r="D170">
        <v>0</v>
      </c>
      <c r="E170">
        <v>79053</v>
      </c>
      <c r="F170">
        <f t="shared" si="2"/>
        <v>-79053</v>
      </c>
      <c r="G170">
        <v>93543302</v>
      </c>
      <c r="H170" t="s">
        <v>50</v>
      </c>
      <c r="J170" t="s">
        <v>37</v>
      </c>
      <c r="K170" t="s">
        <v>26</v>
      </c>
      <c r="L170">
        <v>0</v>
      </c>
      <c r="N170" t="s">
        <v>51</v>
      </c>
      <c r="O170" t="s">
        <v>28</v>
      </c>
      <c r="Y170" t="s">
        <v>98</v>
      </c>
    </row>
    <row r="171" spans="1:26" x14ac:dyDescent="0.2">
      <c r="A171">
        <v>169</v>
      </c>
      <c r="B171">
        <v>170</v>
      </c>
      <c r="C171" s="1">
        <v>44508.876446759263</v>
      </c>
      <c r="D171">
        <v>53460</v>
      </c>
      <c r="E171">
        <v>0</v>
      </c>
      <c r="F171">
        <f t="shared" si="2"/>
        <v>53460</v>
      </c>
      <c r="G171">
        <v>93464249</v>
      </c>
      <c r="H171" t="s">
        <v>208</v>
      </c>
      <c r="I171" t="s">
        <v>379</v>
      </c>
      <c r="K171" t="s">
        <v>31</v>
      </c>
      <c r="L171">
        <v>0</v>
      </c>
      <c r="O171">
        <v>7502305697015</v>
      </c>
      <c r="P171">
        <v>115</v>
      </c>
      <c r="Q171" s="1">
        <v>44508.876446759263</v>
      </c>
      <c r="R171">
        <v>53460</v>
      </c>
      <c r="S171" t="s">
        <v>48</v>
      </c>
      <c r="T171" t="s">
        <v>379</v>
      </c>
      <c r="U171" t="s">
        <v>36</v>
      </c>
      <c r="V171" t="s">
        <v>208</v>
      </c>
      <c r="W171" t="s">
        <v>306</v>
      </c>
      <c r="X171" t="s">
        <v>330</v>
      </c>
      <c r="Y171" t="s">
        <v>336</v>
      </c>
      <c r="Z171">
        <v>7502305697015</v>
      </c>
    </row>
    <row r="172" spans="1:26" x14ac:dyDescent="0.2">
      <c r="A172">
        <v>170</v>
      </c>
      <c r="B172">
        <v>171</v>
      </c>
      <c r="C172" s="1">
        <v>44508.870092592595</v>
      </c>
      <c r="D172">
        <v>342144</v>
      </c>
      <c r="E172">
        <v>0</v>
      </c>
      <c r="F172">
        <f t="shared" si="2"/>
        <v>342144</v>
      </c>
      <c r="G172">
        <v>93517709</v>
      </c>
      <c r="H172" t="s">
        <v>209</v>
      </c>
      <c r="I172" t="s">
        <v>380</v>
      </c>
      <c r="K172" t="s">
        <v>31</v>
      </c>
      <c r="L172">
        <v>0</v>
      </c>
      <c r="O172">
        <v>48002909397505</v>
      </c>
      <c r="P172">
        <v>116</v>
      </c>
      <c r="Q172" s="1">
        <v>44508.870092592595</v>
      </c>
      <c r="R172">
        <v>342144</v>
      </c>
      <c r="S172" t="s">
        <v>48</v>
      </c>
      <c r="T172" t="s">
        <v>380</v>
      </c>
      <c r="U172" t="s">
        <v>36</v>
      </c>
      <c r="V172" t="s">
        <v>209</v>
      </c>
      <c r="W172" t="s">
        <v>313</v>
      </c>
      <c r="X172" t="s">
        <v>330</v>
      </c>
      <c r="Y172" t="s">
        <v>336</v>
      </c>
      <c r="Z172">
        <v>48002909397505</v>
      </c>
    </row>
    <row r="173" spans="1:26" x14ac:dyDescent="0.2">
      <c r="A173">
        <v>171</v>
      </c>
      <c r="B173">
        <v>172</v>
      </c>
      <c r="C173" s="1">
        <v>44508.841284722221</v>
      </c>
      <c r="D173">
        <v>58000</v>
      </c>
      <c r="E173">
        <v>0</v>
      </c>
      <c r="F173">
        <f t="shared" si="2"/>
        <v>58000</v>
      </c>
      <c r="G173">
        <v>93859853</v>
      </c>
      <c r="H173" t="s">
        <v>210</v>
      </c>
      <c r="I173">
        <v>60150101176395</v>
      </c>
      <c r="J173" t="s">
        <v>30</v>
      </c>
      <c r="K173" t="s">
        <v>31</v>
      </c>
      <c r="L173">
        <v>0</v>
      </c>
      <c r="N173" t="s">
        <v>61</v>
      </c>
      <c r="O173">
        <v>60150101176395</v>
      </c>
      <c r="P173">
        <v>11</v>
      </c>
      <c r="Q173" s="1">
        <v>44523.563298611109</v>
      </c>
      <c r="R173">
        <v>245000</v>
      </c>
      <c r="S173" t="s">
        <v>30</v>
      </c>
      <c r="T173">
        <v>60150101176395</v>
      </c>
      <c r="U173" t="s">
        <v>36</v>
      </c>
      <c r="V173" t="s">
        <v>109</v>
      </c>
      <c r="W173" t="s">
        <v>61</v>
      </c>
      <c r="X173" t="s">
        <v>330</v>
      </c>
      <c r="Y173" t="s">
        <v>331</v>
      </c>
      <c r="Z173">
        <v>60150101176395</v>
      </c>
    </row>
    <row r="174" spans="1:26" x14ac:dyDescent="0.2">
      <c r="A174">
        <v>172</v>
      </c>
      <c r="B174">
        <v>173</v>
      </c>
      <c r="C174" s="1">
        <v>44508.836064814815</v>
      </c>
      <c r="D174">
        <v>201000</v>
      </c>
      <c r="E174">
        <v>0</v>
      </c>
      <c r="F174">
        <f t="shared" si="2"/>
        <v>201000</v>
      </c>
      <c r="G174">
        <v>93917853</v>
      </c>
      <c r="H174" t="s">
        <v>211</v>
      </c>
      <c r="I174">
        <v>60150101176395</v>
      </c>
      <c r="J174" t="s">
        <v>30</v>
      </c>
      <c r="K174" t="s">
        <v>31</v>
      </c>
      <c r="L174">
        <v>0</v>
      </c>
      <c r="N174" t="s">
        <v>61</v>
      </c>
      <c r="O174">
        <v>60150101176395</v>
      </c>
      <c r="P174">
        <v>11</v>
      </c>
      <c r="Q174" s="1">
        <v>44523.563298611109</v>
      </c>
      <c r="R174">
        <v>245000</v>
      </c>
      <c r="S174" t="s">
        <v>30</v>
      </c>
      <c r="T174">
        <v>60150101176395</v>
      </c>
      <c r="U174" t="s">
        <v>36</v>
      </c>
      <c r="V174" t="s">
        <v>109</v>
      </c>
      <c r="W174" t="s">
        <v>61</v>
      </c>
      <c r="X174" t="s">
        <v>330</v>
      </c>
      <c r="Y174" t="s">
        <v>331</v>
      </c>
      <c r="Z174">
        <v>60150101176395</v>
      </c>
    </row>
    <row r="175" spans="1:26" x14ac:dyDescent="0.2">
      <c r="A175">
        <v>173</v>
      </c>
      <c r="B175">
        <v>174</v>
      </c>
      <c r="C175" s="1">
        <v>44508.833344907405</v>
      </c>
      <c r="D175">
        <v>136000</v>
      </c>
      <c r="E175">
        <v>0</v>
      </c>
      <c r="F175">
        <f t="shared" si="2"/>
        <v>136000</v>
      </c>
      <c r="G175">
        <v>94118853</v>
      </c>
      <c r="H175" t="s">
        <v>212</v>
      </c>
      <c r="I175" t="s">
        <v>328</v>
      </c>
      <c r="J175" t="s">
        <v>48</v>
      </c>
      <c r="K175" t="s">
        <v>31</v>
      </c>
      <c r="L175">
        <v>0</v>
      </c>
      <c r="N175" t="s">
        <v>329</v>
      </c>
      <c r="O175">
        <v>56101862101031</v>
      </c>
      <c r="P175">
        <v>1</v>
      </c>
      <c r="Q175" s="1">
        <v>44525.720231481479</v>
      </c>
      <c r="R175">
        <v>109000</v>
      </c>
      <c r="S175" t="s">
        <v>48</v>
      </c>
      <c r="T175" t="s">
        <v>328</v>
      </c>
      <c r="U175" t="s">
        <v>36</v>
      </c>
      <c r="V175" t="s">
        <v>100</v>
      </c>
      <c r="W175" t="s">
        <v>329</v>
      </c>
      <c r="X175" t="s">
        <v>330</v>
      </c>
      <c r="Y175" t="s">
        <v>331</v>
      </c>
      <c r="Z175">
        <v>56101862101031</v>
      </c>
    </row>
    <row r="176" spans="1:26" x14ac:dyDescent="0.2">
      <c r="A176">
        <v>174</v>
      </c>
      <c r="B176">
        <v>175</v>
      </c>
      <c r="C176" s="1">
        <v>44508.83017361111</v>
      </c>
      <c r="D176">
        <v>109000</v>
      </c>
      <c r="E176">
        <v>0</v>
      </c>
      <c r="F176">
        <f t="shared" si="2"/>
        <v>109000</v>
      </c>
      <c r="G176">
        <v>94254853</v>
      </c>
      <c r="H176" t="s">
        <v>213</v>
      </c>
      <c r="I176" t="s">
        <v>328</v>
      </c>
      <c r="J176" t="s">
        <v>48</v>
      </c>
      <c r="K176" t="s">
        <v>31</v>
      </c>
      <c r="L176">
        <v>0</v>
      </c>
      <c r="N176" t="s">
        <v>329</v>
      </c>
      <c r="O176">
        <v>56101862101031</v>
      </c>
      <c r="P176">
        <v>1</v>
      </c>
      <c r="Q176" s="1">
        <v>44525.720231481479</v>
      </c>
      <c r="R176">
        <v>109000</v>
      </c>
      <c r="S176" t="s">
        <v>48</v>
      </c>
      <c r="T176" t="s">
        <v>328</v>
      </c>
      <c r="U176" t="s">
        <v>36</v>
      </c>
      <c r="V176" t="s">
        <v>100</v>
      </c>
      <c r="W176" t="s">
        <v>329</v>
      </c>
      <c r="X176" t="s">
        <v>330</v>
      </c>
      <c r="Y176" t="s">
        <v>331</v>
      </c>
      <c r="Z176">
        <v>56101862101031</v>
      </c>
    </row>
    <row r="177" spans="1:26" hidden="1" x14ac:dyDescent="0.2">
      <c r="A177">
        <v>175</v>
      </c>
      <c r="B177">
        <v>176</v>
      </c>
      <c r="C177" s="1">
        <v>44508.711921296293</v>
      </c>
      <c r="D177">
        <v>18700</v>
      </c>
      <c r="E177">
        <v>0</v>
      </c>
      <c r="F177">
        <f t="shared" si="2"/>
        <v>18700</v>
      </c>
      <c r="G177">
        <v>94363853</v>
      </c>
      <c r="H177" t="s">
        <v>214</v>
      </c>
      <c r="I177" t="s">
        <v>381</v>
      </c>
      <c r="K177" t="s">
        <v>31</v>
      </c>
      <c r="L177">
        <v>0</v>
      </c>
      <c r="O177">
        <v>60321497297903</v>
      </c>
      <c r="P177">
        <v>121</v>
      </c>
      <c r="Q177" s="1">
        <v>44508.711944444447</v>
      </c>
      <c r="R177">
        <v>18700</v>
      </c>
      <c r="S177" t="s">
        <v>48</v>
      </c>
      <c r="T177" t="s">
        <v>381</v>
      </c>
      <c r="U177" t="s">
        <v>334</v>
      </c>
      <c r="V177" t="s">
        <v>214</v>
      </c>
      <c r="W177" t="s">
        <v>382</v>
      </c>
      <c r="X177" t="s">
        <v>373</v>
      </c>
      <c r="Y177" t="s">
        <v>373</v>
      </c>
      <c r="Z177">
        <v>60321497297903</v>
      </c>
    </row>
    <row r="178" spans="1:26" hidden="1" x14ac:dyDescent="0.2">
      <c r="A178">
        <v>176</v>
      </c>
      <c r="B178">
        <v>177</v>
      </c>
      <c r="C178" s="1">
        <v>44508.711458333331</v>
      </c>
      <c r="D178">
        <v>187180</v>
      </c>
      <c r="E178">
        <v>0</v>
      </c>
      <c r="F178">
        <f t="shared" si="2"/>
        <v>187180</v>
      </c>
      <c r="G178">
        <v>94382553</v>
      </c>
      <c r="H178" t="s">
        <v>215</v>
      </c>
      <c r="I178" t="s">
        <v>383</v>
      </c>
      <c r="K178" t="s">
        <v>31</v>
      </c>
      <c r="L178">
        <v>0</v>
      </c>
      <c r="O178">
        <v>5883324493849</v>
      </c>
      <c r="P178">
        <v>122</v>
      </c>
      <c r="Q178" s="1">
        <v>44508.711481481485</v>
      </c>
      <c r="R178">
        <v>187180</v>
      </c>
      <c r="S178" t="s">
        <v>48</v>
      </c>
      <c r="T178" t="s">
        <v>383</v>
      </c>
      <c r="U178" t="s">
        <v>334</v>
      </c>
      <c r="V178" t="s">
        <v>215</v>
      </c>
      <c r="W178" t="s">
        <v>384</v>
      </c>
      <c r="X178" t="s">
        <v>373</v>
      </c>
      <c r="Y178" t="s">
        <v>373</v>
      </c>
      <c r="Z178">
        <v>5883324493849</v>
      </c>
    </row>
    <row r="179" spans="1:26" x14ac:dyDescent="0.2">
      <c r="A179">
        <v>177</v>
      </c>
      <c r="B179">
        <v>178</v>
      </c>
      <c r="C179" s="1">
        <v>44508.709386574075</v>
      </c>
      <c r="D179">
        <v>307480</v>
      </c>
      <c r="E179">
        <v>0</v>
      </c>
      <c r="F179">
        <f t="shared" si="2"/>
        <v>307480</v>
      </c>
      <c r="G179">
        <v>94569733</v>
      </c>
      <c r="H179" t="s">
        <v>46</v>
      </c>
      <c r="J179" t="s">
        <v>48</v>
      </c>
      <c r="K179" t="s">
        <v>49</v>
      </c>
      <c r="L179">
        <v>0</v>
      </c>
      <c r="O179" t="s">
        <v>28</v>
      </c>
      <c r="Y179" t="s">
        <v>342</v>
      </c>
    </row>
    <row r="180" spans="1:26" x14ac:dyDescent="0.2">
      <c r="A180">
        <v>178</v>
      </c>
      <c r="B180">
        <v>179</v>
      </c>
      <c r="C180" s="1">
        <v>44508.708819444444</v>
      </c>
      <c r="D180">
        <v>9062419</v>
      </c>
      <c r="E180">
        <v>0</v>
      </c>
      <c r="F180">
        <f t="shared" si="2"/>
        <v>9062419</v>
      </c>
      <c r="G180">
        <v>94877213</v>
      </c>
      <c r="H180" t="s">
        <v>46</v>
      </c>
      <c r="J180" t="s">
        <v>48</v>
      </c>
      <c r="K180" t="s">
        <v>49</v>
      </c>
      <c r="L180">
        <v>0</v>
      </c>
      <c r="O180" t="s">
        <v>28</v>
      </c>
      <c r="Y180" t="s">
        <v>342</v>
      </c>
    </row>
    <row r="181" spans="1:26" x14ac:dyDescent="0.2">
      <c r="A181">
        <v>179</v>
      </c>
      <c r="B181">
        <v>180</v>
      </c>
      <c r="C181" s="1">
        <v>44508.623900462961</v>
      </c>
      <c r="D181">
        <v>130350</v>
      </c>
      <c r="E181">
        <v>0</v>
      </c>
      <c r="F181">
        <f t="shared" si="2"/>
        <v>130350</v>
      </c>
      <c r="G181">
        <v>103939632</v>
      </c>
      <c r="H181" t="s">
        <v>216</v>
      </c>
      <c r="I181">
        <v>59600204109183</v>
      </c>
      <c r="J181" t="s">
        <v>30</v>
      </c>
      <c r="K181" t="s">
        <v>31</v>
      </c>
      <c r="L181">
        <v>0</v>
      </c>
      <c r="N181" t="s">
        <v>77</v>
      </c>
      <c r="O181">
        <v>59600204109183</v>
      </c>
      <c r="P181">
        <v>123</v>
      </c>
      <c r="Q181" s="1">
        <v>44508.623900462961</v>
      </c>
      <c r="R181">
        <v>130350</v>
      </c>
      <c r="S181" t="s">
        <v>30</v>
      </c>
      <c r="T181">
        <v>59600204109183</v>
      </c>
      <c r="U181" t="s">
        <v>36</v>
      </c>
      <c r="V181" t="s">
        <v>216</v>
      </c>
      <c r="W181" t="s">
        <v>77</v>
      </c>
      <c r="X181" t="s">
        <v>330</v>
      </c>
      <c r="Y181" t="s">
        <v>331</v>
      </c>
      <c r="Z181">
        <v>59600204109183</v>
      </c>
    </row>
    <row r="182" spans="1:26" x14ac:dyDescent="0.2">
      <c r="A182">
        <v>180</v>
      </c>
      <c r="B182">
        <v>181</v>
      </c>
      <c r="C182" s="1">
        <v>44508.620856481481</v>
      </c>
      <c r="D182">
        <v>273600</v>
      </c>
      <c r="E182">
        <v>0</v>
      </c>
      <c r="F182">
        <f t="shared" si="2"/>
        <v>273600</v>
      </c>
      <c r="G182">
        <v>104069982</v>
      </c>
      <c r="H182" t="s">
        <v>217</v>
      </c>
      <c r="I182">
        <v>3511141043443</v>
      </c>
      <c r="J182" t="s">
        <v>41</v>
      </c>
      <c r="K182" t="s">
        <v>31</v>
      </c>
      <c r="L182">
        <v>0</v>
      </c>
      <c r="N182" t="s">
        <v>74</v>
      </c>
      <c r="O182">
        <v>3511141043443</v>
      </c>
      <c r="P182">
        <v>62</v>
      </c>
      <c r="Q182" s="1">
        <v>44514.725115740737</v>
      </c>
      <c r="R182">
        <v>133350</v>
      </c>
      <c r="S182" t="s">
        <v>41</v>
      </c>
      <c r="T182">
        <v>3511141043443</v>
      </c>
      <c r="U182" t="s">
        <v>36</v>
      </c>
      <c r="V182" t="s">
        <v>156</v>
      </c>
      <c r="W182" t="s">
        <v>74</v>
      </c>
      <c r="X182" t="s">
        <v>330</v>
      </c>
      <c r="Y182" t="s">
        <v>331</v>
      </c>
      <c r="Z182">
        <v>3511141043443</v>
      </c>
    </row>
    <row r="183" spans="1:26" x14ac:dyDescent="0.2">
      <c r="A183">
        <v>181</v>
      </c>
      <c r="B183">
        <v>182</v>
      </c>
      <c r="C183" s="1">
        <v>44508.604409722226</v>
      </c>
      <c r="D183">
        <v>278000</v>
      </c>
      <c r="E183">
        <v>0</v>
      </c>
      <c r="F183">
        <f t="shared" si="2"/>
        <v>278000</v>
      </c>
      <c r="G183">
        <v>104343582</v>
      </c>
      <c r="H183" t="s">
        <v>218</v>
      </c>
      <c r="I183">
        <v>1002354856735</v>
      </c>
      <c r="J183" t="s">
        <v>63</v>
      </c>
      <c r="K183" t="s">
        <v>31</v>
      </c>
      <c r="L183">
        <v>0</v>
      </c>
      <c r="N183" t="s">
        <v>319</v>
      </c>
      <c r="O183">
        <v>1002354856735</v>
      </c>
      <c r="P183">
        <v>47</v>
      </c>
      <c r="Q183" s="1">
        <v>44516.527222222219</v>
      </c>
      <c r="R183">
        <v>230670</v>
      </c>
      <c r="S183" t="s">
        <v>63</v>
      </c>
      <c r="T183">
        <v>1002354856735</v>
      </c>
      <c r="U183" t="s">
        <v>36</v>
      </c>
      <c r="V183" t="s">
        <v>141</v>
      </c>
      <c r="W183" t="s">
        <v>319</v>
      </c>
      <c r="X183" t="s">
        <v>330</v>
      </c>
      <c r="Y183" t="s">
        <v>331</v>
      </c>
      <c r="Z183">
        <v>1002354856735</v>
      </c>
    </row>
    <row r="184" spans="1:26" x14ac:dyDescent="0.2">
      <c r="A184">
        <v>182</v>
      </c>
      <c r="B184">
        <v>183</v>
      </c>
      <c r="C184" s="1">
        <v>44508.587870370371</v>
      </c>
      <c r="D184">
        <v>0</v>
      </c>
      <c r="E184">
        <v>2046958</v>
      </c>
      <c r="F184">
        <f t="shared" si="2"/>
        <v>-2046958</v>
      </c>
      <c r="G184">
        <v>104621582</v>
      </c>
      <c r="H184" t="s">
        <v>24</v>
      </c>
      <c r="J184" t="s">
        <v>25</v>
      </c>
      <c r="K184" t="s">
        <v>26</v>
      </c>
      <c r="L184">
        <v>0</v>
      </c>
      <c r="N184" t="s">
        <v>27</v>
      </c>
      <c r="O184" t="s">
        <v>28</v>
      </c>
      <c r="Y184" t="s">
        <v>98</v>
      </c>
    </row>
    <row r="185" spans="1:26" x14ac:dyDescent="0.2">
      <c r="A185">
        <v>183</v>
      </c>
      <c r="B185">
        <v>184</v>
      </c>
      <c r="C185" s="1">
        <v>44508.585543981484</v>
      </c>
      <c r="D185">
        <v>113000</v>
      </c>
      <c r="E185">
        <v>0</v>
      </c>
      <c r="F185">
        <f t="shared" si="2"/>
        <v>113000</v>
      </c>
      <c r="G185">
        <v>102574624</v>
      </c>
      <c r="H185" t="s">
        <v>219</v>
      </c>
      <c r="I185">
        <v>60150101176395</v>
      </c>
      <c r="J185" t="s">
        <v>30</v>
      </c>
      <c r="K185" t="s">
        <v>31</v>
      </c>
      <c r="L185">
        <v>0</v>
      </c>
      <c r="N185" t="s">
        <v>61</v>
      </c>
      <c r="O185">
        <v>60150101176395</v>
      </c>
      <c r="P185">
        <v>11</v>
      </c>
      <c r="Q185" s="1">
        <v>44523.563298611109</v>
      </c>
      <c r="R185">
        <v>245000</v>
      </c>
      <c r="S185" t="s">
        <v>30</v>
      </c>
      <c r="T185">
        <v>60150101176395</v>
      </c>
      <c r="U185" t="s">
        <v>36</v>
      </c>
      <c r="V185" t="s">
        <v>109</v>
      </c>
      <c r="W185" t="s">
        <v>61</v>
      </c>
      <c r="X185" t="s">
        <v>330</v>
      </c>
      <c r="Y185" t="s">
        <v>331</v>
      </c>
      <c r="Z185">
        <v>60150101176395</v>
      </c>
    </row>
    <row r="186" spans="1:26" x14ac:dyDescent="0.2">
      <c r="A186">
        <v>184</v>
      </c>
      <c r="B186">
        <v>185</v>
      </c>
      <c r="C186" s="1">
        <v>44508.581631944442</v>
      </c>
      <c r="D186">
        <v>314650</v>
      </c>
      <c r="E186">
        <v>0</v>
      </c>
      <c r="F186">
        <f t="shared" si="2"/>
        <v>314650</v>
      </c>
      <c r="G186">
        <v>102687624</v>
      </c>
      <c r="H186" t="s">
        <v>220</v>
      </c>
      <c r="I186" t="s">
        <v>385</v>
      </c>
      <c r="K186" t="s">
        <v>31</v>
      </c>
      <c r="L186">
        <v>0</v>
      </c>
      <c r="O186">
        <v>7502301897919</v>
      </c>
      <c r="P186">
        <v>127</v>
      </c>
      <c r="Q186" s="1">
        <v>44508.581631944442</v>
      </c>
      <c r="R186">
        <v>314650</v>
      </c>
      <c r="S186" t="s">
        <v>48</v>
      </c>
      <c r="T186" t="s">
        <v>385</v>
      </c>
      <c r="U186" t="s">
        <v>36</v>
      </c>
      <c r="V186" t="s">
        <v>220</v>
      </c>
      <c r="W186" t="s">
        <v>73</v>
      </c>
      <c r="X186" t="s">
        <v>330</v>
      </c>
      <c r="Y186" t="s">
        <v>336</v>
      </c>
      <c r="Z186">
        <v>7502301897919</v>
      </c>
    </row>
    <row r="187" spans="1:26" x14ac:dyDescent="0.2">
      <c r="A187">
        <v>185</v>
      </c>
      <c r="B187">
        <v>186</v>
      </c>
      <c r="C187" s="1">
        <v>44508.579594907409</v>
      </c>
      <c r="D187">
        <v>0</v>
      </c>
      <c r="E187">
        <v>412150</v>
      </c>
      <c r="F187">
        <f t="shared" si="2"/>
        <v>-412150</v>
      </c>
      <c r="G187">
        <v>103002274</v>
      </c>
      <c r="H187" t="s">
        <v>52</v>
      </c>
      <c r="J187" t="s">
        <v>43</v>
      </c>
      <c r="K187" t="s">
        <v>26</v>
      </c>
      <c r="L187">
        <v>0</v>
      </c>
      <c r="N187" t="s">
        <v>44</v>
      </c>
      <c r="O187" t="s">
        <v>28</v>
      </c>
      <c r="Y187" t="s">
        <v>336</v>
      </c>
    </row>
    <row r="188" spans="1:26" x14ac:dyDescent="0.2">
      <c r="A188">
        <v>186</v>
      </c>
      <c r="B188">
        <v>187</v>
      </c>
      <c r="C188" s="1">
        <v>44508.577928240738</v>
      </c>
      <c r="D188">
        <v>161100</v>
      </c>
      <c r="E188">
        <v>0</v>
      </c>
      <c r="F188">
        <f t="shared" si="2"/>
        <v>161100</v>
      </c>
      <c r="G188">
        <v>102590124</v>
      </c>
      <c r="H188" t="s">
        <v>181</v>
      </c>
      <c r="I188" t="s">
        <v>386</v>
      </c>
      <c r="K188" t="s">
        <v>31</v>
      </c>
      <c r="L188">
        <v>0</v>
      </c>
      <c r="O188">
        <v>48002437797872</v>
      </c>
      <c r="P188">
        <v>128</v>
      </c>
      <c r="Q188" s="1">
        <v>44508.577928240738</v>
      </c>
      <c r="R188">
        <v>161100</v>
      </c>
      <c r="S188" t="s">
        <v>48</v>
      </c>
      <c r="T188" t="s">
        <v>386</v>
      </c>
      <c r="U188" t="s">
        <v>36</v>
      </c>
      <c r="V188" t="s">
        <v>181</v>
      </c>
      <c r="W188" t="s">
        <v>66</v>
      </c>
      <c r="X188" t="s">
        <v>330</v>
      </c>
      <c r="Y188" t="s">
        <v>336</v>
      </c>
      <c r="Z188">
        <v>48002437797872</v>
      </c>
    </row>
    <row r="189" spans="1:26" x14ac:dyDescent="0.2">
      <c r="A189">
        <v>187</v>
      </c>
      <c r="B189">
        <v>188</v>
      </c>
      <c r="C189" s="1">
        <v>44508.563645833332</v>
      </c>
      <c r="D189">
        <v>0</v>
      </c>
      <c r="E189">
        <v>352000</v>
      </c>
      <c r="F189">
        <f t="shared" si="2"/>
        <v>-352000</v>
      </c>
      <c r="G189">
        <v>102751224</v>
      </c>
      <c r="H189" t="s">
        <v>73</v>
      </c>
      <c r="J189" t="s">
        <v>43</v>
      </c>
      <c r="K189" t="s">
        <v>26</v>
      </c>
      <c r="L189">
        <v>0</v>
      </c>
      <c r="N189" t="s">
        <v>44</v>
      </c>
      <c r="O189" t="s">
        <v>28</v>
      </c>
      <c r="Y189" t="s">
        <v>336</v>
      </c>
    </row>
    <row r="190" spans="1:26" x14ac:dyDescent="0.2">
      <c r="A190">
        <v>188</v>
      </c>
      <c r="B190">
        <v>189</v>
      </c>
      <c r="C190" s="1">
        <v>44508.559363425928</v>
      </c>
      <c r="D190">
        <v>249500</v>
      </c>
      <c r="E190">
        <v>0</v>
      </c>
      <c r="F190">
        <f t="shared" si="2"/>
        <v>249500</v>
      </c>
      <c r="G190">
        <v>102399224</v>
      </c>
      <c r="H190" t="s">
        <v>221</v>
      </c>
      <c r="I190" t="s">
        <v>387</v>
      </c>
      <c r="K190" t="s">
        <v>31</v>
      </c>
      <c r="L190">
        <v>0</v>
      </c>
      <c r="O190">
        <v>48011705797130</v>
      </c>
      <c r="P190">
        <v>129</v>
      </c>
      <c r="Q190" s="1">
        <v>44508.559363425928</v>
      </c>
      <c r="R190">
        <v>249500</v>
      </c>
      <c r="S190" t="s">
        <v>48</v>
      </c>
      <c r="T190" t="s">
        <v>387</v>
      </c>
      <c r="U190" t="s">
        <v>36</v>
      </c>
      <c r="V190" t="s">
        <v>221</v>
      </c>
      <c r="W190" t="s">
        <v>388</v>
      </c>
      <c r="X190" t="s">
        <v>330</v>
      </c>
      <c r="Y190" t="s">
        <v>336</v>
      </c>
      <c r="Z190">
        <v>48011705797130</v>
      </c>
    </row>
    <row r="191" spans="1:26" x14ac:dyDescent="0.2">
      <c r="A191">
        <v>189</v>
      </c>
      <c r="B191">
        <v>190</v>
      </c>
      <c r="C191" s="1">
        <v>44508.485486111109</v>
      </c>
      <c r="D191">
        <v>582714</v>
      </c>
      <c r="E191">
        <v>0</v>
      </c>
      <c r="F191">
        <f t="shared" si="2"/>
        <v>582714</v>
      </c>
      <c r="G191">
        <v>102648724</v>
      </c>
      <c r="H191" t="s">
        <v>222</v>
      </c>
      <c r="I191" t="s">
        <v>389</v>
      </c>
      <c r="K191" t="s">
        <v>31</v>
      </c>
      <c r="L191">
        <v>0</v>
      </c>
      <c r="O191">
        <v>48002639897471</v>
      </c>
      <c r="P191">
        <v>130</v>
      </c>
      <c r="Q191" s="1">
        <v>44508.485486111109</v>
      </c>
      <c r="R191">
        <v>582714</v>
      </c>
      <c r="S191" t="s">
        <v>48</v>
      </c>
      <c r="T191" t="s">
        <v>389</v>
      </c>
      <c r="U191" t="s">
        <v>36</v>
      </c>
      <c r="V191" t="s">
        <v>222</v>
      </c>
      <c r="W191" t="s">
        <v>313</v>
      </c>
      <c r="X191" t="s">
        <v>330</v>
      </c>
      <c r="Y191" t="s">
        <v>336</v>
      </c>
      <c r="Z191">
        <v>48002639897471</v>
      </c>
    </row>
    <row r="192" spans="1:26" x14ac:dyDescent="0.2">
      <c r="A192">
        <v>190</v>
      </c>
      <c r="B192">
        <v>191</v>
      </c>
      <c r="C192" s="1">
        <v>44508.484988425924</v>
      </c>
      <c r="D192">
        <v>0</v>
      </c>
      <c r="E192">
        <v>597000</v>
      </c>
      <c r="F192">
        <f t="shared" si="2"/>
        <v>-597000</v>
      </c>
      <c r="G192">
        <v>103231438</v>
      </c>
      <c r="H192" t="s">
        <v>74</v>
      </c>
      <c r="J192" t="s">
        <v>75</v>
      </c>
      <c r="K192" t="s">
        <v>26</v>
      </c>
      <c r="L192">
        <v>0</v>
      </c>
      <c r="N192" t="s">
        <v>74</v>
      </c>
      <c r="O192" t="s">
        <v>28</v>
      </c>
      <c r="Y192" t="s">
        <v>331</v>
      </c>
    </row>
    <row r="193" spans="1:26" x14ac:dyDescent="0.2">
      <c r="A193">
        <v>191</v>
      </c>
      <c r="B193">
        <v>192</v>
      </c>
      <c r="C193" s="1">
        <v>44507.920405092591</v>
      </c>
      <c r="D193">
        <v>266765</v>
      </c>
      <c r="E193">
        <v>0</v>
      </c>
      <c r="F193">
        <f t="shared" si="2"/>
        <v>266765</v>
      </c>
      <c r="G193">
        <v>102634438</v>
      </c>
      <c r="H193" t="s">
        <v>223</v>
      </c>
      <c r="I193" t="s">
        <v>390</v>
      </c>
      <c r="K193" t="s">
        <v>31</v>
      </c>
      <c r="L193">
        <v>0</v>
      </c>
      <c r="O193">
        <v>48002570097967</v>
      </c>
      <c r="P193">
        <v>131</v>
      </c>
      <c r="Q193" s="1">
        <v>44507.920405092591</v>
      </c>
      <c r="R193">
        <v>266765</v>
      </c>
      <c r="S193" t="s">
        <v>48</v>
      </c>
      <c r="T193" t="s">
        <v>390</v>
      </c>
      <c r="U193" t="s">
        <v>36</v>
      </c>
      <c r="V193" t="s">
        <v>223</v>
      </c>
      <c r="W193" t="s">
        <v>313</v>
      </c>
      <c r="X193" t="s">
        <v>330</v>
      </c>
      <c r="Y193" t="s">
        <v>336</v>
      </c>
      <c r="Z193">
        <v>48002570097967</v>
      </c>
    </row>
    <row r="194" spans="1:26" x14ac:dyDescent="0.2">
      <c r="A194">
        <v>192</v>
      </c>
      <c r="B194">
        <v>193</v>
      </c>
      <c r="C194" s="1">
        <v>44507.916076388887</v>
      </c>
      <c r="D194">
        <v>299670</v>
      </c>
      <c r="E194">
        <v>0</v>
      </c>
      <c r="F194">
        <f t="shared" si="2"/>
        <v>299670</v>
      </c>
      <c r="G194">
        <v>102901203</v>
      </c>
      <c r="H194" t="s">
        <v>145</v>
      </c>
      <c r="I194">
        <v>86860101315821</v>
      </c>
      <c r="J194" t="s">
        <v>30</v>
      </c>
      <c r="K194" t="s">
        <v>31</v>
      </c>
      <c r="L194">
        <v>0</v>
      </c>
      <c r="N194" t="s">
        <v>363</v>
      </c>
      <c r="O194">
        <v>86860101315821</v>
      </c>
      <c r="P194">
        <v>51</v>
      </c>
      <c r="Q194" s="1">
        <v>44515.628888888888</v>
      </c>
      <c r="R194">
        <v>299670</v>
      </c>
      <c r="S194" t="s">
        <v>30</v>
      </c>
      <c r="T194">
        <v>86860101315821</v>
      </c>
      <c r="U194" t="s">
        <v>36</v>
      </c>
      <c r="V194" t="s">
        <v>145</v>
      </c>
      <c r="W194" t="s">
        <v>363</v>
      </c>
      <c r="X194" t="s">
        <v>330</v>
      </c>
      <c r="Y194" t="s">
        <v>331</v>
      </c>
      <c r="Z194">
        <v>86860101315821</v>
      </c>
    </row>
    <row r="195" spans="1:26" x14ac:dyDescent="0.2">
      <c r="A195">
        <v>193</v>
      </c>
      <c r="B195">
        <v>194</v>
      </c>
      <c r="C195" s="1">
        <v>44507.911261574074</v>
      </c>
      <c r="D195">
        <v>240035</v>
      </c>
      <c r="E195">
        <v>0</v>
      </c>
      <c r="F195">
        <f t="shared" ref="F195:F258" si="3">D195-E195</f>
        <v>240035</v>
      </c>
      <c r="G195">
        <v>103200873</v>
      </c>
      <c r="H195" t="s">
        <v>224</v>
      </c>
      <c r="I195" t="s">
        <v>391</v>
      </c>
      <c r="K195" t="s">
        <v>31</v>
      </c>
      <c r="L195">
        <v>0</v>
      </c>
      <c r="O195">
        <v>48002554597564</v>
      </c>
      <c r="P195">
        <v>133</v>
      </c>
      <c r="Q195" s="1">
        <v>44507.911261574074</v>
      </c>
      <c r="R195">
        <v>240035</v>
      </c>
      <c r="S195" t="s">
        <v>48</v>
      </c>
      <c r="T195" t="s">
        <v>391</v>
      </c>
      <c r="U195" t="s">
        <v>36</v>
      </c>
      <c r="V195" t="s">
        <v>224</v>
      </c>
      <c r="W195" t="s">
        <v>313</v>
      </c>
      <c r="X195" t="s">
        <v>330</v>
      </c>
      <c r="Y195" t="s">
        <v>336</v>
      </c>
      <c r="Z195">
        <v>48002554597564</v>
      </c>
    </row>
    <row r="196" spans="1:26" x14ac:dyDescent="0.2">
      <c r="A196">
        <v>194</v>
      </c>
      <c r="B196">
        <v>195</v>
      </c>
      <c r="C196" s="1">
        <v>44507.908159722225</v>
      </c>
      <c r="D196">
        <v>261765</v>
      </c>
      <c r="E196">
        <v>0</v>
      </c>
      <c r="F196">
        <f t="shared" si="3"/>
        <v>261765</v>
      </c>
      <c r="G196">
        <v>103440908</v>
      </c>
      <c r="H196" t="s">
        <v>225</v>
      </c>
      <c r="I196" t="s">
        <v>392</v>
      </c>
      <c r="K196" t="s">
        <v>31</v>
      </c>
      <c r="L196">
        <v>0</v>
      </c>
      <c r="O196">
        <v>48002556797600</v>
      </c>
      <c r="P196">
        <v>134</v>
      </c>
      <c r="Q196" s="1">
        <v>44507.908159722225</v>
      </c>
      <c r="R196">
        <v>261765</v>
      </c>
      <c r="S196" t="s">
        <v>48</v>
      </c>
      <c r="T196" t="s">
        <v>392</v>
      </c>
      <c r="U196" t="s">
        <v>36</v>
      </c>
      <c r="V196" t="s">
        <v>225</v>
      </c>
      <c r="W196" t="s">
        <v>313</v>
      </c>
      <c r="X196" t="s">
        <v>330</v>
      </c>
      <c r="Y196" t="s">
        <v>336</v>
      </c>
      <c r="Z196">
        <v>48002556797600</v>
      </c>
    </row>
    <row r="197" spans="1:26" x14ac:dyDescent="0.2">
      <c r="A197">
        <v>195</v>
      </c>
      <c r="B197">
        <v>196</v>
      </c>
      <c r="C197" s="1">
        <v>44507.903379629628</v>
      </c>
      <c r="D197">
        <v>199000</v>
      </c>
      <c r="E197">
        <v>0</v>
      </c>
      <c r="F197">
        <f t="shared" si="3"/>
        <v>199000</v>
      </c>
      <c r="G197">
        <v>103702673</v>
      </c>
      <c r="H197" t="s">
        <v>226</v>
      </c>
      <c r="I197" t="s">
        <v>393</v>
      </c>
      <c r="K197" t="s">
        <v>31</v>
      </c>
      <c r="L197">
        <v>0</v>
      </c>
      <c r="O197">
        <v>7502295697933</v>
      </c>
      <c r="P197">
        <v>135</v>
      </c>
      <c r="Q197" s="1">
        <v>44507.903379629628</v>
      </c>
      <c r="R197">
        <v>199000</v>
      </c>
      <c r="S197" t="s">
        <v>48</v>
      </c>
      <c r="T197" t="s">
        <v>393</v>
      </c>
      <c r="U197" t="s">
        <v>36</v>
      </c>
      <c r="V197" t="s">
        <v>226</v>
      </c>
      <c r="W197" t="s">
        <v>52</v>
      </c>
      <c r="X197" t="s">
        <v>330</v>
      </c>
      <c r="Y197" t="s">
        <v>336</v>
      </c>
      <c r="Z197">
        <v>7502295697933</v>
      </c>
    </row>
    <row r="198" spans="1:26" x14ac:dyDescent="0.2">
      <c r="A198">
        <v>196</v>
      </c>
      <c r="B198">
        <v>197</v>
      </c>
      <c r="C198" s="1">
        <v>44507.87699074074</v>
      </c>
      <c r="D198">
        <v>159750</v>
      </c>
      <c r="E198">
        <v>0</v>
      </c>
      <c r="F198">
        <f t="shared" si="3"/>
        <v>159750</v>
      </c>
      <c r="G198">
        <v>103901673</v>
      </c>
      <c r="H198" t="s">
        <v>227</v>
      </c>
      <c r="I198">
        <v>1002249432218</v>
      </c>
      <c r="J198" t="s">
        <v>63</v>
      </c>
      <c r="K198" t="s">
        <v>31</v>
      </c>
      <c r="L198">
        <v>0</v>
      </c>
      <c r="N198" t="s">
        <v>62</v>
      </c>
      <c r="O198">
        <v>1002249432218</v>
      </c>
      <c r="P198">
        <v>73</v>
      </c>
      <c r="Q198" s="1">
        <v>44512.594502314816</v>
      </c>
      <c r="R198">
        <v>577500</v>
      </c>
      <c r="S198" t="s">
        <v>63</v>
      </c>
      <c r="T198">
        <v>1002249432218</v>
      </c>
      <c r="U198" t="s">
        <v>36</v>
      </c>
      <c r="V198" t="s">
        <v>167</v>
      </c>
      <c r="W198" t="s">
        <v>62</v>
      </c>
      <c r="X198" t="s">
        <v>330</v>
      </c>
      <c r="Y198" t="s">
        <v>331</v>
      </c>
      <c r="Z198">
        <v>1002249432218</v>
      </c>
    </row>
    <row r="199" spans="1:26" x14ac:dyDescent="0.2">
      <c r="A199">
        <v>197</v>
      </c>
      <c r="B199">
        <v>198</v>
      </c>
      <c r="C199" s="1">
        <v>44507.86859953704</v>
      </c>
      <c r="D199">
        <v>32000</v>
      </c>
      <c r="E199">
        <v>0</v>
      </c>
      <c r="F199">
        <f t="shared" si="3"/>
        <v>32000</v>
      </c>
      <c r="G199">
        <v>104061423</v>
      </c>
      <c r="H199" t="s">
        <v>228</v>
      </c>
      <c r="I199" t="s">
        <v>394</v>
      </c>
      <c r="K199" t="s">
        <v>31</v>
      </c>
      <c r="L199">
        <v>0</v>
      </c>
      <c r="O199">
        <v>48002524797268</v>
      </c>
      <c r="P199">
        <v>137</v>
      </c>
      <c r="Q199" s="1">
        <v>44507.86859953704</v>
      </c>
      <c r="R199">
        <v>32000</v>
      </c>
      <c r="S199" t="s">
        <v>48</v>
      </c>
      <c r="T199" t="s">
        <v>394</v>
      </c>
      <c r="U199" t="s">
        <v>36</v>
      </c>
      <c r="V199" t="s">
        <v>228</v>
      </c>
      <c r="W199" t="s">
        <v>66</v>
      </c>
      <c r="X199" t="s">
        <v>330</v>
      </c>
      <c r="Y199" t="s">
        <v>336</v>
      </c>
      <c r="Z199">
        <v>48002524797268</v>
      </c>
    </row>
    <row r="200" spans="1:26" x14ac:dyDescent="0.2">
      <c r="A200">
        <v>198</v>
      </c>
      <c r="B200">
        <v>199</v>
      </c>
      <c r="C200" s="1">
        <v>44507.863425925927</v>
      </c>
      <c r="D200">
        <v>63400</v>
      </c>
      <c r="E200">
        <v>0</v>
      </c>
      <c r="F200">
        <f t="shared" si="3"/>
        <v>63400</v>
      </c>
      <c r="G200">
        <v>104093423</v>
      </c>
      <c r="H200" t="s">
        <v>224</v>
      </c>
      <c r="I200" t="s">
        <v>395</v>
      </c>
      <c r="K200" t="s">
        <v>31</v>
      </c>
      <c r="L200">
        <v>0</v>
      </c>
      <c r="O200">
        <v>48002523097569</v>
      </c>
      <c r="P200">
        <v>138</v>
      </c>
      <c r="Q200" s="1">
        <v>44507.863425925927</v>
      </c>
      <c r="R200">
        <v>63400</v>
      </c>
      <c r="S200" t="s">
        <v>48</v>
      </c>
      <c r="T200" t="s">
        <v>395</v>
      </c>
      <c r="U200" t="s">
        <v>36</v>
      </c>
      <c r="V200" t="s">
        <v>224</v>
      </c>
      <c r="W200" t="s">
        <v>66</v>
      </c>
      <c r="X200" t="s">
        <v>330</v>
      </c>
      <c r="Y200" t="s">
        <v>336</v>
      </c>
      <c r="Z200">
        <v>48002523097569</v>
      </c>
    </row>
    <row r="201" spans="1:26" x14ac:dyDescent="0.2">
      <c r="A201">
        <v>199</v>
      </c>
      <c r="B201">
        <v>200</v>
      </c>
      <c r="C201" s="1">
        <v>44507.854004629633</v>
      </c>
      <c r="D201">
        <v>58000</v>
      </c>
      <c r="E201">
        <v>0</v>
      </c>
      <c r="F201">
        <f t="shared" si="3"/>
        <v>58000</v>
      </c>
      <c r="G201">
        <v>104156823</v>
      </c>
      <c r="H201" t="s">
        <v>229</v>
      </c>
      <c r="I201">
        <v>60150101176395</v>
      </c>
      <c r="J201" t="s">
        <v>30</v>
      </c>
      <c r="K201" t="s">
        <v>31</v>
      </c>
      <c r="L201">
        <v>0</v>
      </c>
      <c r="N201" t="s">
        <v>61</v>
      </c>
      <c r="O201">
        <v>60150101176395</v>
      </c>
      <c r="P201">
        <v>11</v>
      </c>
      <c r="Q201" s="1">
        <v>44523.563298611109</v>
      </c>
      <c r="R201">
        <v>245000</v>
      </c>
      <c r="S201" t="s">
        <v>30</v>
      </c>
      <c r="T201">
        <v>60150101176395</v>
      </c>
      <c r="U201" t="s">
        <v>36</v>
      </c>
      <c r="V201" t="s">
        <v>109</v>
      </c>
      <c r="W201" t="s">
        <v>61</v>
      </c>
      <c r="X201" t="s">
        <v>330</v>
      </c>
      <c r="Y201" t="s">
        <v>331</v>
      </c>
      <c r="Z201">
        <v>60150101176395</v>
      </c>
    </row>
    <row r="202" spans="1:26" x14ac:dyDescent="0.2">
      <c r="A202">
        <v>200</v>
      </c>
      <c r="B202">
        <v>201</v>
      </c>
      <c r="C202" s="1">
        <v>44507.849247685182</v>
      </c>
      <c r="D202">
        <v>233670</v>
      </c>
      <c r="E202">
        <v>0</v>
      </c>
      <c r="F202">
        <f t="shared" si="3"/>
        <v>233670</v>
      </c>
      <c r="G202">
        <v>104214823</v>
      </c>
      <c r="H202" t="s">
        <v>230</v>
      </c>
      <c r="I202">
        <v>1002249432218</v>
      </c>
      <c r="J202" t="s">
        <v>63</v>
      </c>
      <c r="K202" t="s">
        <v>31</v>
      </c>
      <c r="L202">
        <v>0</v>
      </c>
      <c r="N202" t="s">
        <v>62</v>
      </c>
      <c r="O202">
        <v>1002249432218</v>
      </c>
      <c r="P202">
        <v>73</v>
      </c>
      <c r="Q202" s="1">
        <v>44512.594502314816</v>
      </c>
      <c r="R202">
        <v>577500</v>
      </c>
      <c r="S202" t="s">
        <v>63</v>
      </c>
      <c r="T202">
        <v>1002249432218</v>
      </c>
      <c r="U202" t="s">
        <v>36</v>
      </c>
      <c r="V202" t="s">
        <v>167</v>
      </c>
      <c r="W202" t="s">
        <v>62</v>
      </c>
      <c r="X202" t="s">
        <v>330</v>
      </c>
      <c r="Y202" t="s">
        <v>331</v>
      </c>
      <c r="Z202">
        <v>1002249432218</v>
      </c>
    </row>
    <row r="203" spans="1:26" x14ac:dyDescent="0.2">
      <c r="A203">
        <v>201</v>
      </c>
      <c r="B203">
        <v>202</v>
      </c>
      <c r="C203" s="1">
        <v>44507.846400462964</v>
      </c>
      <c r="D203">
        <v>201000</v>
      </c>
      <c r="E203">
        <v>0</v>
      </c>
      <c r="F203">
        <f t="shared" si="3"/>
        <v>201000</v>
      </c>
      <c r="G203">
        <v>104448493</v>
      </c>
      <c r="H203" t="s">
        <v>231</v>
      </c>
      <c r="I203">
        <v>60150101176395</v>
      </c>
      <c r="J203" t="s">
        <v>30</v>
      </c>
      <c r="K203" t="s">
        <v>31</v>
      </c>
      <c r="L203">
        <v>0</v>
      </c>
      <c r="N203" t="s">
        <v>61</v>
      </c>
      <c r="O203">
        <v>60150101176395</v>
      </c>
      <c r="P203">
        <v>11</v>
      </c>
      <c r="Q203" s="1">
        <v>44523.563298611109</v>
      </c>
      <c r="R203">
        <v>245000</v>
      </c>
      <c r="S203" t="s">
        <v>30</v>
      </c>
      <c r="T203">
        <v>60150101176395</v>
      </c>
      <c r="U203" t="s">
        <v>36</v>
      </c>
      <c r="V203" t="s">
        <v>109</v>
      </c>
      <c r="W203" t="s">
        <v>61</v>
      </c>
      <c r="X203" t="s">
        <v>330</v>
      </c>
      <c r="Y203" t="s">
        <v>331</v>
      </c>
      <c r="Z203">
        <v>60150101176395</v>
      </c>
    </row>
    <row r="204" spans="1:26" x14ac:dyDescent="0.2">
      <c r="A204">
        <v>202</v>
      </c>
      <c r="B204">
        <v>203</v>
      </c>
      <c r="C204" s="1">
        <v>44506.00445601852</v>
      </c>
      <c r="D204">
        <v>58000</v>
      </c>
      <c r="E204">
        <v>0</v>
      </c>
      <c r="F204">
        <f t="shared" si="3"/>
        <v>58000</v>
      </c>
      <c r="G204">
        <v>104649493</v>
      </c>
      <c r="H204" t="s">
        <v>232</v>
      </c>
      <c r="I204">
        <v>60150101176395</v>
      </c>
      <c r="J204" t="s">
        <v>30</v>
      </c>
      <c r="K204" t="s">
        <v>31</v>
      </c>
      <c r="L204">
        <v>0</v>
      </c>
      <c r="N204" t="s">
        <v>61</v>
      </c>
      <c r="O204">
        <v>60150101176395</v>
      </c>
      <c r="P204">
        <v>11</v>
      </c>
      <c r="Q204" s="1">
        <v>44523.563298611109</v>
      </c>
      <c r="R204">
        <v>245000</v>
      </c>
      <c r="S204" t="s">
        <v>30</v>
      </c>
      <c r="T204">
        <v>60150101176395</v>
      </c>
      <c r="U204" t="s">
        <v>36</v>
      </c>
      <c r="V204" t="s">
        <v>109</v>
      </c>
      <c r="W204" t="s">
        <v>61</v>
      </c>
      <c r="X204" t="s">
        <v>330</v>
      </c>
      <c r="Y204" t="s">
        <v>331</v>
      </c>
      <c r="Z204">
        <v>60150101176395</v>
      </c>
    </row>
    <row r="205" spans="1:26" x14ac:dyDescent="0.2">
      <c r="A205">
        <v>203</v>
      </c>
      <c r="B205">
        <v>204</v>
      </c>
      <c r="C205" s="1">
        <v>44505.987430555557</v>
      </c>
      <c r="D205">
        <v>58000</v>
      </c>
      <c r="E205">
        <v>0</v>
      </c>
      <c r="F205">
        <f t="shared" si="3"/>
        <v>58000</v>
      </c>
      <c r="G205">
        <v>104707493</v>
      </c>
      <c r="H205" t="s">
        <v>233</v>
      </c>
      <c r="I205">
        <v>60150101176395</v>
      </c>
      <c r="J205" t="s">
        <v>30</v>
      </c>
      <c r="K205" t="s">
        <v>31</v>
      </c>
      <c r="L205">
        <v>0</v>
      </c>
      <c r="N205" t="s">
        <v>61</v>
      </c>
      <c r="O205">
        <v>60150101176395</v>
      </c>
      <c r="P205">
        <v>11</v>
      </c>
      <c r="Q205" s="1">
        <v>44523.563298611109</v>
      </c>
      <c r="R205">
        <v>245000</v>
      </c>
      <c r="S205" t="s">
        <v>30</v>
      </c>
      <c r="T205">
        <v>60150101176395</v>
      </c>
      <c r="U205" t="s">
        <v>36</v>
      </c>
      <c r="V205" t="s">
        <v>109</v>
      </c>
      <c r="W205" t="s">
        <v>61</v>
      </c>
      <c r="X205" t="s">
        <v>330</v>
      </c>
      <c r="Y205" t="s">
        <v>331</v>
      </c>
      <c r="Z205">
        <v>60150101176395</v>
      </c>
    </row>
    <row r="206" spans="1:26" x14ac:dyDescent="0.2">
      <c r="A206">
        <v>204</v>
      </c>
      <c r="B206">
        <v>205</v>
      </c>
      <c r="C206" s="1">
        <v>44505.982372685183</v>
      </c>
      <c r="D206">
        <v>171000</v>
      </c>
      <c r="E206">
        <v>0</v>
      </c>
      <c r="F206">
        <f t="shared" si="3"/>
        <v>171000</v>
      </c>
      <c r="G206">
        <v>104765493</v>
      </c>
      <c r="H206" t="s">
        <v>234</v>
      </c>
      <c r="I206">
        <v>60150101176395</v>
      </c>
      <c r="J206" t="s">
        <v>30</v>
      </c>
      <c r="K206" t="s">
        <v>31</v>
      </c>
      <c r="L206">
        <v>0</v>
      </c>
      <c r="N206" t="s">
        <v>61</v>
      </c>
      <c r="O206">
        <v>60150101176395</v>
      </c>
      <c r="P206">
        <v>11</v>
      </c>
      <c r="Q206" s="1">
        <v>44523.563298611109</v>
      </c>
      <c r="R206">
        <v>245000</v>
      </c>
      <c r="S206" t="s">
        <v>30</v>
      </c>
      <c r="T206">
        <v>60150101176395</v>
      </c>
      <c r="U206" t="s">
        <v>36</v>
      </c>
      <c r="V206" t="s">
        <v>109</v>
      </c>
      <c r="W206" t="s">
        <v>61</v>
      </c>
      <c r="X206" t="s">
        <v>330</v>
      </c>
      <c r="Y206" t="s">
        <v>331</v>
      </c>
      <c r="Z206">
        <v>60150101176395</v>
      </c>
    </row>
    <row r="207" spans="1:26" x14ac:dyDescent="0.2">
      <c r="A207">
        <v>205</v>
      </c>
      <c r="B207">
        <v>206</v>
      </c>
      <c r="C207" s="1">
        <v>44505.975451388891</v>
      </c>
      <c r="D207">
        <v>110000</v>
      </c>
      <c r="E207">
        <v>0</v>
      </c>
      <c r="F207">
        <f t="shared" si="3"/>
        <v>110000</v>
      </c>
      <c r="G207">
        <v>104936493</v>
      </c>
      <c r="H207" t="s">
        <v>235</v>
      </c>
      <c r="I207">
        <v>60150101176395</v>
      </c>
      <c r="J207" t="s">
        <v>30</v>
      </c>
      <c r="K207" t="s">
        <v>31</v>
      </c>
      <c r="L207">
        <v>0</v>
      </c>
      <c r="N207" t="s">
        <v>61</v>
      </c>
      <c r="O207">
        <v>60150101176395</v>
      </c>
      <c r="P207">
        <v>11</v>
      </c>
      <c r="Q207" s="1">
        <v>44523.563298611109</v>
      </c>
      <c r="R207">
        <v>245000</v>
      </c>
      <c r="S207" t="s">
        <v>30</v>
      </c>
      <c r="T207">
        <v>60150101176395</v>
      </c>
      <c r="U207" t="s">
        <v>36</v>
      </c>
      <c r="V207" t="s">
        <v>109</v>
      </c>
      <c r="W207" t="s">
        <v>61</v>
      </c>
      <c r="X207" t="s">
        <v>330</v>
      </c>
      <c r="Y207" t="s">
        <v>331</v>
      </c>
      <c r="Z207">
        <v>60150101176395</v>
      </c>
    </row>
    <row r="208" spans="1:26" x14ac:dyDescent="0.2">
      <c r="A208">
        <v>206</v>
      </c>
      <c r="B208">
        <v>207</v>
      </c>
      <c r="C208" s="1">
        <v>44505.967847222222</v>
      </c>
      <c r="D208">
        <v>402000</v>
      </c>
      <c r="E208">
        <v>0</v>
      </c>
      <c r="F208">
        <f t="shared" si="3"/>
        <v>402000</v>
      </c>
      <c r="G208">
        <v>105046493</v>
      </c>
      <c r="H208" t="s">
        <v>236</v>
      </c>
      <c r="I208">
        <v>60150101176395</v>
      </c>
      <c r="J208" t="s">
        <v>30</v>
      </c>
      <c r="K208" t="s">
        <v>31</v>
      </c>
      <c r="L208">
        <v>0</v>
      </c>
      <c r="N208" t="s">
        <v>61</v>
      </c>
      <c r="O208">
        <v>60150101176395</v>
      </c>
      <c r="P208">
        <v>11</v>
      </c>
      <c r="Q208" s="1">
        <v>44523.563298611109</v>
      </c>
      <c r="R208">
        <v>245000</v>
      </c>
      <c r="S208" t="s">
        <v>30</v>
      </c>
      <c r="T208">
        <v>60150101176395</v>
      </c>
      <c r="U208" t="s">
        <v>36</v>
      </c>
      <c r="V208" t="s">
        <v>109</v>
      </c>
      <c r="W208" t="s">
        <v>61</v>
      </c>
      <c r="X208" t="s">
        <v>330</v>
      </c>
      <c r="Y208" t="s">
        <v>331</v>
      </c>
      <c r="Z208">
        <v>60150101176395</v>
      </c>
    </row>
    <row r="209" spans="1:26" x14ac:dyDescent="0.2">
      <c r="A209">
        <v>207</v>
      </c>
      <c r="B209">
        <v>208</v>
      </c>
      <c r="C209" s="1">
        <v>44505.963055555556</v>
      </c>
      <c r="D209">
        <v>583000</v>
      </c>
      <c r="E209">
        <v>0</v>
      </c>
      <c r="F209">
        <f t="shared" si="3"/>
        <v>583000</v>
      </c>
      <c r="G209">
        <v>105448493</v>
      </c>
      <c r="H209" t="s">
        <v>237</v>
      </c>
      <c r="I209">
        <v>60150101176395</v>
      </c>
      <c r="J209" t="s">
        <v>30</v>
      </c>
      <c r="K209" t="s">
        <v>31</v>
      </c>
      <c r="L209">
        <v>0</v>
      </c>
      <c r="N209" t="s">
        <v>61</v>
      </c>
      <c r="O209">
        <v>60150101176395</v>
      </c>
      <c r="P209">
        <v>11</v>
      </c>
      <c r="Q209" s="1">
        <v>44523.563298611109</v>
      </c>
      <c r="R209">
        <v>245000</v>
      </c>
      <c r="S209" t="s">
        <v>30</v>
      </c>
      <c r="T209">
        <v>60150101176395</v>
      </c>
      <c r="U209" t="s">
        <v>36</v>
      </c>
      <c r="V209" t="s">
        <v>109</v>
      </c>
      <c r="W209" t="s">
        <v>61</v>
      </c>
      <c r="X209" t="s">
        <v>330</v>
      </c>
      <c r="Y209" t="s">
        <v>331</v>
      </c>
      <c r="Z209">
        <v>60150101176395</v>
      </c>
    </row>
    <row r="210" spans="1:26" x14ac:dyDescent="0.2">
      <c r="A210">
        <v>208</v>
      </c>
      <c r="B210">
        <v>209</v>
      </c>
      <c r="C210" s="1">
        <v>44505.956284722219</v>
      </c>
      <c r="D210">
        <v>199350</v>
      </c>
      <c r="E210">
        <v>0</v>
      </c>
      <c r="F210">
        <f t="shared" si="3"/>
        <v>199350</v>
      </c>
      <c r="G210">
        <v>106031493</v>
      </c>
      <c r="H210" t="s">
        <v>238</v>
      </c>
      <c r="I210">
        <v>1002354856735</v>
      </c>
      <c r="J210" t="s">
        <v>63</v>
      </c>
      <c r="K210" t="s">
        <v>31</v>
      </c>
      <c r="L210">
        <v>0</v>
      </c>
      <c r="N210" t="s">
        <v>319</v>
      </c>
      <c r="O210">
        <v>1002354856735</v>
      </c>
      <c r="P210">
        <v>47</v>
      </c>
      <c r="Q210" s="1">
        <v>44516.527222222219</v>
      </c>
      <c r="R210">
        <v>230670</v>
      </c>
      <c r="S210" t="s">
        <v>63</v>
      </c>
      <c r="T210">
        <v>1002354856735</v>
      </c>
      <c r="U210" t="s">
        <v>36</v>
      </c>
      <c r="V210" t="s">
        <v>141</v>
      </c>
      <c r="W210" t="s">
        <v>319</v>
      </c>
      <c r="X210" t="s">
        <v>330</v>
      </c>
      <c r="Y210" t="s">
        <v>331</v>
      </c>
      <c r="Z210">
        <v>1002354856735</v>
      </c>
    </row>
    <row r="211" spans="1:26" x14ac:dyDescent="0.2">
      <c r="A211">
        <v>209</v>
      </c>
      <c r="B211">
        <v>210</v>
      </c>
      <c r="C211" s="1">
        <v>44505.953379629631</v>
      </c>
      <c r="D211">
        <v>93750</v>
      </c>
      <c r="E211">
        <v>0</v>
      </c>
      <c r="F211">
        <f t="shared" si="3"/>
        <v>93750</v>
      </c>
      <c r="G211">
        <v>106230843</v>
      </c>
      <c r="H211" t="s">
        <v>239</v>
      </c>
      <c r="I211">
        <v>59600204109183</v>
      </c>
      <c r="J211" t="s">
        <v>30</v>
      </c>
      <c r="K211" t="s">
        <v>31</v>
      </c>
      <c r="L211">
        <v>0</v>
      </c>
      <c r="N211" t="s">
        <v>77</v>
      </c>
      <c r="O211">
        <v>59600204109183</v>
      </c>
      <c r="P211">
        <v>123</v>
      </c>
      <c r="Q211" s="1">
        <v>44508.623900462961</v>
      </c>
      <c r="R211">
        <v>130350</v>
      </c>
      <c r="S211" t="s">
        <v>30</v>
      </c>
      <c r="T211">
        <v>59600204109183</v>
      </c>
      <c r="U211" t="s">
        <v>36</v>
      </c>
      <c r="V211" t="s">
        <v>216</v>
      </c>
      <c r="W211" t="s">
        <v>77</v>
      </c>
      <c r="X211" t="s">
        <v>330</v>
      </c>
      <c r="Y211" t="s">
        <v>331</v>
      </c>
      <c r="Z211">
        <v>59600204109183</v>
      </c>
    </row>
    <row r="212" spans="1:26" x14ac:dyDescent="0.2">
      <c r="A212">
        <v>210</v>
      </c>
      <c r="B212">
        <v>211</v>
      </c>
      <c r="C212" s="1">
        <v>44505.899074074077</v>
      </c>
      <c r="D212">
        <v>352800</v>
      </c>
      <c r="E212">
        <v>0</v>
      </c>
      <c r="F212">
        <f t="shared" si="3"/>
        <v>352800</v>
      </c>
      <c r="G212">
        <v>106324593</v>
      </c>
      <c r="H212" t="s">
        <v>240</v>
      </c>
      <c r="I212">
        <v>31489102482407</v>
      </c>
      <c r="J212" t="s">
        <v>43</v>
      </c>
      <c r="K212" t="s">
        <v>31</v>
      </c>
      <c r="L212">
        <v>0</v>
      </c>
      <c r="N212" t="s">
        <v>371</v>
      </c>
      <c r="O212">
        <v>31489102482407</v>
      </c>
      <c r="P212">
        <v>86</v>
      </c>
      <c r="Q212" s="1">
        <v>44511.877824074072</v>
      </c>
      <c r="R212">
        <v>286470</v>
      </c>
      <c r="S212" t="s">
        <v>43</v>
      </c>
      <c r="T212">
        <v>31489102482407</v>
      </c>
      <c r="U212" t="s">
        <v>36</v>
      </c>
      <c r="V212" t="s">
        <v>180</v>
      </c>
      <c r="W212" t="s">
        <v>371</v>
      </c>
      <c r="X212" t="s">
        <v>330</v>
      </c>
      <c r="Y212" t="s">
        <v>331</v>
      </c>
      <c r="Z212">
        <v>31489102482407</v>
      </c>
    </row>
    <row r="213" spans="1:26" x14ac:dyDescent="0.2">
      <c r="A213">
        <v>211</v>
      </c>
      <c r="B213">
        <v>212</v>
      </c>
      <c r="C213" s="1">
        <v>44505.881956018522</v>
      </c>
      <c r="D213">
        <v>514500</v>
      </c>
      <c r="E213">
        <v>0</v>
      </c>
      <c r="F213">
        <f t="shared" si="3"/>
        <v>514500</v>
      </c>
      <c r="G213">
        <v>106677393</v>
      </c>
      <c r="H213" t="s">
        <v>241</v>
      </c>
      <c r="I213">
        <v>1002354856735</v>
      </c>
      <c r="J213" t="s">
        <v>63</v>
      </c>
      <c r="K213" t="s">
        <v>31</v>
      </c>
      <c r="L213">
        <v>0</v>
      </c>
      <c r="N213" t="s">
        <v>319</v>
      </c>
      <c r="O213">
        <v>1002354856735</v>
      </c>
      <c r="P213">
        <v>47</v>
      </c>
      <c r="Q213" s="1">
        <v>44516.527222222219</v>
      </c>
      <c r="R213">
        <v>230670</v>
      </c>
      <c r="S213" t="s">
        <v>63</v>
      </c>
      <c r="T213">
        <v>1002354856735</v>
      </c>
      <c r="U213" t="s">
        <v>36</v>
      </c>
      <c r="V213" t="s">
        <v>141</v>
      </c>
      <c r="W213" t="s">
        <v>319</v>
      </c>
      <c r="X213" t="s">
        <v>330</v>
      </c>
      <c r="Y213" t="s">
        <v>331</v>
      </c>
      <c r="Z213">
        <v>1002354856735</v>
      </c>
    </row>
    <row r="214" spans="1:26" hidden="1" x14ac:dyDescent="0.2">
      <c r="A214">
        <v>212</v>
      </c>
      <c r="B214">
        <v>213</v>
      </c>
      <c r="C214" s="1">
        <v>44505.867662037039</v>
      </c>
      <c r="D214">
        <v>77000</v>
      </c>
      <c r="E214">
        <v>0</v>
      </c>
      <c r="F214">
        <f t="shared" si="3"/>
        <v>77000</v>
      </c>
      <c r="G214">
        <v>107191893</v>
      </c>
      <c r="H214" t="s">
        <v>242</v>
      </c>
      <c r="I214">
        <v>57022595113026</v>
      </c>
      <c r="J214" t="s">
        <v>30</v>
      </c>
      <c r="K214" t="s">
        <v>31</v>
      </c>
      <c r="L214">
        <v>0</v>
      </c>
      <c r="N214" t="s">
        <v>396</v>
      </c>
      <c r="O214">
        <v>57022595113026</v>
      </c>
      <c r="P214">
        <v>152</v>
      </c>
      <c r="Q214" s="1">
        <v>44505.867662037039</v>
      </c>
      <c r="R214">
        <v>77000</v>
      </c>
      <c r="S214" t="s">
        <v>30</v>
      </c>
      <c r="T214">
        <v>57022595113026</v>
      </c>
      <c r="U214" t="s">
        <v>334</v>
      </c>
      <c r="V214" t="s">
        <v>242</v>
      </c>
      <c r="W214" t="s">
        <v>396</v>
      </c>
      <c r="X214" t="s">
        <v>348</v>
      </c>
      <c r="Y214" t="s">
        <v>349</v>
      </c>
      <c r="Z214">
        <v>57022595113026</v>
      </c>
    </row>
    <row r="215" spans="1:26" hidden="1" x14ac:dyDescent="0.2">
      <c r="A215">
        <v>213</v>
      </c>
      <c r="B215">
        <v>214</v>
      </c>
      <c r="C215" s="1">
        <v>44505.865115740744</v>
      </c>
      <c r="D215">
        <v>77000</v>
      </c>
      <c r="E215">
        <v>0</v>
      </c>
      <c r="F215">
        <f t="shared" si="3"/>
        <v>77000</v>
      </c>
      <c r="G215">
        <v>107268893</v>
      </c>
      <c r="H215" t="s">
        <v>243</v>
      </c>
      <c r="I215">
        <v>1802389555</v>
      </c>
      <c r="J215" t="s">
        <v>397</v>
      </c>
      <c r="K215" t="s">
        <v>31</v>
      </c>
      <c r="L215">
        <v>0</v>
      </c>
      <c r="N215" t="s">
        <v>398</v>
      </c>
      <c r="O215">
        <v>1802389555</v>
      </c>
      <c r="P215">
        <v>153</v>
      </c>
      <c r="Q215" s="1">
        <v>44505.865115740744</v>
      </c>
      <c r="R215">
        <v>77000</v>
      </c>
      <c r="S215" t="s">
        <v>397</v>
      </c>
      <c r="T215">
        <v>1802389555</v>
      </c>
      <c r="U215" t="s">
        <v>334</v>
      </c>
      <c r="V215" t="s">
        <v>243</v>
      </c>
      <c r="W215" t="s">
        <v>398</v>
      </c>
      <c r="X215" t="s">
        <v>348</v>
      </c>
      <c r="Y215" t="s">
        <v>349</v>
      </c>
      <c r="Z215">
        <v>1802389555</v>
      </c>
    </row>
    <row r="216" spans="1:26" hidden="1" x14ac:dyDescent="0.2">
      <c r="A216">
        <v>214</v>
      </c>
      <c r="B216">
        <v>215</v>
      </c>
      <c r="C216" s="1">
        <v>44505.755520833336</v>
      </c>
      <c r="D216">
        <v>165000</v>
      </c>
      <c r="E216">
        <v>0</v>
      </c>
      <c r="F216">
        <f t="shared" si="3"/>
        <v>165000</v>
      </c>
      <c r="G216">
        <v>107345893</v>
      </c>
      <c r="H216" t="s">
        <v>76</v>
      </c>
      <c r="K216" t="s">
        <v>60</v>
      </c>
      <c r="L216">
        <v>0</v>
      </c>
      <c r="O216" t="s">
        <v>28</v>
      </c>
      <c r="Y216" t="s">
        <v>399</v>
      </c>
    </row>
    <row r="217" spans="1:26" x14ac:dyDescent="0.2">
      <c r="A217">
        <v>215</v>
      </c>
      <c r="B217">
        <v>216</v>
      </c>
      <c r="C217" s="1">
        <v>44505.673020833332</v>
      </c>
      <c r="D217">
        <v>63390</v>
      </c>
      <c r="E217">
        <v>0</v>
      </c>
      <c r="F217">
        <f t="shared" si="3"/>
        <v>63390</v>
      </c>
      <c r="G217">
        <v>107510893</v>
      </c>
      <c r="H217" t="s">
        <v>244</v>
      </c>
      <c r="I217" t="s">
        <v>328</v>
      </c>
      <c r="J217" t="s">
        <v>48</v>
      </c>
      <c r="K217" t="s">
        <v>31</v>
      </c>
      <c r="L217">
        <v>0</v>
      </c>
      <c r="N217" t="s">
        <v>329</v>
      </c>
      <c r="O217">
        <v>56101862101031</v>
      </c>
      <c r="P217">
        <v>1</v>
      </c>
      <c r="Q217" s="1">
        <v>44525.720231481479</v>
      </c>
      <c r="R217">
        <v>109000</v>
      </c>
      <c r="S217" t="s">
        <v>48</v>
      </c>
      <c r="T217" t="s">
        <v>328</v>
      </c>
      <c r="U217" t="s">
        <v>36</v>
      </c>
      <c r="V217" t="s">
        <v>100</v>
      </c>
      <c r="W217" t="s">
        <v>329</v>
      </c>
      <c r="X217" t="s">
        <v>330</v>
      </c>
      <c r="Y217" t="s">
        <v>331</v>
      </c>
      <c r="Z217">
        <v>56101862101031</v>
      </c>
    </row>
    <row r="218" spans="1:26" x14ac:dyDescent="0.2">
      <c r="A218">
        <v>216</v>
      </c>
      <c r="B218">
        <v>217</v>
      </c>
      <c r="C218" s="1">
        <v>44505.588738425926</v>
      </c>
      <c r="D218">
        <v>0</v>
      </c>
      <c r="E218">
        <v>61400</v>
      </c>
      <c r="F218">
        <f t="shared" si="3"/>
        <v>-61400</v>
      </c>
      <c r="G218">
        <v>107574283</v>
      </c>
      <c r="H218" t="s">
        <v>65</v>
      </c>
      <c r="J218" t="s">
        <v>48</v>
      </c>
      <c r="K218" t="s">
        <v>35</v>
      </c>
      <c r="L218">
        <v>0</v>
      </c>
      <c r="N218" t="s">
        <v>66</v>
      </c>
      <c r="O218" t="s">
        <v>28</v>
      </c>
      <c r="Y218" t="s">
        <v>336</v>
      </c>
    </row>
    <row r="219" spans="1:26" x14ac:dyDescent="0.2">
      <c r="A219">
        <v>217</v>
      </c>
      <c r="B219">
        <v>218</v>
      </c>
      <c r="C219" s="1">
        <v>44505.586319444446</v>
      </c>
      <c r="D219">
        <v>100350</v>
      </c>
      <c r="E219">
        <v>0</v>
      </c>
      <c r="F219">
        <f t="shared" si="3"/>
        <v>100350</v>
      </c>
      <c r="G219">
        <v>107512883</v>
      </c>
      <c r="H219" t="s">
        <v>245</v>
      </c>
      <c r="I219">
        <v>59600204109183</v>
      </c>
      <c r="J219" t="s">
        <v>30</v>
      </c>
      <c r="K219" t="s">
        <v>31</v>
      </c>
      <c r="L219">
        <v>0</v>
      </c>
      <c r="N219" t="s">
        <v>77</v>
      </c>
      <c r="O219">
        <v>59600204109183</v>
      </c>
      <c r="P219">
        <v>123</v>
      </c>
      <c r="Q219" s="1">
        <v>44508.623900462961</v>
      </c>
      <c r="R219">
        <v>130350</v>
      </c>
      <c r="S219" t="s">
        <v>30</v>
      </c>
      <c r="T219">
        <v>59600204109183</v>
      </c>
      <c r="U219" t="s">
        <v>36</v>
      </c>
      <c r="V219" t="s">
        <v>216</v>
      </c>
      <c r="W219" t="s">
        <v>77</v>
      </c>
      <c r="X219" t="s">
        <v>330</v>
      </c>
      <c r="Y219" t="s">
        <v>331</v>
      </c>
      <c r="Z219">
        <v>59600204109183</v>
      </c>
    </row>
    <row r="220" spans="1:26" x14ac:dyDescent="0.2">
      <c r="A220">
        <v>218</v>
      </c>
      <c r="B220">
        <v>219</v>
      </c>
      <c r="C220" s="1">
        <v>44505.581018518518</v>
      </c>
      <c r="D220">
        <v>154800</v>
      </c>
      <c r="E220">
        <v>0</v>
      </c>
      <c r="F220">
        <f t="shared" si="3"/>
        <v>154800</v>
      </c>
      <c r="G220">
        <v>107613233</v>
      </c>
      <c r="H220" t="s">
        <v>246</v>
      </c>
      <c r="I220">
        <v>508101336070</v>
      </c>
      <c r="J220" t="s">
        <v>400</v>
      </c>
      <c r="K220" t="s">
        <v>31</v>
      </c>
      <c r="L220">
        <v>0</v>
      </c>
      <c r="N220" t="s">
        <v>77</v>
      </c>
      <c r="O220">
        <v>508101336070</v>
      </c>
      <c r="P220">
        <v>156</v>
      </c>
      <c r="Q220" s="1">
        <v>44505.581018518518</v>
      </c>
      <c r="R220">
        <v>154800</v>
      </c>
      <c r="S220" t="s">
        <v>400</v>
      </c>
      <c r="T220">
        <v>508101336070</v>
      </c>
      <c r="U220" t="s">
        <v>36</v>
      </c>
      <c r="V220" t="s">
        <v>246</v>
      </c>
      <c r="W220" t="s">
        <v>77</v>
      </c>
      <c r="X220" t="s">
        <v>330</v>
      </c>
      <c r="Y220" t="s">
        <v>331</v>
      </c>
      <c r="Z220">
        <v>508101336070</v>
      </c>
    </row>
    <row r="221" spans="1:26" x14ac:dyDescent="0.2">
      <c r="A221">
        <v>219</v>
      </c>
      <c r="B221">
        <v>220</v>
      </c>
      <c r="C221" s="1">
        <v>44505.577743055554</v>
      </c>
      <c r="D221">
        <v>213870</v>
      </c>
      <c r="E221">
        <v>0</v>
      </c>
      <c r="F221">
        <f t="shared" si="3"/>
        <v>213870</v>
      </c>
      <c r="G221">
        <v>107768033</v>
      </c>
      <c r="H221" t="s">
        <v>247</v>
      </c>
      <c r="I221">
        <v>110499442530</v>
      </c>
      <c r="J221" t="s">
        <v>37</v>
      </c>
      <c r="K221" t="s">
        <v>31</v>
      </c>
      <c r="L221">
        <v>0</v>
      </c>
      <c r="N221" t="s">
        <v>401</v>
      </c>
      <c r="O221">
        <v>110499442530</v>
      </c>
      <c r="P221">
        <v>157</v>
      </c>
      <c r="Q221" s="1">
        <v>44505.577743055554</v>
      </c>
      <c r="R221">
        <v>213870</v>
      </c>
      <c r="S221" t="s">
        <v>37</v>
      </c>
      <c r="T221">
        <v>110499442530</v>
      </c>
      <c r="U221" t="s">
        <v>36</v>
      </c>
      <c r="V221" t="s">
        <v>247</v>
      </c>
      <c r="W221" t="s">
        <v>401</v>
      </c>
      <c r="X221" t="s">
        <v>330</v>
      </c>
      <c r="Y221" t="s">
        <v>331</v>
      </c>
      <c r="Z221">
        <v>110499442530</v>
      </c>
    </row>
    <row r="222" spans="1:26" x14ac:dyDescent="0.2">
      <c r="A222">
        <v>220</v>
      </c>
      <c r="B222">
        <v>221</v>
      </c>
      <c r="C222" s="1">
        <v>44505.573645833334</v>
      </c>
      <c r="D222">
        <v>109000</v>
      </c>
      <c r="E222">
        <v>0</v>
      </c>
      <c r="F222">
        <f t="shared" si="3"/>
        <v>109000</v>
      </c>
      <c r="G222">
        <v>107981903</v>
      </c>
      <c r="H222" t="s">
        <v>248</v>
      </c>
      <c r="I222" t="s">
        <v>328</v>
      </c>
      <c r="J222" t="s">
        <v>48</v>
      </c>
      <c r="K222" t="s">
        <v>31</v>
      </c>
      <c r="L222">
        <v>0</v>
      </c>
      <c r="N222" t="s">
        <v>329</v>
      </c>
      <c r="O222">
        <v>56101862101031</v>
      </c>
      <c r="P222">
        <v>1</v>
      </c>
      <c r="Q222" s="1">
        <v>44525.720231481479</v>
      </c>
      <c r="R222">
        <v>109000</v>
      </c>
      <c r="S222" t="s">
        <v>48</v>
      </c>
      <c r="T222" t="s">
        <v>328</v>
      </c>
      <c r="U222" t="s">
        <v>36</v>
      </c>
      <c r="V222" t="s">
        <v>100</v>
      </c>
      <c r="W222" t="s">
        <v>329</v>
      </c>
      <c r="X222" t="s">
        <v>330</v>
      </c>
      <c r="Y222" t="s">
        <v>331</v>
      </c>
      <c r="Z222">
        <v>56101862101031</v>
      </c>
    </row>
    <row r="223" spans="1:26" x14ac:dyDescent="0.2">
      <c r="A223">
        <v>221</v>
      </c>
      <c r="B223">
        <v>222</v>
      </c>
      <c r="C223" s="1">
        <v>44505.569745370369</v>
      </c>
      <c r="D223">
        <v>0</v>
      </c>
      <c r="E223">
        <v>2486815</v>
      </c>
      <c r="F223">
        <f t="shared" si="3"/>
        <v>-2486815</v>
      </c>
      <c r="G223">
        <v>108090903</v>
      </c>
      <c r="H223" t="s">
        <v>24</v>
      </c>
      <c r="J223" t="s">
        <v>25</v>
      </c>
      <c r="K223" t="s">
        <v>26</v>
      </c>
      <c r="L223">
        <v>0</v>
      </c>
      <c r="N223" t="s">
        <v>27</v>
      </c>
      <c r="O223" t="s">
        <v>28</v>
      </c>
      <c r="Y223" t="s">
        <v>98</v>
      </c>
    </row>
    <row r="224" spans="1:26" x14ac:dyDescent="0.2">
      <c r="A224">
        <v>222</v>
      </c>
      <c r="B224">
        <v>223</v>
      </c>
      <c r="C224" s="1">
        <v>44505.568877314814</v>
      </c>
      <c r="D224">
        <v>78000</v>
      </c>
      <c r="E224">
        <v>0</v>
      </c>
      <c r="F224">
        <f t="shared" si="3"/>
        <v>78000</v>
      </c>
      <c r="G224">
        <v>105604088</v>
      </c>
      <c r="H224" t="s">
        <v>249</v>
      </c>
      <c r="I224" t="s">
        <v>328</v>
      </c>
      <c r="J224" t="s">
        <v>48</v>
      </c>
      <c r="K224" t="s">
        <v>31</v>
      </c>
      <c r="L224">
        <v>0</v>
      </c>
      <c r="N224" t="s">
        <v>329</v>
      </c>
      <c r="O224">
        <v>56101862101031</v>
      </c>
      <c r="P224">
        <v>1</v>
      </c>
      <c r="Q224" s="1">
        <v>44525.720231481479</v>
      </c>
      <c r="R224">
        <v>109000</v>
      </c>
      <c r="S224" t="s">
        <v>48</v>
      </c>
      <c r="T224" t="s">
        <v>328</v>
      </c>
      <c r="U224" t="s">
        <v>36</v>
      </c>
      <c r="V224" t="s">
        <v>100</v>
      </c>
      <c r="W224" t="s">
        <v>329</v>
      </c>
      <c r="X224" t="s">
        <v>330</v>
      </c>
      <c r="Y224" t="s">
        <v>331</v>
      </c>
      <c r="Z224">
        <v>56101862101031</v>
      </c>
    </row>
    <row r="225" spans="1:26" x14ac:dyDescent="0.2">
      <c r="A225">
        <v>223</v>
      </c>
      <c r="B225">
        <v>224</v>
      </c>
      <c r="C225" s="1">
        <v>44505.562002314815</v>
      </c>
      <c r="D225">
        <v>94000</v>
      </c>
      <c r="E225">
        <v>0</v>
      </c>
      <c r="F225">
        <f t="shared" si="3"/>
        <v>94000</v>
      </c>
      <c r="G225">
        <v>105682088</v>
      </c>
      <c r="H225" t="s">
        <v>250</v>
      </c>
      <c r="I225" t="s">
        <v>328</v>
      </c>
      <c r="J225" t="s">
        <v>48</v>
      </c>
      <c r="K225" t="s">
        <v>31</v>
      </c>
      <c r="L225">
        <v>0</v>
      </c>
      <c r="N225" t="s">
        <v>329</v>
      </c>
      <c r="O225">
        <v>56101862101031</v>
      </c>
      <c r="P225">
        <v>1</v>
      </c>
      <c r="Q225" s="1">
        <v>44525.720231481479</v>
      </c>
      <c r="R225">
        <v>109000</v>
      </c>
      <c r="S225" t="s">
        <v>48</v>
      </c>
      <c r="T225" t="s">
        <v>328</v>
      </c>
      <c r="U225" t="s">
        <v>36</v>
      </c>
      <c r="V225" t="s">
        <v>100</v>
      </c>
      <c r="W225" t="s">
        <v>329</v>
      </c>
      <c r="X225" t="s">
        <v>330</v>
      </c>
      <c r="Y225" t="s">
        <v>331</v>
      </c>
      <c r="Z225">
        <v>56101862101031</v>
      </c>
    </row>
    <row r="226" spans="1:26" x14ac:dyDescent="0.2">
      <c r="A226">
        <v>224</v>
      </c>
      <c r="B226">
        <v>225</v>
      </c>
      <c r="C226" s="1">
        <v>44505.555358796293</v>
      </c>
      <c r="D226">
        <v>398000</v>
      </c>
      <c r="E226">
        <v>0</v>
      </c>
      <c r="F226">
        <f t="shared" si="3"/>
        <v>398000</v>
      </c>
      <c r="G226">
        <v>105776088</v>
      </c>
      <c r="H226" t="s">
        <v>251</v>
      </c>
      <c r="I226" t="s">
        <v>328</v>
      </c>
      <c r="J226" t="s">
        <v>48</v>
      </c>
      <c r="K226" t="s">
        <v>31</v>
      </c>
      <c r="L226">
        <v>0</v>
      </c>
      <c r="N226" t="s">
        <v>329</v>
      </c>
      <c r="O226">
        <v>56101862101031</v>
      </c>
      <c r="P226">
        <v>1</v>
      </c>
      <c r="Q226" s="1">
        <v>44525.720231481479</v>
      </c>
      <c r="R226">
        <v>109000</v>
      </c>
      <c r="S226" t="s">
        <v>48</v>
      </c>
      <c r="T226" t="s">
        <v>328</v>
      </c>
      <c r="U226" t="s">
        <v>36</v>
      </c>
      <c r="V226" t="s">
        <v>100</v>
      </c>
      <c r="W226" t="s">
        <v>329</v>
      </c>
      <c r="X226" t="s">
        <v>330</v>
      </c>
      <c r="Y226" t="s">
        <v>331</v>
      </c>
      <c r="Z226">
        <v>56101862101031</v>
      </c>
    </row>
    <row r="227" spans="1:26" x14ac:dyDescent="0.2">
      <c r="A227">
        <v>225</v>
      </c>
      <c r="B227">
        <v>226</v>
      </c>
      <c r="C227" s="1">
        <v>44505.439467592594</v>
      </c>
      <c r="D227">
        <v>0</v>
      </c>
      <c r="E227">
        <v>883873</v>
      </c>
      <c r="F227">
        <f t="shared" si="3"/>
        <v>-883873</v>
      </c>
      <c r="G227">
        <v>106174088</v>
      </c>
      <c r="H227" t="s">
        <v>50</v>
      </c>
      <c r="J227" t="s">
        <v>37</v>
      </c>
      <c r="K227" t="s">
        <v>26</v>
      </c>
      <c r="L227">
        <v>0</v>
      </c>
      <c r="N227" t="s">
        <v>51</v>
      </c>
      <c r="O227" t="s">
        <v>28</v>
      </c>
      <c r="Y227" t="s">
        <v>98</v>
      </c>
    </row>
    <row r="228" spans="1:26" x14ac:dyDescent="0.2">
      <c r="A228">
        <v>226</v>
      </c>
      <c r="B228">
        <v>227</v>
      </c>
      <c r="C228" s="1">
        <v>44504.862129629626</v>
      </c>
      <c r="D228">
        <v>122000</v>
      </c>
      <c r="E228">
        <v>0</v>
      </c>
      <c r="F228">
        <f t="shared" si="3"/>
        <v>122000</v>
      </c>
      <c r="G228">
        <v>105290215</v>
      </c>
      <c r="H228" t="s">
        <v>252</v>
      </c>
      <c r="I228">
        <v>4490937026101</v>
      </c>
      <c r="J228" t="s">
        <v>25</v>
      </c>
      <c r="K228" t="s">
        <v>31</v>
      </c>
      <c r="L228">
        <v>0</v>
      </c>
      <c r="N228" t="s">
        <v>45</v>
      </c>
      <c r="O228">
        <v>4490937026101</v>
      </c>
      <c r="P228">
        <v>7</v>
      </c>
      <c r="Q228" s="1">
        <v>44523.672500000001</v>
      </c>
      <c r="R228">
        <v>201000</v>
      </c>
      <c r="S228" t="s">
        <v>25</v>
      </c>
      <c r="T228">
        <v>4490937026101</v>
      </c>
      <c r="U228" t="s">
        <v>36</v>
      </c>
      <c r="V228" t="s">
        <v>105</v>
      </c>
      <c r="W228" t="s">
        <v>45</v>
      </c>
      <c r="X228" t="s">
        <v>330</v>
      </c>
      <c r="Y228" t="s">
        <v>331</v>
      </c>
      <c r="Z228">
        <v>4490937026101</v>
      </c>
    </row>
    <row r="229" spans="1:26" x14ac:dyDescent="0.2">
      <c r="A229">
        <v>227</v>
      </c>
      <c r="B229">
        <v>228</v>
      </c>
      <c r="C229" s="1">
        <v>44504.858726851853</v>
      </c>
      <c r="D229">
        <v>278000</v>
      </c>
      <c r="E229">
        <v>0</v>
      </c>
      <c r="F229">
        <f t="shared" si="3"/>
        <v>278000</v>
      </c>
      <c r="G229">
        <v>105412215</v>
      </c>
      <c r="H229" t="s">
        <v>253</v>
      </c>
      <c r="I229">
        <v>1002354856735</v>
      </c>
      <c r="J229" t="s">
        <v>63</v>
      </c>
      <c r="K229" t="s">
        <v>31</v>
      </c>
      <c r="L229">
        <v>0</v>
      </c>
      <c r="N229" t="s">
        <v>319</v>
      </c>
      <c r="O229">
        <v>1002354856735</v>
      </c>
      <c r="P229">
        <v>47</v>
      </c>
      <c r="Q229" s="1">
        <v>44516.527222222219</v>
      </c>
      <c r="R229">
        <v>230670</v>
      </c>
      <c r="S229" t="s">
        <v>63</v>
      </c>
      <c r="T229">
        <v>1002354856735</v>
      </c>
      <c r="U229" t="s">
        <v>36</v>
      </c>
      <c r="V229" t="s">
        <v>141</v>
      </c>
      <c r="W229" t="s">
        <v>319</v>
      </c>
      <c r="X229" t="s">
        <v>330</v>
      </c>
      <c r="Y229" t="s">
        <v>331</v>
      </c>
      <c r="Z229">
        <v>1002354856735</v>
      </c>
    </row>
    <row r="230" spans="1:26" x14ac:dyDescent="0.2">
      <c r="A230">
        <v>228</v>
      </c>
      <c r="B230">
        <v>229</v>
      </c>
      <c r="C230" s="1">
        <v>44504.831226851849</v>
      </c>
      <c r="D230">
        <v>261000</v>
      </c>
      <c r="E230">
        <v>0</v>
      </c>
      <c r="F230">
        <f t="shared" si="3"/>
        <v>261000</v>
      </c>
      <c r="G230">
        <v>105690215</v>
      </c>
      <c r="H230" t="s">
        <v>254</v>
      </c>
      <c r="I230" t="s">
        <v>402</v>
      </c>
      <c r="K230" t="s">
        <v>31</v>
      </c>
      <c r="L230">
        <v>0</v>
      </c>
      <c r="O230">
        <v>7502276797610</v>
      </c>
      <c r="P230">
        <v>164</v>
      </c>
      <c r="Q230" s="1">
        <v>44504.831226851849</v>
      </c>
      <c r="R230">
        <v>261000</v>
      </c>
      <c r="S230" t="s">
        <v>48</v>
      </c>
      <c r="T230" t="s">
        <v>402</v>
      </c>
      <c r="U230" t="s">
        <v>36</v>
      </c>
      <c r="V230" t="s">
        <v>254</v>
      </c>
      <c r="W230" t="s">
        <v>73</v>
      </c>
      <c r="X230" t="s">
        <v>330</v>
      </c>
      <c r="Y230" t="s">
        <v>336</v>
      </c>
      <c r="Z230">
        <v>7502276797610</v>
      </c>
    </row>
    <row r="231" spans="1:26" x14ac:dyDescent="0.2">
      <c r="A231">
        <v>229</v>
      </c>
      <c r="B231">
        <v>230</v>
      </c>
      <c r="C231" s="1">
        <v>44504.803090277775</v>
      </c>
      <c r="D231">
        <v>90750</v>
      </c>
      <c r="E231">
        <v>0</v>
      </c>
      <c r="F231">
        <f t="shared" si="3"/>
        <v>90750</v>
      </c>
      <c r="G231">
        <v>105951215</v>
      </c>
      <c r="H231" t="s">
        <v>255</v>
      </c>
      <c r="I231">
        <v>59600204109183</v>
      </c>
      <c r="J231" t="s">
        <v>30</v>
      </c>
      <c r="K231" t="s">
        <v>31</v>
      </c>
      <c r="L231">
        <v>0</v>
      </c>
      <c r="N231" t="s">
        <v>77</v>
      </c>
      <c r="O231">
        <v>59600204109183</v>
      </c>
      <c r="P231">
        <v>123</v>
      </c>
      <c r="Q231" s="1">
        <v>44508.623900462961</v>
      </c>
      <c r="R231">
        <v>130350</v>
      </c>
      <c r="S231" t="s">
        <v>30</v>
      </c>
      <c r="T231">
        <v>59600204109183</v>
      </c>
      <c r="U231" t="s">
        <v>36</v>
      </c>
      <c r="V231" t="s">
        <v>216</v>
      </c>
      <c r="W231" t="s">
        <v>77</v>
      </c>
      <c r="X231" t="s">
        <v>330</v>
      </c>
      <c r="Y231" t="s">
        <v>331</v>
      </c>
      <c r="Z231">
        <v>59600204109183</v>
      </c>
    </row>
    <row r="232" spans="1:26" x14ac:dyDescent="0.2">
      <c r="A232">
        <v>230</v>
      </c>
      <c r="B232">
        <v>231</v>
      </c>
      <c r="C232" s="1">
        <v>44504.792488425926</v>
      </c>
      <c r="D232">
        <v>295600</v>
      </c>
      <c r="E232">
        <v>0</v>
      </c>
      <c r="F232">
        <f t="shared" si="3"/>
        <v>295600</v>
      </c>
      <c r="G232">
        <v>106041965</v>
      </c>
      <c r="H232" t="s">
        <v>256</v>
      </c>
      <c r="I232">
        <v>1002249432218</v>
      </c>
      <c r="J232" t="s">
        <v>63</v>
      </c>
      <c r="K232" t="s">
        <v>31</v>
      </c>
      <c r="L232">
        <v>0</v>
      </c>
      <c r="N232" t="s">
        <v>62</v>
      </c>
      <c r="O232">
        <v>1002249432218</v>
      </c>
      <c r="P232">
        <v>73</v>
      </c>
      <c r="Q232" s="1">
        <v>44512.594502314816</v>
      </c>
      <c r="R232">
        <v>577500</v>
      </c>
      <c r="S232" t="s">
        <v>63</v>
      </c>
      <c r="T232">
        <v>1002249432218</v>
      </c>
      <c r="U232" t="s">
        <v>36</v>
      </c>
      <c r="V232" t="s">
        <v>167</v>
      </c>
      <c r="W232" t="s">
        <v>62</v>
      </c>
      <c r="X232" t="s">
        <v>330</v>
      </c>
      <c r="Y232" t="s">
        <v>331</v>
      </c>
      <c r="Z232">
        <v>1002249432218</v>
      </c>
    </row>
    <row r="233" spans="1:26" x14ac:dyDescent="0.2">
      <c r="A233">
        <v>231</v>
      </c>
      <c r="B233">
        <v>232</v>
      </c>
      <c r="C233" s="1">
        <v>44504.673807870371</v>
      </c>
      <c r="D233">
        <v>597000</v>
      </c>
      <c r="E233">
        <v>0</v>
      </c>
      <c r="F233">
        <f t="shared" si="3"/>
        <v>597000</v>
      </c>
      <c r="G233">
        <v>106337565</v>
      </c>
      <c r="H233" t="s">
        <v>257</v>
      </c>
      <c r="I233">
        <v>3511141043443</v>
      </c>
      <c r="J233" t="s">
        <v>41</v>
      </c>
      <c r="K233" t="s">
        <v>31</v>
      </c>
      <c r="L233">
        <v>0</v>
      </c>
      <c r="N233" t="s">
        <v>74</v>
      </c>
      <c r="O233">
        <v>3511141043443</v>
      </c>
      <c r="P233">
        <v>62</v>
      </c>
      <c r="Q233" s="1">
        <v>44514.725115740737</v>
      </c>
      <c r="R233">
        <v>133350</v>
      </c>
      <c r="S233" t="s">
        <v>41</v>
      </c>
      <c r="T233">
        <v>3511141043443</v>
      </c>
      <c r="U233" t="s">
        <v>36</v>
      </c>
      <c r="V233" t="s">
        <v>156</v>
      </c>
      <c r="W233" t="s">
        <v>74</v>
      </c>
      <c r="X233" t="s">
        <v>330</v>
      </c>
      <c r="Y233" t="s">
        <v>331</v>
      </c>
      <c r="Z233">
        <v>3511141043443</v>
      </c>
    </row>
    <row r="234" spans="1:26" hidden="1" x14ac:dyDescent="0.2">
      <c r="A234">
        <v>232</v>
      </c>
      <c r="B234">
        <v>233</v>
      </c>
      <c r="C234" s="1">
        <v>44504.659629629627</v>
      </c>
      <c r="D234">
        <v>10980</v>
      </c>
      <c r="E234">
        <v>0</v>
      </c>
      <c r="F234">
        <f t="shared" si="3"/>
        <v>10980</v>
      </c>
      <c r="G234">
        <v>106934565</v>
      </c>
      <c r="H234" t="s">
        <v>258</v>
      </c>
      <c r="I234">
        <v>110286776690</v>
      </c>
      <c r="J234" t="s">
        <v>37</v>
      </c>
      <c r="K234" t="s">
        <v>31</v>
      </c>
      <c r="L234">
        <v>0</v>
      </c>
      <c r="N234" t="s">
        <v>403</v>
      </c>
      <c r="O234">
        <v>110286776690</v>
      </c>
      <c r="P234">
        <v>168</v>
      </c>
      <c r="Q234" s="1">
        <v>44504.659629629627</v>
      </c>
      <c r="R234">
        <v>10980</v>
      </c>
      <c r="S234" t="s">
        <v>37</v>
      </c>
      <c r="T234">
        <v>110286776690</v>
      </c>
      <c r="U234" t="s">
        <v>334</v>
      </c>
      <c r="V234" t="s">
        <v>258</v>
      </c>
      <c r="W234" t="s">
        <v>403</v>
      </c>
      <c r="X234" t="s">
        <v>348</v>
      </c>
      <c r="Y234" t="s">
        <v>349</v>
      </c>
      <c r="Z234">
        <v>110286776690</v>
      </c>
    </row>
    <row r="235" spans="1:26" x14ac:dyDescent="0.2">
      <c r="A235">
        <v>233</v>
      </c>
      <c r="B235">
        <v>234</v>
      </c>
      <c r="C235" s="1">
        <v>44504.584722222222</v>
      </c>
      <c r="D235">
        <v>0</v>
      </c>
      <c r="E235">
        <v>353000</v>
      </c>
      <c r="F235">
        <f t="shared" si="3"/>
        <v>-353000</v>
      </c>
      <c r="G235">
        <v>106945545</v>
      </c>
      <c r="H235" t="s">
        <v>73</v>
      </c>
      <c r="J235" t="s">
        <v>43</v>
      </c>
      <c r="K235" t="s">
        <v>26</v>
      </c>
      <c r="L235">
        <v>0</v>
      </c>
      <c r="N235" t="s">
        <v>44</v>
      </c>
      <c r="O235" t="s">
        <v>28</v>
      </c>
      <c r="Y235" t="s">
        <v>336</v>
      </c>
    </row>
    <row r="236" spans="1:26" x14ac:dyDescent="0.2">
      <c r="A236">
        <v>234</v>
      </c>
      <c r="B236">
        <v>235</v>
      </c>
      <c r="C236" s="1">
        <v>44504.571250000001</v>
      </c>
      <c r="D236">
        <v>0</v>
      </c>
      <c r="E236">
        <v>727433</v>
      </c>
      <c r="F236">
        <f t="shared" si="3"/>
        <v>-727433</v>
      </c>
      <c r="G236">
        <v>106592545</v>
      </c>
      <c r="H236" t="s">
        <v>24</v>
      </c>
      <c r="J236" t="s">
        <v>25</v>
      </c>
      <c r="K236" t="s">
        <v>26</v>
      </c>
      <c r="L236">
        <v>0</v>
      </c>
      <c r="N236" t="s">
        <v>27</v>
      </c>
      <c r="O236" t="s">
        <v>28</v>
      </c>
      <c r="Y236" t="s">
        <v>98</v>
      </c>
    </row>
    <row r="237" spans="1:26" x14ac:dyDescent="0.2">
      <c r="A237">
        <v>235</v>
      </c>
      <c r="B237">
        <v>236</v>
      </c>
      <c r="C237" s="1">
        <v>44504.438611111109</v>
      </c>
      <c r="D237">
        <v>0</v>
      </c>
      <c r="E237">
        <v>691266</v>
      </c>
      <c r="F237">
        <f t="shared" si="3"/>
        <v>-691266</v>
      </c>
      <c r="G237">
        <v>105865112</v>
      </c>
      <c r="H237" t="s">
        <v>50</v>
      </c>
      <c r="J237" t="s">
        <v>37</v>
      </c>
      <c r="K237" t="s">
        <v>26</v>
      </c>
      <c r="L237">
        <v>0</v>
      </c>
      <c r="N237" t="s">
        <v>51</v>
      </c>
      <c r="O237" t="s">
        <v>28</v>
      </c>
      <c r="Y237" t="s">
        <v>98</v>
      </c>
    </row>
    <row r="238" spans="1:26" x14ac:dyDescent="0.2">
      <c r="A238">
        <v>236</v>
      </c>
      <c r="B238">
        <v>237</v>
      </c>
      <c r="C238" s="1">
        <v>44504.414097222223</v>
      </c>
      <c r="D238">
        <v>0</v>
      </c>
      <c r="E238">
        <v>213870</v>
      </c>
      <c r="F238">
        <f t="shared" si="3"/>
        <v>-213870</v>
      </c>
      <c r="G238">
        <v>105173846</v>
      </c>
      <c r="H238" t="s">
        <v>77</v>
      </c>
      <c r="J238" t="s">
        <v>30</v>
      </c>
      <c r="K238" t="s">
        <v>26</v>
      </c>
      <c r="L238">
        <v>0</v>
      </c>
      <c r="N238" t="s">
        <v>77</v>
      </c>
      <c r="O238" t="s">
        <v>28</v>
      </c>
      <c r="Y238" t="s">
        <v>331</v>
      </c>
    </row>
    <row r="239" spans="1:26" x14ac:dyDescent="0.2">
      <c r="A239">
        <v>237</v>
      </c>
      <c r="B239">
        <v>238</v>
      </c>
      <c r="C239" s="1">
        <v>44503.785034722219</v>
      </c>
      <c r="D239">
        <v>89000</v>
      </c>
      <c r="E239">
        <v>0</v>
      </c>
      <c r="F239">
        <f t="shared" si="3"/>
        <v>89000</v>
      </c>
      <c r="G239">
        <v>104959976</v>
      </c>
      <c r="H239" t="s">
        <v>259</v>
      </c>
      <c r="I239" t="s">
        <v>328</v>
      </c>
      <c r="J239" t="s">
        <v>48</v>
      </c>
      <c r="K239" t="s">
        <v>31</v>
      </c>
      <c r="L239">
        <v>0</v>
      </c>
      <c r="N239" t="s">
        <v>329</v>
      </c>
      <c r="O239">
        <v>56101862101031</v>
      </c>
      <c r="P239">
        <v>1</v>
      </c>
      <c r="Q239" s="1">
        <v>44525.720231481479</v>
      </c>
      <c r="R239">
        <v>109000</v>
      </c>
      <c r="S239" t="s">
        <v>48</v>
      </c>
      <c r="T239" t="s">
        <v>328</v>
      </c>
      <c r="U239" t="s">
        <v>36</v>
      </c>
      <c r="V239" t="s">
        <v>100</v>
      </c>
      <c r="W239" t="s">
        <v>329</v>
      </c>
      <c r="X239" t="s">
        <v>330</v>
      </c>
      <c r="Y239" t="s">
        <v>331</v>
      </c>
      <c r="Z239">
        <v>56101862101031</v>
      </c>
    </row>
    <row r="240" spans="1:26" x14ac:dyDescent="0.2">
      <c r="A240">
        <v>238</v>
      </c>
      <c r="B240">
        <v>239</v>
      </c>
      <c r="C240" s="1">
        <v>44503.77547453704</v>
      </c>
      <c r="D240">
        <v>289500</v>
      </c>
      <c r="E240">
        <v>0</v>
      </c>
      <c r="F240">
        <f t="shared" si="3"/>
        <v>289500</v>
      </c>
      <c r="G240">
        <v>105048976</v>
      </c>
      <c r="H240" t="s">
        <v>260</v>
      </c>
      <c r="I240" t="s">
        <v>404</v>
      </c>
      <c r="K240" t="s">
        <v>31</v>
      </c>
      <c r="L240">
        <v>0</v>
      </c>
      <c r="O240">
        <v>7502268697339</v>
      </c>
      <c r="P240">
        <v>170</v>
      </c>
      <c r="Q240" s="1">
        <v>44503.77547453704</v>
      </c>
      <c r="R240">
        <v>289500</v>
      </c>
      <c r="S240" t="s">
        <v>48</v>
      </c>
      <c r="T240" t="s">
        <v>404</v>
      </c>
      <c r="U240" t="s">
        <v>36</v>
      </c>
      <c r="V240" t="s">
        <v>260</v>
      </c>
      <c r="W240" t="s">
        <v>52</v>
      </c>
      <c r="X240" t="s">
        <v>330</v>
      </c>
      <c r="Y240" t="s">
        <v>336</v>
      </c>
      <c r="Z240">
        <v>7502268697339</v>
      </c>
    </row>
    <row r="241" spans="1:26" x14ac:dyDescent="0.2">
      <c r="A241">
        <v>239</v>
      </c>
      <c r="B241">
        <v>240</v>
      </c>
      <c r="C241" s="1">
        <v>44503.767453703702</v>
      </c>
      <c r="D241">
        <v>350460</v>
      </c>
      <c r="E241">
        <v>0</v>
      </c>
      <c r="F241">
        <f t="shared" si="3"/>
        <v>350460</v>
      </c>
      <c r="G241">
        <v>105338476</v>
      </c>
      <c r="H241" t="s">
        <v>261</v>
      </c>
      <c r="I241" t="s">
        <v>405</v>
      </c>
      <c r="K241" t="s">
        <v>31</v>
      </c>
      <c r="L241">
        <v>0</v>
      </c>
      <c r="O241">
        <v>48003154497027</v>
      </c>
      <c r="P241">
        <v>171</v>
      </c>
      <c r="Q241" s="1">
        <v>44503.767453703702</v>
      </c>
      <c r="R241">
        <v>350460</v>
      </c>
      <c r="S241" t="s">
        <v>48</v>
      </c>
      <c r="T241" t="s">
        <v>405</v>
      </c>
      <c r="U241" t="s">
        <v>36</v>
      </c>
      <c r="V241" t="s">
        <v>261</v>
      </c>
      <c r="W241" t="s">
        <v>313</v>
      </c>
      <c r="X241" t="s">
        <v>330</v>
      </c>
      <c r="Y241" t="s">
        <v>336</v>
      </c>
      <c r="Z241">
        <v>48003154497027</v>
      </c>
    </row>
    <row r="242" spans="1:26" x14ac:dyDescent="0.2">
      <c r="A242">
        <v>240</v>
      </c>
      <c r="B242">
        <v>241</v>
      </c>
      <c r="C242" s="1">
        <v>44503.568993055553</v>
      </c>
      <c r="D242">
        <v>156750</v>
      </c>
      <c r="E242">
        <v>0</v>
      </c>
      <c r="F242">
        <f t="shared" si="3"/>
        <v>156750</v>
      </c>
      <c r="G242">
        <v>105688936</v>
      </c>
      <c r="H242" t="s">
        <v>262</v>
      </c>
      <c r="I242">
        <v>59600204109183</v>
      </c>
      <c r="J242" t="s">
        <v>30</v>
      </c>
      <c r="K242" t="s">
        <v>31</v>
      </c>
      <c r="L242">
        <v>0</v>
      </c>
      <c r="N242" t="s">
        <v>77</v>
      </c>
      <c r="O242">
        <v>59600204109183</v>
      </c>
      <c r="P242">
        <v>123</v>
      </c>
      <c r="Q242" s="1">
        <v>44508.623900462961</v>
      </c>
      <c r="R242">
        <v>130350</v>
      </c>
      <c r="S242" t="s">
        <v>30</v>
      </c>
      <c r="T242">
        <v>59600204109183</v>
      </c>
      <c r="U242" t="s">
        <v>36</v>
      </c>
      <c r="V242" t="s">
        <v>216</v>
      </c>
      <c r="W242" t="s">
        <v>77</v>
      </c>
      <c r="X242" t="s">
        <v>330</v>
      </c>
      <c r="Y242" t="s">
        <v>331</v>
      </c>
      <c r="Z242">
        <v>59600204109183</v>
      </c>
    </row>
    <row r="243" spans="1:26" x14ac:dyDescent="0.2">
      <c r="A243">
        <v>241</v>
      </c>
      <c r="B243">
        <v>242</v>
      </c>
      <c r="C243" s="1">
        <v>44503.563715277778</v>
      </c>
      <c r="D243">
        <v>311850</v>
      </c>
      <c r="E243">
        <v>0</v>
      </c>
      <c r="F243">
        <f t="shared" si="3"/>
        <v>311850</v>
      </c>
      <c r="G243">
        <v>105845686</v>
      </c>
      <c r="H243" t="s">
        <v>263</v>
      </c>
      <c r="I243">
        <v>86860101315821</v>
      </c>
      <c r="J243" t="s">
        <v>30</v>
      </c>
      <c r="K243" t="s">
        <v>31</v>
      </c>
      <c r="L243">
        <v>0</v>
      </c>
      <c r="N243" t="s">
        <v>363</v>
      </c>
      <c r="O243">
        <v>86860101315821</v>
      </c>
      <c r="P243">
        <v>51</v>
      </c>
      <c r="Q243" s="1">
        <v>44515.628888888888</v>
      </c>
      <c r="R243">
        <v>299670</v>
      </c>
      <c r="S243" t="s">
        <v>30</v>
      </c>
      <c r="T243">
        <v>86860101315821</v>
      </c>
      <c r="U243" t="s">
        <v>36</v>
      </c>
      <c r="V243" t="s">
        <v>145</v>
      </c>
      <c r="W243" t="s">
        <v>363</v>
      </c>
      <c r="X243" t="s">
        <v>330</v>
      </c>
      <c r="Y243" t="s">
        <v>331</v>
      </c>
      <c r="Z243">
        <v>86860101315821</v>
      </c>
    </row>
    <row r="244" spans="1:26" x14ac:dyDescent="0.2">
      <c r="A244">
        <v>242</v>
      </c>
      <c r="B244">
        <v>243</v>
      </c>
      <c r="C244" s="1">
        <v>44503.558877314812</v>
      </c>
      <c r="D244">
        <v>99800</v>
      </c>
      <c r="E244">
        <v>0</v>
      </c>
      <c r="F244">
        <f t="shared" si="3"/>
        <v>99800</v>
      </c>
      <c r="G244">
        <v>106157536</v>
      </c>
      <c r="H244" t="s">
        <v>264</v>
      </c>
      <c r="I244" t="s">
        <v>328</v>
      </c>
      <c r="J244" t="s">
        <v>48</v>
      </c>
      <c r="K244" t="s">
        <v>31</v>
      </c>
      <c r="L244">
        <v>0</v>
      </c>
      <c r="N244" t="s">
        <v>329</v>
      </c>
      <c r="O244">
        <v>56101862101031</v>
      </c>
      <c r="P244">
        <v>1</v>
      </c>
      <c r="Q244" s="1">
        <v>44525.720231481479</v>
      </c>
      <c r="R244">
        <v>109000</v>
      </c>
      <c r="S244" t="s">
        <v>48</v>
      </c>
      <c r="T244" t="s">
        <v>328</v>
      </c>
      <c r="U244" t="s">
        <v>36</v>
      </c>
      <c r="V244" t="s">
        <v>100</v>
      </c>
      <c r="W244" t="s">
        <v>329</v>
      </c>
      <c r="X244" t="s">
        <v>330</v>
      </c>
      <c r="Y244" t="s">
        <v>331</v>
      </c>
      <c r="Z244">
        <v>56101862101031</v>
      </c>
    </row>
    <row r="245" spans="1:26" x14ac:dyDescent="0.2">
      <c r="A245">
        <v>243</v>
      </c>
      <c r="B245">
        <v>244</v>
      </c>
      <c r="C245" s="1">
        <v>44503.558680555558</v>
      </c>
      <c r="D245">
        <v>0</v>
      </c>
      <c r="E245">
        <v>2293105</v>
      </c>
      <c r="F245">
        <f t="shared" si="3"/>
        <v>-2293105</v>
      </c>
      <c r="G245">
        <v>106257336</v>
      </c>
      <c r="H245" t="s">
        <v>24</v>
      </c>
      <c r="J245" t="s">
        <v>25</v>
      </c>
      <c r="K245" t="s">
        <v>26</v>
      </c>
      <c r="L245">
        <v>0</v>
      </c>
      <c r="N245" t="s">
        <v>27</v>
      </c>
      <c r="O245" t="s">
        <v>28</v>
      </c>
      <c r="Y245" t="s">
        <v>98</v>
      </c>
    </row>
    <row r="246" spans="1:26" x14ac:dyDescent="0.2">
      <c r="A246">
        <v>244</v>
      </c>
      <c r="B246">
        <v>245</v>
      </c>
      <c r="C246" s="1">
        <v>44503.489652777775</v>
      </c>
      <c r="D246">
        <v>331350</v>
      </c>
      <c r="E246">
        <v>0</v>
      </c>
      <c r="F246">
        <f t="shared" si="3"/>
        <v>331350</v>
      </c>
      <c r="G246">
        <v>103964231</v>
      </c>
      <c r="H246" t="s">
        <v>265</v>
      </c>
      <c r="I246">
        <v>86860101315821</v>
      </c>
      <c r="J246" t="s">
        <v>30</v>
      </c>
      <c r="K246" t="s">
        <v>31</v>
      </c>
      <c r="L246">
        <v>0</v>
      </c>
      <c r="N246" t="s">
        <v>363</v>
      </c>
      <c r="O246">
        <v>86860101315821</v>
      </c>
      <c r="P246">
        <v>51</v>
      </c>
      <c r="Q246" s="1">
        <v>44515.628888888888</v>
      </c>
      <c r="R246">
        <v>299670</v>
      </c>
      <c r="S246" t="s">
        <v>30</v>
      </c>
      <c r="T246">
        <v>86860101315821</v>
      </c>
      <c r="U246" t="s">
        <v>36</v>
      </c>
      <c r="V246" t="s">
        <v>145</v>
      </c>
      <c r="W246" t="s">
        <v>363</v>
      </c>
      <c r="X246" t="s">
        <v>330</v>
      </c>
      <c r="Y246" t="s">
        <v>331</v>
      </c>
      <c r="Z246">
        <v>86860101315821</v>
      </c>
    </row>
    <row r="247" spans="1:26" x14ac:dyDescent="0.2">
      <c r="A247">
        <v>245</v>
      </c>
      <c r="B247">
        <v>246</v>
      </c>
      <c r="C247" s="1">
        <v>44503.486087962963</v>
      </c>
      <c r="D247">
        <v>464340</v>
      </c>
      <c r="E247">
        <v>0</v>
      </c>
      <c r="F247">
        <f t="shared" si="3"/>
        <v>464340</v>
      </c>
      <c r="G247">
        <v>104295581</v>
      </c>
      <c r="H247" t="s">
        <v>266</v>
      </c>
      <c r="I247">
        <v>1002354856735</v>
      </c>
      <c r="J247" t="s">
        <v>63</v>
      </c>
      <c r="K247" t="s">
        <v>31</v>
      </c>
      <c r="L247">
        <v>0</v>
      </c>
      <c r="N247" t="s">
        <v>319</v>
      </c>
      <c r="O247">
        <v>1002354856735</v>
      </c>
      <c r="P247">
        <v>47</v>
      </c>
      <c r="Q247" s="1">
        <v>44516.527222222219</v>
      </c>
      <c r="R247">
        <v>230670</v>
      </c>
      <c r="S247" t="s">
        <v>63</v>
      </c>
      <c r="T247">
        <v>1002354856735</v>
      </c>
      <c r="U247" t="s">
        <v>36</v>
      </c>
      <c r="V247" t="s">
        <v>141</v>
      </c>
      <c r="W247" t="s">
        <v>319</v>
      </c>
      <c r="X247" t="s">
        <v>330</v>
      </c>
      <c r="Y247" t="s">
        <v>331</v>
      </c>
      <c r="Z247">
        <v>1002354856735</v>
      </c>
    </row>
    <row r="248" spans="1:26" x14ac:dyDescent="0.2">
      <c r="A248">
        <v>246</v>
      </c>
      <c r="B248">
        <v>247</v>
      </c>
      <c r="C248" s="1">
        <v>44503.465405092589</v>
      </c>
      <c r="D248">
        <v>309900</v>
      </c>
      <c r="E248">
        <v>0</v>
      </c>
      <c r="F248">
        <f t="shared" si="3"/>
        <v>309900</v>
      </c>
      <c r="G248">
        <v>104759921</v>
      </c>
      <c r="H248" t="s">
        <v>267</v>
      </c>
      <c r="I248" t="s">
        <v>406</v>
      </c>
      <c r="K248" t="s">
        <v>31</v>
      </c>
      <c r="L248">
        <v>0</v>
      </c>
      <c r="O248">
        <v>5000696497013</v>
      </c>
      <c r="P248">
        <v>177</v>
      </c>
      <c r="Q248" s="1">
        <v>44503.465405092589</v>
      </c>
      <c r="R248">
        <v>309900</v>
      </c>
      <c r="S248" t="s">
        <v>48</v>
      </c>
      <c r="T248" t="s">
        <v>406</v>
      </c>
      <c r="U248" t="s">
        <v>36</v>
      </c>
      <c r="V248" t="s">
        <v>267</v>
      </c>
      <c r="W248" t="s">
        <v>308</v>
      </c>
      <c r="X248" t="s">
        <v>330</v>
      </c>
      <c r="Y248" t="s">
        <v>336</v>
      </c>
      <c r="Z248">
        <v>5000696497013</v>
      </c>
    </row>
    <row r="249" spans="1:26" x14ac:dyDescent="0.2">
      <c r="A249">
        <v>247</v>
      </c>
      <c r="B249">
        <v>248</v>
      </c>
      <c r="C249" s="1">
        <v>44502.989953703705</v>
      </c>
      <c r="D249">
        <v>97350</v>
      </c>
      <c r="E249">
        <v>0</v>
      </c>
      <c r="F249">
        <f t="shared" si="3"/>
        <v>97350</v>
      </c>
      <c r="G249">
        <v>105069821</v>
      </c>
      <c r="H249" t="s">
        <v>268</v>
      </c>
      <c r="I249">
        <v>67070104242864</v>
      </c>
      <c r="J249" t="s">
        <v>30</v>
      </c>
      <c r="K249" t="s">
        <v>31</v>
      </c>
      <c r="L249">
        <v>0</v>
      </c>
      <c r="N249" t="s">
        <v>401</v>
      </c>
      <c r="O249">
        <v>67070104242864</v>
      </c>
      <c r="P249">
        <v>178</v>
      </c>
      <c r="Q249" s="1">
        <v>44502.989953703705</v>
      </c>
      <c r="R249">
        <v>97350</v>
      </c>
      <c r="S249" t="s">
        <v>30</v>
      </c>
      <c r="T249">
        <v>67070104242864</v>
      </c>
      <c r="U249" t="s">
        <v>36</v>
      </c>
      <c r="V249" t="s">
        <v>268</v>
      </c>
      <c r="W249" t="s">
        <v>401</v>
      </c>
      <c r="X249" t="s">
        <v>330</v>
      </c>
      <c r="Y249" t="s">
        <v>331</v>
      </c>
      <c r="Z249">
        <v>67070104242864</v>
      </c>
    </row>
    <row r="250" spans="1:26" x14ac:dyDescent="0.2">
      <c r="A250">
        <v>248</v>
      </c>
      <c r="B250">
        <v>249</v>
      </c>
      <c r="C250" s="1">
        <v>44502.985474537039</v>
      </c>
      <c r="D250">
        <v>295600</v>
      </c>
      <c r="E250">
        <v>0</v>
      </c>
      <c r="F250">
        <f t="shared" si="3"/>
        <v>295600</v>
      </c>
      <c r="G250">
        <v>105167171</v>
      </c>
      <c r="H250" t="s">
        <v>269</v>
      </c>
      <c r="I250">
        <v>1002249432218</v>
      </c>
      <c r="J250" t="s">
        <v>63</v>
      </c>
      <c r="K250" t="s">
        <v>31</v>
      </c>
      <c r="L250">
        <v>0</v>
      </c>
      <c r="N250" t="s">
        <v>62</v>
      </c>
      <c r="O250">
        <v>1002249432218</v>
      </c>
      <c r="P250">
        <v>73</v>
      </c>
      <c r="Q250" s="1">
        <v>44512.594502314816</v>
      </c>
      <c r="R250">
        <v>577500</v>
      </c>
      <c r="S250" t="s">
        <v>63</v>
      </c>
      <c r="T250">
        <v>1002249432218</v>
      </c>
      <c r="U250" t="s">
        <v>36</v>
      </c>
      <c r="V250" t="s">
        <v>167</v>
      </c>
      <c r="W250" t="s">
        <v>62</v>
      </c>
      <c r="X250" t="s">
        <v>330</v>
      </c>
      <c r="Y250" t="s">
        <v>331</v>
      </c>
      <c r="Z250">
        <v>1002249432218</v>
      </c>
    </row>
    <row r="251" spans="1:26" x14ac:dyDescent="0.2">
      <c r="A251">
        <v>249</v>
      </c>
      <c r="B251">
        <v>250</v>
      </c>
      <c r="C251" s="1">
        <v>44502.98165509259</v>
      </c>
      <c r="D251">
        <v>233670</v>
      </c>
      <c r="E251">
        <v>0</v>
      </c>
      <c r="F251">
        <f t="shared" si="3"/>
        <v>233670</v>
      </c>
      <c r="G251">
        <v>105462771</v>
      </c>
      <c r="H251" t="s">
        <v>270</v>
      </c>
      <c r="I251">
        <v>86860101315821</v>
      </c>
      <c r="J251" t="s">
        <v>30</v>
      </c>
      <c r="K251" t="s">
        <v>31</v>
      </c>
      <c r="L251">
        <v>0</v>
      </c>
      <c r="N251" t="s">
        <v>363</v>
      </c>
      <c r="O251">
        <v>86860101315821</v>
      </c>
      <c r="P251">
        <v>51</v>
      </c>
      <c r="Q251" s="1">
        <v>44515.628888888888</v>
      </c>
      <c r="R251">
        <v>299670</v>
      </c>
      <c r="S251" t="s">
        <v>30</v>
      </c>
      <c r="T251">
        <v>86860101315821</v>
      </c>
      <c r="U251" t="s">
        <v>36</v>
      </c>
      <c r="V251" t="s">
        <v>145</v>
      </c>
      <c r="W251" t="s">
        <v>363</v>
      </c>
      <c r="X251" t="s">
        <v>330</v>
      </c>
      <c r="Y251" t="s">
        <v>331</v>
      </c>
      <c r="Z251">
        <v>86860101315821</v>
      </c>
    </row>
    <row r="252" spans="1:26" x14ac:dyDescent="0.2">
      <c r="A252">
        <v>250</v>
      </c>
      <c r="B252">
        <v>251</v>
      </c>
      <c r="C252" s="1">
        <v>44502.976539351854</v>
      </c>
      <c r="D252">
        <v>303300</v>
      </c>
      <c r="E252">
        <v>0</v>
      </c>
      <c r="F252">
        <f t="shared" si="3"/>
        <v>303300</v>
      </c>
      <c r="G252">
        <v>105696441</v>
      </c>
      <c r="H252" t="s">
        <v>271</v>
      </c>
      <c r="I252">
        <v>1002354856735</v>
      </c>
      <c r="J252" t="s">
        <v>63</v>
      </c>
      <c r="K252" t="s">
        <v>31</v>
      </c>
      <c r="L252">
        <v>0</v>
      </c>
      <c r="N252" t="s">
        <v>319</v>
      </c>
      <c r="O252">
        <v>1002354856735</v>
      </c>
      <c r="P252">
        <v>47</v>
      </c>
      <c r="Q252" s="1">
        <v>44516.527222222219</v>
      </c>
      <c r="R252">
        <v>230670</v>
      </c>
      <c r="S252" t="s">
        <v>63</v>
      </c>
      <c r="T252">
        <v>1002354856735</v>
      </c>
      <c r="U252" t="s">
        <v>36</v>
      </c>
      <c r="V252" t="s">
        <v>141</v>
      </c>
      <c r="W252" t="s">
        <v>319</v>
      </c>
      <c r="X252" t="s">
        <v>330</v>
      </c>
      <c r="Y252" t="s">
        <v>331</v>
      </c>
      <c r="Z252">
        <v>1002354856735</v>
      </c>
    </row>
    <row r="253" spans="1:26" x14ac:dyDescent="0.2">
      <c r="A253">
        <v>251</v>
      </c>
      <c r="B253">
        <v>252</v>
      </c>
      <c r="C253" s="1">
        <v>44502.955671296295</v>
      </c>
      <c r="D253">
        <v>93750</v>
      </c>
      <c r="E253">
        <v>0</v>
      </c>
      <c r="F253">
        <f t="shared" si="3"/>
        <v>93750</v>
      </c>
      <c r="G253">
        <v>105999741</v>
      </c>
      <c r="H253" t="s">
        <v>272</v>
      </c>
      <c r="I253">
        <v>59600204109183</v>
      </c>
      <c r="J253" t="s">
        <v>30</v>
      </c>
      <c r="K253" t="s">
        <v>31</v>
      </c>
      <c r="L253">
        <v>0</v>
      </c>
      <c r="N253" t="s">
        <v>77</v>
      </c>
      <c r="O253">
        <v>59600204109183</v>
      </c>
      <c r="P253">
        <v>123</v>
      </c>
      <c r="Q253" s="1">
        <v>44508.623900462961</v>
      </c>
      <c r="R253">
        <v>130350</v>
      </c>
      <c r="S253" t="s">
        <v>30</v>
      </c>
      <c r="T253">
        <v>59600204109183</v>
      </c>
      <c r="U253" t="s">
        <v>36</v>
      </c>
      <c r="V253" t="s">
        <v>216</v>
      </c>
      <c r="W253" t="s">
        <v>77</v>
      </c>
      <c r="X253" t="s">
        <v>330</v>
      </c>
      <c r="Y253" t="s">
        <v>331</v>
      </c>
      <c r="Z253">
        <v>59600204109183</v>
      </c>
    </row>
    <row r="254" spans="1:26" x14ac:dyDescent="0.2">
      <c r="A254">
        <v>252</v>
      </c>
      <c r="B254">
        <v>253</v>
      </c>
      <c r="C254" s="1">
        <v>44502.948263888888</v>
      </c>
      <c r="D254">
        <v>73950</v>
      </c>
      <c r="E254">
        <v>0</v>
      </c>
      <c r="F254">
        <f t="shared" si="3"/>
        <v>73950</v>
      </c>
      <c r="G254">
        <v>106093491</v>
      </c>
      <c r="H254" t="s">
        <v>273</v>
      </c>
      <c r="I254">
        <v>59600204109183</v>
      </c>
      <c r="J254" t="s">
        <v>30</v>
      </c>
      <c r="K254" t="s">
        <v>31</v>
      </c>
      <c r="L254">
        <v>0</v>
      </c>
      <c r="N254" t="s">
        <v>77</v>
      </c>
      <c r="O254">
        <v>59600204109183</v>
      </c>
      <c r="P254">
        <v>123</v>
      </c>
      <c r="Q254" s="1">
        <v>44508.623900462961</v>
      </c>
      <c r="R254">
        <v>130350</v>
      </c>
      <c r="S254" t="s">
        <v>30</v>
      </c>
      <c r="T254">
        <v>59600204109183</v>
      </c>
      <c r="U254" t="s">
        <v>36</v>
      </c>
      <c r="V254" t="s">
        <v>216</v>
      </c>
      <c r="W254" t="s">
        <v>77</v>
      </c>
      <c r="X254" t="s">
        <v>330</v>
      </c>
      <c r="Y254" t="s">
        <v>331</v>
      </c>
      <c r="Z254">
        <v>59600204109183</v>
      </c>
    </row>
    <row r="255" spans="1:26" x14ac:dyDescent="0.2">
      <c r="A255">
        <v>253</v>
      </c>
      <c r="B255">
        <v>254</v>
      </c>
      <c r="C255" s="1">
        <v>44502.829351851855</v>
      </c>
      <c r="D255">
        <v>150150</v>
      </c>
      <c r="E255">
        <v>0</v>
      </c>
      <c r="F255">
        <f t="shared" si="3"/>
        <v>150150</v>
      </c>
      <c r="G255">
        <v>106167441</v>
      </c>
      <c r="H255" t="s">
        <v>274</v>
      </c>
      <c r="I255">
        <v>59600204109183</v>
      </c>
      <c r="J255" t="s">
        <v>30</v>
      </c>
      <c r="K255" t="s">
        <v>31</v>
      </c>
      <c r="L255">
        <v>0</v>
      </c>
      <c r="N255" t="s">
        <v>77</v>
      </c>
      <c r="O255">
        <v>59600204109183</v>
      </c>
      <c r="P255">
        <v>123</v>
      </c>
      <c r="Q255" s="1">
        <v>44508.623900462961</v>
      </c>
      <c r="R255">
        <v>130350</v>
      </c>
      <c r="S255" t="s">
        <v>30</v>
      </c>
      <c r="T255">
        <v>59600204109183</v>
      </c>
      <c r="U255" t="s">
        <v>36</v>
      </c>
      <c r="V255" t="s">
        <v>216</v>
      </c>
      <c r="W255" t="s">
        <v>77</v>
      </c>
      <c r="X255" t="s">
        <v>330</v>
      </c>
      <c r="Y255" t="s">
        <v>331</v>
      </c>
      <c r="Z255">
        <v>59600204109183</v>
      </c>
    </row>
    <row r="256" spans="1:26" x14ac:dyDescent="0.2">
      <c r="A256">
        <v>254</v>
      </c>
      <c r="B256">
        <v>255</v>
      </c>
      <c r="C256" s="1">
        <v>44502.823240740741</v>
      </c>
      <c r="D256">
        <v>93750</v>
      </c>
      <c r="E256">
        <v>0</v>
      </c>
      <c r="F256">
        <f t="shared" si="3"/>
        <v>93750</v>
      </c>
      <c r="G256">
        <v>106317591</v>
      </c>
      <c r="H256" t="s">
        <v>275</v>
      </c>
      <c r="I256">
        <v>59600204109183</v>
      </c>
      <c r="J256" t="s">
        <v>30</v>
      </c>
      <c r="K256" t="s">
        <v>31</v>
      </c>
      <c r="L256">
        <v>0</v>
      </c>
      <c r="N256" t="s">
        <v>77</v>
      </c>
      <c r="O256">
        <v>59600204109183</v>
      </c>
      <c r="P256">
        <v>123</v>
      </c>
      <c r="Q256" s="1">
        <v>44508.623900462961</v>
      </c>
      <c r="R256">
        <v>130350</v>
      </c>
      <c r="S256" t="s">
        <v>30</v>
      </c>
      <c r="T256">
        <v>59600204109183</v>
      </c>
      <c r="U256" t="s">
        <v>36</v>
      </c>
      <c r="V256" t="s">
        <v>216</v>
      </c>
      <c r="W256" t="s">
        <v>77</v>
      </c>
      <c r="X256" t="s">
        <v>330</v>
      </c>
      <c r="Y256" t="s">
        <v>331</v>
      </c>
      <c r="Z256">
        <v>59600204109183</v>
      </c>
    </row>
    <row r="257" spans="1:26" x14ac:dyDescent="0.2">
      <c r="A257">
        <v>255</v>
      </c>
      <c r="B257">
        <v>256</v>
      </c>
      <c r="C257" s="1">
        <v>44502.819479166668</v>
      </c>
      <c r="D257">
        <v>641000</v>
      </c>
      <c r="E257">
        <v>0</v>
      </c>
      <c r="F257">
        <f t="shared" si="3"/>
        <v>641000</v>
      </c>
      <c r="G257">
        <v>106411341</v>
      </c>
      <c r="H257" t="s">
        <v>276</v>
      </c>
      <c r="I257" t="s">
        <v>407</v>
      </c>
      <c r="J257" t="s">
        <v>48</v>
      </c>
      <c r="K257" t="s">
        <v>31</v>
      </c>
      <c r="L257">
        <v>0</v>
      </c>
      <c r="N257" t="s">
        <v>408</v>
      </c>
      <c r="O257">
        <v>54102812602025</v>
      </c>
      <c r="P257">
        <v>186</v>
      </c>
      <c r="Q257" s="1">
        <v>44502.819479166668</v>
      </c>
      <c r="R257">
        <v>641000</v>
      </c>
      <c r="S257" t="s">
        <v>48</v>
      </c>
      <c r="T257" t="s">
        <v>407</v>
      </c>
      <c r="U257" t="s">
        <v>36</v>
      </c>
      <c r="V257" t="s">
        <v>276</v>
      </c>
      <c r="W257" t="s">
        <v>408</v>
      </c>
      <c r="X257" t="s">
        <v>330</v>
      </c>
      <c r="Y257" t="s">
        <v>331</v>
      </c>
      <c r="Z257">
        <v>54102812602025</v>
      </c>
    </row>
    <row r="258" spans="1:26" x14ac:dyDescent="0.2">
      <c r="A258">
        <v>256</v>
      </c>
      <c r="B258">
        <v>257</v>
      </c>
      <c r="C258" s="1">
        <v>44502.814189814817</v>
      </c>
      <c r="D258">
        <v>233670</v>
      </c>
      <c r="E258">
        <v>0</v>
      </c>
      <c r="F258">
        <f t="shared" si="3"/>
        <v>233670</v>
      </c>
      <c r="G258">
        <v>107052341</v>
      </c>
      <c r="H258" t="s">
        <v>277</v>
      </c>
      <c r="I258">
        <v>1002354856735</v>
      </c>
      <c r="J258" t="s">
        <v>63</v>
      </c>
      <c r="K258" t="s">
        <v>31</v>
      </c>
      <c r="L258">
        <v>0</v>
      </c>
      <c r="N258" t="s">
        <v>319</v>
      </c>
      <c r="O258">
        <v>1002354856735</v>
      </c>
      <c r="P258">
        <v>47</v>
      </c>
      <c r="Q258" s="1">
        <v>44516.527222222219</v>
      </c>
      <c r="R258">
        <v>230670</v>
      </c>
      <c r="S258" t="s">
        <v>63</v>
      </c>
      <c r="T258">
        <v>1002354856735</v>
      </c>
      <c r="U258" t="s">
        <v>36</v>
      </c>
      <c r="V258" t="s">
        <v>141</v>
      </c>
      <c r="W258" t="s">
        <v>319</v>
      </c>
      <c r="X258" t="s">
        <v>330</v>
      </c>
      <c r="Y258" t="s">
        <v>331</v>
      </c>
      <c r="Z258">
        <v>1002354856735</v>
      </c>
    </row>
    <row r="259" spans="1:26" x14ac:dyDescent="0.2">
      <c r="A259">
        <v>257</v>
      </c>
      <c r="B259">
        <v>258</v>
      </c>
      <c r="C259" s="1">
        <v>44502.808645833335</v>
      </c>
      <c r="D259">
        <v>580500</v>
      </c>
      <c r="E259">
        <v>0</v>
      </c>
      <c r="F259">
        <f t="shared" ref="F259:F322" si="4">D259-E259</f>
        <v>580500</v>
      </c>
      <c r="G259">
        <v>107286011</v>
      </c>
      <c r="H259" t="s">
        <v>278</v>
      </c>
      <c r="I259">
        <v>23270104151904</v>
      </c>
      <c r="J259" t="s">
        <v>30</v>
      </c>
      <c r="K259" t="s">
        <v>31</v>
      </c>
      <c r="L259">
        <v>0</v>
      </c>
      <c r="N259" t="s">
        <v>318</v>
      </c>
      <c r="O259">
        <v>23270104151904</v>
      </c>
      <c r="P259">
        <v>188</v>
      </c>
      <c r="Q259" s="1">
        <v>44502.808645833335</v>
      </c>
      <c r="R259">
        <v>580500</v>
      </c>
      <c r="S259" t="s">
        <v>30</v>
      </c>
      <c r="T259">
        <v>23270104151904</v>
      </c>
      <c r="U259" t="s">
        <v>36</v>
      </c>
      <c r="V259" t="s">
        <v>278</v>
      </c>
      <c r="W259" t="s">
        <v>318</v>
      </c>
      <c r="X259" t="s">
        <v>330</v>
      </c>
      <c r="Y259" t="s">
        <v>331</v>
      </c>
      <c r="Z259">
        <v>23270104151904</v>
      </c>
    </row>
    <row r="260" spans="1:26" x14ac:dyDescent="0.2">
      <c r="A260">
        <v>258</v>
      </c>
      <c r="B260">
        <v>259</v>
      </c>
      <c r="C260" s="1">
        <v>44502.803831018522</v>
      </c>
      <c r="D260">
        <v>109000</v>
      </c>
      <c r="E260">
        <v>0</v>
      </c>
      <c r="F260">
        <f t="shared" si="4"/>
        <v>109000</v>
      </c>
      <c r="G260">
        <v>107866511</v>
      </c>
      <c r="H260" t="s">
        <v>279</v>
      </c>
      <c r="I260" t="s">
        <v>328</v>
      </c>
      <c r="J260" t="s">
        <v>48</v>
      </c>
      <c r="K260" t="s">
        <v>31</v>
      </c>
      <c r="L260">
        <v>0</v>
      </c>
      <c r="N260" t="s">
        <v>329</v>
      </c>
      <c r="O260">
        <v>56101862101031</v>
      </c>
      <c r="P260">
        <v>1</v>
      </c>
      <c r="Q260" s="1">
        <v>44525.720231481479</v>
      </c>
      <c r="R260">
        <v>109000</v>
      </c>
      <c r="S260" t="s">
        <v>48</v>
      </c>
      <c r="T260" t="s">
        <v>328</v>
      </c>
      <c r="U260" t="s">
        <v>36</v>
      </c>
      <c r="V260" t="s">
        <v>100</v>
      </c>
      <c r="W260" t="s">
        <v>329</v>
      </c>
      <c r="X260" t="s">
        <v>330</v>
      </c>
      <c r="Y260" t="s">
        <v>331</v>
      </c>
      <c r="Z260">
        <v>56101862101031</v>
      </c>
    </row>
    <row r="261" spans="1:26" x14ac:dyDescent="0.2">
      <c r="A261">
        <v>259</v>
      </c>
      <c r="B261">
        <v>260</v>
      </c>
      <c r="C261" s="1">
        <v>44502.769131944442</v>
      </c>
      <c r="D261">
        <v>74700</v>
      </c>
      <c r="E261">
        <v>0</v>
      </c>
      <c r="F261">
        <f t="shared" si="4"/>
        <v>74700</v>
      </c>
      <c r="G261">
        <v>107975511</v>
      </c>
      <c r="H261" t="s">
        <v>280</v>
      </c>
      <c r="I261" t="s">
        <v>409</v>
      </c>
      <c r="K261" t="s">
        <v>31</v>
      </c>
      <c r="L261">
        <v>0</v>
      </c>
      <c r="O261">
        <v>7500462397664</v>
      </c>
      <c r="P261">
        <v>190</v>
      </c>
      <c r="Q261" s="1">
        <v>44502.769131944442</v>
      </c>
      <c r="R261">
        <v>74700</v>
      </c>
      <c r="S261" t="s">
        <v>48</v>
      </c>
      <c r="T261" t="s">
        <v>409</v>
      </c>
      <c r="U261" t="s">
        <v>36</v>
      </c>
      <c r="V261" t="s">
        <v>280</v>
      </c>
      <c r="W261" t="s">
        <v>52</v>
      </c>
      <c r="X261" t="s">
        <v>330</v>
      </c>
      <c r="Y261" t="s">
        <v>336</v>
      </c>
      <c r="Z261">
        <v>7500462397664</v>
      </c>
    </row>
    <row r="262" spans="1:26" hidden="1" x14ac:dyDescent="0.2">
      <c r="A262">
        <v>260</v>
      </c>
      <c r="B262">
        <v>261</v>
      </c>
      <c r="C262" s="1">
        <v>44502.704398148147</v>
      </c>
      <c r="D262">
        <v>6534000</v>
      </c>
      <c r="E262">
        <v>0</v>
      </c>
      <c r="F262">
        <f t="shared" si="4"/>
        <v>6534000</v>
      </c>
      <c r="G262">
        <v>108050211</v>
      </c>
      <c r="H262" t="s">
        <v>281</v>
      </c>
      <c r="I262" t="s">
        <v>410</v>
      </c>
      <c r="J262" t="s">
        <v>48</v>
      </c>
      <c r="K262" t="s">
        <v>35</v>
      </c>
      <c r="L262">
        <v>0</v>
      </c>
      <c r="N262" t="s">
        <v>411</v>
      </c>
      <c r="O262">
        <v>5909240601097</v>
      </c>
      <c r="P262">
        <v>191</v>
      </c>
      <c r="Q262" s="1">
        <v>44502.704398148147</v>
      </c>
      <c r="R262">
        <v>6534000</v>
      </c>
      <c r="S262" t="s">
        <v>48</v>
      </c>
      <c r="T262" t="s">
        <v>410</v>
      </c>
      <c r="U262" t="s">
        <v>325</v>
      </c>
      <c r="V262" t="s">
        <v>281</v>
      </c>
      <c r="W262" t="s">
        <v>138</v>
      </c>
      <c r="X262" t="s">
        <v>362</v>
      </c>
      <c r="Y262" t="s">
        <v>327</v>
      </c>
      <c r="Z262">
        <v>5909240601097</v>
      </c>
    </row>
    <row r="263" spans="1:26" hidden="1" x14ac:dyDescent="0.2">
      <c r="A263">
        <v>261</v>
      </c>
      <c r="B263">
        <v>262</v>
      </c>
      <c r="C263" s="1">
        <v>44502.680266203701</v>
      </c>
      <c r="D263">
        <v>4400</v>
      </c>
      <c r="E263">
        <v>0</v>
      </c>
      <c r="F263">
        <f t="shared" si="4"/>
        <v>4400</v>
      </c>
      <c r="G263">
        <v>114584211</v>
      </c>
      <c r="H263" t="s">
        <v>78</v>
      </c>
      <c r="K263" t="s">
        <v>35</v>
      </c>
      <c r="L263">
        <v>0</v>
      </c>
      <c r="O263" t="s">
        <v>28</v>
      </c>
      <c r="Y263" t="s">
        <v>412</v>
      </c>
    </row>
    <row r="264" spans="1:26" hidden="1" x14ac:dyDescent="0.2">
      <c r="A264">
        <v>262</v>
      </c>
      <c r="B264">
        <v>263</v>
      </c>
      <c r="C264" s="1">
        <v>44502.678090277775</v>
      </c>
      <c r="D264">
        <v>4400</v>
      </c>
      <c r="E264">
        <v>0</v>
      </c>
      <c r="F264">
        <f t="shared" si="4"/>
        <v>4400</v>
      </c>
      <c r="G264">
        <v>114588611</v>
      </c>
      <c r="H264" t="s">
        <v>78</v>
      </c>
      <c r="K264" t="s">
        <v>35</v>
      </c>
      <c r="L264">
        <v>0</v>
      </c>
      <c r="O264" t="s">
        <v>28</v>
      </c>
      <c r="Y264" t="s">
        <v>412</v>
      </c>
    </row>
    <row r="265" spans="1:26" hidden="1" x14ac:dyDescent="0.2">
      <c r="A265">
        <v>263</v>
      </c>
      <c r="B265">
        <v>264</v>
      </c>
      <c r="C265" s="1">
        <v>44502.670925925922</v>
      </c>
      <c r="D265">
        <v>4400</v>
      </c>
      <c r="E265">
        <v>0</v>
      </c>
      <c r="F265">
        <f t="shared" si="4"/>
        <v>4400</v>
      </c>
      <c r="G265">
        <v>114593011</v>
      </c>
      <c r="H265" t="s">
        <v>78</v>
      </c>
      <c r="K265" t="s">
        <v>35</v>
      </c>
      <c r="L265">
        <v>0</v>
      </c>
      <c r="O265" t="s">
        <v>28</v>
      </c>
      <c r="Y265" t="s">
        <v>412</v>
      </c>
    </row>
    <row r="266" spans="1:26" x14ac:dyDescent="0.2">
      <c r="A266">
        <v>264</v>
      </c>
      <c r="B266">
        <v>265</v>
      </c>
      <c r="C266" s="1">
        <v>44502.647928240738</v>
      </c>
      <c r="D266">
        <v>200670</v>
      </c>
      <c r="E266">
        <v>0</v>
      </c>
      <c r="F266">
        <f t="shared" si="4"/>
        <v>200670</v>
      </c>
      <c r="G266">
        <v>114597411</v>
      </c>
      <c r="H266" t="s">
        <v>282</v>
      </c>
      <c r="I266">
        <v>59600204109183</v>
      </c>
      <c r="J266" t="s">
        <v>30</v>
      </c>
      <c r="K266" t="s">
        <v>31</v>
      </c>
      <c r="L266">
        <v>0</v>
      </c>
      <c r="N266" t="s">
        <v>77</v>
      </c>
      <c r="O266">
        <v>59600204109183</v>
      </c>
      <c r="P266">
        <v>123</v>
      </c>
      <c r="Q266" s="1">
        <v>44508.623900462961</v>
      </c>
      <c r="R266">
        <v>130350</v>
      </c>
      <c r="S266" t="s">
        <v>30</v>
      </c>
      <c r="T266">
        <v>59600204109183</v>
      </c>
      <c r="U266" t="s">
        <v>36</v>
      </c>
      <c r="V266" t="s">
        <v>216</v>
      </c>
      <c r="W266" t="s">
        <v>77</v>
      </c>
      <c r="X266" t="s">
        <v>330</v>
      </c>
      <c r="Y266" t="s">
        <v>331</v>
      </c>
      <c r="Z266">
        <v>59600204109183</v>
      </c>
    </row>
    <row r="267" spans="1:26" x14ac:dyDescent="0.2">
      <c r="A267">
        <v>265</v>
      </c>
      <c r="B267">
        <v>266</v>
      </c>
      <c r="C267" s="1">
        <v>44502.562754629631</v>
      </c>
      <c r="D267">
        <v>0</v>
      </c>
      <c r="E267">
        <v>8202722</v>
      </c>
      <c r="F267">
        <f t="shared" si="4"/>
        <v>-8202722</v>
      </c>
      <c r="G267">
        <v>114798081</v>
      </c>
      <c r="H267" t="s">
        <v>24</v>
      </c>
      <c r="J267" t="s">
        <v>25</v>
      </c>
      <c r="K267" t="s">
        <v>26</v>
      </c>
      <c r="L267">
        <v>0</v>
      </c>
      <c r="N267" t="s">
        <v>27</v>
      </c>
      <c r="O267" t="s">
        <v>28</v>
      </c>
      <c r="Y267" t="s">
        <v>98</v>
      </c>
    </row>
    <row r="268" spans="1:26" x14ac:dyDescent="0.2">
      <c r="A268">
        <v>266</v>
      </c>
      <c r="B268">
        <v>267</v>
      </c>
      <c r="C268" s="1">
        <v>44502.524733796294</v>
      </c>
      <c r="D268">
        <v>184024</v>
      </c>
      <c r="E268">
        <v>0</v>
      </c>
      <c r="F268">
        <f t="shared" si="4"/>
        <v>184024</v>
      </c>
      <c r="G268">
        <v>106595359</v>
      </c>
      <c r="H268" t="s">
        <v>283</v>
      </c>
      <c r="I268" t="s">
        <v>413</v>
      </c>
      <c r="K268" t="s">
        <v>31</v>
      </c>
      <c r="L268">
        <v>0</v>
      </c>
      <c r="O268">
        <v>48002895697234</v>
      </c>
      <c r="P268">
        <v>193</v>
      </c>
      <c r="Q268" s="1">
        <v>44502.524745370371</v>
      </c>
      <c r="R268">
        <v>184024</v>
      </c>
      <c r="S268" t="s">
        <v>48</v>
      </c>
      <c r="T268" t="s">
        <v>413</v>
      </c>
      <c r="U268" t="s">
        <v>36</v>
      </c>
      <c r="V268" t="s">
        <v>283</v>
      </c>
      <c r="W268" t="s">
        <v>313</v>
      </c>
      <c r="X268" t="s">
        <v>330</v>
      </c>
      <c r="Y268" t="s">
        <v>336</v>
      </c>
      <c r="Z268">
        <v>48002895697234</v>
      </c>
    </row>
    <row r="269" spans="1:26" x14ac:dyDescent="0.2">
      <c r="A269">
        <v>267</v>
      </c>
      <c r="B269">
        <v>268</v>
      </c>
      <c r="C269" s="1">
        <v>44502.489687499998</v>
      </c>
      <c r="D269">
        <v>61010</v>
      </c>
      <c r="E269">
        <v>0</v>
      </c>
      <c r="F269">
        <f t="shared" si="4"/>
        <v>61010</v>
      </c>
      <c r="G269">
        <v>106779383</v>
      </c>
      <c r="H269" t="s">
        <v>284</v>
      </c>
      <c r="I269" t="s">
        <v>414</v>
      </c>
      <c r="K269" t="s">
        <v>31</v>
      </c>
      <c r="L269">
        <v>0</v>
      </c>
      <c r="O269">
        <v>8201417697625</v>
      </c>
      <c r="P269">
        <v>194</v>
      </c>
      <c r="Q269" s="1">
        <v>44502.489699074074</v>
      </c>
      <c r="R269">
        <v>61010</v>
      </c>
      <c r="S269" t="s">
        <v>48</v>
      </c>
      <c r="T269" t="s">
        <v>414</v>
      </c>
      <c r="U269" t="s">
        <v>36</v>
      </c>
      <c r="V269" t="s">
        <v>284</v>
      </c>
      <c r="W269" t="s">
        <v>415</v>
      </c>
      <c r="X269" t="s">
        <v>330</v>
      </c>
      <c r="Y269" t="s">
        <v>336</v>
      </c>
      <c r="Z269">
        <v>8201417697625</v>
      </c>
    </row>
    <row r="270" spans="1:26" x14ac:dyDescent="0.2">
      <c r="A270">
        <v>268</v>
      </c>
      <c r="B270">
        <v>269</v>
      </c>
      <c r="C270" s="1">
        <v>44502.438657407409</v>
      </c>
      <c r="D270">
        <v>0</v>
      </c>
      <c r="E270">
        <v>1496016</v>
      </c>
      <c r="F270">
        <f t="shared" si="4"/>
        <v>-1496016</v>
      </c>
      <c r="G270">
        <v>106840393</v>
      </c>
      <c r="H270" t="s">
        <v>50</v>
      </c>
      <c r="J270" t="s">
        <v>37</v>
      </c>
      <c r="K270" t="s">
        <v>26</v>
      </c>
      <c r="L270">
        <v>0</v>
      </c>
      <c r="N270" t="s">
        <v>51</v>
      </c>
      <c r="O270" t="s">
        <v>28</v>
      </c>
      <c r="Y270" t="s">
        <v>98</v>
      </c>
    </row>
    <row r="271" spans="1:26" hidden="1" x14ac:dyDescent="0.2">
      <c r="A271">
        <v>269</v>
      </c>
      <c r="B271">
        <v>270</v>
      </c>
      <c r="C271" s="1">
        <v>44502.106585648151</v>
      </c>
      <c r="D271">
        <v>162</v>
      </c>
      <c r="E271">
        <v>0</v>
      </c>
      <c r="F271">
        <f t="shared" si="4"/>
        <v>162</v>
      </c>
      <c r="G271">
        <v>105344377</v>
      </c>
      <c r="H271" t="s">
        <v>79</v>
      </c>
      <c r="I271">
        <v>4198030667059960</v>
      </c>
      <c r="K271" t="s">
        <v>80</v>
      </c>
      <c r="L271">
        <v>0</v>
      </c>
      <c r="O271">
        <v>4198030667059960</v>
      </c>
      <c r="Y271" t="s">
        <v>416</v>
      </c>
    </row>
    <row r="272" spans="1:26" x14ac:dyDescent="0.2">
      <c r="A272">
        <v>270</v>
      </c>
      <c r="B272">
        <v>271</v>
      </c>
      <c r="C272" s="1">
        <v>44502.010277777779</v>
      </c>
      <c r="D272">
        <v>9500</v>
      </c>
      <c r="E272">
        <v>0</v>
      </c>
      <c r="F272">
        <f t="shared" si="4"/>
        <v>9500</v>
      </c>
      <c r="G272">
        <v>105344539</v>
      </c>
      <c r="H272" t="s">
        <v>285</v>
      </c>
      <c r="I272" t="s">
        <v>417</v>
      </c>
      <c r="K272" t="s">
        <v>31</v>
      </c>
      <c r="L272">
        <v>0</v>
      </c>
      <c r="O272">
        <v>48003157597431</v>
      </c>
      <c r="P272">
        <v>195</v>
      </c>
      <c r="Q272" s="1">
        <v>44502.010289351849</v>
      </c>
      <c r="R272">
        <v>9500</v>
      </c>
      <c r="S272" t="s">
        <v>48</v>
      </c>
      <c r="T272" t="s">
        <v>417</v>
      </c>
      <c r="U272" t="s">
        <v>36</v>
      </c>
      <c r="V272" t="s">
        <v>285</v>
      </c>
      <c r="W272" t="s">
        <v>66</v>
      </c>
      <c r="X272" t="s">
        <v>330</v>
      </c>
      <c r="Y272" t="s">
        <v>336</v>
      </c>
      <c r="Z272">
        <v>48003157597431</v>
      </c>
    </row>
    <row r="273" spans="1:26" x14ac:dyDescent="0.2">
      <c r="A273">
        <v>271</v>
      </c>
      <c r="B273">
        <v>272</v>
      </c>
      <c r="C273" s="1">
        <v>44501.943356481483</v>
      </c>
      <c r="D273">
        <v>232350</v>
      </c>
      <c r="E273">
        <v>0</v>
      </c>
      <c r="F273">
        <f t="shared" si="4"/>
        <v>232350</v>
      </c>
      <c r="G273">
        <v>105354039</v>
      </c>
      <c r="H273" t="s">
        <v>286</v>
      </c>
      <c r="I273">
        <v>23270104151904</v>
      </c>
      <c r="J273" t="s">
        <v>30</v>
      </c>
      <c r="K273" t="s">
        <v>31</v>
      </c>
      <c r="L273">
        <v>0</v>
      </c>
      <c r="N273" t="s">
        <v>318</v>
      </c>
      <c r="O273">
        <v>23270104151904</v>
      </c>
      <c r="P273">
        <v>188</v>
      </c>
      <c r="Q273" s="1">
        <v>44502.808645833335</v>
      </c>
      <c r="R273">
        <v>580500</v>
      </c>
      <c r="S273" t="s">
        <v>30</v>
      </c>
      <c r="T273">
        <v>23270104151904</v>
      </c>
      <c r="U273" t="s">
        <v>36</v>
      </c>
      <c r="V273" t="s">
        <v>278</v>
      </c>
      <c r="W273" t="s">
        <v>318</v>
      </c>
      <c r="X273" t="s">
        <v>330</v>
      </c>
      <c r="Y273" t="s">
        <v>331</v>
      </c>
      <c r="Z273">
        <v>23270104151904</v>
      </c>
    </row>
    <row r="274" spans="1:26" x14ac:dyDescent="0.2">
      <c r="A274">
        <v>272</v>
      </c>
      <c r="B274">
        <v>273</v>
      </c>
      <c r="C274" s="1">
        <v>44501.941990740743</v>
      </c>
      <c r="D274">
        <v>59000</v>
      </c>
      <c r="E274">
        <v>0</v>
      </c>
      <c r="F274">
        <f t="shared" si="4"/>
        <v>59000</v>
      </c>
      <c r="G274">
        <v>105586389</v>
      </c>
      <c r="H274" t="s">
        <v>285</v>
      </c>
      <c r="I274" t="s">
        <v>418</v>
      </c>
      <c r="K274" t="s">
        <v>31</v>
      </c>
      <c r="L274">
        <v>0</v>
      </c>
      <c r="O274">
        <v>48002955197181</v>
      </c>
      <c r="P274">
        <v>197</v>
      </c>
      <c r="Q274" s="1">
        <v>44501.942002314812</v>
      </c>
      <c r="R274">
        <v>59000</v>
      </c>
      <c r="S274" t="s">
        <v>48</v>
      </c>
      <c r="T274" t="s">
        <v>418</v>
      </c>
      <c r="U274" t="s">
        <v>87</v>
      </c>
      <c r="V274" t="s">
        <v>285</v>
      </c>
      <c r="W274" t="s">
        <v>66</v>
      </c>
      <c r="X274" t="s">
        <v>330</v>
      </c>
      <c r="Y274" t="s">
        <v>336</v>
      </c>
      <c r="Z274">
        <v>48002955197181</v>
      </c>
    </row>
    <row r="275" spans="1:26" x14ac:dyDescent="0.2">
      <c r="A275">
        <v>273</v>
      </c>
      <c r="B275">
        <v>274</v>
      </c>
      <c r="C275" s="1">
        <v>44501.90215277778</v>
      </c>
      <c r="D275">
        <v>209250</v>
      </c>
      <c r="E275">
        <v>0</v>
      </c>
      <c r="F275">
        <f t="shared" si="4"/>
        <v>209250</v>
      </c>
      <c r="G275">
        <v>105645389</v>
      </c>
      <c r="H275" t="s">
        <v>287</v>
      </c>
      <c r="I275">
        <v>3511141043443</v>
      </c>
      <c r="J275" t="s">
        <v>41</v>
      </c>
      <c r="K275" t="s">
        <v>31</v>
      </c>
      <c r="L275">
        <v>0</v>
      </c>
      <c r="N275" t="s">
        <v>74</v>
      </c>
      <c r="O275">
        <v>3511141043443</v>
      </c>
      <c r="P275">
        <v>62</v>
      </c>
      <c r="Q275" s="1">
        <v>44514.725115740737</v>
      </c>
      <c r="R275">
        <v>133350</v>
      </c>
      <c r="S275" t="s">
        <v>41</v>
      </c>
      <c r="T275">
        <v>3511141043443</v>
      </c>
      <c r="U275" t="s">
        <v>36</v>
      </c>
      <c r="V275" t="s">
        <v>156</v>
      </c>
      <c r="W275" t="s">
        <v>74</v>
      </c>
      <c r="X275" t="s">
        <v>330</v>
      </c>
      <c r="Y275" t="s">
        <v>331</v>
      </c>
      <c r="Z275">
        <v>3511141043443</v>
      </c>
    </row>
    <row r="276" spans="1:26" x14ac:dyDescent="0.2">
      <c r="A276">
        <v>274</v>
      </c>
      <c r="B276">
        <v>275</v>
      </c>
      <c r="C276" s="1">
        <v>44501.892013888886</v>
      </c>
      <c r="D276">
        <v>357000</v>
      </c>
      <c r="E276">
        <v>0</v>
      </c>
      <c r="F276">
        <f t="shared" si="4"/>
        <v>357000</v>
      </c>
      <c r="G276">
        <v>105854639</v>
      </c>
      <c r="H276" t="s">
        <v>288</v>
      </c>
      <c r="I276" t="s">
        <v>419</v>
      </c>
      <c r="K276" t="s">
        <v>31</v>
      </c>
      <c r="L276">
        <v>0</v>
      </c>
      <c r="O276">
        <v>7500686597371</v>
      </c>
      <c r="P276">
        <v>199</v>
      </c>
      <c r="Q276" s="1">
        <v>44501.892025462963</v>
      </c>
      <c r="R276">
        <v>357000</v>
      </c>
      <c r="S276" t="s">
        <v>48</v>
      </c>
      <c r="T276" t="s">
        <v>419</v>
      </c>
      <c r="U276" t="s">
        <v>87</v>
      </c>
      <c r="V276" t="s">
        <v>288</v>
      </c>
      <c r="W276" t="s">
        <v>73</v>
      </c>
      <c r="X276" t="s">
        <v>330</v>
      </c>
      <c r="Y276" t="s">
        <v>336</v>
      </c>
      <c r="Z276">
        <v>7500686597371</v>
      </c>
    </row>
    <row r="277" spans="1:26" x14ac:dyDescent="0.2">
      <c r="A277">
        <v>275</v>
      </c>
      <c r="B277">
        <v>276</v>
      </c>
      <c r="C277" s="1">
        <v>44501.75105324074</v>
      </c>
      <c r="D277">
        <v>232350</v>
      </c>
      <c r="E277">
        <v>0</v>
      </c>
      <c r="F277">
        <f t="shared" si="4"/>
        <v>232350</v>
      </c>
      <c r="G277">
        <v>106211639</v>
      </c>
      <c r="H277" t="s">
        <v>289</v>
      </c>
      <c r="I277">
        <v>1002354856735</v>
      </c>
      <c r="J277" t="s">
        <v>63</v>
      </c>
      <c r="K277" t="s">
        <v>31</v>
      </c>
      <c r="L277">
        <v>0</v>
      </c>
      <c r="N277" t="s">
        <v>319</v>
      </c>
      <c r="O277">
        <v>1002354856735</v>
      </c>
      <c r="P277">
        <v>47</v>
      </c>
      <c r="Q277" s="1">
        <v>44516.527222222219</v>
      </c>
      <c r="R277">
        <v>230670</v>
      </c>
      <c r="S277" t="s">
        <v>63</v>
      </c>
      <c r="T277">
        <v>1002354856735</v>
      </c>
      <c r="U277" t="s">
        <v>36</v>
      </c>
      <c r="V277" t="s">
        <v>141</v>
      </c>
      <c r="W277" t="s">
        <v>319</v>
      </c>
      <c r="X277" t="s">
        <v>330</v>
      </c>
      <c r="Y277" t="s">
        <v>331</v>
      </c>
      <c r="Z277">
        <v>1002354856735</v>
      </c>
    </row>
    <row r="278" spans="1:26" x14ac:dyDescent="0.2">
      <c r="A278">
        <v>276</v>
      </c>
      <c r="B278">
        <v>277</v>
      </c>
      <c r="C278" s="1">
        <v>44501.677048611113</v>
      </c>
      <c r="D278">
        <v>109000</v>
      </c>
      <c r="E278">
        <v>0</v>
      </c>
      <c r="F278">
        <f t="shared" si="4"/>
        <v>109000</v>
      </c>
      <c r="G278">
        <v>106443989</v>
      </c>
      <c r="H278" t="s">
        <v>290</v>
      </c>
      <c r="I278" t="s">
        <v>328</v>
      </c>
      <c r="J278" t="s">
        <v>48</v>
      </c>
      <c r="K278" t="s">
        <v>31</v>
      </c>
      <c r="L278">
        <v>0</v>
      </c>
      <c r="N278" t="s">
        <v>329</v>
      </c>
      <c r="O278">
        <v>56101862101031</v>
      </c>
      <c r="P278">
        <v>1</v>
      </c>
      <c r="Q278" s="1">
        <v>44525.720231481479</v>
      </c>
      <c r="R278">
        <v>109000</v>
      </c>
      <c r="S278" t="s">
        <v>48</v>
      </c>
      <c r="T278" t="s">
        <v>328</v>
      </c>
      <c r="U278" t="s">
        <v>36</v>
      </c>
      <c r="V278" t="s">
        <v>100</v>
      </c>
      <c r="W278" t="s">
        <v>329</v>
      </c>
      <c r="X278" t="s">
        <v>330</v>
      </c>
      <c r="Y278" t="s">
        <v>331</v>
      </c>
      <c r="Z278">
        <v>56101862101031</v>
      </c>
    </row>
    <row r="279" spans="1:26" x14ac:dyDescent="0.2">
      <c r="A279">
        <v>277</v>
      </c>
      <c r="B279">
        <v>278</v>
      </c>
      <c r="C279" s="1">
        <v>44501.56422453704</v>
      </c>
      <c r="D279">
        <v>59000</v>
      </c>
      <c r="E279">
        <v>0</v>
      </c>
      <c r="F279">
        <f t="shared" si="4"/>
        <v>59000</v>
      </c>
      <c r="G279">
        <v>106552989</v>
      </c>
      <c r="H279" t="s">
        <v>285</v>
      </c>
      <c r="I279" t="s">
        <v>420</v>
      </c>
      <c r="K279" t="s">
        <v>31</v>
      </c>
      <c r="L279">
        <v>0</v>
      </c>
      <c r="O279">
        <v>48003221197351</v>
      </c>
      <c r="P279">
        <v>202</v>
      </c>
      <c r="Q279" s="1">
        <v>44501.564236111109</v>
      </c>
      <c r="R279">
        <v>59000</v>
      </c>
      <c r="S279" t="s">
        <v>48</v>
      </c>
      <c r="T279" t="s">
        <v>420</v>
      </c>
      <c r="U279" t="s">
        <v>87</v>
      </c>
      <c r="V279" t="s">
        <v>285</v>
      </c>
      <c r="W279" t="s">
        <v>66</v>
      </c>
      <c r="X279" t="s">
        <v>330</v>
      </c>
      <c r="Y279" t="s">
        <v>336</v>
      </c>
      <c r="Z279">
        <v>48003221197351</v>
      </c>
    </row>
    <row r="280" spans="1:26" x14ac:dyDescent="0.2">
      <c r="A280">
        <v>278</v>
      </c>
      <c r="B280">
        <v>279</v>
      </c>
      <c r="C280" s="1">
        <v>44501.554270833331</v>
      </c>
      <c r="D280">
        <v>0</v>
      </c>
      <c r="E280">
        <v>2336210</v>
      </c>
      <c r="F280">
        <f t="shared" si="4"/>
        <v>-2336210</v>
      </c>
      <c r="G280">
        <v>106611989</v>
      </c>
      <c r="H280" t="s">
        <v>24</v>
      </c>
      <c r="J280" t="s">
        <v>25</v>
      </c>
      <c r="K280" t="s">
        <v>26</v>
      </c>
      <c r="L280">
        <v>0</v>
      </c>
      <c r="N280" t="s">
        <v>27</v>
      </c>
      <c r="O280" t="s">
        <v>28</v>
      </c>
      <c r="Y280" t="s">
        <v>98</v>
      </c>
    </row>
    <row r="281" spans="1:26" x14ac:dyDescent="0.2">
      <c r="A281">
        <v>279</v>
      </c>
      <c r="B281">
        <v>280</v>
      </c>
      <c r="C281" s="1">
        <v>44501.552488425928</v>
      </c>
      <c r="D281">
        <v>0</v>
      </c>
      <c r="E281">
        <v>33000</v>
      </c>
      <c r="F281">
        <f t="shared" si="4"/>
        <v>-33000</v>
      </c>
      <c r="G281">
        <v>104275779</v>
      </c>
      <c r="H281" t="s">
        <v>61</v>
      </c>
      <c r="J281" t="s">
        <v>30</v>
      </c>
      <c r="K281" t="s">
        <v>26</v>
      </c>
      <c r="L281">
        <v>0</v>
      </c>
      <c r="N281" t="s">
        <v>61</v>
      </c>
      <c r="O281" t="s">
        <v>28</v>
      </c>
      <c r="Y281" t="s">
        <v>331</v>
      </c>
    </row>
    <row r="282" spans="1:26" hidden="1" x14ac:dyDescent="0.2">
      <c r="A282">
        <v>280</v>
      </c>
      <c r="B282">
        <v>281</v>
      </c>
      <c r="C282" s="1">
        <v>44501.490289351852</v>
      </c>
      <c r="D282">
        <v>0</v>
      </c>
      <c r="E282">
        <v>202300</v>
      </c>
      <c r="F282">
        <f t="shared" si="4"/>
        <v>-202300</v>
      </c>
      <c r="G282">
        <v>104242779</v>
      </c>
      <c r="H282" t="s">
        <v>81</v>
      </c>
      <c r="J282" t="s">
        <v>43</v>
      </c>
      <c r="K282" t="s">
        <v>26</v>
      </c>
      <c r="L282">
        <v>0</v>
      </c>
      <c r="N282" t="s">
        <v>82</v>
      </c>
      <c r="O282" t="s">
        <v>28</v>
      </c>
      <c r="Y282" t="s">
        <v>346</v>
      </c>
    </row>
    <row r="283" spans="1:26" x14ac:dyDescent="0.2">
      <c r="A283">
        <v>281</v>
      </c>
      <c r="B283">
        <v>282</v>
      </c>
      <c r="C283" s="1">
        <v>44501.461064814815</v>
      </c>
      <c r="D283">
        <v>0</v>
      </c>
      <c r="E283">
        <v>66550</v>
      </c>
      <c r="F283">
        <f t="shared" si="4"/>
        <v>-66550</v>
      </c>
      <c r="G283">
        <v>104040479</v>
      </c>
      <c r="H283" t="s">
        <v>46</v>
      </c>
      <c r="J283" t="s">
        <v>37</v>
      </c>
      <c r="K283" t="s">
        <v>26</v>
      </c>
      <c r="L283">
        <v>0</v>
      </c>
      <c r="N283" t="s">
        <v>47</v>
      </c>
      <c r="O283" t="s">
        <v>28</v>
      </c>
      <c r="Y283" t="s">
        <v>342</v>
      </c>
    </row>
    <row r="284" spans="1:26" x14ac:dyDescent="0.2">
      <c r="A284">
        <v>282</v>
      </c>
      <c r="B284">
        <v>283</v>
      </c>
      <c r="C284" s="1">
        <v>44501.45994212963</v>
      </c>
      <c r="D284">
        <v>4895588</v>
      </c>
      <c r="E284">
        <v>0</v>
      </c>
      <c r="F284">
        <f t="shared" si="4"/>
        <v>4895588</v>
      </c>
      <c r="G284">
        <v>103973929</v>
      </c>
      <c r="H284" t="s">
        <v>46</v>
      </c>
      <c r="J284" t="s">
        <v>48</v>
      </c>
      <c r="K284" t="s">
        <v>49</v>
      </c>
      <c r="L284">
        <v>0</v>
      </c>
      <c r="O284" t="s">
        <v>28</v>
      </c>
      <c r="Y284" t="s">
        <v>342</v>
      </c>
    </row>
    <row r="285" spans="1:26" hidden="1" x14ac:dyDescent="0.2">
      <c r="A285">
        <v>283</v>
      </c>
      <c r="B285">
        <v>284</v>
      </c>
      <c r="C285" s="1">
        <v>44501.454930555556</v>
      </c>
      <c r="D285">
        <v>0</v>
      </c>
      <c r="E285">
        <v>100000000</v>
      </c>
      <c r="F285">
        <f t="shared" si="4"/>
        <v>-100000000</v>
      </c>
      <c r="G285">
        <v>108869517</v>
      </c>
      <c r="H285" t="s">
        <v>83</v>
      </c>
      <c r="J285" t="s">
        <v>34</v>
      </c>
      <c r="K285" t="s">
        <v>26</v>
      </c>
      <c r="L285">
        <v>0</v>
      </c>
      <c r="N285" t="s">
        <v>38</v>
      </c>
      <c r="O285" t="s">
        <v>28</v>
      </c>
      <c r="Y285" t="s">
        <v>333</v>
      </c>
    </row>
    <row r="286" spans="1:26" x14ac:dyDescent="0.2">
      <c r="A286">
        <v>284</v>
      </c>
      <c r="B286">
        <v>285</v>
      </c>
      <c r="C286" s="1">
        <v>44501.438437500001</v>
      </c>
      <c r="D286">
        <v>0</v>
      </c>
      <c r="E286">
        <v>142643</v>
      </c>
      <c r="F286">
        <f t="shared" si="4"/>
        <v>-142643</v>
      </c>
      <c r="G286">
        <v>8869517</v>
      </c>
      <c r="H286" t="s">
        <v>50</v>
      </c>
      <c r="J286" t="s">
        <v>37</v>
      </c>
      <c r="K286" t="s">
        <v>26</v>
      </c>
      <c r="L286">
        <v>0</v>
      </c>
      <c r="N286" t="s">
        <v>51</v>
      </c>
      <c r="O286" t="s">
        <v>28</v>
      </c>
      <c r="Y286" t="s">
        <v>98</v>
      </c>
    </row>
    <row r="287" spans="1:26" hidden="1" x14ac:dyDescent="0.2">
      <c r="A287">
        <v>285</v>
      </c>
      <c r="B287">
        <v>286</v>
      </c>
      <c r="C287" s="1">
        <v>44501.404097222221</v>
      </c>
      <c r="D287">
        <v>0</v>
      </c>
      <c r="E287">
        <v>2800</v>
      </c>
      <c r="F287">
        <f t="shared" si="4"/>
        <v>-2800</v>
      </c>
      <c r="G287">
        <v>8726874</v>
      </c>
      <c r="H287" t="s">
        <v>84</v>
      </c>
      <c r="J287" t="s">
        <v>43</v>
      </c>
      <c r="K287" t="s">
        <v>26</v>
      </c>
      <c r="L287">
        <v>0</v>
      </c>
      <c r="N287" t="s">
        <v>85</v>
      </c>
      <c r="O287" t="s">
        <v>28</v>
      </c>
      <c r="Y287" t="s">
        <v>421</v>
      </c>
    </row>
    <row r="288" spans="1:26" hidden="1" x14ac:dyDescent="0.2">
      <c r="A288">
        <v>286</v>
      </c>
      <c r="B288">
        <v>287</v>
      </c>
      <c r="C288" s="1">
        <v>44501.404097222221</v>
      </c>
      <c r="D288">
        <v>0</v>
      </c>
      <c r="E288">
        <v>2800</v>
      </c>
      <c r="F288">
        <f t="shared" si="4"/>
        <v>-2800</v>
      </c>
      <c r="G288">
        <v>8724074</v>
      </c>
      <c r="H288" t="s">
        <v>84</v>
      </c>
      <c r="J288" t="s">
        <v>43</v>
      </c>
      <c r="K288" t="s">
        <v>26</v>
      </c>
      <c r="L288">
        <v>0</v>
      </c>
      <c r="N288" t="s">
        <v>85</v>
      </c>
      <c r="O288" t="s">
        <v>28</v>
      </c>
      <c r="Y288" t="s">
        <v>421</v>
      </c>
    </row>
    <row r="289" spans="1:26" x14ac:dyDescent="0.2">
      <c r="A289">
        <v>287</v>
      </c>
      <c r="B289">
        <v>288</v>
      </c>
      <c r="C289" s="1">
        <v>44500.926608796297</v>
      </c>
      <c r="D289">
        <v>100350</v>
      </c>
      <c r="E289">
        <v>0</v>
      </c>
      <c r="F289">
        <f t="shared" si="4"/>
        <v>100350</v>
      </c>
      <c r="G289">
        <v>8721274</v>
      </c>
      <c r="H289" t="s">
        <v>287</v>
      </c>
      <c r="I289">
        <v>3511141043443</v>
      </c>
      <c r="J289" t="s">
        <v>41</v>
      </c>
      <c r="K289" t="s">
        <v>31</v>
      </c>
      <c r="L289">
        <v>0</v>
      </c>
      <c r="N289" t="s">
        <v>74</v>
      </c>
      <c r="O289">
        <v>3511141043443</v>
      </c>
      <c r="P289">
        <v>62</v>
      </c>
      <c r="Q289" s="1">
        <v>44514.725115740737</v>
      </c>
      <c r="R289">
        <v>133350</v>
      </c>
      <c r="S289" t="s">
        <v>41</v>
      </c>
      <c r="T289">
        <v>3511141043443</v>
      </c>
      <c r="U289" t="s">
        <v>36</v>
      </c>
      <c r="V289" t="s">
        <v>156</v>
      </c>
      <c r="W289" t="s">
        <v>74</v>
      </c>
      <c r="X289" t="s">
        <v>330</v>
      </c>
      <c r="Y289" t="s">
        <v>331</v>
      </c>
      <c r="Z289">
        <v>3511141043443</v>
      </c>
    </row>
    <row r="290" spans="1:26" x14ac:dyDescent="0.2">
      <c r="A290">
        <v>288</v>
      </c>
      <c r="B290">
        <v>289</v>
      </c>
      <c r="C290" s="1">
        <v>44500.925810185188</v>
      </c>
      <c r="D290">
        <v>163600</v>
      </c>
      <c r="E290">
        <v>0</v>
      </c>
      <c r="F290">
        <f t="shared" si="4"/>
        <v>163600</v>
      </c>
      <c r="G290">
        <v>8821624</v>
      </c>
      <c r="H290" t="s">
        <v>291</v>
      </c>
      <c r="I290">
        <v>1002249432218</v>
      </c>
      <c r="J290" t="s">
        <v>63</v>
      </c>
      <c r="K290" t="s">
        <v>31</v>
      </c>
      <c r="L290">
        <v>0</v>
      </c>
      <c r="N290" t="s">
        <v>62</v>
      </c>
      <c r="O290">
        <v>1002249432218</v>
      </c>
      <c r="P290">
        <v>73</v>
      </c>
      <c r="Q290" s="1">
        <v>44512.594502314816</v>
      </c>
      <c r="R290">
        <v>577500</v>
      </c>
      <c r="S290" t="s">
        <v>63</v>
      </c>
      <c r="T290">
        <v>1002249432218</v>
      </c>
      <c r="U290" t="s">
        <v>36</v>
      </c>
      <c r="V290" t="s">
        <v>167</v>
      </c>
      <c r="W290" t="s">
        <v>62</v>
      </c>
      <c r="X290" t="s">
        <v>330</v>
      </c>
      <c r="Y290" t="s">
        <v>331</v>
      </c>
      <c r="Z290">
        <v>1002249432218</v>
      </c>
    </row>
    <row r="291" spans="1:26" x14ac:dyDescent="0.2">
      <c r="A291">
        <v>289</v>
      </c>
      <c r="B291">
        <v>290</v>
      </c>
      <c r="C291" s="1">
        <v>44500.863067129627</v>
      </c>
      <c r="D291">
        <v>227700</v>
      </c>
      <c r="E291">
        <v>0</v>
      </c>
      <c r="F291">
        <f t="shared" si="4"/>
        <v>227700</v>
      </c>
      <c r="G291">
        <v>8985224</v>
      </c>
      <c r="H291" t="s">
        <v>292</v>
      </c>
      <c r="I291">
        <v>1005603032996</v>
      </c>
      <c r="J291" t="s">
        <v>63</v>
      </c>
      <c r="K291" t="s">
        <v>31</v>
      </c>
      <c r="L291">
        <v>0</v>
      </c>
      <c r="N291" t="s">
        <v>422</v>
      </c>
      <c r="O291">
        <v>1005603032996</v>
      </c>
      <c r="P291">
        <v>205</v>
      </c>
      <c r="Q291" s="1">
        <v>44500.863078703704</v>
      </c>
      <c r="R291">
        <v>227700</v>
      </c>
      <c r="S291" t="s">
        <v>63</v>
      </c>
      <c r="T291">
        <v>1005603032996</v>
      </c>
      <c r="U291" t="s">
        <v>36</v>
      </c>
      <c r="V291" t="s">
        <v>292</v>
      </c>
      <c r="W291" t="s">
        <v>422</v>
      </c>
      <c r="X291" t="s">
        <v>330</v>
      </c>
      <c r="Y291" t="s">
        <v>331</v>
      </c>
      <c r="Z291">
        <v>1005603032996</v>
      </c>
    </row>
    <row r="292" spans="1:26" x14ac:dyDescent="0.2">
      <c r="A292">
        <v>290</v>
      </c>
      <c r="B292">
        <v>291</v>
      </c>
      <c r="C292" s="1">
        <v>44500.813587962963</v>
      </c>
      <c r="D292">
        <v>109000</v>
      </c>
      <c r="E292">
        <v>0</v>
      </c>
      <c r="F292">
        <f t="shared" si="4"/>
        <v>109000</v>
      </c>
      <c r="G292">
        <v>9212924</v>
      </c>
      <c r="H292" t="s">
        <v>290</v>
      </c>
      <c r="I292" t="s">
        <v>328</v>
      </c>
      <c r="J292" t="s">
        <v>48</v>
      </c>
      <c r="K292" t="s">
        <v>31</v>
      </c>
      <c r="L292">
        <v>0</v>
      </c>
      <c r="N292" t="s">
        <v>329</v>
      </c>
      <c r="O292">
        <v>56101862101031</v>
      </c>
      <c r="P292">
        <v>1</v>
      </c>
      <c r="Q292" s="1">
        <v>44525.720231481479</v>
      </c>
      <c r="R292">
        <v>109000</v>
      </c>
      <c r="S292" t="s">
        <v>48</v>
      </c>
      <c r="T292" t="s">
        <v>328</v>
      </c>
      <c r="U292" t="s">
        <v>36</v>
      </c>
      <c r="V292" t="s">
        <v>100</v>
      </c>
      <c r="W292" t="s">
        <v>329</v>
      </c>
      <c r="X292" t="s">
        <v>330</v>
      </c>
      <c r="Y292" t="s">
        <v>331</v>
      </c>
      <c r="Z292">
        <v>56101862101031</v>
      </c>
    </row>
    <row r="293" spans="1:26" x14ac:dyDescent="0.2">
      <c r="A293">
        <v>291</v>
      </c>
      <c r="B293">
        <v>292</v>
      </c>
      <c r="C293" s="1">
        <v>44500.651631944442</v>
      </c>
      <c r="D293">
        <v>63390</v>
      </c>
      <c r="E293">
        <v>0</v>
      </c>
      <c r="F293">
        <f t="shared" si="4"/>
        <v>63390</v>
      </c>
      <c r="G293">
        <v>9321924</v>
      </c>
      <c r="H293" t="s">
        <v>290</v>
      </c>
      <c r="I293" t="s">
        <v>328</v>
      </c>
      <c r="J293" t="s">
        <v>48</v>
      </c>
      <c r="K293" t="s">
        <v>31</v>
      </c>
      <c r="L293">
        <v>0</v>
      </c>
      <c r="N293" t="s">
        <v>329</v>
      </c>
      <c r="O293">
        <v>56101862101031</v>
      </c>
      <c r="P293">
        <v>1</v>
      </c>
      <c r="Q293" s="1">
        <v>44525.720231481479</v>
      </c>
      <c r="R293">
        <v>109000</v>
      </c>
      <c r="S293" t="s">
        <v>48</v>
      </c>
      <c r="T293" t="s">
        <v>328</v>
      </c>
      <c r="U293" t="s">
        <v>36</v>
      </c>
      <c r="V293" t="s">
        <v>100</v>
      </c>
      <c r="W293" t="s">
        <v>329</v>
      </c>
      <c r="X293" t="s">
        <v>330</v>
      </c>
      <c r="Y293" t="s">
        <v>331</v>
      </c>
      <c r="Z293">
        <v>56101862101031</v>
      </c>
    </row>
    <row r="294" spans="1:26" x14ac:dyDescent="0.2">
      <c r="A294">
        <v>292</v>
      </c>
      <c r="B294">
        <v>293</v>
      </c>
      <c r="C294" s="1">
        <v>44500.494803240741</v>
      </c>
      <c r="D294">
        <v>232350</v>
      </c>
      <c r="E294">
        <v>0</v>
      </c>
      <c r="F294">
        <f t="shared" si="4"/>
        <v>232350</v>
      </c>
      <c r="G294">
        <v>9385314</v>
      </c>
      <c r="H294" t="s">
        <v>291</v>
      </c>
      <c r="I294">
        <v>1002249432218</v>
      </c>
      <c r="J294" t="s">
        <v>63</v>
      </c>
      <c r="K294" t="s">
        <v>31</v>
      </c>
      <c r="L294">
        <v>0</v>
      </c>
      <c r="N294" t="s">
        <v>62</v>
      </c>
      <c r="O294">
        <v>1002249432218</v>
      </c>
      <c r="P294">
        <v>73</v>
      </c>
      <c r="Q294" s="1">
        <v>44512.594502314816</v>
      </c>
      <c r="R294">
        <v>577500</v>
      </c>
      <c r="S294" t="s">
        <v>63</v>
      </c>
      <c r="T294">
        <v>1002249432218</v>
      </c>
      <c r="U294" t="s">
        <v>36</v>
      </c>
      <c r="V294" t="s">
        <v>167</v>
      </c>
      <c r="W294" t="s">
        <v>62</v>
      </c>
      <c r="X294" t="s">
        <v>330</v>
      </c>
      <c r="Y294" t="s">
        <v>331</v>
      </c>
      <c r="Z294">
        <v>1002249432218</v>
      </c>
    </row>
    <row r="295" spans="1:26" x14ac:dyDescent="0.2">
      <c r="A295">
        <v>293</v>
      </c>
      <c r="B295">
        <v>294</v>
      </c>
      <c r="C295" s="1">
        <v>44500.494108796294</v>
      </c>
      <c r="D295">
        <v>278000</v>
      </c>
      <c r="E295">
        <v>0</v>
      </c>
      <c r="F295">
        <f t="shared" si="4"/>
        <v>278000</v>
      </c>
      <c r="G295">
        <v>9617664</v>
      </c>
      <c r="H295" t="s">
        <v>293</v>
      </c>
      <c r="I295">
        <v>60150101176395</v>
      </c>
      <c r="J295" t="s">
        <v>30</v>
      </c>
      <c r="K295" t="s">
        <v>31</v>
      </c>
      <c r="L295">
        <v>0</v>
      </c>
      <c r="N295" t="s">
        <v>61</v>
      </c>
      <c r="O295">
        <v>60150101176395</v>
      </c>
      <c r="P295">
        <v>11</v>
      </c>
      <c r="Q295" s="1">
        <v>44523.563298611109</v>
      </c>
      <c r="R295">
        <v>245000</v>
      </c>
      <c r="S295" t="s">
        <v>30</v>
      </c>
      <c r="T295">
        <v>60150101176395</v>
      </c>
      <c r="U295" t="s">
        <v>36</v>
      </c>
      <c r="V295" t="s">
        <v>109</v>
      </c>
      <c r="W295" t="s">
        <v>61</v>
      </c>
      <c r="X295" t="s">
        <v>330</v>
      </c>
      <c r="Y295" t="s">
        <v>331</v>
      </c>
      <c r="Z295">
        <v>60150101176395</v>
      </c>
    </row>
    <row r="296" spans="1:26" x14ac:dyDescent="0.2">
      <c r="A296">
        <v>294</v>
      </c>
      <c r="B296">
        <v>295</v>
      </c>
      <c r="C296" s="1">
        <v>44500.484432870369</v>
      </c>
      <c r="D296">
        <v>232350</v>
      </c>
      <c r="E296">
        <v>0</v>
      </c>
      <c r="F296">
        <f t="shared" si="4"/>
        <v>232350</v>
      </c>
      <c r="G296">
        <v>9895664</v>
      </c>
      <c r="H296" t="s">
        <v>282</v>
      </c>
      <c r="I296">
        <v>59600204109183</v>
      </c>
      <c r="J296" t="s">
        <v>30</v>
      </c>
      <c r="K296" t="s">
        <v>31</v>
      </c>
      <c r="L296">
        <v>0</v>
      </c>
      <c r="N296" t="s">
        <v>77</v>
      </c>
      <c r="O296">
        <v>59600204109183</v>
      </c>
      <c r="P296">
        <v>123</v>
      </c>
      <c r="Q296" s="1">
        <v>44508.623900462961</v>
      </c>
      <c r="R296">
        <v>130350</v>
      </c>
      <c r="S296" t="s">
        <v>30</v>
      </c>
      <c r="T296">
        <v>59600204109183</v>
      </c>
      <c r="U296" t="s">
        <v>36</v>
      </c>
      <c r="V296" t="s">
        <v>216</v>
      </c>
      <c r="W296" t="s">
        <v>77</v>
      </c>
      <c r="X296" t="s">
        <v>330</v>
      </c>
      <c r="Y296" t="s">
        <v>331</v>
      </c>
      <c r="Z296">
        <v>59600204109183</v>
      </c>
    </row>
    <row r="297" spans="1:26" x14ac:dyDescent="0.2">
      <c r="A297">
        <v>295</v>
      </c>
      <c r="B297">
        <v>296</v>
      </c>
      <c r="C297" s="1">
        <v>44499.739814814813</v>
      </c>
      <c r="D297">
        <v>153000</v>
      </c>
      <c r="E297">
        <v>0</v>
      </c>
      <c r="F297">
        <f t="shared" si="4"/>
        <v>153000</v>
      </c>
      <c r="G297">
        <v>10128014</v>
      </c>
      <c r="H297" t="s">
        <v>288</v>
      </c>
      <c r="I297" t="s">
        <v>423</v>
      </c>
      <c r="K297" t="s">
        <v>31</v>
      </c>
      <c r="L297">
        <v>0</v>
      </c>
      <c r="O297">
        <v>7500628897055</v>
      </c>
      <c r="P297">
        <v>211</v>
      </c>
      <c r="Q297" s="1">
        <v>44499.73982638889</v>
      </c>
      <c r="R297">
        <v>153000</v>
      </c>
      <c r="S297" t="s">
        <v>48</v>
      </c>
      <c r="T297" t="s">
        <v>423</v>
      </c>
      <c r="U297" t="s">
        <v>87</v>
      </c>
      <c r="V297" t="s">
        <v>288</v>
      </c>
      <c r="W297" t="s">
        <v>73</v>
      </c>
      <c r="X297" t="s">
        <v>330</v>
      </c>
      <c r="Y297" t="s">
        <v>336</v>
      </c>
      <c r="Z297">
        <v>7500628897055</v>
      </c>
    </row>
    <row r="298" spans="1:26" x14ac:dyDescent="0.2">
      <c r="A298">
        <v>296</v>
      </c>
      <c r="B298">
        <v>297</v>
      </c>
      <c r="C298" s="1">
        <v>44499.632534722223</v>
      </c>
      <c r="D298">
        <v>116700</v>
      </c>
      <c r="E298">
        <v>0</v>
      </c>
      <c r="F298">
        <f t="shared" si="4"/>
        <v>116700</v>
      </c>
      <c r="G298">
        <v>10281014</v>
      </c>
      <c r="H298" t="s">
        <v>292</v>
      </c>
      <c r="I298">
        <v>1005603032996</v>
      </c>
      <c r="J298" t="s">
        <v>63</v>
      </c>
      <c r="K298" t="s">
        <v>31</v>
      </c>
      <c r="L298">
        <v>0</v>
      </c>
      <c r="N298" t="s">
        <v>422</v>
      </c>
      <c r="O298">
        <v>1005603032996</v>
      </c>
      <c r="P298">
        <v>205</v>
      </c>
      <c r="Q298" s="1">
        <v>44500.863078703704</v>
      </c>
      <c r="R298">
        <v>227700</v>
      </c>
      <c r="S298" t="s">
        <v>63</v>
      </c>
      <c r="T298">
        <v>1005603032996</v>
      </c>
      <c r="U298" t="s">
        <v>36</v>
      </c>
      <c r="V298" t="s">
        <v>292</v>
      </c>
      <c r="W298" t="s">
        <v>422</v>
      </c>
      <c r="X298" t="s">
        <v>330</v>
      </c>
      <c r="Y298" t="s">
        <v>331</v>
      </c>
      <c r="Z298">
        <v>1005603032996</v>
      </c>
    </row>
    <row r="299" spans="1:26" x14ac:dyDescent="0.2">
      <c r="A299">
        <v>297</v>
      </c>
      <c r="B299">
        <v>298</v>
      </c>
      <c r="C299" s="1">
        <v>44499.567627314813</v>
      </c>
      <c r="D299">
        <v>125000</v>
      </c>
      <c r="E299">
        <v>0</v>
      </c>
      <c r="F299">
        <f t="shared" si="4"/>
        <v>125000</v>
      </c>
      <c r="G299">
        <v>10397714</v>
      </c>
      <c r="H299" t="s">
        <v>294</v>
      </c>
      <c r="I299">
        <v>4490937026101</v>
      </c>
      <c r="J299" t="s">
        <v>25</v>
      </c>
      <c r="K299" t="s">
        <v>31</v>
      </c>
      <c r="L299">
        <v>0</v>
      </c>
      <c r="N299" t="s">
        <v>45</v>
      </c>
      <c r="O299">
        <v>4490937026101</v>
      </c>
      <c r="P299">
        <v>7</v>
      </c>
      <c r="Q299" s="1">
        <v>44523.672500000001</v>
      </c>
      <c r="R299">
        <v>201000</v>
      </c>
      <c r="S299" t="s">
        <v>25</v>
      </c>
      <c r="T299">
        <v>4490937026101</v>
      </c>
      <c r="U299" t="s">
        <v>36</v>
      </c>
      <c r="V299" t="s">
        <v>105</v>
      </c>
      <c r="W299" t="s">
        <v>45</v>
      </c>
      <c r="X299" t="s">
        <v>330</v>
      </c>
      <c r="Y299" t="s">
        <v>331</v>
      </c>
      <c r="Z299">
        <v>4490937026101</v>
      </c>
    </row>
    <row r="300" spans="1:26" x14ac:dyDescent="0.2">
      <c r="A300">
        <v>298</v>
      </c>
      <c r="B300">
        <v>299</v>
      </c>
      <c r="C300" s="1">
        <v>44499.567118055558</v>
      </c>
      <c r="D300">
        <v>53000</v>
      </c>
      <c r="E300">
        <v>0</v>
      </c>
      <c r="F300">
        <f t="shared" si="4"/>
        <v>53000</v>
      </c>
      <c r="G300">
        <v>10522714</v>
      </c>
      <c r="H300" t="s">
        <v>294</v>
      </c>
      <c r="I300">
        <v>4490937026101</v>
      </c>
      <c r="J300" t="s">
        <v>25</v>
      </c>
      <c r="K300" t="s">
        <v>31</v>
      </c>
      <c r="L300">
        <v>0</v>
      </c>
      <c r="N300" t="s">
        <v>45</v>
      </c>
      <c r="O300">
        <v>4490937026101</v>
      </c>
      <c r="P300">
        <v>7</v>
      </c>
      <c r="Q300" s="1">
        <v>44523.672500000001</v>
      </c>
      <c r="R300">
        <v>201000</v>
      </c>
      <c r="S300" t="s">
        <v>25</v>
      </c>
      <c r="T300">
        <v>4490937026101</v>
      </c>
      <c r="U300" t="s">
        <v>36</v>
      </c>
      <c r="V300" t="s">
        <v>105</v>
      </c>
      <c r="W300" t="s">
        <v>45</v>
      </c>
      <c r="X300" t="s">
        <v>330</v>
      </c>
      <c r="Y300" t="s">
        <v>331</v>
      </c>
      <c r="Z300">
        <v>4490937026101</v>
      </c>
    </row>
    <row r="301" spans="1:26" x14ac:dyDescent="0.2">
      <c r="A301">
        <v>299</v>
      </c>
      <c r="B301">
        <v>300</v>
      </c>
      <c r="C301" s="1">
        <v>44499.527060185188</v>
      </c>
      <c r="D301">
        <v>278000</v>
      </c>
      <c r="E301">
        <v>0</v>
      </c>
      <c r="F301">
        <f t="shared" si="4"/>
        <v>278000</v>
      </c>
      <c r="G301">
        <v>10575714</v>
      </c>
      <c r="H301" t="s">
        <v>293</v>
      </c>
      <c r="I301">
        <v>60150101176395</v>
      </c>
      <c r="J301" t="s">
        <v>30</v>
      </c>
      <c r="K301" t="s">
        <v>31</v>
      </c>
      <c r="L301">
        <v>0</v>
      </c>
      <c r="N301" t="s">
        <v>61</v>
      </c>
      <c r="O301">
        <v>60150101176395</v>
      </c>
      <c r="P301">
        <v>11</v>
      </c>
      <c r="Q301" s="1">
        <v>44523.563298611109</v>
      </c>
      <c r="R301">
        <v>245000</v>
      </c>
      <c r="S301" t="s">
        <v>30</v>
      </c>
      <c r="T301">
        <v>60150101176395</v>
      </c>
      <c r="U301" t="s">
        <v>36</v>
      </c>
      <c r="V301" t="s">
        <v>109</v>
      </c>
      <c r="W301" t="s">
        <v>61</v>
      </c>
      <c r="X301" t="s">
        <v>330</v>
      </c>
      <c r="Y301" t="s">
        <v>331</v>
      </c>
      <c r="Z301">
        <v>60150101176395</v>
      </c>
    </row>
    <row r="302" spans="1:26" x14ac:dyDescent="0.2">
      <c r="A302">
        <v>300</v>
      </c>
      <c r="B302">
        <v>301</v>
      </c>
      <c r="C302" s="1">
        <v>44499.521458333336</v>
      </c>
      <c r="D302">
        <v>128000</v>
      </c>
      <c r="E302">
        <v>0</v>
      </c>
      <c r="F302">
        <f t="shared" si="4"/>
        <v>128000</v>
      </c>
      <c r="G302">
        <v>10853714</v>
      </c>
      <c r="H302" t="s">
        <v>294</v>
      </c>
      <c r="I302">
        <v>4490937026101</v>
      </c>
      <c r="J302" t="s">
        <v>25</v>
      </c>
      <c r="K302" t="s">
        <v>31</v>
      </c>
      <c r="L302">
        <v>0</v>
      </c>
      <c r="N302" t="s">
        <v>45</v>
      </c>
      <c r="O302">
        <v>4490937026101</v>
      </c>
      <c r="P302">
        <v>7</v>
      </c>
      <c r="Q302" s="1">
        <v>44523.672500000001</v>
      </c>
      <c r="R302">
        <v>201000</v>
      </c>
      <c r="S302" t="s">
        <v>25</v>
      </c>
      <c r="T302">
        <v>4490937026101</v>
      </c>
      <c r="U302" t="s">
        <v>36</v>
      </c>
      <c r="V302" t="s">
        <v>105</v>
      </c>
      <c r="W302" t="s">
        <v>45</v>
      </c>
      <c r="X302" t="s">
        <v>330</v>
      </c>
      <c r="Y302" t="s">
        <v>331</v>
      </c>
      <c r="Z302">
        <v>4490937026101</v>
      </c>
    </row>
    <row r="303" spans="1:26" x14ac:dyDescent="0.2">
      <c r="A303">
        <v>301</v>
      </c>
      <c r="B303">
        <v>302</v>
      </c>
      <c r="C303" s="1">
        <v>44499.515567129631</v>
      </c>
      <c r="D303">
        <v>120780</v>
      </c>
      <c r="E303">
        <v>0</v>
      </c>
      <c r="F303">
        <f t="shared" si="4"/>
        <v>120780</v>
      </c>
      <c r="G303">
        <v>10981714</v>
      </c>
      <c r="H303" t="s">
        <v>282</v>
      </c>
      <c r="I303">
        <v>508101336070</v>
      </c>
      <c r="J303" t="s">
        <v>400</v>
      </c>
      <c r="K303" t="s">
        <v>31</v>
      </c>
      <c r="L303">
        <v>0</v>
      </c>
      <c r="N303" t="s">
        <v>77</v>
      </c>
      <c r="O303">
        <v>508101336070</v>
      </c>
      <c r="P303">
        <v>156</v>
      </c>
      <c r="Q303" s="1">
        <v>44505.581018518518</v>
      </c>
      <c r="R303">
        <v>154800</v>
      </c>
      <c r="S303" t="s">
        <v>400</v>
      </c>
      <c r="T303">
        <v>508101336070</v>
      </c>
      <c r="U303" t="s">
        <v>36</v>
      </c>
      <c r="V303" t="s">
        <v>246</v>
      </c>
      <c r="W303" t="s">
        <v>77</v>
      </c>
      <c r="X303" t="s">
        <v>330</v>
      </c>
      <c r="Y303" t="s">
        <v>331</v>
      </c>
      <c r="Z303">
        <v>508101336070</v>
      </c>
    </row>
    <row r="304" spans="1:26" x14ac:dyDescent="0.2">
      <c r="A304">
        <v>302</v>
      </c>
      <c r="B304">
        <v>303</v>
      </c>
      <c r="C304" s="1">
        <v>44499.514837962961</v>
      </c>
      <c r="D304">
        <v>232350</v>
      </c>
      <c r="E304">
        <v>0</v>
      </c>
      <c r="F304">
        <f t="shared" si="4"/>
        <v>232350</v>
      </c>
      <c r="G304">
        <v>11102494</v>
      </c>
      <c r="H304" t="s">
        <v>295</v>
      </c>
      <c r="I304">
        <v>3021222633861</v>
      </c>
      <c r="J304" t="s">
        <v>41</v>
      </c>
      <c r="K304" t="s">
        <v>31</v>
      </c>
      <c r="L304">
        <v>0</v>
      </c>
      <c r="N304" t="s">
        <v>424</v>
      </c>
      <c r="O304">
        <v>3021222633861</v>
      </c>
      <c r="P304">
        <v>218</v>
      </c>
      <c r="Q304" s="1">
        <v>44499.514837962961</v>
      </c>
      <c r="R304">
        <v>232350</v>
      </c>
      <c r="S304" t="s">
        <v>41</v>
      </c>
      <c r="T304">
        <v>3021222633861</v>
      </c>
      <c r="U304" t="s">
        <v>36</v>
      </c>
      <c r="V304" t="s">
        <v>295</v>
      </c>
      <c r="W304" t="s">
        <v>424</v>
      </c>
      <c r="X304" t="s">
        <v>330</v>
      </c>
      <c r="Y304" t="s">
        <v>331</v>
      </c>
      <c r="Z304">
        <v>3021222633861</v>
      </c>
    </row>
    <row r="305" spans="1:26" x14ac:dyDescent="0.2">
      <c r="A305">
        <v>303</v>
      </c>
      <c r="B305">
        <v>304</v>
      </c>
      <c r="C305" s="1">
        <v>44498.990578703706</v>
      </c>
      <c r="D305">
        <v>79800</v>
      </c>
      <c r="E305">
        <v>0</v>
      </c>
      <c r="F305">
        <f t="shared" si="4"/>
        <v>79800</v>
      </c>
      <c r="G305">
        <v>11334844</v>
      </c>
      <c r="H305" t="s">
        <v>296</v>
      </c>
      <c r="I305" t="s">
        <v>425</v>
      </c>
      <c r="K305" t="s">
        <v>31</v>
      </c>
      <c r="L305">
        <v>0</v>
      </c>
      <c r="O305">
        <v>5000643197911</v>
      </c>
      <c r="P305">
        <v>219</v>
      </c>
      <c r="Q305" s="1">
        <v>44498.990578703706</v>
      </c>
      <c r="R305">
        <v>79800</v>
      </c>
      <c r="S305" t="s">
        <v>48</v>
      </c>
      <c r="T305" t="s">
        <v>425</v>
      </c>
      <c r="U305" t="s">
        <v>87</v>
      </c>
      <c r="V305" t="s">
        <v>296</v>
      </c>
      <c r="W305" t="s">
        <v>308</v>
      </c>
      <c r="X305" t="s">
        <v>330</v>
      </c>
      <c r="Y305" t="s">
        <v>336</v>
      </c>
      <c r="Z305">
        <v>5000643197911</v>
      </c>
    </row>
    <row r="306" spans="1:26" x14ac:dyDescent="0.2">
      <c r="A306">
        <v>304</v>
      </c>
      <c r="B306">
        <v>305</v>
      </c>
      <c r="C306" s="1">
        <v>44498.917291666665</v>
      </c>
      <c r="D306">
        <v>109800</v>
      </c>
      <c r="E306">
        <v>0</v>
      </c>
      <c r="F306">
        <f t="shared" si="4"/>
        <v>109800</v>
      </c>
      <c r="G306">
        <v>11414644</v>
      </c>
      <c r="H306" t="s">
        <v>290</v>
      </c>
      <c r="I306" t="s">
        <v>328</v>
      </c>
      <c r="J306" t="s">
        <v>48</v>
      </c>
      <c r="K306" t="s">
        <v>31</v>
      </c>
      <c r="L306">
        <v>0</v>
      </c>
      <c r="N306" t="s">
        <v>329</v>
      </c>
      <c r="O306">
        <v>56101862101031</v>
      </c>
      <c r="P306">
        <v>1</v>
      </c>
      <c r="Q306" s="1">
        <v>44525.720231481479</v>
      </c>
      <c r="R306">
        <v>109000</v>
      </c>
      <c r="S306" t="s">
        <v>48</v>
      </c>
      <c r="T306" t="s">
        <v>328</v>
      </c>
      <c r="U306" t="s">
        <v>36</v>
      </c>
      <c r="V306" t="s">
        <v>100</v>
      </c>
      <c r="W306" t="s">
        <v>329</v>
      </c>
      <c r="X306" t="s">
        <v>330</v>
      </c>
      <c r="Y306" t="s">
        <v>331</v>
      </c>
      <c r="Z306">
        <v>56101862101031</v>
      </c>
    </row>
    <row r="307" spans="1:26" x14ac:dyDescent="0.2">
      <c r="A307">
        <v>305</v>
      </c>
      <c r="B307">
        <v>306</v>
      </c>
      <c r="C307" s="1">
        <v>44498.796226851853</v>
      </c>
      <c r="D307">
        <v>553000</v>
      </c>
      <c r="E307">
        <v>0</v>
      </c>
      <c r="F307">
        <f t="shared" si="4"/>
        <v>553000</v>
      </c>
      <c r="G307">
        <v>11524444</v>
      </c>
      <c r="H307" t="s">
        <v>289</v>
      </c>
      <c r="I307">
        <v>1002354856735</v>
      </c>
      <c r="J307" t="s">
        <v>63</v>
      </c>
      <c r="K307" t="s">
        <v>31</v>
      </c>
      <c r="L307">
        <v>0</v>
      </c>
      <c r="N307" t="s">
        <v>319</v>
      </c>
      <c r="O307">
        <v>1002354856735</v>
      </c>
      <c r="P307">
        <v>47</v>
      </c>
      <c r="Q307" s="1">
        <v>44516.527222222219</v>
      </c>
      <c r="R307">
        <v>230670</v>
      </c>
      <c r="S307" t="s">
        <v>63</v>
      </c>
      <c r="T307">
        <v>1002354856735</v>
      </c>
      <c r="U307" t="s">
        <v>36</v>
      </c>
      <c r="V307" t="s">
        <v>141</v>
      </c>
      <c r="W307" t="s">
        <v>319</v>
      </c>
      <c r="X307" t="s">
        <v>330</v>
      </c>
      <c r="Y307" t="s">
        <v>331</v>
      </c>
      <c r="Z307">
        <v>1002354856735</v>
      </c>
    </row>
    <row r="308" spans="1:26" x14ac:dyDescent="0.2">
      <c r="A308">
        <v>306</v>
      </c>
      <c r="B308">
        <v>307</v>
      </c>
      <c r="C308" s="1">
        <v>44498.74119212963</v>
      </c>
      <c r="D308">
        <v>200670</v>
      </c>
      <c r="E308">
        <v>0</v>
      </c>
      <c r="F308">
        <f t="shared" si="4"/>
        <v>200670</v>
      </c>
      <c r="G308">
        <v>12077444</v>
      </c>
      <c r="H308" t="s">
        <v>287</v>
      </c>
      <c r="I308">
        <v>3511141043443</v>
      </c>
      <c r="J308" t="s">
        <v>41</v>
      </c>
      <c r="K308" t="s">
        <v>31</v>
      </c>
      <c r="L308">
        <v>0</v>
      </c>
      <c r="N308" t="s">
        <v>74</v>
      </c>
      <c r="O308">
        <v>3511141043443</v>
      </c>
      <c r="P308">
        <v>62</v>
      </c>
      <c r="Q308" s="1">
        <v>44514.725115740737</v>
      </c>
      <c r="R308">
        <v>133350</v>
      </c>
      <c r="S308" t="s">
        <v>41</v>
      </c>
      <c r="T308">
        <v>3511141043443</v>
      </c>
      <c r="U308" t="s">
        <v>36</v>
      </c>
      <c r="V308" t="s">
        <v>156</v>
      </c>
      <c r="W308" t="s">
        <v>74</v>
      </c>
      <c r="X308" t="s">
        <v>330</v>
      </c>
      <c r="Y308" t="s">
        <v>331</v>
      </c>
      <c r="Z308">
        <v>3511141043443</v>
      </c>
    </row>
    <row r="309" spans="1:26" x14ac:dyDescent="0.2">
      <c r="A309">
        <v>307</v>
      </c>
      <c r="B309">
        <v>308</v>
      </c>
      <c r="C309" s="1">
        <v>44498.691759259258</v>
      </c>
      <c r="D309">
        <v>278000</v>
      </c>
      <c r="E309">
        <v>0</v>
      </c>
      <c r="F309">
        <f t="shared" si="4"/>
        <v>278000</v>
      </c>
      <c r="G309">
        <v>12278114</v>
      </c>
      <c r="H309" t="s">
        <v>289</v>
      </c>
      <c r="I309">
        <v>1002354856735</v>
      </c>
      <c r="J309" t="s">
        <v>63</v>
      </c>
      <c r="K309" t="s">
        <v>31</v>
      </c>
      <c r="L309">
        <v>0</v>
      </c>
      <c r="N309" t="s">
        <v>319</v>
      </c>
      <c r="O309">
        <v>1002354856735</v>
      </c>
      <c r="P309">
        <v>47</v>
      </c>
      <c r="Q309" s="1">
        <v>44516.527222222219</v>
      </c>
      <c r="R309">
        <v>230670</v>
      </c>
      <c r="S309" t="s">
        <v>63</v>
      </c>
      <c r="T309">
        <v>1002354856735</v>
      </c>
      <c r="U309" t="s">
        <v>36</v>
      </c>
      <c r="V309" t="s">
        <v>141</v>
      </c>
      <c r="W309" t="s">
        <v>319</v>
      </c>
      <c r="X309" t="s">
        <v>330</v>
      </c>
      <c r="Y309" t="s">
        <v>331</v>
      </c>
      <c r="Z309">
        <v>1002354856735</v>
      </c>
    </row>
    <row r="310" spans="1:26" x14ac:dyDescent="0.2">
      <c r="A310">
        <v>308</v>
      </c>
      <c r="B310">
        <v>309</v>
      </c>
      <c r="C310" s="1">
        <v>44498.642048611109</v>
      </c>
      <c r="D310">
        <v>0</v>
      </c>
      <c r="E310">
        <v>1738780</v>
      </c>
      <c r="F310">
        <f t="shared" si="4"/>
        <v>-1738780</v>
      </c>
      <c r="G310">
        <v>12556114</v>
      </c>
      <c r="H310" t="s">
        <v>24</v>
      </c>
      <c r="J310" t="s">
        <v>25</v>
      </c>
      <c r="K310" t="s">
        <v>26</v>
      </c>
      <c r="L310">
        <v>0</v>
      </c>
      <c r="N310" t="s">
        <v>27</v>
      </c>
      <c r="O310" t="s">
        <v>28</v>
      </c>
      <c r="Y310" t="s">
        <v>98</v>
      </c>
    </row>
    <row r="311" spans="1:26" x14ac:dyDescent="0.2">
      <c r="A311">
        <v>309</v>
      </c>
      <c r="B311">
        <v>310</v>
      </c>
      <c r="C311" s="1">
        <v>44498.491423611114</v>
      </c>
      <c r="D311">
        <v>213870</v>
      </c>
      <c r="E311">
        <v>0</v>
      </c>
      <c r="F311">
        <f t="shared" si="4"/>
        <v>213870</v>
      </c>
      <c r="G311">
        <v>10817334</v>
      </c>
      <c r="H311" t="s">
        <v>282</v>
      </c>
      <c r="I311">
        <v>59600204109183</v>
      </c>
      <c r="J311" t="s">
        <v>30</v>
      </c>
      <c r="K311" t="s">
        <v>31</v>
      </c>
      <c r="L311">
        <v>0</v>
      </c>
      <c r="N311" t="s">
        <v>77</v>
      </c>
      <c r="O311">
        <v>59600204109183</v>
      </c>
      <c r="P311">
        <v>123</v>
      </c>
      <c r="Q311" s="1">
        <v>44508.623900462961</v>
      </c>
      <c r="R311">
        <v>130350</v>
      </c>
      <c r="S311" t="s">
        <v>30</v>
      </c>
      <c r="T311">
        <v>59600204109183</v>
      </c>
      <c r="U311" t="s">
        <v>36</v>
      </c>
      <c r="V311" t="s">
        <v>216</v>
      </c>
      <c r="W311" t="s">
        <v>77</v>
      </c>
      <c r="X311" t="s">
        <v>330</v>
      </c>
      <c r="Y311" t="s">
        <v>331</v>
      </c>
      <c r="Z311">
        <v>59600204109183</v>
      </c>
    </row>
    <row r="312" spans="1:26" x14ac:dyDescent="0.2">
      <c r="A312">
        <v>310</v>
      </c>
      <c r="B312">
        <v>311</v>
      </c>
      <c r="C312" s="1">
        <v>44498.438506944447</v>
      </c>
      <c r="D312">
        <v>0</v>
      </c>
      <c r="E312">
        <v>1122910</v>
      </c>
      <c r="F312">
        <f t="shared" si="4"/>
        <v>-1122910</v>
      </c>
      <c r="G312">
        <v>11031204</v>
      </c>
      <c r="H312" t="s">
        <v>50</v>
      </c>
      <c r="J312" t="s">
        <v>37</v>
      </c>
      <c r="K312" t="s">
        <v>26</v>
      </c>
      <c r="L312">
        <v>0</v>
      </c>
      <c r="N312" t="s">
        <v>51</v>
      </c>
      <c r="O312" t="s">
        <v>28</v>
      </c>
      <c r="Y312" t="s">
        <v>98</v>
      </c>
    </row>
    <row r="313" spans="1:26" x14ac:dyDescent="0.2">
      <c r="A313">
        <v>311</v>
      </c>
      <c r="B313">
        <v>312</v>
      </c>
      <c r="C313" s="1">
        <v>44498.437951388885</v>
      </c>
      <c r="D313">
        <v>419400</v>
      </c>
      <c r="E313">
        <v>0</v>
      </c>
      <c r="F313">
        <f t="shared" si="4"/>
        <v>419400</v>
      </c>
      <c r="G313">
        <v>9908294</v>
      </c>
      <c r="H313" t="s">
        <v>288</v>
      </c>
      <c r="I313" t="s">
        <v>426</v>
      </c>
      <c r="K313" t="s">
        <v>31</v>
      </c>
      <c r="L313">
        <v>0</v>
      </c>
      <c r="O313">
        <v>7500609597285</v>
      </c>
      <c r="P313">
        <v>225</v>
      </c>
      <c r="Q313" s="1">
        <v>44498.437962962962</v>
      </c>
      <c r="R313">
        <v>419400</v>
      </c>
      <c r="S313" t="s">
        <v>48</v>
      </c>
      <c r="T313" t="s">
        <v>426</v>
      </c>
      <c r="U313" t="s">
        <v>87</v>
      </c>
      <c r="V313" t="s">
        <v>288</v>
      </c>
      <c r="W313" t="s">
        <v>73</v>
      </c>
      <c r="X313" t="s">
        <v>330</v>
      </c>
      <c r="Y313" t="s">
        <v>336</v>
      </c>
      <c r="Z313">
        <v>7500609597285</v>
      </c>
    </row>
    <row r="314" spans="1:26" x14ac:dyDescent="0.2">
      <c r="A314">
        <v>312</v>
      </c>
      <c r="B314">
        <v>313</v>
      </c>
      <c r="C314" s="1">
        <v>44498.435752314814</v>
      </c>
      <c r="D314">
        <v>305800</v>
      </c>
      <c r="E314">
        <v>0</v>
      </c>
      <c r="F314">
        <f t="shared" si="4"/>
        <v>305800</v>
      </c>
      <c r="G314">
        <v>10327694</v>
      </c>
      <c r="H314" t="s">
        <v>287</v>
      </c>
      <c r="I314">
        <v>3511141043443</v>
      </c>
      <c r="J314" t="s">
        <v>41</v>
      </c>
      <c r="K314" t="s">
        <v>31</v>
      </c>
      <c r="L314">
        <v>0</v>
      </c>
      <c r="N314" t="s">
        <v>74</v>
      </c>
      <c r="O314">
        <v>3511141043443</v>
      </c>
      <c r="P314">
        <v>62</v>
      </c>
      <c r="Q314" s="1">
        <v>44514.725115740737</v>
      </c>
      <c r="R314">
        <v>133350</v>
      </c>
      <c r="S314" t="s">
        <v>41</v>
      </c>
      <c r="T314">
        <v>3511141043443</v>
      </c>
      <c r="U314" t="s">
        <v>36</v>
      </c>
      <c r="V314" t="s">
        <v>156</v>
      </c>
      <c r="W314" t="s">
        <v>74</v>
      </c>
      <c r="X314" t="s">
        <v>330</v>
      </c>
      <c r="Y314" t="s">
        <v>331</v>
      </c>
      <c r="Z314">
        <v>3511141043443</v>
      </c>
    </row>
    <row r="315" spans="1:26" x14ac:dyDescent="0.2">
      <c r="A315">
        <v>313</v>
      </c>
      <c r="B315">
        <v>314</v>
      </c>
      <c r="C315" s="1">
        <v>44498.428240740737</v>
      </c>
      <c r="D315">
        <v>163350</v>
      </c>
      <c r="E315">
        <v>0</v>
      </c>
      <c r="F315">
        <f t="shared" si="4"/>
        <v>163350</v>
      </c>
      <c r="G315">
        <v>10633494</v>
      </c>
      <c r="H315" t="s">
        <v>287</v>
      </c>
      <c r="I315">
        <v>3511141043443</v>
      </c>
      <c r="J315" t="s">
        <v>41</v>
      </c>
      <c r="K315" t="s">
        <v>31</v>
      </c>
      <c r="L315">
        <v>0</v>
      </c>
      <c r="N315" t="s">
        <v>74</v>
      </c>
      <c r="O315">
        <v>3511141043443</v>
      </c>
      <c r="P315">
        <v>62</v>
      </c>
      <c r="Q315" s="1">
        <v>44514.725115740737</v>
      </c>
      <c r="R315">
        <v>133350</v>
      </c>
      <c r="S315" t="s">
        <v>41</v>
      </c>
      <c r="T315">
        <v>3511141043443</v>
      </c>
      <c r="U315" t="s">
        <v>36</v>
      </c>
      <c r="V315" t="s">
        <v>156</v>
      </c>
      <c r="W315" t="s">
        <v>74</v>
      </c>
      <c r="X315" t="s">
        <v>330</v>
      </c>
      <c r="Y315" t="s">
        <v>331</v>
      </c>
      <c r="Z315">
        <v>3511141043443</v>
      </c>
    </row>
    <row r="316" spans="1:26" x14ac:dyDescent="0.2">
      <c r="A316">
        <v>314</v>
      </c>
      <c r="B316">
        <v>315</v>
      </c>
      <c r="C316" s="1">
        <v>44498.420763888891</v>
      </c>
      <c r="D316">
        <v>308800</v>
      </c>
      <c r="E316">
        <v>0</v>
      </c>
      <c r="F316">
        <f t="shared" si="4"/>
        <v>308800</v>
      </c>
      <c r="G316">
        <v>10796844</v>
      </c>
      <c r="H316" t="s">
        <v>287</v>
      </c>
      <c r="I316">
        <v>3511141043443</v>
      </c>
      <c r="J316" t="s">
        <v>41</v>
      </c>
      <c r="K316" t="s">
        <v>31</v>
      </c>
      <c r="L316">
        <v>0</v>
      </c>
      <c r="N316" t="s">
        <v>74</v>
      </c>
      <c r="O316">
        <v>3511141043443</v>
      </c>
      <c r="P316">
        <v>62</v>
      </c>
      <c r="Q316" s="1">
        <v>44514.725115740737</v>
      </c>
      <c r="R316">
        <v>133350</v>
      </c>
      <c r="S316" t="s">
        <v>41</v>
      </c>
      <c r="T316">
        <v>3511141043443</v>
      </c>
      <c r="U316" t="s">
        <v>36</v>
      </c>
      <c r="V316" t="s">
        <v>156</v>
      </c>
      <c r="W316" t="s">
        <v>74</v>
      </c>
      <c r="X316" t="s">
        <v>330</v>
      </c>
      <c r="Y316" t="s">
        <v>331</v>
      </c>
      <c r="Z316">
        <v>3511141043443</v>
      </c>
    </row>
    <row r="317" spans="1:26" x14ac:dyDescent="0.2">
      <c r="A317">
        <v>315</v>
      </c>
      <c r="B317">
        <v>316</v>
      </c>
      <c r="C317" s="1">
        <v>44498.090416666666</v>
      </c>
      <c r="D317">
        <v>40120</v>
      </c>
      <c r="E317">
        <v>0</v>
      </c>
      <c r="F317">
        <f t="shared" si="4"/>
        <v>40120</v>
      </c>
      <c r="G317">
        <v>11105644</v>
      </c>
      <c r="H317" t="s">
        <v>297</v>
      </c>
      <c r="I317" t="s">
        <v>427</v>
      </c>
      <c r="K317" t="s">
        <v>31</v>
      </c>
      <c r="L317">
        <v>0</v>
      </c>
      <c r="O317">
        <v>5000743797051</v>
      </c>
      <c r="P317">
        <v>229</v>
      </c>
      <c r="Q317" s="1">
        <v>44498.090428240743</v>
      </c>
      <c r="R317">
        <v>40120</v>
      </c>
      <c r="S317" t="s">
        <v>48</v>
      </c>
      <c r="T317" t="s">
        <v>427</v>
      </c>
      <c r="U317" t="s">
        <v>87</v>
      </c>
      <c r="V317" t="s">
        <v>297</v>
      </c>
      <c r="W317" t="s">
        <v>428</v>
      </c>
      <c r="X317" t="s">
        <v>330</v>
      </c>
      <c r="Y317" t="s">
        <v>336</v>
      </c>
      <c r="Z317">
        <v>5000743797051</v>
      </c>
    </row>
    <row r="318" spans="1:26" x14ac:dyDescent="0.2">
      <c r="A318">
        <v>316</v>
      </c>
      <c r="B318">
        <v>317</v>
      </c>
      <c r="C318" s="1">
        <v>44498.017245370371</v>
      </c>
      <c r="D318">
        <v>298350</v>
      </c>
      <c r="E318">
        <v>0</v>
      </c>
      <c r="F318">
        <f t="shared" si="4"/>
        <v>298350</v>
      </c>
      <c r="G318">
        <v>11145764</v>
      </c>
      <c r="H318" t="s">
        <v>289</v>
      </c>
      <c r="I318">
        <v>1002354856735</v>
      </c>
      <c r="J318" t="s">
        <v>63</v>
      </c>
      <c r="K318" t="s">
        <v>31</v>
      </c>
      <c r="L318">
        <v>0</v>
      </c>
      <c r="N318" t="s">
        <v>319</v>
      </c>
      <c r="O318">
        <v>1002354856735</v>
      </c>
      <c r="P318">
        <v>47</v>
      </c>
      <c r="Q318" s="1">
        <v>44516.527222222219</v>
      </c>
      <c r="R318">
        <v>230670</v>
      </c>
      <c r="S318" t="s">
        <v>63</v>
      </c>
      <c r="T318">
        <v>1002354856735</v>
      </c>
      <c r="U318" t="s">
        <v>36</v>
      </c>
      <c r="V318" t="s">
        <v>141</v>
      </c>
      <c r="W318" t="s">
        <v>319</v>
      </c>
      <c r="X318" t="s">
        <v>330</v>
      </c>
      <c r="Y318" t="s">
        <v>331</v>
      </c>
      <c r="Z318">
        <v>1002354856735</v>
      </c>
    </row>
    <row r="319" spans="1:26" x14ac:dyDescent="0.2">
      <c r="A319">
        <v>317</v>
      </c>
      <c r="B319">
        <v>318</v>
      </c>
      <c r="C319" s="1">
        <v>44498.012511574074</v>
      </c>
      <c r="D319">
        <v>213870</v>
      </c>
      <c r="E319">
        <v>0</v>
      </c>
      <c r="F319">
        <f t="shared" si="4"/>
        <v>213870</v>
      </c>
      <c r="G319">
        <v>11444114</v>
      </c>
      <c r="H319" t="s">
        <v>298</v>
      </c>
      <c r="I319">
        <v>67070104242864</v>
      </c>
      <c r="J319" t="s">
        <v>30</v>
      </c>
      <c r="K319" t="s">
        <v>31</v>
      </c>
      <c r="L319">
        <v>0</v>
      </c>
      <c r="N319" t="s">
        <v>401</v>
      </c>
      <c r="O319">
        <v>67070104242864</v>
      </c>
      <c r="P319">
        <v>178</v>
      </c>
      <c r="Q319" s="1">
        <v>44502.989953703705</v>
      </c>
      <c r="R319">
        <v>97350</v>
      </c>
      <c r="S319" t="s">
        <v>30</v>
      </c>
      <c r="T319">
        <v>67070104242864</v>
      </c>
      <c r="U319" t="s">
        <v>36</v>
      </c>
      <c r="V319" t="s">
        <v>268</v>
      </c>
      <c r="W319" t="s">
        <v>401</v>
      </c>
      <c r="X319" t="s">
        <v>330</v>
      </c>
      <c r="Y319" t="s">
        <v>331</v>
      </c>
      <c r="Z319">
        <v>67070104242864</v>
      </c>
    </row>
    <row r="320" spans="1:26" x14ac:dyDescent="0.2">
      <c r="A320">
        <v>318</v>
      </c>
      <c r="B320">
        <v>319</v>
      </c>
      <c r="C320" s="1">
        <v>44497.971493055556</v>
      </c>
      <c r="D320">
        <v>1540000</v>
      </c>
      <c r="E320">
        <v>0</v>
      </c>
      <c r="F320">
        <f t="shared" si="4"/>
        <v>1540000</v>
      </c>
      <c r="G320">
        <v>11657984</v>
      </c>
      <c r="H320" t="s">
        <v>286</v>
      </c>
      <c r="I320">
        <v>23270104151904</v>
      </c>
      <c r="J320" t="s">
        <v>30</v>
      </c>
      <c r="K320" t="s">
        <v>31</v>
      </c>
      <c r="L320">
        <v>0</v>
      </c>
      <c r="N320" t="s">
        <v>318</v>
      </c>
      <c r="O320">
        <v>23270104151904</v>
      </c>
      <c r="P320">
        <v>188</v>
      </c>
      <c r="Q320" s="1">
        <v>44502.808645833335</v>
      </c>
      <c r="R320">
        <v>580500</v>
      </c>
      <c r="S320" t="s">
        <v>30</v>
      </c>
      <c r="T320">
        <v>23270104151904</v>
      </c>
      <c r="U320" t="s">
        <v>36</v>
      </c>
      <c r="V320" t="s">
        <v>278</v>
      </c>
      <c r="W320" t="s">
        <v>318</v>
      </c>
      <c r="X320" t="s">
        <v>330</v>
      </c>
      <c r="Y320" t="s">
        <v>331</v>
      </c>
      <c r="Z320">
        <v>23270104151904</v>
      </c>
    </row>
    <row r="321" spans="1:26" x14ac:dyDescent="0.2">
      <c r="A321">
        <v>319</v>
      </c>
      <c r="B321">
        <v>320</v>
      </c>
      <c r="C321" s="1">
        <v>44497.925439814811</v>
      </c>
      <c r="D321">
        <v>54900</v>
      </c>
      <c r="E321">
        <v>0</v>
      </c>
      <c r="F321">
        <f t="shared" si="4"/>
        <v>54900</v>
      </c>
      <c r="G321">
        <v>13197984</v>
      </c>
      <c r="H321" t="s">
        <v>290</v>
      </c>
      <c r="I321" t="s">
        <v>328</v>
      </c>
      <c r="J321" t="s">
        <v>48</v>
      </c>
      <c r="K321" t="s">
        <v>31</v>
      </c>
      <c r="L321">
        <v>0</v>
      </c>
      <c r="N321" t="s">
        <v>329</v>
      </c>
      <c r="O321">
        <v>56101862101031</v>
      </c>
      <c r="P321">
        <v>1</v>
      </c>
      <c r="Q321" s="1">
        <v>44525.720231481479</v>
      </c>
      <c r="R321">
        <v>109000</v>
      </c>
      <c r="S321" t="s">
        <v>48</v>
      </c>
      <c r="T321" t="s">
        <v>328</v>
      </c>
      <c r="U321" t="s">
        <v>36</v>
      </c>
      <c r="V321" t="s">
        <v>100</v>
      </c>
      <c r="W321" t="s">
        <v>329</v>
      </c>
      <c r="X321" t="s">
        <v>330</v>
      </c>
      <c r="Y321" t="s">
        <v>331</v>
      </c>
      <c r="Z321">
        <v>56101862101031</v>
      </c>
    </row>
    <row r="322" spans="1:26" x14ac:dyDescent="0.2">
      <c r="A322">
        <v>320</v>
      </c>
      <c r="B322">
        <v>321</v>
      </c>
      <c r="C322" s="1">
        <v>44497.73033564815</v>
      </c>
      <c r="D322">
        <v>113550</v>
      </c>
      <c r="E322">
        <v>0</v>
      </c>
      <c r="F322">
        <f t="shared" si="4"/>
        <v>113550</v>
      </c>
      <c r="G322">
        <v>13252884</v>
      </c>
      <c r="H322" t="s">
        <v>287</v>
      </c>
      <c r="I322">
        <v>3511141043443</v>
      </c>
      <c r="J322" t="s">
        <v>41</v>
      </c>
      <c r="K322" t="s">
        <v>31</v>
      </c>
      <c r="L322">
        <v>0</v>
      </c>
      <c r="N322" t="s">
        <v>74</v>
      </c>
      <c r="O322">
        <v>3511141043443</v>
      </c>
      <c r="P322">
        <v>62</v>
      </c>
      <c r="Q322" s="1">
        <v>44514.725115740737</v>
      </c>
      <c r="R322">
        <v>133350</v>
      </c>
      <c r="S322" t="s">
        <v>41</v>
      </c>
      <c r="T322">
        <v>3511141043443</v>
      </c>
      <c r="U322" t="s">
        <v>36</v>
      </c>
      <c r="V322" t="s">
        <v>156</v>
      </c>
      <c r="W322" t="s">
        <v>74</v>
      </c>
      <c r="X322" t="s">
        <v>330</v>
      </c>
      <c r="Y322" t="s">
        <v>331</v>
      </c>
      <c r="Z322">
        <v>3511141043443</v>
      </c>
    </row>
    <row r="323" spans="1:26" x14ac:dyDescent="0.2">
      <c r="A323">
        <v>321</v>
      </c>
      <c r="B323">
        <v>322</v>
      </c>
      <c r="C323" s="1">
        <v>44497.643819444442</v>
      </c>
      <c r="D323">
        <v>393800</v>
      </c>
      <c r="E323">
        <v>0</v>
      </c>
      <c r="F323">
        <f t="shared" ref="F323:F386" si="5">D323-E323</f>
        <v>393800</v>
      </c>
      <c r="G323">
        <v>13366434</v>
      </c>
      <c r="H323" t="s">
        <v>287</v>
      </c>
      <c r="I323">
        <v>3511141043443</v>
      </c>
      <c r="J323" t="s">
        <v>41</v>
      </c>
      <c r="K323" t="s">
        <v>31</v>
      </c>
      <c r="L323">
        <v>0</v>
      </c>
      <c r="N323" t="s">
        <v>74</v>
      </c>
      <c r="O323">
        <v>3511141043443</v>
      </c>
      <c r="P323">
        <v>62</v>
      </c>
      <c r="Q323" s="1">
        <v>44514.725115740737</v>
      </c>
      <c r="R323">
        <v>133350</v>
      </c>
      <c r="S323" t="s">
        <v>41</v>
      </c>
      <c r="T323">
        <v>3511141043443</v>
      </c>
      <c r="U323" t="s">
        <v>36</v>
      </c>
      <c r="V323" t="s">
        <v>156</v>
      </c>
      <c r="W323" t="s">
        <v>74</v>
      </c>
      <c r="X323" t="s">
        <v>330</v>
      </c>
      <c r="Y323" t="s">
        <v>331</v>
      </c>
      <c r="Z323">
        <v>3511141043443</v>
      </c>
    </row>
    <row r="324" spans="1:26" x14ac:dyDescent="0.2">
      <c r="A324">
        <v>322</v>
      </c>
      <c r="B324">
        <v>323</v>
      </c>
      <c r="C324" s="1">
        <v>44497.561967592592</v>
      </c>
      <c r="D324">
        <v>0</v>
      </c>
      <c r="E324">
        <v>2160825</v>
      </c>
      <c r="F324">
        <f t="shared" si="5"/>
        <v>-2160825</v>
      </c>
      <c r="G324">
        <v>13760234</v>
      </c>
      <c r="H324" t="s">
        <v>24</v>
      </c>
      <c r="J324" t="s">
        <v>25</v>
      </c>
      <c r="K324" t="s">
        <v>26</v>
      </c>
      <c r="L324">
        <v>0</v>
      </c>
      <c r="N324" t="s">
        <v>27</v>
      </c>
      <c r="O324" t="s">
        <v>28</v>
      </c>
      <c r="Y324" t="s">
        <v>98</v>
      </c>
    </row>
    <row r="325" spans="1:26" x14ac:dyDescent="0.2">
      <c r="A325">
        <v>323</v>
      </c>
      <c r="B325">
        <v>324</v>
      </c>
      <c r="C325" s="1">
        <v>44497.512569444443</v>
      </c>
      <c r="D325">
        <v>54900</v>
      </c>
      <c r="E325">
        <v>0</v>
      </c>
      <c r="F325">
        <f t="shared" si="5"/>
        <v>54900</v>
      </c>
      <c r="G325">
        <v>11599409</v>
      </c>
      <c r="H325" t="s">
        <v>290</v>
      </c>
      <c r="I325" t="s">
        <v>328</v>
      </c>
      <c r="J325" t="s">
        <v>48</v>
      </c>
      <c r="K325" t="s">
        <v>31</v>
      </c>
      <c r="L325">
        <v>0</v>
      </c>
      <c r="N325" t="s">
        <v>329</v>
      </c>
      <c r="O325">
        <v>56101862101031</v>
      </c>
      <c r="P325">
        <v>1</v>
      </c>
      <c r="Q325" s="1">
        <v>44525.720231481479</v>
      </c>
      <c r="R325">
        <v>109000</v>
      </c>
      <c r="S325" t="s">
        <v>48</v>
      </c>
      <c r="T325" t="s">
        <v>328</v>
      </c>
      <c r="U325" t="s">
        <v>36</v>
      </c>
      <c r="V325" t="s">
        <v>100</v>
      </c>
      <c r="W325" t="s">
        <v>329</v>
      </c>
      <c r="X325" t="s">
        <v>330</v>
      </c>
      <c r="Y325" t="s">
        <v>331</v>
      </c>
      <c r="Z325">
        <v>56101862101031</v>
      </c>
    </row>
    <row r="326" spans="1:26" x14ac:dyDescent="0.2">
      <c r="A326">
        <v>324</v>
      </c>
      <c r="B326">
        <v>325</v>
      </c>
      <c r="C326" s="1">
        <v>44497.501319444447</v>
      </c>
      <c r="D326">
        <v>179700</v>
      </c>
      <c r="E326">
        <v>0</v>
      </c>
      <c r="F326">
        <f t="shared" si="5"/>
        <v>179700</v>
      </c>
      <c r="G326">
        <v>11654309</v>
      </c>
      <c r="H326" t="s">
        <v>292</v>
      </c>
      <c r="I326">
        <v>1005603032996</v>
      </c>
      <c r="J326" t="s">
        <v>63</v>
      </c>
      <c r="K326" t="s">
        <v>31</v>
      </c>
      <c r="L326">
        <v>0</v>
      </c>
      <c r="N326" t="s">
        <v>422</v>
      </c>
      <c r="O326">
        <v>1005603032996</v>
      </c>
      <c r="P326">
        <v>205</v>
      </c>
      <c r="Q326" s="1">
        <v>44500.863078703704</v>
      </c>
      <c r="R326">
        <v>227700</v>
      </c>
      <c r="S326" t="s">
        <v>63</v>
      </c>
      <c r="T326">
        <v>1005603032996</v>
      </c>
      <c r="U326" t="s">
        <v>36</v>
      </c>
      <c r="V326" t="s">
        <v>292</v>
      </c>
      <c r="W326" t="s">
        <v>422</v>
      </c>
      <c r="X326" t="s">
        <v>330</v>
      </c>
      <c r="Y326" t="s">
        <v>331</v>
      </c>
      <c r="Z326">
        <v>1005603032996</v>
      </c>
    </row>
    <row r="327" spans="1:26" x14ac:dyDescent="0.2">
      <c r="A327">
        <v>325</v>
      </c>
      <c r="B327">
        <v>326</v>
      </c>
      <c r="C327" s="1">
        <v>44497.48746527778</v>
      </c>
      <c r="D327">
        <v>173460</v>
      </c>
      <c r="E327">
        <v>0</v>
      </c>
      <c r="F327">
        <f t="shared" si="5"/>
        <v>173460</v>
      </c>
      <c r="G327">
        <v>11834009</v>
      </c>
      <c r="H327" t="s">
        <v>288</v>
      </c>
      <c r="I327" t="s">
        <v>429</v>
      </c>
      <c r="K327" t="s">
        <v>31</v>
      </c>
      <c r="L327">
        <v>0</v>
      </c>
      <c r="O327">
        <v>7500590797505</v>
      </c>
      <c r="P327">
        <v>238</v>
      </c>
      <c r="Q327" s="1">
        <v>44497.487476851849</v>
      </c>
      <c r="R327">
        <v>173460</v>
      </c>
      <c r="S327" t="s">
        <v>48</v>
      </c>
      <c r="T327" t="s">
        <v>429</v>
      </c>
      <c r="U327" t="s">
        <v>87</v>
      </c>
      <c r="V327" t="s">
        <v>288</v>
      </c>
      <c r="W327" t="s">
        <v>73</v>
      </c>
      <c r="X327" t="s">
        <v>330</v>
      </c>
      <c r="Y327" t="s">
        <v>336</v>
      </c>
      <c r="Z327">
        <v>7500590797505</v>
      </c>
    </row>
    <row r="328" spans="1:26" x14ac:dyDescent="0.2">
      <c r="A328">
        <v>326</v>
      </c>
      <c r="B328">
        <v>327</v>
      </c>
      <c r="C328" s="1">
        <v>44497.478263888886</v>
      </c>
      <c r="D328">
        <v>49500</v>
      </c>
      <c r="E328">
        <v>0</v>
      </c>
      <c r="F328">
        <f t="shared" si="5"/>
        <v>49500</v>
      </c>
      <c r="G328">
        <v>12007469</v>
      </c>
      <c r="H328" t="s">
        <v>296</v>
      </c>
      <c r="I328" t="s">
        <v>430</v>
      </c>
      <c r="K328" t="s">
        <v>31</v>
      </c>
      <c r="L328">
        <v>0</v>
      </c>
      <c r="O328">
        <v>5000794297395</v>
      </c>
      <c r="P328">
        <v>239</v>
      </c>
      <c r="Q328" s="1">
        <v>44497.47828703704</v>
      </c>
      <c r="R328">
        <v>49500</v>
      </c>
      <c r="S328" t="s">
        <v>48</v>
      </c>
      <c r="T328" t="s">
        <v>430</v>
      </c>
      <c r="U328" t="s">
        <v>87</v>
      </c>
      <c r="V328" t="s">
        <v>296</v>
      </c>
      <c r="W328" t="s">
        <v>428</v>
      </c>
      <c r="X328" t="s">
        <v>330</v>
      </c>
      <c r="Y328" t="s">
        <v>336</v>
      </c>
      <c r="Z328">
        <v>5000794297395</v>
      </c>
    </row>
    <row r="329" spans="1:26" x14ac:dyDescent="0.2">
      <c r="A329">
        <v>327</v>
      </c>
      <c r="B329">
        <v>328</v>
      </c>
      <c r="C329" s="1">
        <v>44497.004756944443</v>
      </c>
      <c r="D329">
        <v>177000</v>
      </c>
      <c r="E329">
        <v>0</v>
      </c>
      <c r="F329">
        <f t="shared" si="5"/>
        <v>177000</v>
      </c>
      <c r="G329">
        <v>12056969</v>
      </c>
      <c r="H329" t="s">
        <v>288</v>
      </c>
      <c r="I329" t="s">
        <v>431</v>
      </c>
      <c r="K329" t="s">
        <v>31</v>
      </c>
      <c r="L329">
        <v>0</v>
      </c>
      <c r="O329">
        <v>7500565197281</v>
      </c>
      <c r="P329">
        <v>240</v>
      </c>
      <c r="Q329" s="1">
        <v>44497.00476851852</v>
      </c>
      <c r="R329">
        <v>177000</v>
      </c>
      <c r="S329" t="s">
        <v>48</v>
      </c>
      <c r="T329" t="s">
        <v>431</v>
      </c>
      <c r="U329" t="s">
        <v>87</v>
      </c>
      <c r="V329" t="s">
        <v>288</v>
      </c>
      <c r="W329" t="s">
        <v>73</v>
      </c>
      <c r="X329" t="s">
        <v>330</v>
      </c>
      <c r="Y329" t="s">
        <v>336</v>
      </c>
      <c r="Z329">
        <v>7500565197281</v>
      </c>
    </row>
    <row r="330" spans="1:26" x14ac:dyDescent="0.2">
      <c r="A330">
        <v>328</v>
      </c>
      <c r="B330">
        <v>329</v>
      </c>
      <c r="C330" s="1">
        <v>44496.984166666669</v>
      </c>
      <c r="D330">
        <v>182700</v>
      </c>
      <c r="E330">
        <v>0</v>
      </c>
      <c r="F330">
        <f t="shared" si="5"/>
        <v>182700</v>
      </c>
      <c r="G330">
        <v>12233969</v>
      </c>
      <c r="H330" t="s">
        <v>292</v>
      </c>
      <c r="I330">
        <v>1005603032996</v>
      </c>
      <c r="J330" t="s">
        <v>63</v>
      </c>
      <c r="K330" t="s">
        <v>31</v>
      </c>
      <c r="L330">
        <v>0</v>
      </c>
      <c r="N330" t="s">
        <v>422</v>
      </c>
      <c r="O330">
        <v>1005603032996</v>
      </c>
      <c r="P330">
        <v>205</v>
      </c>
      <c r="Q330" s="1">
        <v>44500.863078703704</v>
      </c>
      <c r="R330">
        <v>227700</v>
      </c>
      <c r="S330" t="s">
        <v>63</v>
      </c>
      <c r="T330">
        <v>1005603032996</v>
      </c>
      <c r="U330" t="s">
        <v>36</v>
      </c>
      <c r="V330" t="s">
        <v>292</v>
      </c>
      <c r="W330" t="s">
        <v>422</v>
      </c>
      <c r="X330" t="s">
        <v>330</v>
      </c>
      <c r="Y330" t="s">
        <v>331</v>
      </c>
      <c r="Z330">
        <v>1005603032996</v>
      </c>
    </row>
    <row r="331" spans="1:26" x14ac:dyDescent="0.2">
      <c r="A331">
        <v>329</v>
      </c>
      <c r="B331">
        <v>330</v>
      </c>
      <c r="C331" s="1">
        <v>44496.958067129628</v>
      </c>
      <c r="D331">
        <v>200670</v>
      </c>
      <c r="E331">
        <v>0</v>
      </c>
      <c r="F331">
        <f t="shared" si="5"/>
        <v>200670</v>
      </c>
      <c r="G331">
        <v>12416669</v>
      </c>
      <c r="H331" t="s">
        <v>287</v>
      </c>
      <c r="I331">
        <v>3511141043443</v>
      </c>
      <c r="J331" t="s">
        <v>41</v>
      </c>
      <c r="K331" t="s">
        <v>31</v>
      </c>
      <c r="L331">
        <v>0</v>
      </c>
      <c r="N331" t="s">
        <v>74</v>
      </c>
      <c r="O331">
        <v>3511141043443</v>
      </c>
      <c r="P331">
        <v>62</v>
      </c>
      <c r="Q331" s="1">
        <v>44514.725115740737</v>
      </c>
      <c r="R331">
        <v>133350</v>
      </c>
      <c r="S331" t="s">
        <v>41</v>
      </c>
      <c r="T331">
        <v>3511141043443</v>
      </c>
      <c r="U331" t="s">
        <v>36</v>
      </c>
      <c r="V331" t="s">
        <v>156</v>
      </c>
      <c r="W331" t="s">
        <v>74</v>
      </c>
      <c r="X331" t="s">
        <v>330</v>
      </c>
      <c r="Y331" t="s">
        <v>331</v>
      </c>
      <c r="Z331">
        <v>3511141043443</v>
      </c>
    </row>
    <row r="332" spans="1:26" x14ac:dyDescent="0.2">
      <c r="A332">
        <v>330</v>
      </c>
      <c r="B332">
        <v>331</v>
      </c>
      <c r="C332" s="1">
        <v>44496.893437500003</v>
      </c>
      <c r="D332">
        <v>302000</v>
      </c>
      <c r="E332">
        <v>0</v>
      </c>
      <c r="F332">
        <f t="shared" si="5"/>
        <v>302000</v>
      </c>
      <c r="G332">
        <v>12617339</v>
      </c>
      <c r="H332" t="s">
        <v>292</v>
      </c>
      <c r="I332">
        <v>1005603032996</v>
      </c>
      <c r="J332" t="s">
        <v>63</v>
      </c>
      <c r="K332" t="s">
        <v>31</v>
      </c>
      <c r="L332">
        <v>0</v>
      </c>
      <c r="N332" t="s">
        <v>422</v>
      </c>
      <c r="O332">
        <v>1005603032996</v>
      </c>
      <c r="P332">
        <v>205</v>
      </c>
      <c r="Q332" s="1">
        <v>44500.863078703704</v>
      </c>
      <c r="R332">
        <v>227700</v>
      </c>
      <c r="S332" t="s">
        <v>63</v>
      </c>
      <c r="T332">
        <v>1005603032996</v>
      </c>
      <c r="U332" t="s">
        <v>36</v>
      </c>
      <c r="V332" t="s">
        <v>292</v>
      </c>
      <c r="W332" t="s">
        <v>422</v>
      </c>
      <c r="X332" t="s">
        <v>330</v>
      </c>
      <c r="Y332" t="s">
        <v>331</v>
      </c>
      <c r="Z332">
        <v>1005603032996</v>
      </c>
    </row>
    <row r="333" spans="1:26" x14ac:dyDescent="0.2">
      <c r="A333">
        <v>331</v>
      </c>
      <c r="B333">
        <v>332</v>
      </c>
      <c r="C333" s="1">
        <v>44496.87939814815</v>
      </c>
      <c r="D333">
        <v>96800</v>
      </c>
      <c r="E333">
        <v>0</v>
      </c>
      <c r="F333">
        <f t="shared" si="5"/>
        <v>96800</v>
      </c>
      <c r="G333">
        <v>12919339</v>
      </c>
      <c r="H333" t="s">
        <v>290</v>
      </c>
      <c r="I333" t="s">
        <v>328</v>
      </c>
      <c r="J333" t="s">
        <v>48</v>
      </c>
      <c r="K333" t="s">
        <v>31</v>
      </c>
      <c r="L333">
        <v>0</v>
      </c>
      <c r="N333" t="s">
        <v>329</v>
      </c>
      <c r="O333">
        <v>56101862101031</v>
      </c>
      <c r="P333">
        <v>1</v>
      </c>
      <c r="Q333" s="1">
        <v>44525.720231481479</v>
      </c>
      <c r="R333">
        <v>109000</v>
      </c>
      <c r="S333" t="s">
        <v>48</v>
      </c>
      <c r="T333" t="s">
        <v>328</v>
      </c>
      <c r="U333" t="s">
        <v>36</v>
      </c>
      <c r="V333" t="s">
        <v>100</v>
      </c>
      <c r="W333" t="s">
        <v>329</v>
      </c>
      <c r="X333" t="s">
        <v>330</v>
      </c>
      <c r="Y333" t="s">
        <v>331</v>
      </c>
      <c r="Z333">
        <v>56101862101031</v>
      </c>
    </row>
    <row r="334" spans="1:26" x14ac:dyDescent="0.2">
      <c r="A334">
        <v>332</v>
      </c>
      <c r="B334">
        <v>333</v>
      </c>
      <c r="C334" s="1">
        <v>44496.842372685183</v>
      </c>
      <c r="D334">
        <v>120780</v>
      </c>
      <c r="E334">
        <v>0</v>
      </c>
      <c r="F334">
        <f t="shared" si="5"/>
        <v>120780</v>
      </c>
      <c r="G334">
        <v>13016139</v>
      </c>
      <c r="H334" t="s">
        <v>282</v>
      </c>
      <c r="I334">
        <v>508101336070</v>
      </c>
      <c r="J334" t="s">
        <v>400</v>
      </c>
      <c r="K334" t="s">
        <v>31</v>
      </c>
      <c r="L334">
        <v>0</v>
      </c>
      <c r="N334" t="s">
        <v>77</v>
      </c>
      <c r="O334">
        <v>508101336070</v>
      </c>
      <c r="P334">
        <v>156</v>
      </c>
      <c r="Q334" s="1">
        <v>44505.581018518518</v>
      </c>
      <c r="R334">
        <v>154800</v>
      </c>
      <c r="S334" t="s">
        <v>400</v>
      </c>
      <c r="T334">
        <v>508101336070</v>
      </c>
      <c r="U334" t="s">
        <v>36</v>
      </c>
      <c r="V334" t="s">
        <v>246</v>
      </c>
      <c r="W334" t="s">
        <v>77</v>
      </c>
      <c r="X334" t="s">
        <v>330</v>
      </c>
      <c r="Y334" t="s">
        <v>331</v>
      </c>
      <c r="Z334">
        <v>508101336070</v>
      </c>
    </row>
    <row r="335" spans="1:26" x14ac:dyDescent="0.2">
      <c r="A335">
        <v>333</v>
      </c>
      <c r="B335">
        <v>334</v>
      </c>
      <c r="C335" s="1">
        <v>44496.777638888889</v>
      </c>
      <c r="D335">
        <v>357000</v>
      </c>
      <c r="E335">
        <v>0</v>
      </c>
      <c r="F335">
        <f t="shared" si="5"/>
        <v>357000</v>
      </c>
      <c r="G335">
        <v>13136919</v>
      </c>
      <c r="H335" t="s">
        <v>288</v>
      </c>
      <c r="I335" t="s">
        <v>432</v>
      </c>
      <c r="K335" t="s">
        <v>31</v>
      </c>
      <c r="L335">
        <v>0</v>
      </c>
      <c r="O335">
        <v>7500540497841</v>
      </c>
      <c r="P335">
        <v>246</v>
      </c>
      <c r="Q335" s="1">
        <v>44496.777650462966</v>
      </c>
      <c r="R335">
        <v>357000</v>
      </c>
      <c r="S335" t="s">
        <v>48</v>
      </c>
      <c r="T335" t="s">
        <v>432</v>
      </c>
      <c r="U335" t="s">
        <v>87</v>
      </c>
      <c r="V335" t="s">
        <v>288</v>
      </c>
      <c r="W335" t="s">
        <v>73</v>
      </c>
      <c r="X335" t="s">
        <v>330</v>
      </c>
      <c r="Y335" t="s">
        <v>336</v>
      </c>
      <c r="Z335">
        <v>7500540497841</v>
      </c>
    </row>
    <row r="336" spans="1:26" x14ac:dyDescent="0.2">
      <c r="A336">
        <v>334</v>
      </c>
      <c r="B336">
        <v>335</v>
      </c>
      <c r="C336" s="1">
        <v>44496.743750000001</v>
      </c>
      <c r="D336">
        <v>123780</v>
      </c>
      <c r="E336">
        <v>0</v>
      </c>
      <c r="F336">
        <f t="shared" si="5"/>
        <v>123780</v>
      </c>
      <c r="G336">
        <v>13493919</v>
      </c>
      <c r="H336" t="s">
        <v>282</v>
      </c>
      <c r="I336">
        <v>508101336070</v>
      </c>
      <c r="J336" t="s">
        <v>400</v>
      </c>
      <c r="K336" t="s">
        <v>31</v>
      </c>
      <c r="L336">
        <v>0</v>
      </c>
      <c r="N336" t="s">
        <v>77</v>
      </c>
      <c r="O336">
        <v>508101336070</v>
      </c>
      <c r="P336">
        <v>156</v>
      </c>
      <c r="Q336" s="1">
        <v>44505.581018518518</v>
      </c>
      <c r="R336">
        <v>154800</v>
      </c>
      <c r="S336" t="s">
        <v>400</v>
      </c>
      <c r="T336">
        <v>508101336070</v>
      </c>
      <c r="U336" t="s">
        <v>36</v>
      </c>
      <c r="V336" t="s">
        <v>246</v>
      </c>
      <c r="W336" t="s">
        <v>77</v>
      </c>
      <c r="X336" t="s">
        <v>330</v>
      </c>
      <c r="Y336" t="s">
        <v>331</v>
      </c>
      <c r="Z336">
        <v>508101336070</v>
      </c>
    </row>
    <row r="337" spans="1:26" x14ac:dyDescent="0.2">
      <c r="A337">
        <v>335</v>
      </c>
      <c r="B337">
        <v>336</v>
      </c>
      <c r="C337" s="1">
        <v>44496.739131944443</v>
      </c>
      <c r="D337">
        <v>215000</v>
      </c>
      <c r="E337">
        <v>0</v>
      </c>
      <c r="F337">
        <f t="shared" si="5"/>
        <v>215000</v>
      </c>
      <c r="G337">
        <v>13617699</v>
      </c>
      <c r="H337" t="s">
        <v>290</v>
      </c>
      <c r="I337" t="s">
        <v>328</v>
      </c>
      <c r="J337" t="s">
        <v>48</v>
      </c>
      <c r="K337" t="s">
        <v>31</v>
      </c>
      <c r="L337">
        <v>0</v>
      </c>
      <c r="N337" t="s">
        <v>329</v>
      </c>
      <c r="O337">
        <v>56101862101031</v>
      </c>
      <c r="P337">
        <v>1</v>
      </c>
      <c r="Q337" s="1">
        <v>44525.720231481479</v>
      </c>
      <c r="R337">
        <v>109000</v>
      </c>
      <c r="S337" t="s">
        <v>48</v>
      </c>
      <c r="T337" t="s">
        <v>328</v>
      </c>
      <c r="U337" t="s">
        <v>36</v>
      </c>
      <c r="V337" t="s">
        <v>100</v>
      </c>
      <c r="W337" t="s">
        <v>329</v>
      </c>
      <c r="X337" t="s">
        <v>330</v>
      </c>
      <c r="Y337" t="s">
        <v>331</v>
      </c>
      <c r="Z337">
        <v>56101862101031</v>
      </c>
    </row>
    <row r="338" spans="1:26" x14ac:dyDescent="0.2">
      <c r="A338">
        <v>336</v>
      </c>
      <c r="B338">
        <v>337</v>
      </c>
      <c r="C338" s="1">
        <v>44496.726365740738</v>
      </c>
      <c r="D338">
        <v>112800</v>
      </c>
      <c r="E338">
        <v>0</v>
      </c>
      <c r="F338">
        <f t="shared" si="5"/>
        <v>112800</v>
      </c>
      <c r="G338">
        <v>13832699</v>
      </c>
      <c r="H338" t="s">
        <v>290</v>
      </c>
      <c r="I338" t="s">
        <v>328</v>
      </c>
      <c r="J338" t="s">
        <v>48</v>
      </c>
      <c r="K338" t="s">
        <v>31</v>
      </c>
      <c r="L338">
        <v>0</v>
      </c>
      <c r="N338" t="s">
        <v>329</v>
      </c>
      <c r="O338">
        <v>56101862101031</v>
      </c>
      <c r="P338">
        <v>1</v>
      </c>
      <c r="Q338" s="1">
        <v>44525.720231481479</v>
      </c>
      <c r="R338">
        <v>109000</v>
      </c>
      <c r="S338" t="s">
        <v>48</v>
      </c>
      <c r="T338" t="s">
        <v>328</v>
      </c>
      <c r="U338" t="s">
        <v>36</v>
      </c>
      <c r="V338" t="s">
        <v>100</v>
      </c>
      <c r="W338" t="s">
        <v>329</v>
      </c>
      <c r="X338" t="s">
        <v>330</v>
      </c>
      <c r="Y338" t="s">
        <v>331</v>
      </c>
      <c r="Z338">
        <v>56101862101031</v>
      </c>
    </row>
    <row r="339" spans="1:26" x14ac:dyDescent="0.2">
      <c r="A339">
        <v>337</v>
      </c>
      <c r="B339">
        <v>338</v>
      </c>
      <c r="C339" s="1">
        <v>44496.725983796299</v>
      </c>
      <c r="D339">
        <v>296400</v>
      </c>
      <c r="E339">
        <v>0</v>
      </c>
      <c r="F339">
        <f t="shared" si="5"/>
        <v>296400</v>
      </c>
      <c r="G339">
        <v>13945499</v>
      </c>
      <c r="H339" t="s">
        <v>290</v>
      </c>
      <c r="I339" t="s">
        <v>328</v>
      </c>
      <c r="J339" t="s">
        <v>48</v>
      </c>
      <c r="K339" t="s">
        <v>31</v>
      </c>
      <c r="L339">
        <v>0</v>
      </c>
      <c r="N339" t="s">
        <v>329</v>
      </c>
      <c r="O339">
        <v>56101862101031</v>
      </c>
      <c r="P339">
        <v>1</v>
      </c>
      <c r="Q339" s="1">
        <v>44525.720231481479</v>
      </c>
      <c r="R339">
        <v>109000</v>
      </c>
      <c r="S339" t="s">
        <v>48</v>
      </c>
      <c r="T339" t="s">
        <v>328</v>
      </c>
      <c r="U339" t="s">
        <v>36</v>
      </c>
      <c r="V339" t="s">
        <v>100</v>
      </c>
      <c r="W339" t="s">
        <v>329</v>
      </c>
      <c r="X339" t="s">
        <v>330</v>
      </c>
      <c r="Y339" t="s">
        <v>331</v>
      </c>
      <c r="Z339">
        <v>56101862101031</v>
      </c>
    </row>
    <row r="340" spans="1:26" x14ac:dyDescent="0.2">
      <c r="A340">
        <v>338</v>
      </c>
      <c r="B340">
        <v>339</v>
      </c>
      <c r="C340" s="1">
        <v>44496.720381944448</v>
      </c>
      <c r="D340">
        <v>83000</v>
      </c>
      <c r="E340">
        <v>0</v>
      </c>
      <c r="F340">
        <f t="shared" si="5"/>
        <v>83000</v>
      </c>
      <c r="G340">
        <v>14241899</v>
      </c>
      <c r="H340" t="s">
        <v>290</v>
      </c>
      <c r="I340" t="s">
        <v>328</v>
      </c>
      <c r="J340" t="s">
        <v>48</v>
      </c>
      <c r="K340" t="s">
        <v>31</v>
      </c>
      <c r="L340">
        <v>0</v>
      </c>
      <c r="N340" t="s">
        <v>329</v>
      </c>
      <c r="O340">
        <v>56101862101031</v>
      </c>
      <c r="P340">
        <v>1</v>
      </c>
      <c r="Q340" s="1">
        <v>44525.720231481479</v>
      </c>
      <c r="R340">
        <v>109000</v>
      </c>
      <c r="S340" t="s">
        <v>48</v>
      </c>
      <c r="T340" t="s">
        <v>328</v>
      </c>
      <c r="U340" t="s">
        <v>36</v>
      </c>
      <c r="V340" t="s">
        <v>100</v>
      </c>
      <c r="W340" t="s">
        <v>329</v>
      </c>
      <c r="X340" t="s">
        <v>330</v>
      </c>
      <c r="Y340" t="s">
        <v>331</v>
      </c>
      <c r="Z340">
        <v>56101862101031</v>
      </c>
    </row>
    <row r="341" spans="1:26" x14ac:dyDescent="0.2">
      <c r="A341">
        <v>339</v>
      </c>
      <c r="B341">
        <v>340</v>
      </c>
      <c r="C341" s="1">
        <v>44496.719664351855</v>
      </c>
      <c r="D341">
        <v>106800</v>
      </c>
      <c r="E341">
        <v>0</v>
      </c>
      <c r="F341">
        <f t="shared" si="5"/>
        <v>106800</v>
      </c>
      <c r="G341">
        <v>14324899</v>
      </c>
      <c r="H341" t="s">
        <v>290</v>
      </c>
      <c r="I341" t="s">
        <v>328</v>
      </c>
      <c r="J341" t="s">
        <v>48</v>
      </c>
      <c r="K341" t="s">
        <v>31</v>
      </c>
      <c r="L341">
        <v>0</v>
      </c>
      <c r="N341" t="s">
        <v>329</v>
      </c>
      <c r="O341">
        <v>56101862101031</v>
      </c>
      <c r="P341">
        <v>1</v>
      </c>
      <c r="Q341" s="1">
        <v>44525.720231481479</v>
      </c>
      <c r="R341">
        <v>109000</v>
      </c>
      <c r="S341" t="s">
        <v>48</v>
      </c>
      <c r="T341" t="s">
        <v>328</v>
      </c>
      <c r="U341" t="s">
        <v>36</v>
      </c>
      <c r="V341" t="s">
        <v>100</v>
      </c>
      <c r="W341" t="s">
        <v>329</v>
      </c>
      <c r="X341" t="s">
        <v>330</v>
      </c>
      <c r="Y341" t="s">
        <v>331</v>
      </c>
      <c r="Z341">
        <v>56101862101031</v>
      </c>
    </row>
    <row r="342" spans="1:26" x14ac:dyDescent="0.2">
      <c r="A342">
        <v>340</v>
      </c>
      <c r="B342">
        <v>341</v>
      </c>
      <c r="C342" s="1">
        <v>44496.578206018516</v>
      </c>
      <c r="D342">
        <v>0</v>
      </c>
      <c r="E342">
        <v>3435308</v>
      </c>
      <c r="F342">
        <f t="shared" si="5"/>
        <v>-3435308</v>
      </c>
      <c r="G342">
        <v>14431699</v>
      </c>
      <c r="H342" t="s">
        <v>24</v>
      </c>
      <c r="J342" t="s">
        <v>25</v>
      </c>
      <c r="K342" t="s">
        <v>26</v>
      </c>
      <c r="L342">
        <v>0</v>
      </c>
      <c r="N342" t="s">
        <v>27</v>
      </c>
      <c r="O342" t="s">
        <v>28</v>
      </c>
      <c r="Y342" t="s">
        <v>98</v>
      </c>
    </row>
    <row r="343" spans="1:26" x14ac:dyDescent="0.2">
      <c r="A343">
        <v>341</v>
      </c>
      <c r="B343">
        <v>342</v>
      </c>
      <c r="C343" s="1">
        <v>44496.566250000003</v>
      </c>
      <c r="D343">
        <v>0</v>
      </c>
      <c r="E343">
        <v>113000</v>
      </c>
      <c r="F343">
        <f t="shared" si="5"/>
        <v>-113000</v>
      </c>
      <c r="G343">
        <v>10996391</v>
      </c>
      <c r="H343" t="s">
        <v>73</v>
      </c>
      <c r="J343" t="s">
        <v>43</v>
      </c>
      <c r="K343" t="s">
        <v>26</v>
      </c>
      <c r="L343">
        <v>0</v>
      </c>
      <c r="N343" t="s">
        <v>44</v>
      </c>
      <c r="O343" t="s">
        <v>28</v>
      </c>
      <c r="Y343" t="s">
        <v>336</v>
      </c>
    </row>
    <row r="344" spans="1:26" x14ac:dyDescent="0.2">
      <c r="A344">
        <v>342</v>
      </c>
      <c r="B344">
        <v>343</v>
      </c>
      <c r="C344" s="1">
        <v>44496.533680555556</v>
      </c>
      <c r="D344">
        <v>273000</v>
      </c>
      <c r="E344">
        <v>0</v>
      </c>
      <c r="F344">
        <f t="shared" si="5"/>
        <v>273000</v>
      </c>
      <c r="G344">
        <v>10883391</v>
      </c>
      <c r="H344" t="s">
        <v>288</v>
      </c>
      <c r="I344" t="s">
        <v>433</v>
      </c>
      <c r="K344" t="s">
        <v>31</v>
      </c>
      <c r="L344">
        <v>0</v>
      </c>
      <c r="O344">
        <v>7500349097085</v>
      </c>
      <c r="P344">
        <v>253</v>
      </c>
      <c r="Q344" s="1">
        <v>44496.533692129633</v>
      </c>
      <c r="R344">
        <v>273000</v>
      </c>
      <c r="S344" t="s">
        <v>48</v>
      </c>
      <c r="T344" t="s">
        <v>433</v>
      </c>
      <c r="U344" t="s">
        <v>36</v>
      </c>
      <c r="V344" t="s">
        <v>288</v>
      </c>
      <c r="W344" t="s">
        <v>73</v>
      </c>
      <c r="X344" t="s">
        <v>330</v>
      </c>
      <c r="Y344" t="s">
        <v>336</v>
      </c>
      <c r="Z344">
        <v>7500349097085</v>
      </c>
    </row>
    <row r="345" spans="1:26" hidden="1" x14ac:dyDescent="0.2">
      <c r="A345">
        <v>343</v>
      </c>
      <c r="B345">
        <v>344</v>
      </c>
      <c r="C345" s="1">
        <v>44496.483252314814</v>
      </c>
      <c r="D345">
        <v>130350</v>
      </c>
      <c r="E345">
        <v>0</v>
      </c>
      <c r="F345">
        <f t="shared" si="5"/>
        <v>130350</v>
      </c>
      <c r="G345">
        <v>11156391</v>
      </c>
      <c r="H345" t="s">
        <v>299</v>
      </c>
      <c r="I345">
        <v>83340104022304</v>
      </c>
      <c r="J345" t="s">
        <v>30</v>
      </c>
      <c r="K345" t="s">
        <v>31</v>
      </c>
      <c r="L345">
        <v>0</v>
      </c>
      <c r="N345" t="s">
        <v>434</v>
      </c>
      <c r="O345">
        <v>83340104022304</v>
      </c>
      <c r="P345">
        <v>254</v>
      </c>
      <c r="Q345" s="1">
        <v>44496.483263888891</v>
      </c>
      <c r="R345">
        <v>130350</v>
      </c>
      <c r="S345" t="s">
        <v>30</v>
      </c>
      <c r="T345">
        <v>83340104022304</v>
      </c>
      <c r="U345" t="s">
        <v>334</v>
      </c>
      <c r="V345" t="s">
        <v>299</v>
      </c>
      <c r="W345" t="s">
        <v>434</v>
      </c>
      <c r="X345" t="s">
        <v>348</v>
      </c>
      <c r="Y345" t="s">
        <v>349</v>
      </c>
      <c r="Z345">
        <v>83340104022304</v>
      </c>
    </row>
    <row r="346" spans="1:26" hidden="1" x14ac:dyDescent="0.2">
      <c r="A346">
        <v>344</v>
      </c>
      <c r="B346">
        <v>345</v>
      </c>
      <c r="C346" s="1">
        <v>44496.477800925924</v>
      </c>
      <c r="D346">
        <v>0</v>
      </c>
      <c r="E346">
        <v>480000</v>
      </c>
      <c r="F346">
        <f t="shared" si="5"/>
        <v>-480000</v>
      </c>
      <c r="G346">
        <v>11286741</v>
      </c>
      <c r="H346" t="s">
        <v>72</v>
      </c>
      <c r="J346" t="s">
        <v>48</v>
      </c>
      <c r="K346" t="s">
        <v>35</v>
      </c>
      <c r="L346">
        <v>0</v>
      </c>
      <c r="N346" t="s">
        <v>54</v>
      </c>
      <c r="O346" t="s">
        <v>28</v>
      </c>
      <c r="Y346" t="s">
        <v>346</v>
      </c>
    </row>
    <row r="347" spans="1:26" x14ac:dyDescent="0.2">
      <c r="A347">
        <v>345</v>
      </c>
      <c r="B347">
        <v>346</v>
      </c>
      <c r="C347" s="1">
        <v>44496.045995370368</v>
      </c>
      <c r="D347">
        <v>113550</v>
      </c>
      <c r="E347">
        <v>0</v>
      </c>
      <c r="F347">
        <f t="shared" si="5"/>
        <v>113550</v>
      </c>
      <c r="G347">
        <v>10806741</v>
      </c>
      <c r="H347" t="s">
        <v>300</v>
      </c>
      <c r="I347">
        <v>86860101315821</v>
      </c>
      <c r="J347" t="s">
        <v>30</v>
      </c>
      <c r="K347" t="s">
        <v>31</v>
      </c>
      <c r="L347">
        <v>0</v>
      </c>
      <c r="N347" t="s">
        <v>363</v>
      </c>
      <c r="O347">
        <v>86860101315821</v>
      </c>
      <c r="P347">
        <v>51</v>
      </c>
      <c r="Q347" s="1">
        <v>44515.628888888888</v>
      </c>
      <c r="R347">
        <v>299670</v>
      </c>
      <c r="S347" t="s">
        <v>30</v>
      </c>
      <c r="T347">
        <v>86860101315821</v>
      </c>
      <c r="U347" t="s">
        <v>36</v>
      </c>
      <c r="V347" t="s">
        <v>145</v>
      </c>
      <c r="W347" t="s">
        <v>363</v>
      </c>
      <c r="X347" t="s">
        <v>330</v>
      </c>
      <c r="Y347" t="s">
        <v>331</v>
      </c>
      <c r="Z347">
        <v>86860101315821</v>
      </c>
    </row>
    <row r="348" spans="1:26" x14ac:dyDescent="0.2">
      <c r="A348">
        <v>346</v>
      </c>
      <c r="B348">
        <v>347</v>
      </c>
      <c r="C348" s="1">
        <v>44495.90347222222</v>
      </c>
      <c r="D348">
        <v>116700</v>
      </c>
      <c r="E348">
        <v>0</v>
      </c>
      <c r="F348">
        <f t="shared" si="5"/>
        <v>116700</v>
      </c>
      <c r="G348">
        <v>10920291</v>
      </c>
      <c r="H348" t="s">
        <v>292</v>
      </c>
      <c r="I348">
        <v>1005603032996</v>
      </c>
      <c r="J348" t="s">
        <v>63</v>
      </c>
      <c r="K348" t="s">
        <v>31</v>
      </c>
      <c r="L348">
        <v>0</v>
      </c>
      <c r="N348" t="s">
        <v>422</v>
      </c>
      <c r="O348">
        <v>1005603032996</v>
      </c>
      <c r="P348">
        <v>205</v>
      </c>
      <c r="Q348" s="1">
        <v>44500.863078703704</v>
      </c>
      <c r="R348">
        <v>227700</v>
      </c>
      <c r="S348" t="s">
        <v>63</v>
      </c>
      <c r="T348">
        <v>1005603032996</v>
      </c>
      <c r="U348" t="s">
        <v>36</v>
      </c>
      <c r="V348" t="s">
        <v>292</v>
      </c>
      <c r="W348" t="s">
        <v>422</v>
      </c>
      <c r="X348" t="s">
        <v>330</v>
      </c>
      <c r="Y348" t="s">
        <v>331</v>
      </c>
      <c r="Z348">
        <v>1005603032996</v>
      </c>
    </row>
    <row r="349" spans="1:26" x14ac:dyDescent="0.2">
      <c r="A349">
        <v>347</v>
      </c>
      <c r="B349">
        <v>348</v>
      </c>
      <c r="C349" s="1">
        <v>44495.730451388888</v>
      </c>
      <c r="D349">
        <v>234000</v>
      </c>
      <c r="E349">
        <v>0</v>
      </c>
      <c r="F349">
        <f t="shared" si="5"/>
        <v>234000</v>
      </c>
      <c r="G349">
        <v>11036991</v>
      </c>
      <c r="H349" t="s">
        <v>295</v>
      </c>
      <c r="I349">
        <v>3021222633861</v>
      </c>
      <c r="J349" t="s">
        <v>41</v>
      </c>
      <c r="K349" t="s">
        <v>31</v>
      </c>
      <c r="L349">
        <v>0</v>
      </c>
      <c r="N349" t="s">
        <v>424</v>
      </c>
      <c r="O349">
        <v>3021222633861</v>
      </c>
      <c r="P349">
        <v>218</v>
      </c>
      <c r="Q349" s="1">
        <v>44499.514837962961</v>
      </c>
      <c r="R349">
        <v>232350</v>
      </c>
      <c r="S349" t="s">
        <v>41</v>
      </c>
      <c r="T349">
        <v>3021222633861</v>
      </c>
      <c r="U349" t="s">
        <v>36</v>
      </c>
      <c r="V349" t="s">
        <v>295</v>
      </c>
      <c r="W349" t="s">
        <v>424</v>
      </c>
      <c r="X349" t="s">
        <v>330</v>
      </c>
      <c r="Y349" t="s">
        <v>331</v>
      </c>
      <c r="Z349">
        <v>3021222633861</v>
      </c>
    </row>
    <row r="350" spans="1:26" hidden="1" x14ac:dyDescent="0.2">
      <c r="A350">
        <v>348</v>
      </c>
      <c r="B350">
        <v>349</v>
      </c>
      <c r="C350" s="1">
        <v>44495.698622685188</v>
      </c>
      <c r="D350">
        <v>1331000</v>
      </c>
      <c r="E350">
        <v>0</v>
      </c>
      <c r="F350">
        <f t="shared" si="5"/>
        <v>1331000</v>
      </c>
      <c r="G350">
        <v>11270991</v>
      </c>
      <c r="H350" t="s">
        <v>301</v>
      </c>
      <c r="I350">
        <v>1005703021544</v>
      </c>
      <c r="J350" t="s">
        <v>63</v>
      </c>
      <c r="K350" t="s">
        <v>31</v>
      </c>
      <c r="L350">
        <v>0</v>
      </c>
      <c r="N350" t="s">
        <v>435</v>
      </c>
      <c r="O350">
        <v>1005703021544</v>
      </c>
      <c r="P350">
        <v>258</v>
      </c>
      <c r="Q350" s="1">
        <v>44495.698634259257</v>
      </c>
      <c r="R350">
        <v>1331000</v>
      </c>
      <c r="S350" t="s">
        <v>63</v>
      </c>
      <c r="T350">
        <v>1005703021544</v>
      </c>
      <c r="U350" t="s">
        <v>334</v>
      </c>
      <c r="V350" t="s">
        <v>301</v>
      </c>
      <c r="W350" t="s">
        <v>435</v>
      </c>
      <c r="X350" t="s">
        <v>362</v>
      </c>
      <c r="Y350" t="s">
        <v>327</v>
      </c>
      <c r="Z350">
        <v>1005703021544</v>
      </c>
    </row>
    <row r="351" spans="1:26" x14ac:dyDescent="0.2">
      <c r="A351">
        <v>349</v>
      </c>
      <c r="B351">
        <v>350</v>
      </c>
      <c r="C351" s="1">
        <v>44495.5862037037</v>
      </c>
      <c r="D351">
        <v>0</v>
      </c>
      <c r="E351">
        <v>139000</v>
      </c>
      <c r="F351">
        <f t="shared" si="5"/>
        <v>-139000</v>
      </c>
      <c r="G351">
        <v>12601991</v>
      </c>
      <c r="H351" t="s">
        <v>65</v>
      </c>
      <c r="J351" t="s">
        <v>48</v>
      </c>
      <c r="K351" t="s">
        <v>35</v>
      </c>
      <c r="L351">
        <v>0</v>
      </c>
      <c r="N351" t="s">
        <v>66</v>
      </c>
      <c r="O351" t="s">
        <v>28</v>
      </c>
      <c r="Y351" t="s">
        <v>336</v>
      </c>
    </row>
    <row r="352" spans="1:26" x14ac:dyDescent="0.2">
      <c r="A352">
        <v>350</v>
      </c>
      <c r="B352">
        <v>351</v>
      </c>
      <c r="C352" s="1">
        <v>44495.568912037037</v>
      </c>
      <c r="D352">
        <v>0</v>
      </c>
      <c r="E352">
        <v>7998589</v>
      </c>
      <c r="F352">
        <f t="shared" si="5"/>
        <v>-7998589</v>
      </c>
      <c r="G352">
        <v>12462991</v>
      </c>
      <c r="H352" t="s">
        <v>24</v>
      </c>
      <c r="J352" t="s">
        <v>25</v>
      </c>
      <c r="K352" t="s">
        <v>26</v>
      </c>
      <c r="L352">
        <v>0</v>
      </c>
      <c r="N352" t="s">
        <v>27</v>
      </c>
      <c r="O352" t="s">
        <v>28</v>
      </c>
      <c r="Y352" t="s">
        <v>98</v>
      </c>
    </row>
    <row r="353" spans="1:26" x14ac:dyDescent="0.2">
      <c r="A353">
        <v>351</v>
      </c>
      <c r="B353">
        <v>352</v>
      </c>
      <c r="C353" s="1">
        <v>44495.548090277778</v>
      </c>
      <c r="D353">
        <v>0</v>
      </c>
      <c r="E353">
        <v>412000</v>
      </c>
      <c r="F353">
        <f t="shared" si="5"/>
        <v>-412000</v>
      </c>
      <c r="G353">
        <v>4464402</v>
      </c>
      <c r="H353" t="s">
        <v>73</v>
      </c>
      <c r="J353" t="s">
        <v>43</v>
      </c>
      <c r="K353" t="s">
        <v>26</v>
      </c>
      <c r="L353">
        <v>0</v>
      </c>
      <c r="N353" t="s">
        <v>44</v>
      </c>
      <c r="O353" t="s">
        <v>28</v>
      </c>
      <c r="Y353" t="s">
        <v>336</v>
      </c>
    </row>
    <row r="354" spans="1:26" x14ac:dyDescent="0.2">
      <c r="A354">
        <v>352</v>
      </c>
      <c r="B354">
        <v>353</v>
      </c>
      <c r="C354" s="1">
        <v>44495.502800925926</v>
      </c>
      <c r="D354">
        <v>395700</v>
      </c>
      <c r="E354">
        <v>0</v>
      </c>
      <c r="F354">
        <f t="shared" si="5"/>
        <v>395700</v>
      </c>
      <c r="G354">
        <v>4052402</v>
      </c>
      <c r="H354" t="s">
        <v>289</v>
      </c>
      <c r="I354">
        <v>1002354856735</v>
      </c>
      <c r="J354" t="s">
        <v>63</v>
      </c>
      <c r="K354" t="s">
        <v>31</v>
      </c>
      <c r="L354">
        <v>0</v>
      </c>
      <c r="N354" t="s">
        <v>319</v>
      </c>
      <c r="O354">
        <v>1002354856735</v>
      </c>
      <c r="P354">
        <v>47</v>
      </c>
      <c r="Q354" s="1">
        <v>44516.527222222219</v>
      </c>
      <c r="R354">
        <v>230670</v>
      </c>
      <c r="S354" t="s">
        <v>63</v>
      </c>
      <c r="T354">
        <v>1002354856735</v>
      </c>
      <c r="U354" t="s">
        <v>36</v>
      </c>
      <c r="V354" t="s">
        <v>141</v>
      </c>
      <c r="W354" t="s">
        <v>319</v>
      </c>
      <c r="X354" t="s">
        <v>330</v>
      </c>
      <c r="Y354" t="s">
        <v>331</v>
      </c>
      <c r="Z354">
        <v>1002354856735</v>
      </c>
    </row>
    <row r="355" spans="1:26" x14ac:dyDescent="0.2">
      <c r="A355">
        <v>353</v>
      </c>
      <c r="B355">
        <v>354</v>
      </c>
      <c r="C355" s="1">
        <v>44495.498495370368</v>
      </c>
      <c r="D355">
        <v>256000</v>
      </c>
      <c r="E355">
        <v>0</v>
      </c>
      <c r="F355">
        <f t="shared" si="5"/>
        <v>256000</v>
      </c>
      <c r="G355">
        <v>4448102</v>
      </c>
      <c r="H355" t="s">
        <v>289</v>
      </c>
      <c r="I355">
        <v>1002354856735</v>
      </c>
      <c r="J355" t="s">
        <v>63</v>
      </c>
      <c r="K355" t="s">
        <v>31</v>
      </c>
      <c r="L355">
        <v>0</v>
      </c>
      <c r="N355" t="s">
        <v>319</v>
      </c>
      <c r="O355">
        <v>1002354856735</v>
      </c>
      <c r="P355">
        <v>47</v>
      </c>
      <c r="Q355" s="1">
        <v>44516.527222222219</v>
      </c>
      <c r="R355">
        <v>230670</v>
      </c>
      <c r="S355" t="s">
        <v>63</v>
      </c>
      <c r="T355">
        <v>1002354856735</v>
      </c>
      <c r="U355" t="s">
        <v>36</v>
      </c>
      <c r="V355" t="s">
        <v>141</v>
      </c>
      <c r="W355" t="s">
        <v>319</v>
      </c>
      <c r="X355" t="s">
        <v>330</v>
      </c>
      <c r="Y355" t="s">
        <v>331</v>
      </c>
      <c r="Z355">
        <v>1002354856735</v>
      </c>
    </row>
    <row r="356" spans="1:26" x14ac:dyDescent="0.2">
      <c r="A356">
        <v>354</v>
      </c>
      <c r="B356">
        <v>355</v>
      </c>
      <c r="C356" s="1">
        <v>44495.493078703701</v>
      </c>
      <c r="D356">
        <v>189750</v>
      </c>
      <c r="E356">
        <v>0</v>
      </c>
      <c r="F356">
        <f t="shared" si="5"/>
        <v>189750</v>
      </c>
      <c r="G356">
        <v>4704102</v>
      </c>
      <c r="H356" t="s">
        <v>289</v>
      </c>
      <c r="I356">
        <v>1002354856735</v>
      </c>
      <c r="J356" t="s">
        <v>63</v>
      </c>
      <c r="K356" t="s">
        <v>31</v>
      </c>
      <c r="L356">
        <v>0</v>
      </c>
      <c r="N356" t="s">
        <v>319</v>
      </c>
      <c r="O356">
        <v>1002354856735</v>
      </c>
      <c r="P356">
        <v>47</v>
      </c>
      <c r="Q356" s="1">
        <v>44516.527222222219</v>
      </c>
      <c r="R356">
        <v>230670</v>
      </c>
      <c r="S356" t="s">
        <v>63</v>
      </c>
      <c r="T356">
        <v>1002354856735</v>
      </c>
      <c r="U356" t="s">
        <v>36</v>
      </c>
      <c r="V356" t="s">
        <v>141</v>
      </c>
      <c r="W356" t="s">
        <v>319</v>
      </c>
      <c r="X356" t="s">
        <v>330</v>
      </c>
      <c r="Y356" t="s">
        <v>331</v>
      </c>
      <c r="Z356">
        <v>1002354856735</v>
      </c>
    </row>
    <row r="357" spans="1:26" x14ac:dyDescent="0.2">
      <c r="A357">
        <v>355</v>
      </c>
      <c r="B357">
        <v>356</v>
      </c>
      <c r="C357" s="1">
        <v>44494.949537037035</v>
      </c>
      <c r="D357">
        <v>354000</v>
      </c>
      <c r="E357">
        <v>0</v>
      </c>
      <c r="F357">
        <f t="shared" si="5"/>
        <v>354000</v>
      </c>
      <c r="G357">
        <v>4893852</v>
      </c>
      <c r="H357" t="s">
        <v>302</v>
      </c>
      <c r="I357" t="s">
        <v>436</v>
      </c>
      <c r="K357" t="s">
        <v>31</v>
      </c>
      <c r="L357">
        <v>0</v>
      </c>
      <c r="O357">
        <v>48002566897591</v>
      </c>
      <c r="P357">
        <v>262</v>
      </c>
      <c r="Q357" s="1">
        <v>44494.949548611112</v>
      </c>
      <c r="R357">
        <v>354000</v>
      </c>
      <c r="S357" t="s">
        <v>48</v>
      </c>
      <c r="T357" t="s">
        <v>436</v>
      </c>
      <c r="U357" t="s">
        <v>36</v>
      </c>
      <c r="V357" t="s">
        <v>302</v>
      </c>
      <c r="W357" t="s">
        <v>66</v>
      </c>
      <c r="X357" t="s">
        <v>330</v>
      </c>
      <c r="Y357" t="s">
        <v>336</v>
      </c>
      <c r="Z357">
        <v>48002566897591</v>
      </c>
    </row>
    <row r="358" spans="1:26" x14ac:dyDescent="0.2">
      <c r="A358">
        <v>356</v>
      </c>
      <c r="B358">
        <v>357</v>
      </c>
      <c r="C358" s="1">
        <v>44494.832604166666</v>
      </c>
      <c r="D358">
        <v>109000</v>
      </c>
      <c r="E358">
        <v>0</v>
      </c>
      <c r="F358">
        <f t="shared" si="5"/>
        <v>109000</v>
      </c>
      <c r="G358">
        <v>5247852</v>
      </c>
      <c r="H358" t="s">
        <v>290</v>
      </c>
      <c r="I358" t="s">
        <v>328</v>
      </c>
      <c r="J358" t="s">
        <v>48</v>
      </c>
      <c r="K358" t="s">
        <v>31</v>
      </c>
      <c r="L358">
        <v>0</v>
      </c>
      <c r="N358" t="s">
        <v>329</v>
      </c>
      <c r="O358">
        <v>56101862101031</v>
      </c>
      <c r="P358">
        <v>1</v>
      </c>
      <c r="Q358" s="1">
        <v>44525.720231481479</v>
      </c>
      <c r="R358">
        <v>109000</v>
      </c>
      <c r="S358" t="s">
        <v>48</v>
      </c>
      <c r="T358" t="s">
        <v>328</v>
      </c>
      <c r="U358" t="s">
        <v>36</v>
      </c>
      <c r="V358" t="s">
        <v>100</v>
      </c>
      <c r="W358" t="s">
        <v>329</v>
      </c>
      <c r="X358" t="s">
        <v>330</v>
      </c>
      <c r="Y358" t="s">
        <v>331</v>
      </c>
      <c r="Z358">
        <v>56101862101031</v>
      </c>
    </row>
    <row r="359" spans="1:26" hidden="1" x14ac:dyDescent="0.2">
      <c r="A359">
        <v>357</v>
      </c>
      <c r="B359">
        <v>358</v>
      </c>
      <c r="C359" s="1">
        <v>44494.691701388889</v>
      </c>
      <c r="D359">
        <v>38000</v>
      </c>
      <c r="E359">
        <v>0</v>
      </c>
      <c r="F359">
        <f t="shared" si="5"/>
        <v>38000</v>
      </c>
      <c r="G359">
        <v>5356852</v>
      </c>
      <c r="H359" t="s">
        <v>303</v>
      </c>
      <c r="I359">
        <v>110477555486</v>
      </c>
      <c r="J359" t="s">
        <v>37</v>
      </c>
      <c r="K359" t="s">
        <v>31</v>
      </c>
      <c r="L359">
        <v>0</v>
      </c>
      <c r="N359" t="s">
        <v>437</v>
      </c>
      <c r="O359">
        <v>110477555486</v>
      </c>
      <c r="P359">
        <v>264</v>
      </c>
      <c r="Q359" s="1">
        <v>44494.691724537035</v>
      </c>
      <c r="R359">
        <v>38000</v>
      </c>
      <c r="S359" t="s">
        <v>37</v>
      </c>
      <c r="T359">
        <v>110477555486</v>
      </c>
      <c r="U359" t="s">
        <v>334</v>
      </c>
      <c r="V359" t="s">
        <v>303</v>
      </c>
      <c r="W359" t="s">
        <v>437</v>
      </c>
      <c r="X359" t="s">
        <v>438</v>
      </c>
      <c r="Y359" t="s">
        <v>439</v>
      </c>
      <c r="Z359">
        <v>110477555486</v>
      </c>
    </row>
    <row r="360" spans="1:26" x14ac:dyDescent="0.2">
      <c r="A360">
        <v>358</v>
      </c>
      <c r="B360">
        <v>359</v>
      </c>
      <c r="C360" s="1">
        <v>44494.65797453704</v>
      </c>
      <c r="D360">
        <v>97350</v>
      </c>
      <c r="E360">
        <v>0</v>
      </c>
      <c r="F360">
        <f t="shared" si="5"/>
        <v>97350</v>
      </c>
      <c r="G360">
        <v>5394852</v>
      </c>
      <c r="H360" t="s">
        <v>289</v>
      </c>
      <c r="I360">
        <v>1002354856735</v>
      </c>
      <c r="J360" t="s">
        <v>63</v>
      </c>
      <c r="K360" t="s">
        <v>31</v>
      </c>
      <c r="L360">
        <v>0</v>
      </c>
      <c r="N360" t="s">
        <v>319</v>
      </c>
      <c r="O360">
        <v>1002354856735</v>
      </c>
      <c r="P360">
        <v>47</v>
      </c>
      <c r="Q360" s="1">
        <v>44516.527222222219</v>
      </c>
      <c r="R360">
        <v>230670</v>
      </c>
      <c r="S360" t="s">
        <v>63</v>
      </c>
      <c r="T360">
        <v>1002354856735</v>
      </c>
      <c r="U360" t="s">
        <v>36</v>
      </c>
      <c r="V360" t="s">
        <v>141</v>
      </c>
      <c r="W360" t="s">
        <v>319</v>
      </c>
      <c r="X360" t="s">
        <v>330</v>
      </c>
      <c r="Y360" t="s">
        <v>331</v>
      </c>
      <c r="Z360">
        <v>1002354856735</v>
      </c>
    </row>
    <row r="361" spans="1:26" x14ac:dyDescent="0.2">
      <c r="A361">
        <v>359</v>
      </c>
      <c r="B361">
        <v>360</v>
      </c>
      <c r="C361" s="1">
        <v>44494.585428240738</v>
      </c>
      <c r="D361">
        <v>133350</v>
      </c>
      <c r="E361">
        <v>0</v>
      </c>
      <c r="F361">
        <f t="shared" si="5"/>
        <v>133350</v>
      </c>
      <c r="G361">
        <v>5492202</v>
      </c>
      <c r="H361" t="s">
        <v>291</v>
      </c>
      <c r="I361">
        <v>1002249432218</v>
      </c>
      <c r="J361" t="s">
        <v>63</v>
      </c>
      <c r="K361" t="s">
        <v>31</v>
      </c>
      <c r="L361">
        <v>0</v>
      </c>
      <c r="N361" t="s">
        <v>62</v>
      </c>
      <c r="O361">
        <v>1002249432218</v>
      </c>
      <c r="P361">
        <v>73</v>
      </c>
      <c r="Q361" s="1">
        <v>44512.594502314816</v>
      </c>
      <c r="R361">
        <v>577500</v>
      </c>
      <c r="S361" t="s">
        <v>63</v>
      </c>
      <c r="T361">
        <v>1002249432218</v>
      </c>
      <c r="U361" t="s">
        <v>36</v>
      </c>
      <c r="V361" t="s">
        <v>167</v>
      </c>
      <c r="W361" t="s">
        <v>62</v>
      </c>
      <c r="X361" t="s">
        <v>330</v>
      </c>
      <c r="Y361" t="s">
        <v>331</v>
      </c>
      <c r="Z361">
        <v>1002249432218</v>
      </c>
    </row>
    <row r="362" spans="1:26" x14ac:dyDescent="0.2">
      <c r="A362">
        <v>360</v>
      </c>
      <c r="B362">
        <v>361</v>
      </c>
      <c r="C362" s="1">
        <v>44494.582326388889</v>
      </c>
      <c r="D362">
        <v>234000</v>
      </c>
      <c r="E362">
        <v>0</v>
      </c>
      <c r="F362">
        <f t="shared" si="5"/>
        <v>234000</v>
      </c>
      <c r="G362">
        <v>5625552</v>
      </c>
      <c r="H362" t="s">
        <v>286</v>
      </c>
      <c r="I362">
        <v>1002856522553</v>
      </c>
      <c r="J362" t="s">
        <v>63</v>
      </c>
      <c r="K362" t="s">
        <v>31</v>
      </c>
      <c r="L362">
        <v>0</v>
      </c>
      <c r="N362" t="s">
        <v>440</v>
      </c>
      <c r="O362">
        <v>1002856522553</v>
      </c>
      <c r="P362">
        <v>267</v>
      </c>
      <c r="Q362" s="1">
        <v>44494.582337962966</v>
      </c>
      <c r="R362">
        <v>234000</v>
      </c>
      <c r="S362" t="s">
        <v>63</v>
      </c>
      <c r="T362">
        <v>1002856522553</v>
      </c>
      <c r="U362" t="s">
        <v>36</v>
      </c>
      <c r="V362" t="s">
        <v>286</v>
      </c>
      <c r="W362" t="s">
        <v>440</v>
      </c>
      <c r="X362" t="s">
        <v>330</v>
      </c>
      <c r="Y362" t="s">
        <v>331</v>
      </c>
      <c r="Z362">
        <v>1002856522553</v>
      </c>
    </row>
    <row r="363" spans="1:26" x14ac:dyDescent="0.2">
      <c r="A363">
        <v>361</v>
      </c>
      <c r="B363">
        <v>362</v>
      </c>
      <c r="C363" s="1">
        <v>44494.561203703706</v>
      </c>
      <c r="D363">
        <v>7408067</v>
      </c>
      <c r="E363">
        <v>0</v>
      </c>
      <c r="F363">
        <f t="shared" si="5"/>
        <v>7408067</v>
      </c>
      <c r="G363">
        <v>5859552</v>
      </c>
      <c r="H363" t="s">
        <v>46</v>
      </c>
      <c r="J363" t="s">
        <v>48</v>
      </c>
      <c r="K363" t="s">
        <v>49</v>
      </c>
      <c r="L363">
        <v>0</v>
      </c>
      <c r="O363" t="s">
        <v>28</v>
      </c>
      <c r="Y363" t="s">
        <v>342</v>
      </c>
    </row>
    <row r="364" spans="1:26" hidden="1" x14ac:dyDescent="0.2">
      <c r="A364">
        <v>362</v>
      </c>
      <c r="B364">
        <v>363</v>
      </c>
      <c r="C364" s="1">
        <v>44494.475358796299</v>
      </c>
      <c r="D364">
        <v>0</v>
      </c>
      <c r="E364">
        <v>444800</v>
      </c>
      <c r="F364">
        <f t="shared" si="5"/>
        <v>-444800</v>
      </c>
      <c r="G364">
        <v>13267619</v>
      </c>
      <c r="H364" t="s">
        <v>86</v>
      </c>
      <c r="J364" t="s">
        <v>34</v>
      </c>
      <c r="K364" t="s">
        <v>26</v>
      </c>
      <c r="L364">
        <v>0</v>
      </c>
      <c r="N364" t="s">
        <v>38</v>
      </c>
      <c r="O364" t="s">
        <v>28</v>
      </c>
      <c r="Y364" t="s">
        <v>333</v>
      </c>
    </row>
    <row r="365" spans="1:26" hidden="1" x14ac:dyDescent="0.2">
      <c r="A365">
        <v>363</v>
      </c>
      <c r="B365">
        <v>364</v>
      </c>
      <c r="C365" s="1">
        <v>44494.475219907406</v>
      </c>
      <c r="D365">
        <v>0</v>
      </c>
      <c r="E365">
        <v>466680</v>
      </c>
      <c r="F365">
        <f t="shared" si="5"/>
        <v>-466680</v>
      </c>
      <c r="G365">
        <v>12822819</v>
      </c>
      <c r="H365" t="s">
        <v>87</v>
      </c>
      <c r="J365" t="s">
        <v>37</v>
      </c>
      <c r="K365" t="s">
        <v>26</v>
      </c>
      <c r="L365">
        <v>0</v>
      </c>
      <c r="N365" t="s">
        <v>87</v>
      </c>
      <c r="O365" t="s">
        <v>28</v>
      </c>
      <c r="Y365" t="s">
        <v>333</v>
      </c>
    </row>
    <row r="366" spans="1:26" hidden="1" x14ac:dyDescent="0.2">
      <c r="A366">
        <v>364</v>
      </c>
      <c r="B366">
        <v>365</v>
      </c>
      <c r="C366" s="1">
        <v>44494.473078703704</v>
      </c>
      <c r="D366">
        <v>0</v>
      </c>
      <c r="E366">
        <v>777450</v>
      </c>
      <c r="F366">
        <f t="shared" si="5"/>
        <v>-777450</v>
      </c>
      <c r="G366">
        <v>12356139</v>
      </c>
      <c r="H366" t="s">
        <v>87</v>
      </c>
      <c r="J366" t="s">
        <v>37</v>
      </c>
      <c r="K366" t="s">
        <v>26</v>
      </c>
      <c r="L366">
        <v>0</v>
      </c>
      <c r="N366" t="s">
        <v>87</v>
      </c>
      <c r="O366" t="s">
        <v>28</v>
      </c>
      <c r="Y366" t="s">
        <v>333</v>
      </c>
    </row>
    <row r="367" spans="1:26" hidden="1" x14ac:dyDescent="0.2">
      <c r="A367">
        <v>365</v>
      </c>
      <c r="B367">
        <v>366</v>
      </c>
      <c r="C367" s="1">
        <v>44494.471620370372</v>
      </c>
      <c r="D367">
        <v>15014792</v>
      </c>
      <c r="E367">
        <v>0</v>
      </c>
      <c r="F367">
        <f t="shared" si="5"/>
        <v>15014792</v>
      </c>
      <c r="G367">
        <v>11578689</v>
      </c>
      <c r="H367" t="s">
        <v>304</v>
      </c>
      <c r="I367">
        <v>110251665295</v>
      </c>
      <c r="J367" t="s">
        <v>37</v>
      </c>
      <c r="K367" t="s">
        <v>35</v>
      </c>
      <c r="L367">
        <v>0</v>
      </c>
      <c r="N367" t="s">
        <v>87</v>
      </c>
      <c r="O367">
        <v>110251665295</v>
      </c>
      <c r="P367">
        <v>268</v>
      </c>
      <c r="Q367" s="1">
        <v>44494.471620370372</v>
      </c>
      <c r="R367">
        <v>15014792</v>
      </c>
      <c r="S367" t="s">
        <v>37</v>
      </c>
      <c r="T367">
        <v>110251665295</v>
      </c>
      <c r="U367" t="s">
        <v>325</v>
      </c>
      <c r="V367" t="s">
        <v>304</v>
      </c>
      <c r="W367" t="s">
        <v>87</v>
      </c>
      <c r="X367" t="s">
        <v>333</v>
      </c>
      <c r="Y367" t="s">
        <v>333</v>
      </c>
      <c r="Z367">
        <v>110251665295</v>
      </c>
    </row>
    <row r="368" spans="1:26" x14ac:dyDescent="0.2">
      <c r="A368">
        <v>366</v>
      </c>
      <c r="B368">
        <v>367</v>
      </c>
      <c r="C368" s="1">
        <v>44494.470347222225</v>
      </c>
      <c r="D368">
        <v>233670</v>
      </c>
      <c r="E368">
        <v>0</v>
      </c>
      <c r="F368">
        <f t="shared" si="5"/>
        <v>233670</v>
      </c>
      <c r="G368">
        <v>26593481</v>
      </c>
      <c r="H368" t="s">
        <v>282</v>
      </c>
      <c r="I368">
        <v>59600204109183</v>
      </c>
      <c r="J368" t="s">
        <v>30</v>
      </c>
      <c r="K368" t="s">
        <v>31</v>
      </c>
      <c r="L368">
        <v>0</v>
      </c>
      <c r="N368" t="s">
        <v>77</v>
      </c>
      <c r="O368">
        <v>59600204109183</v>
      </c>
      <c r="P368">
        <v>123</v>
      </c>
      <c r="Q368" s="1">
        <v>44508.623900462961</v>
      </c>
      <c r="R368">
        <v>130350</v>
      </c>
      <c r="S368" t="s">
        <v>30</v>
      </c>
      <c r="T368">
        <v>59600204109183</v>
      </c>
      <c r="U368" t="s">
        <v>36</v>
      </c>
      <c r="V368" t="s">
        <v>216</v>
      </c>
      <c r="W368" t="s">
        <v>77</v>
      </c>
      <c r="X368" t="s">
        <v>330</v>
      </c>
      <c r="Y368" t="s">
        <v>331</v>
      </c>
      <c r="Z368">
        <v>59600204109183</v>
      </c>
    </row>
    <row r="369" spans="1:26" hidden="1" x14ac:dyDescent="0.2">
      <c r="A369">
        <v>367</v>
      </c>
      <c r="B369">
        <v>368</v>
      </c>
      <c r="C369" s="1">
        <v>44494.466874999998</v>
      </c>
      <c r="D369">
        <v>2262530</v>
      </c>
      <c r="E369">
        <v>0</v>
      </c>
      <c r="F369">
        <f t="shared" si="5"/>
        <v>2262530</v>
      </c>
      <c r="G369">
        <v>26827151</v>
      </c>
      <c r="H369" t="s">
        <v>36</v>
      </c>
      <c r="I369">
        <v>110500150434</v>
      </c>
      <c r="J369" t="s">
        <v>37</v>
      </c>
      <c r="K369" t="s">
        <v>35</v>
      </c>
      <c r="L369">
        <v>0</v>
      </c>
      <c r="N369" t="s">
        <v>36</v>
      </c>
      <c r="O369">
        <v>110500150434</v>
      </c>
      <c r="Y369" t="s">
        <v>333</v>
      </c>
    </row>
    <row r="370" spans="1:26" hidden="1" x14ac:dyDescent="0.2">
      <c r="A370">
        <v>368</v>
      </c>
      <c r="B370">
        <v>369</v>
      </c>
      <c r="C370" s="1">
        <v>44494.466874999998</v>
      </c>
      <c r="D370">
        <v>2741750</v>
      </c>
      <c r="E370">
        <v>0</v>
      </c>
      <c r="F370">
        <f t="shared" si="5"/>
        <v>2741750</v>
      </c>
      <c r="G370">
        <v>29089681</v>
      </c>
      <c r="H370" t="s">
        <v>38</v>
      </c>
      <c r="I370">
        <v>3333058211091</v>
      </c>
      <c r="J370" t="s">
        <v>34</v>
      </c>
      <c r="K370" t="s">
        <v>35</v>
      </c>
      <c r="L370">
        <v>0</v>
      </c>
      <c r="N370" t="s">
        <v>38</v>
      </c>
      <c r="O370">
        <v>3333058211091</v>
      </c>
      <c r="Y370" t="s">
        <v>333</v>
      </c>
    </row>
    <row r="371" spans="1:26" hidden="1" x14ac:dyDescent="0.2">
      <c r="A371">
        <v>369</v>
      </c>
      <c r="B371">
        <v>370</v>
      </c>
      <c r="C371" s="1">
        <v>44494.466863425929</v>
      </c>
      <c r="D371">
        <v>4246350</v>
      </c>
      <c r="E371">
        <v>0</v>
      </c>
      <c r="F371">
        <f t="shared" si="5"/>
        <v>4246350</v>
      </c>
      <c r="G371">
        <v>31831431</v>
      </c>
      <c r="H371" t="s">
        <v>39</v>
      </c>
      <c r="I371">
        <v>110432893047</v>
      </c>
      <c r="J371" t="s">
        <v>37</v>
      </c>
      <c r="K371" t="s">
        <v>35</v>
      </c>
      <c r="L371">
        <v>0</v>
      </c>
      <c r="N371" t="s">
        <v>39</v>
      </c>
      <c r="O371">
        <v>110432893047</v>
      </c>
      <c r="Y371" t="s">
        <v>333</v>
      </c>
    </row>
    <row r="372" spans="1:26" hidden="1" x14ac:dyDescent="0.2">
      <c r="A372">
        <v>370</v>
      </c>
      <c r="B372">
        <v>371</v>
      </c>
      <c r="C372" s="1">
        <v>44494.466863425929</v>
      </c>
      <c r="D372">
        <v>2307300</v>
      </c>
      <c r="E372">
        <v>0</v>
      </c>
      <c r="F372">
        <f t="shared" si="5"/>
        <v>2307300</v>
      </c>
      <c r="G372">
        <v>36077781</v>
      </c>
      <c r="H372" t="s">
        <v>87</v>
      </c>
      <c r="I372">
        <v>110251665295</v>
      </c>
      <c r="J372" t="s">
        <v>37</v>
      </c>
      <c r="K372" t="s">
        <v>35</v>
      </c>
      <c r="L372">
        <v>0</v>
      </c>
      <c r="N372" t="s">
        <v>87</v>
      </c>
      <c r="O372">
        <v>110251665295</v>
      </c>
      <c r="P372">
        <v>268</v>
      </c>
      <c r="Q372" s="1">
        <v>44494.471620370372</v>
      </c>
      <c r="R372">
        <v>15014792</v>
      </c>
      <c r="S372" t="s">
        <v>37</v>
      </c>
      <c r="T372">
        <v>110251665295</v>
      </c>
      <c r="U372" t="s">
        <v>325</v>
      </c>
      <c r="V372" t="s">
        <v>304</v>
      </c>
      <c r="W372" t="s">
        <v>87</v>
      </c>
      <c r="X372" t="s">
        <v>333</v>
      </c>
      <c r="Y372" t="s">
        <v>333</v>
      </c>
      <c r="Z372">
        <v>110251665295</v>
      </c>
    </row>
    <row r="373" spans="1:26" x14ac:dyDescent="0.2">
      <c r="A373">
        <v>371</v>
      </c>
      <c r="B373">
        <v>372</v>
      </c>
      <c r="C373" s="1">
        <v>44494.45275462963</v>
      </c>
      <c r="D373">
        <v>0</v>
      </c>
      <c r="E373">
        <v>2726388</v>
      </c>
      <c r="F373">
        <f t="shared" si="5"/>
        <v>-2726388</v>
      </c>
      <c r="G373">
        <v>38385081</v>
      </c>
      <c r="H373" t="s">
        <v>24</v>
      </c>
      <c r="J373" t="s">
        <v>25</v>
      </c>
      <c r="K373" t="s">
        <v>26</v>
      </c>
      <c r="L373">
        <v>0</v>
      </c>
      <c r="N373" t="s">
        <v>27</v>
      </c>
      <c r="O373" t="s">
        <v>28</v>
      </c>
      <c r="Y373" t="s">
        <v>98</v>
      </c>
    </row>
    <row r="374" spans="1:26" x14ac:dyDescent="0.2">
      <c r="A374">
        <v>372</v>
      </c>
      <c r="B374">
        <v>373</v>
      </c>
      <c r="C374" s="1">
        <v>44494.030532407407</v>
      </c>
      <c r="D374">
        <v>480000</v>
      </c>
      <c r="E374">
        <v>0</v>
      </c>
      <c r="F374">
        <f t="shared" si="5"/>
        <v>480000</v>
      </c>
      <c r="G374">
        <v>35658693</v>
      </c>
      <c r="H374" t="s">
        <v>66</v>
      </c>
      <c r="I374" t="s">
        <v>441</v>
      </c>
      <c r="K374" t="s">
        <v>31</v>
      </c>
      <c r="L374">
        <v>0</v>
      </c>
      <c r="O374">
        <v>48002445697871</v>
      </c>
      <c r="P374">
        <v>270</v>
      </c>
      <c r="Q374" s="1">
        <v>44494.030532407407</v>
      </c>
      <c r="R374">
        <v>480000</v>
      </c>
      <c r="S374" t="s">
        <v>48</v>
      </c>
      <c r="T374" t="s">
        <v>441</v>
      </c>
      <c r="U374" t="s">
        <v>87</v>
      </c>
      <c r="V374" t="s">
        <v>66</v>
      </c>
      <c r="W374" t="s">
        <v>66</v>
      </c>
      <c r="X374" t="s">
        <v>330</v>
      </c>
      <c r="Y374" t="s">
        <v>336</v>
      </c>
      <c r="Z374">
        <v>48002445697871</v>
      </c>
    </row>
    <row r="375" spans="1:26" x14ac:dyDescent="0.2">
      <c r="A375">
        <v>373</v>
      </c>
      <c r="B375">
        <v>374</v>
      </c>
      <c r="C375" s="1">
        <v>44493.801412037035</v>
      </c>
      <c r="D375">
        <v>146550</v>
      </c>
      <c r="E375">
        <v>0</v>
      </c>
      <c r="F375">
        <f t="shared" si="5"/>
        <v>146550</v>
      </c>
      <c r="G375">
        <v>36138693</v>
      </c>
      <c r="H375" t="s">
        <v>305</v>
      </c>
      <c r="I375" t="s">
        <v>407</v>
      </c>
      <c r="J375" t="s">
        <v>48</v>
      </c>
      <c r="K375" t="s">
        <v>31</v>
      </c>
      <c r="L375">
        <v>0</v>
      </c>
      <c r="N375" t="s">
        <v>408</v>
      </c>
      <c r="O375">
        <v>54102812602025</v>
      </c>
      <c r="P375">
        <v>186</v>
      </c>
      <c r="Q375" s="1">
        <v>44502.819479166668</v>
      </c>
      <c r="R375">
        <v>641000</v>
      </c>
      <c r="S375" t="s">
        <v>48</v>
      </c>
      <c r="T375" t="s">
        <v>407</v>
      </c>
      <c r="U375" t="s">
        <v>36</v>
      </c>
      <c r="V375" t="s">
        <v>276</v>
      </c>
      <c r="W375" t="s">
        <v>408</v>
      </c>
      <c r="X375" t="s">
        <v>330</v>
      </c>
      <c r="Y375" t="s">
        <v>331</v>
      </c>
      <c r="Z375">
        <v>54102812602025</v>
      </c>
    </row>
    <row r="376" spans="1:26" x14ac:dyDescent="0.2">
      <c r="A376">
        <v>374</v>
      </c>
      <c r="B376">
        <v>375</v>
      </c>
      <c r="C376" s="1">
        <v>44493.527083333334</v>
      </c>
      <c r="D376">
        <v>100350</v>
      </c>
      <c r="E376">
        <v>0</v>
      </c>
      <c r="F376">
        <f t="shared" si="5"/>
        <v>100350</v>
      </c>
      <c r="G376">
        <v>36285243</v>
      </c>
      <c r="H376" t="s">
        <v>282</v>
      </c>
      <c r="I376">
        <v>59600204109183</v>
      </c>
      <c r="J376" t="s">
        <v>30</v>
      </c>
      <c r="K376" t="s">
        <v>31</v>
      </c>
      <c r="L376">
        <v>0</v>
      </c>
      <c r="N376" t="s">
        <v>77</v>
      </c>
      <c r="O376">
        <v>59600204109183</v>
      </c>
      <c r="P376">
        <v>123</v>
      </c>
      <c r="Q376" s="1">
        <v>44508.623900462961</v>
      </c>
      <c r="R376">
        <v>130350</v>
      </c>
      <c r="S376" t="s">
        <v>30</v>
      </c>
      <c r="T376">
        <v>59600204109183</v>
      </c>
      <c r="U376" t="s">
        <v>36</v>
      </c>
      <c r="V376" t="s">
        <v>216</v>
      </c>
      <c r="W376" t="s">
        <v>77</v>
      </c>
      <c r="X376" t="s">
        <v>330</v>
      </c>
      <c r="Y376" t="s">
        <v>331</v>
      </c>
      <c r="Z376">
        <v>59600204109183</v>
      </c>
    </row>
    <row r="377" spans="1:26" x14ac:dyDescent="0.2">
      <c r="A377">
        <v>375</v>
      </c>
      <c r="B377">
        <v>376</v>
      </c>
      <c r="C377" s="1">
        <v>44493.526342592595</v>
      </c>
      <c r="D377">
        <v>230670</v>
      </c>
      <c r="E377">
        <v>0</v>
      </c>
      <c r="F377">
        <f t="shared" si="5"/>
        <v>230670</v>
      </c>
      <c r="G377">
        <v>36385593</v>
      </c>
      <c r="H377" t="s">
        <v>289</v>
      </c>
      <c r="I377">
        <v>1002354856735</v>
      </c>
      <c r="J377" t="s">
        <v>63</v>
      </c>
      <c r="K377" t="s">
        <v>31</v>
      </c>
      <c r="L377">
        <v>0</v>
      </c>
      <c r="N377" t="s">
        <v>319</v>
      </c>
      <c r="O377">
        <v>1002354856735</v>
      </c>
      <c r="P377">
        <v>47</v>
      </c>
      <c r="Q377" s="1">
        <v>44516.527222222219</v>
      </c>
      <c r="R377">
        <v>230670</v>
      </c>
      <c r="S377" t="s">
        <v>63</v>
      </c>
      <c r="T377">
        <v>1002354856735</v>
      </c>
      <c r="U377" t="s">
        <v>36</v>
      </c>
      <c r="V377" t="s">
        <v>141</v>
      </c>
      <c r="W377" t="s">
        <v>319</v>
      </c>
      <c r="X377" t="s">
        <v>330</v>
      </c>
      <c r="Y377" t="s">
        <v>331</v>
      </c>
      <c r="Z377">
        <v>1002354856735</v>
      </c>
    </row>
    <row r="378" spans="1:26" x14ac:dyDescent="0.2">
      <c r="A378">
        <v>376</v>
      </c>
      <c r="B378">
        <v>377</v>
      </c>
      <c r="C378" s="1">
        <v>44492.953576388885</v>
      </c>
      <c r="D378">
        <v>252150</v>
      </c>
      <c r="E378">
        <v>0</v>
      </c>
      <c r="F378">
        <f t="shared" si="5"/>
        <v>252150</v>
      </c>
      <c r="G378">
        <v>36616263</v>
      </c>
      <c r="H378" t="s">
        <v>300</v>
      </c>
      <c r="I378">
        <v>77190100108007</v>
      </c>
      <c r="J378" t="s">
        <v>30</v>
      </c>
      <c r="K378" t="s">
        <v>31</v>
      </c>
      <c r="L378">
        <v>0</v>
      </c>
      <c r="N378" t="s">
        <v>363</v>
      </c>
      <c r="O378">
        <v>77190100108007</v>
      </c>
      <c r="P378">
        <v>274</v>
      </c>
      <c r="Q378" s="1">
        <v>44492.953576388885</v>
      </c>
      <c r="R378">
        <v>252150</v>
      </c>
      <c r="S378" t="s">
        <v>30</v>
      </c>
      <c r="T378">
        <v>77190100108007</v>
      </c>
      <c r="U378" t="s">
        <v>36</v>
      </c>
      <c r="V378" t="s">
        <v>300</v>
      </c>
      <c r="W378" t="s">
        <v>363</v>
      </c>
      <c r="X378" t="s">
        <v>330</v>
      </c>
      <c r="Y378" t="s">
        <v>331</v>
      </c>
      <c r="Z378">
        <v>77190100108007</v>
      </c>
    </row>
    <row r="379" spans="1:26" x14ac:dyDescent="0.2">
      <c r="A379">
        <v>377</v>
      </c>
      <c r="B379">
        <v>378</v>
      </c>
      <c r="C379" s="1">
        <v>44492.864085648151</v>
      </c>
      <c r="D379">
        <v>233670</v>
      </c>
      <c r="E379">
        <v>0</v>
      </c>
      <c r="F379">
        <f t="shared" si="5"/>
        <v>233670</v>
      </c>
      <c r="G379">
        <v>36868413</v>
      </c>
      <c r="H379" t="s">
        <v>289</v>
      </c>
      <c r="I379">
        <v>1002354856735</v>
      </c>
      <c r="J379" t="s">
        <v>63</v>
      </c>
      <c r="K379" t="s">
        <v>31</v>
      </c>
      <c r="L379">
        <v>0</v>
      </c>
      <c r="N379" t="s">
        <v>319</v>
      </c>
      <c r="O379">
        <v>1002354856735</v>
      </c>
      <c r="P379">
        <v>47</v>
      </c>
      <c r="Q379" s="1">
        <v>44516.527222222219</v>
      </c>
      <c r="R379">
        <v>230670</v>
      </c>
      <c r="S379" t="s">
        <v>63</v>
      </c>
      <c r="T379">
        <v>1002354856735</v>
      </c>
      <c r="U379" t="s">
        <v>36</v>
      </c>
      <c r="V379" t="s">
        <v>141</v>
      </c>
      <c r="W379" t="s">
        <v>319</v>
      </c>
      <c r="X379" t="s">
        <v>330</v>
      </c>
      <c r="Y379" t="s">
        <v>331</v>
      </c>
      <c r="Z379">
        <v>1002354856735</v>
      </c>
    </row>
    <row r="380" spans="1:26" x14ac:dyDescent="0.2">
      <c r="A380">
        <v>378</v>
      </c>
      <c r="B380">
        <v>379</v>
      </c>
      <c r="C380" s="1">
        <v>44492.854027777779</v>
      </c>
      <c r="D380">
        <v>417150</v>
      </c>
      <c r="E380">
        <v>0</v>
      </c>
      <c r="F380">
        <f t="shared" si="5"/>
        <v>417150</v>
      </c>
      <c r="G380">
        <v>37102083</v>
      </c>
      <c r="H380" t="s">
        <v>52</v>
      </c>
      <c r="I380" t="s">
        <v>442</v>
      </c>
      <c r="K380" t="s">
        <v>31</v>
      </c>
      <c r="L380">
        <v>0</v>
      </c>
      <c r="O380">
        <v>7503417597204</v>
      </c>
      <c r="P380">
        <v>276</v>
      </c>
      <c r="Q380" s="1">
        <v>44492.854027777779</v>
      </c>
      <c r="R380">
        <v>417150</v>
      </c>
      <c r="S380" t="s">
        <v>48</v>
      </c>
      <c r="T380" t="s">
        <v>442</v>
      </c>
      <c r="U380" t="s">
        <v>36</v>
      </c>
      <c r="V380" t="s">
        <v>52</v>
      </c>
      <c r="W380" t="s">
        <v>52</v>
      </c>
      <c r="X380" t="s">
        <v>330</v>
      </c>
      <c r="Y380" t="s">
        <v>336</v>
      </c>
      <c r="Z380">
        <v>7503417597204</v>
      </c>
    </row>
    <row r="381" spans="1:26" x14ac:dyDescent="0.2">
      <c r="A381">
        <v>379</v>
      </c>
      <c r="B381">
        <v>380</v>
      </c>
      <c r="C381" s="1">
        <v>44492.832731481481</v>
      </c>
      <c r="D381">
        <v>199000</v>
      </c>
      <c r="E381">
        <v>0</v>
      </c>
      <c r="F381">
        <f t="shared" si="5"/>
        <v>199000</v>
      </c>
      <c r="G381">
        <v>37519233</v>
      </c>
      <c r="H381" t="s">
        <v>290</v>
      </c>
      <c r="I381" t="s">
        <v>328</v>
      </c>
      <c r="J381" t="s">
        <v>48</v>
      </c>
      <c r="K381" t="s">
        <v>31</v>
      </c>
      <c r="L381">
        <v>0</v>
      </c>
      <c r="N381" t="s">
        <v>329</v>
      </c>
      <c r="O381">
        <v>56101862101031</v>
      </c>
      <c r="P381">
        <v>1</v>
      </c>
      <c r="Q381" s="1">
        <v>44525.720231481479</v>
      </c>
      <c r="R381">
        <v>109000</v>
      </c>
      <c r="S381" t="s">
        <v>48</v>
      </c>
      <c r="T381" t="s">
        <v>328</v>
      </c>
      <c r="U381" t="s">
        <v>36</v>
      </c>
      <c r="V381" t="s">
        <v>100</v>
      </c>
      <c r="W381" t="s">
        <v>329</v>
      </c>
      <c r="X381" t="s">
        <v>330</v>
      </c>
      <c r="Y381" t="s">
        <v>331</v>
      </c>
      <c r="Z381">
        <v>56101862101031</v>
      </c>
    </row>
    <row r="382" spans="1:26" x14ac:dyDescent="0.2">
      <c r="A382">
        <v>380</v>
      </c>
      <c r="B382">
        <v>381</v>
      </c>
      <c r="C382" s="1">
        <v>44492.823692129627</v>
      </c>
      <c r="D382">
        <v>110250</v>
      </c>
      <c r="E382">
        <v>0</v>
      </c>
      <c r="F382">
        <f t="shared" si="5"/>
        <v>110250</v>
      </c>
      <c r="G382">
        <v>37718233</v>
      </c>
      <c r="H382" t="s">
        <v>73</v>
      </c>
      <c r="I382" t="s">
        <v>443</v>
      </c>
      <c r="K382" t="s">
        <v>31</v>
      </c>
      <c r="L382">
        <v>0</v>
      </c>
      <c r="O382">
        <v>7503417397560</v>
      </c>
      <c r="P382">
        <v>278</v>
      </c>
      <c r="Q382" s="1">
        <v>44492.823692129627</v>
      </c>
      <c r="R382">
        <v>110250</v>
      </c>
      <c r="S382" t="s">
        <v>48</v>
      </c>
      <c r="T382" t="s">
        <v>443</v>
      </c>
      <c r="U382" t="s">
        <v>87</v>
      </c>
      <c r="V382" t="s">
        <v>73</v>
      </c>
      <c r="W382" t="s">
        <v>73</v>
      </c>
      <c r="X382" t="s">
        <v>330</v>
      </c>
      <c r="Y382" t="s">
        <v>336</v>
      </c>
      <c r="Z382">
        <v>7503417397560</v>
      </c>
    </row>
    <row r="383" spans="1:26" x14ac:dyDescent="0.2">
      <c r="A383">
        <v>381</v>
      </c>
      <c r="B383">
        <v>382</v>
      </c>
      <c r="C383" s="1">
        <v>44492.820393518516</v>
      </c>
      <c r="D383">
        <v>396800</v>
      </c>
      <c r="E383">
        <v>0</v>
      </c>
      <c r="F383">
        <f t="shared" si="5"/>
        <v>396800</v>
      </c>
      <c r="G383">
        <v>37828483</v>
      </c>
      <c r="H383" t="s">
        <v>295</v>
      </c>
      <c r="I383">
        <v>3021222633861</v>
      </c>
      <c r="J383" t="s">
        <v>41</v>
      </c>
      <c r="K383" t="s">
        <v>31</v>
      </c>
      <c r="L383">
        <v>0</v>
      </c>
      <c r="N383" t="s">
        <v>424</v>
      </c>
      <c r="O383">
        <v>3021222633861</v>
      </c>
      <c r="P383">
        <v>218</v>
      </c>
      <c r="Q383" s="1">
        <v>44499.514837962961</v>
      </c>
      <c r="R383">
        <v>232350</v>
      </c>
      <c r="S383" t="s">
        <v>41</v>
      </c>
      <c r="T383">
        <v>3021222633861</v>
      </c>
      <c r="U383" t="s">
        <v>36</v>
      </c>
      <c r="V383" t="s">
        <v>295</v>
      </c>
      <c r="W383" t="s">
        <v>424</v>
      </c>
      <c r="X383" t="s">
        <v>330</v>
      </c>
      <c r="Y383" t="s">
        <v>331</v>
      </c>
      <c r="Z383">
        <v>3021222633861</v>
      </c>
    </row>
    <row r="384" spans="1:26" x14ac:dyDescent="0.2">
      <c r="A384">
        <v>382</v>
      </c>
      <c r="B384">
        <v>383</v>
      </c>
      <c r="C384" s="1">
        <v>44492.796284722222</v>
      </c>
      <c r="D384">
        <v>100350</v>
      </c>
      <c r="E384">
        <v>0</v>
      </c>
      <c r="F384">
        <f t="shared" si="5"/>
        <v>100350</v>
      </c>
      <c r="G384">
        <v>38225283</v>
      </c>
      <c r="H384" t="s">
        <v>298</v>
      </c>
      <c r="I384">
        <v>110499442530</v>
      </c>
      <c r="J384" t="s">
        <v>37</v>
      </c>
      <c r="K384" t="s">
        <v>31</v>
      </c>
      <c r="L384">
        <v>0</v>
      </c>
      <c r="N384" t="s">
        <v>401</v>
      </c>
      <c r="O384">
        <v>110499442530</v>
      </c>
      <c r="P384">
        <v>157</v>
      </c>
      <c r="Q384" s="1">
        <v>44505.577743055554</v>
      </c>
      <c r="R384">
        <v>213870</v>
      </c>
      <c r="S384" t="s">
        <v>37</v>
      </c>
      <c r="T384">
        <v>110499442530</v>
      </c>
      <c r="U384" t="s">
        <v>36</v>
      </c>
      <c r="V384" t="s">
        <v>247</v>
      </c>
      <c r="W384" t="s">
        <v>401</v>
      </c>
      <c r="X384" t="s">
        <v>330</v>
      </c>
      <c r="Y384" t="s">
        <v>331</v>
      </c>
      <c r="Z384">
        <v>110499442530</v>
      </c>
    </row>
    <row r="385" spans="1:26" x14ac:dyDescent="0.2">
      <c r="A385">
        <v>383</v>
      </c>
      <c r="B385">
        <v>384</v>
      </c>
      <c r="C385" s="1">
        <v>44492.793437499997</v>
      </c>
      <c r="D385">
        <v>62370</v>
      </c>
      <c r="E385">
        <v>0</v>
      </c>
      <c r="F385">
        <f t="shared" si="5"/>
        <v>62370</v>
      </c>
      <c r="G385">
        <v>38325633</v>
      </c>
      <c r="H385" t="s">
        <v>306</v>
      </c>
      <c r="I385" t="s">
        <v>444</v>
      </c>
      <c r="K385" t="s">
        <v>31</v>
      </c>
      <c r="L385">
        <v>0</v>
      </c>
      <c r="O385">
        <v>7503416997512</v>
      </c>
      <c r="P385">
        <v>281</v>
      </c>
      <c r="Q385" s="1">
        <v>44492.793437499997</v>
      </c>
      <c r="R385">
        <v>62370</v>
      </c>
      <c r="S385" t="s">
        <v>48</v>
      </c>
      <c r="T385" t="s">
        <v>444</v>
      </c>
      <c r="U385" t="s">
        <v>36</v>
      </c>
      <c r="V385" t="s">
        <v>306</v>
      </c>
      <c r="W385" t="s">
        <v>306</v>
      </c>
      <c r="X385" t="s">
        <v>330</v>
      </c>
      <c r="Y385" t="s">
        <v>336</v>
      </c>
      <c r="Z385">
        <v>7503416997512</v>
      </c>
    </row>
    <row r="386" spans="1:26" x14ac:dyDescent="0.2">
      <c r="A386">
        <v>384</v>
      </c>
      <c r="B386">
        <v>385</v>
      </c>
      <c r="C386" s="1">
        <v>44491.976631944446</v>
      </c>
      <c r="D386">
        <v>199000</v>
      </c>
      <c r="E386">
        <v>0</v>
      </c>
      <c r="F386">
        <f t="shared" si="5"/>
        <v>199000</v>
      </c>
      <c r="G386">
        <v>38388003</v>
      </c>
      <c r="H386" t="s">
        <v>289</v>
      </c>
      <c r="I386">
        <v>1002354856735</v>
      </c>
      <c r="J386" t="s">
        <v>63</v>
      </c>
      <c r="K386" t="s">
        <v>31</v>
      </c>
      <c r="L386">
        <v>0</v>
      </c>
      <c r="N386" t="s">
        <v>319</v>
      </c>
      <c r="O386">
        <v>1002354856735</v>
      </c>
      <c r="P386">
        <v>47</v>
      </c>
      <c r="Q386" s="1">
        <v>44516.527222222219</v>
      </c>
      <c r="R386">
        <v>230670</v>
      </c>
      <c r="S386" t="s">
        <v>63</v>
      </c>
      <c r="T386">
        <v>1002354856735</v>
      </c>
      <c r="U386" t="s">
        <v>36</v>
      </c>
      <c r="V386" t="s">
        <v>141</v>
      </c>
      <c r="W386" t="s">
        <v>319</v>
      </c>
      <c r="X386" t="s">
        <v>330</v>
      </c>
      <c r="Y386" t="s">
        <v>331</v>
      </c>
      <c r="Z386">
        <v>1002354856735</v>
      </c>
    </row>
    <row r="387" spans="1:26" x14ac:dyDescent="0.2">
      <c r="A387">
        <v>385</v>
      </c>
      <c r="B387">
        <v>386</v>
      </c>
      <c r="C387" s="1">
        <v>44491.664675925924</v>
      </c>
      <c r="D387">
        <v>198800</v>
      </c>
      <c r="E387">
        <v>0</v>
      </c>
      <c r="F387">
        <f t="shared" ref="F387:F450" si="6">D387-E387</f>
        <v>198800</v>
      </c>
      <c r="G387">
        <v>38587003</v>
      </c>
      <c r="H387" t="s">
        <v>282</v>
      </c>
      <c r="I387">
        <v>59600204109183</v>
      </c>
      <c r="J387" t="s">
        <v>30</v>
      </c>
      <c r="K387" t="s">
        <v>31</v>
      </c>
      <c r="L387">
        <v>0</v>
      </c>
      <c r="N387" t="s">
        <v>77</v>
      </c>
      <c r="O387">
        <v>59600204109183</v>
      </c>
      <c r="P387">
        <v>123</v>
      </c>
      <c r="Q387" s="1">
        <v>44508.623900462961</v>
      </c>
      <c r="R387">
        <v>130350</v>
      </c>
      <c r="S387" t="s">
        <v>30</v>
      </c>
      <c r="T387">
        <v>59600204109183</v>
      </c>
      <c r="U387" t="s">
        <v>36</v>
      </c>
      <c r="V387" t="s">
        <v>216</v>
      </c>
      <c r="W387" t="s">
        <v>77</v>
      </c>
      <c r="X387" t="s">
        <v>330</v>
      </c>
      <c r="Y387" t="s">
        <v>331</v>
      </c>
      <c r="Z387">
        <v>59600204109183</v>
      </c>
    </row>
    <row r="388" spans="1:26" x14ac:dyDescent="0.2">
      <c r="A388">
        <v>386</v>
      </c>
      <c r="B388">
        <v>387</v>
      </c>
      <c r="C388" s="1">
        <v>44491.657118055555</v>
      </c>
      <c r="D388">
        <v>166350</v>
      </c>
      <c r="E388">
        <v>0</v>
      </c>
      <c r="F388">
        <f t="shared" si="6"/>
        <v>166350</v>
      </c>
      <c r="G388">
        <v>38785803</v>
      </c>
      <c r="H388" t="s">
        <v>300</v>
      </c>
      <c r="I388">
        <v>77190100108007</v>
      </c>
      <c r="J388" t="s">
        <v>30</v>
      </c>
      <c r="K388" t="s">
        <v>31</v>
      </c>
      <c r="L388">
        <v>0</v>
      </c>
      <c r="N388" t="s">
        <v>363</v>
      </c>
      <c r="O388">
        <v>77190100108007</v>
      </c>
      <c r="P388">
        <v>274</v>
      </c>
      <c r="Q388" s="1">
        <v>44492.953576388885</v>
      </c>
      <c r="R388">
        <v>252150</v>
      </c>
      <c r="S388" t="s">
        <v>30</v>
      </c>
      <c r="T388">
        <v>77190100108007</v>
      </c>
      <c r="U388" t="s">
        <v>36</v>
      </c>
      <c r="V388" t="s">
        <v>300</v>
      </c>
      <c r="W388" t="s">
        <v>363</v>
      </c>
      <c r="X388" t="s">
        <v>330</v>
      </c>
      <c r="Y388" t="s">
        <v>331</v>
      </c>
      <c r="Z388">
        <v>77190100108007</v>
      </c>
    </row>
    <row r="389" spans="1:26" x14ac:dyDescent="0.2">
      <c r="A389">
        <v>387</v>
      </c>
      <c r="B389">
        <v>388</v>
      </c>
      <c r="C389" s="1">
        <v>44491.629814814813</v>
      </c>
      <c r="D389">
        <v>106950</v>
      </c>
      <c r="E389">
        <v>0</v>
      </c>
      <c r="F389">
        <f t="shared" si="6"/>
        <v>106950</v>
      </c>
      <c r="G389">
        <v>38952153</v>
      </c>
      <c r="H389" t="s">
        <v>291</v>
      </c>
      <c r="I389">
        <v>1002249432218</v>
      </c>
      <c r="J389" t="s">
        <v>63</v>
      </c>
      <c r="K389" t="s">
        <v>31</v>
      </c>
      <c r="L389">
        <v>0</v>
      </c>
      <c r="N389" t="s">
        <v>62</v>
      </c>
      <c r="O389">
        <v>1002249432218</v>
      </c>
      <c r="P389">
        <v>73</v>
      </c>
      <c r="Q389" s="1">
        <v>44512.594502314816</v>
      </c>
      <c r="R389">
        <v>577500</v>
      </c>
      <c r="S389" t="s">
        <v>63</v>
      </c>
      <c r="T389">
        <v>1002249432218</v>
      </c>
      <c r="U389" t="s">
        <v>36</v>
      </c>
      <c r="V389" t="s">
        <v>167</v>
      </c>
      <c r="W389" t="s">
        <v>62</v>
      </c>
      <c r="X389" t="s">
        <v>330</v>
      </c>
      <c r="Y389" t="s">
        <v>331</v>
      </c>
      <c r="Z389">
        <v>1002249432218</v>
      </c>
    </row>
    <row r="390" spans="1:26" x14ac:dyDescent="0.2">
      <c r="A390">
        <v>388</v>
      </c>
      <c r="B390">
        <v>389</v>
      </c>
      <c r="C390" s="1">
        <v>44491.551585648151</v>
      </c>
      <c r="D390">
        <v>0</v>
      </c>
      <c r="E390">
        <v>1550458</v>
      </c>
      <c r="F390">
        <f t="shared" si="6"/>
        <v>-1550458</v>
      </c>
      <c r="G390">
        <v>39059103</v>
      </c>
      <c r="H390" t="s">
        <v>24</v>
      </c>
      <c r="J390" t="s">
        <v>25</v>
      </c>
      <c r="K390" t="s">
        <v>26</v>
      </c>
      <c r="L390">
        <v>0</v>
      </c>
      <c r="N390" t="s">
        <v>27</v>
      </c>
      <c r="O390" t="s">
        <v>28</v>
      </c>
      <c r="Y390" t="s">
        <v>98</v>
      </c>
    </row>
    <row r="391" spans="1:26" x14ac:dyDescent="0.2">
      <c r="A391">
        <v>389</v>
      </c>
      <c r="B391">
        <v>390</v>
      </c>
      <c r="C391" s="1">
        <v>44491.545266203706</v>
      </c>
      <c r="D391">
        <v>196350</v>
      </c>
      <c r="E391">
        <v>0</v>
      </c>
      <c r="F391">
        <f t="shared" si="6"/>
        <v>196350</v>
      </c>
      <c r="G391">
        <v>37508645</v>
      </c>
      <c r="H391" t="s">
        <v>282</v>
      </c>
      <c r="I391">
        <v>59600204109183</v>
      </c>
      <c r="J391" t="s">
        <v>30</v>
      </c>
      <c r="K391" t="s">
        <v>31</v>
      </c>
      <c r="L391">
        <v>0</v>
      </c>
      <c r="N391" t="s">
        <v>77</v>
      </c>
      <c r="O391">
        <v>59600204109183</v>
      </c>
      <c r="P391">
        <v>123</v>
      </c>
      <c r="Q391" s="1">
        <v>44508.623900462961</v>
      </c>
      <c r="R391">
        <v>130350</v>
      </c>
      <c r="S391" t="s">
        <v>30</v>
      </c>
      <c r="T391">
        <v>59600204109183</v>
      </c>
      <c r="U391" t="s">
        <v>36</v>
      </c>
      <c r="V391" t="s">
        <v>216</v>
      </c>
      <c r="W391" t="s">
        <v>77</v>
      </c>
      <c r="X391" t="s">
        <v>330</v>
      </c>
      <c r="Y391" t="s">
        <v>331</v>
      </c>
      <c r="Z391">
        <v>59600204109183</v>
      </c>
    </row>
    <row r="392" spans="1:26" x14ac:dyDescent="0.2">
      <c r="A392">
        <v>390</v>
      </c>
      <c r="B392">
        <v>391</v>
      </c>
      <c r="C392" s="1">
        <v>44491.543819444443</v>
      </c>
      <c r="D392">
        <v>233670</v>
      </c>
      <c r="E392">
        <v>0</v>
      </c>
      <c r="F392">
        <f t="shared" si="6"/>
        <v>233670</v>
      </c>
      <c r="G392">
        <v>37704995</v>
      </c>
      <c r="H392" t="s">
        <v>289</v>
      </c>
      <c r="I392">
        <v>1002354856735</v>
      </c>
      <c r="J392" t="s">
        <v>63</v>
      </c>
      <c r="K392" t="s">
        <v>31</v>
      </c>
      <c r="L392">
        <v>0</v>
      </c>
      <c r="N392" t="s">
        <v>319</v>
      </c>
      <c r="O392">
        <v>1002354856735</v>
      </c>
      <c r="P392">
        <v>47</v>
      </c>
      <c r="Q392" s="1">
        <v>44516.527222222219</v>
      </c>
      <c r="R392">
        <v>230670</v>
      </c>
      <c r="S392" t="s">
        <v>63</v>
      </c>
      <c r="T392">
        <v>1002354856735</v>
      </c>
      <c r="U392" t="s">
        <v>36</v>
      </c>
      <c r="V392" t="s">
        <v>141</v>
      </c>
      <c r="W392" t="s">
        <v>319</v>
      </c>
      <c r="X392" t="s">
        <v>330</v>
      </c>
      <c r="Y392" t="s">
        <v>331</v>
      </c>
      <c r="Z392">
        <v>1002354856735</v>
      </c>
    </row>
    <row r="393" spans="1:26" x14ac:dyDescent="0.2">
      <c r="A393">
        <v>391</v>
      </c>
      <c r="B393">
        <v>392</v>
      </c>
      <c r="C393" s="1">
        <v>44491.537916666668</v>
      </c>
      <c r="D393">
        <v>199350</v>
      </c>
      <c r="E393">
        <v>0</v>
      </c>
      <c r="F393">
        <f t="shared" si="6"/>
        <v>199350</v>
      </c>
      <c r="G393">
        <v>37938665</v>
      </c>
      <c r="H393" t="s">
        <v>282</v>
      </c>
      <c r="I393">
        <v>59600204109183</v>
      </c>
      <c r="J393" t="s">
        <v>30</v>
      </c>
      <c r="K393" t="s">
        <v>31</v>
      </c>
      <c r="L393">
        <v>0</v>
      </c>
      <c r="N393" t="s">
        <v>77</v>
      </c>
      <c r="O393">
        <v>59600204109183</v>
      </c>
      <c r="P393">
        <v>123</v>
      </c>
      <c r="Q393" s="1">
        <v>44508.623900462961</v>
      </c>
      <c r="R393">
        <v>130350</v>
      </c>
      <c r="S393" t="s">
        <v>30</v>
      </c>
      <c r="T393">
        <v>59600204109183</v>
      </c>
      <c r="U393" t="s">
        <v>36</v>
      </c>
      <c r="V393" t="s">
        <v>216</v>
      </c>
      <c r="W393" t="s">
        <v>77</v>
      </c>
      <c r="X393" t="s">
        <v>330</v>
      </c>
      <c r="Y393" t="s">
        <v>331</v>
      </c>
      <c r="Z393">
        <v>59600204109183</v>
      </c>
    </row>
    <row r="394" spans="1:26" x14ac:dyDescent="0.2">
      <c r="A394">
        <v>392</v>
      </c>
      <c r="B394">
        <v>393</v>
      </c>
      <c r="C394" s="1">
        <v>44491.533530092594</v>
      </c>
      <c r="D394">
        <v>252150</v>
      </c>
      <c r="E394">
        <v>0</v>
      </c>
      <c r="F394">
        <f t="shared" si="6"/>
        <v>252150</v>
      </c>
      <c r="G394">
        <v>38138015</v>
      </c>
      <c r="H394" t="s">
        <v>300</v>
      </c>
      <c r="I394">
        <v>86860101315821</v>
      </c>
      <c r="J394" t="s">
        <v>30</v>
      </c>
      <c r="K394" t="s">
        <v>31</v>
      </c>
      <c r="L394">
        <v>0</v>
      </c>
      <c r="N394" t="s">
        <v>363</v>
      </c>
      <c r="O394">
        <v>86860101315821</v>
      </c>
      <c r="P394">
        <v>51</v>
      </c>
      <c r="Q394" s="1">
        <v>44515.628888888888</v>
      </c>
      <c r="R394">
        <v>299670</v>
      </c>
      <c r="S394" t="s">
        <v>30</v>
      </c>
      <c r="T394">
        <v>86860101315821</v>
      </c>
      <c r="U394" t="s">
        <v>36</v>
      </c>
      <c r="V394" t="s">
        <v>145</v>
      </c>
      <c r="W394" t="s">
        <v>363</v>
      </c>
      <c r="X394" t="s">
        <v>330</v>
      </c>
      <c r="Y394" t="s">
        <v>331</v>
      </c>
      <c r="Z394">
        <v>86860101315821</v>
      </c>
    </row>
    <row r="395" spans="1:26" x14ac:dyDescent="0.2">
      <c r="A395">
        <v>393</v>
      </c>
      <c r="B395">
        <v>394</v>
      </c>
      <c r="C395" s="1">
        <v>44491.508356481485</v>
      </c>
      <c r="D395">
        <v>16000</v>
      </c>
      <c r="E395">
        <v>0</v>
      </c>
      <c r="F395">
        <f t="shared" si="6"/>
        <v>16000</v>
      </c>
      <c r="G395">
        <v>38390165</v>
      </c>
      <c r="H395" t="s">
        <v>307</v>
      </c>
      <c r="I395">
        <v>47291036047307</v>
      </c>
      <c r="J395" t="s">
        <v>43</v>
      </c>
      <c r="K395" t="s">
        <v>31</v>
      </c>
      <c r="L395">
        <v>0</v>
      </c>
      <c r="N395" t="s">
        <v>445</v>
      </c>
      <c r="O395">
        <v>47291036047307</v>
      </c>
      <c r="P395">
        <v>290</v>
      </c>
      <c r="Q395" s="1">
        <v>44491.508356481485</v>
      </c>
      <c r="R395">
        <v>16000</v>
      </c>
      <c r="S395" t="s">
        <v>43</v>
      </c>
      <c r="T395">
        <v>47291036047307</v>
      </c>
      <c r="U395" t="s">
        <v>36</v>
      </c>
      <c r="V395" t="s">
        <v>307</v>
      </c>
      <c r="W395" t="s">
        <v>445</v>
      </c>
      <c r="X395" t="s">
        <v>330</v>
      </c>
      <c r="Y395" t="s">
        <v>331</v>
      </c>
      <c r="Z395">
        <v>47291036047307</v>
      </c>
    </row>
    <row r="396" spans="1:26" x14ac:dyDescent="0.2">
      <c r="A396">
        <v>394</v>
      </c>
      <c r="B396">
        <v>395</v>
      </c>
      <c r="C396" s="1">
        <v>44491.018078703702</v>
      </c>
      <c r="D396">
        <v>66400</v>
      </c>
      <c r="E396">
        <v>0</v>
      </c>
      <c r="F396">
        <f t="shared" si="6"/>
        <v>66400</v>
      </c>
      <c r="G396">
        <v>38406165</v>
      </c>
      <c r="H396" t="s">
        <v>66</v>
      </c>
      <c r="I396" t="s">
        <v>446</v>
      </c>
      <c r="K396" t="s">
        <v>31</v>
      </c>
      <c r="L396">
        <v>0</v>
      </c>
      <c r="O396">
        <v>48003230697088</v>
      </c>
      <c r="P396">
        <v>291</v>
      </c>
      <c r="Q396" s="1">
        <v>44491.018078703702</v>
      </c>
      <c r="R396">
        <v>66400</v>
      </c>
      <c r="S396" t="s">
        <v>48</v>
      </c>
      <c r="T396" t="s">
        <v>446</v>
      </c>
      <c r="U396" t="s">
        <v>87</v>
      </c>
      <c r="V396" t="s">
        <v>66</v>
      </c>
      <c r="W396" t="s">
        <v>66</v>
      </c>
      <c r="X396" t="s">
        <v>330</v>
      </c>
      <c r="Y396" t="s">
        <v>336</v>
      </c>
      <c r="Z396">
        <v>48003230697088</v>
      </c>
    </row>
    <row r="397" spans="1:26" x14ac:dyDescent="0.2">
      <c r="A397">
        <v>395</v>
      </c>
      <c r="B397">
        <v>396</v>
      </c>
      <c r="C397" s="1">
        <v>44490.912847222222</v>
      </c>
      <c r="D397">
        <v>253000</v>
      </c>
      <c r="E397">
        <v>0</v>
      </c>
      <c r="F397">
        <f t="shared" si="6"/>
        <v>253000</v>
      </c>
      <c r="G397">
        <v>38472565</v>
      </c>
      <c r="H397" t="s">
        <v>289</v>
      </c>
      <c r="I397">
        <v>1002354856735</v>
      </c>
      <c r="J397" t="s">
        <v>63</v>
      </c>
      <c r="K397" t="s">
        <v>31</v>
      </c>
      <c r="L397">
        <v>0</v>
      </c>
      <c r="N397" t="s">
        <v>319</v>
      </c>
      <c r="O397">
        <v>1002354856735</v>
      </c>
      <c r="P397">
        <v>47</v>
      </c>
      <c r="Q397" s="1">
        <v>44516.527222222219</v>
      </c>
      <c r="R397">
        <v>230670</v>
      </c>
      <c r="S397" t="s">
        <v>63</v>
      </c>
      <c r="T397">
        <v>1002354856735</v>
      </c>
      <c r="U397" t="s">
        <v>36</v>
      </c>
      <c r="V397" t="s">
        <v>141</v>
      </c>
      <c r="W397" t="s">
        <v>319</v>
      </c>
      <c r="X397" t="s">
        <v>330</v>
      </c>
      <c r="Y397" t="s">
        <v>331</v>
      </c>
      <c r="Z397">
        <v>1002354856735</v>
      </c>
    </row>
    <row r="398" spans="1:26" x14ac:dyDescent="0.2">
      <c r="A398">
        <v>396</v>
      </c>
      <c r="B398">
        <v>397</v>
      </c>
      <c r="C398" s="1">
        <v>44490.828252314815</v>
      </c>
      <c r="D398">
        <v>45000</v>
      </c>
      <c r="E398">
        <v>0</v>
      </c>
      <c r="F398">
        <f t="shared" si="6"/>
        <v>45000</v>
      </c>
      <c r="G398">
        <v>38725565</v>
      </c>
      <c r="H398" t="s">
        <v>293</v>
      </c>
      <c r="I398">
        <v>60150101176395</v>
      </c>
      <c r="J398" t="s">
        <v>30</v>
      </c>
      <c r="K398" t="s">
        <v>31</v>
      </c>
      <c r="L398">
        <v>0</v>
      </c>
      <c r="N398" t="s">
        <v>61</v>
      </c>
      <c r="O398">
        <v>60150101176395</v>
      </c>
      <c r="P398">
        <v>11</v>
      </c>
      <c r="Q398" s="1">
        <v>44523.563298611109</v>
      </c>
      <c r="R398">
        <v>245000</v>
      </c>
      <c r="S398" t="s">
        <v>30</v>
      </c>
      <c r="T398">
        <v>60150101176395</v>
      </c>
      <c r="U398" t="s">
        <v>36</v>
      </c>
      <c r="V398" t="s">
        <v>109</v>
      </c>
      <c r="W398" t="s">
        <v>61</v>
      </c>
      <c r="X398" t="s">
        <v>330</v>
      </c>
      <c r="Y398" t="s">
        <v>331</v>
      </c>
      <c r="Z398">
        <v>60150101176395</v>
      </c>
    </row>
    <row r="399" spans="1:26" x14ac:dyDescent="0.2">
      <c r="A399">
        <v>397</v>
      </c>
      <c r="B399">
        <v>398</v>
      </c>
      <c r="C399" s="1">
        <v>44490.756238425929</v>
      </c>
      <c r="D399">
        <v>45000</v>
      </c>
      <c r="E399">
        <v>0</v>
      </c>
      <c r="F399">
        <f t="shared" si="6"/>
        <v>45000</v>
      </c>
      <c r="G399">
        <v>38770565</v>
      </c>
      <c r="H399" t="s">
        <v>293</v>
      </c>
      <c r="I399">
        <v>60150101176395</v>
      </c>
      <c r="J399" t="s">
        <v>30</v>
      </c>
      <c r="K399" t="s">
        <v>31</v>
      </c>
      <c r="L399">
        <v>0</v>
      </c>
      <c r="N399" t="s">
        <v>61</v>
      </c>
      <c r="O399">
        <v>60150101176395</v>
      </c>
      <c r="P399">
        <v>11</v>
      </c>
      <c r="Q399" s="1">
        <v>44523.563298611109</v>
      </c>
      <c r="R399">
        <v>245000</v>
      </c>
      <c r="S399" t="s">
        <v>30</v>
      </c>
      <c r="T399">
        <v>60150101176395</v>
      </c>
      <c r="U399" t="s">
        <v>36</v>
      </c>
      <c r="V399" t="s">
        <v>109</v>
      </c>
      <c r="W399" t="s">
        <v>61</v>
      </c>
      <c r="X399" t="s">
        <v>330</v>
      </c>
      <c r="Y399" t="s">
        <v>331</v>
      </c>
      <c r="Z399">
        <v>60150101176395</v>
      </c>
    </row>
    <row r="400" spans="1:26" x14ac:dyDescent="0.2">
      <c r="A400">
        <v>398</v>
      </c>
      <c r="B400">
        <v>399</v>
      </c>
      <c r="C400" s="1">
        <v>44490.744664351849</v>
      </c>
      <c r="D400">
        <v>31230</v>
      </c>
      <c r="E400">
        <v>0</v>
      </c>
      <c r="F400">
        <f t="shared" si="6"/>
        <v>31230</v>
      </c>
      <c r="G400">
        <v>38815565</v>
      </c>
      <c r="H400" t="s">
        <v>306</v>
      </c>
      <c r="I400" t="s">
        <v>447</v>
      </c>
      <c r="K400" t="s">
        <v>31</v>
      </c>
      <c r="L400">
        <v>0</v>
      </c>
      <c r="O400">
        <v>7503304597321</v>
      </c>
      <c r="P400">
        <v>295</v>
      </c>
      <c r="Q400" s="1">
        <v>44490.744664351849</v>
      </c>
      <c r="R400">
        <v>31230</v>
      </c>
      <c r="S400" t="s">
        <v>48</v>
      </c>
      <c r="T400" t="s">
        <v>447</v>
      </c>
      <c r="U400" t="s">
        <v>87</v>
      </c>
      <c r="V400" t="s">
        <v>306</v>
      </c>
      <c r="W400" t="s">
        <v>306</v>
      </c>
      <c r="X400" t="s">
        <v>330</v>
      </c>
      <c r="Y400" t="s">
        <v>336</v>
      </c>
      <c r="Z400">
        <v>7503304597321</v>
      </c>
    </row>
    <row r="401" spans="1:26" x14ac:dyDescent="0.2">
      <c r="A401">
        <v>399</v>
      </c>
      <c r="B401">
        <v>400</v>
      </c>
      <c r="C401" s="1">
        <v>44490.744016203702</v>
      </c>
      <c r="D401">
        <v>70400</v>
      </c>
      <c r="E401">
        <v>0</v>
      </c>
      <c r="F401">
        <f t="shared" si="6"/>
        <v>70400</v>
      </c>
      <c r="G401">
        <v>38846795</v>
      </c>
      <c r="H401" t="s">
        <v>308</v>
      </c>
      <c r="I401" t="s">
        <v>448</v>
      </c>
      <c r="K401" t="s">
        <v>31</v>
      </c>
      <c r="L401">
        <v>0</v>
      </c>
      <c r="O401">
        <v>5000786197239</v>
      </c>
      <c r="P401">
        <v>296</v>
      </c>
      <c r="Q401" s="1">
        <v>44490.744016203702</v>
      </c>
      <c r="R401">
        <v>70400</v>
      </c>
      <c r="S401" t="s">
        <v>48</v>
      </c>
      <c r="T401" t="s">
        <v>448</v>
      </c>
      <c r="U401" t="s">
        <v>87</v>
      </c>
      <c r="V401" t="s">
        <v>308</v>
      </c>
      <c r="W401" t="s">
        <v>308</v>
      </c>
      <c r="X401" t="s">
        <v>330</v>
      </c>
      <c r="Y401" t="s">
        <v>336</v>
      </c>
      <c r="Z401">
        <v>5000786197239</v>
      </c>
    </row>
    <row r="402" spans="1:26" x14ac:dyDescent="0.2">
      <c r="A402">
        <v>400</v>
      </c>
      <c r="B402">
        <v>401</v>
      </c>
      <c r="C402" s="1">
        <v>44490.715081018519</v>
      </c>
      <c r="D402">
        <v>48000</v>
      </c>
      <c r="E402">
        <v>0</v>
      </c>
      <c r="F402">
        <f t="shared" si="6"/>
        <v>48000</v>
      </c>
      <c r="G402">
        <v>38917195</v>
      </c>
      <c r="H402" t="s">
        <v>293</v>
      </c>
      <c r="I402">
        <v>60150101176395</v>
      </c>
      <c r="J402" t="s">
        <v>30</v>
      </c>
      <c r="K402" t="s">
        <v>31</v>
      </c>
      <c r="L402">
        <v>0</v>
      </c>
      <c r="N402" t="s">
        <v>61</v>
      </c>
      <c r="O402">
        <v>60150101176395</v>
      </c>
      <c r="P402">
        <v>11</v>
      </c>
      <c r="Q402" s="1">
        <v>44523.563298611109</v>
      </c>
      <c r="R402">
        <v>245000</v>
      </c>
      <c r="S402" t="s">
        <v>30</v>
      </c>
      <c r="T402">
        <v>60150101176395</v>
      </c>
      <c r="U402" t="s">
        <v>36</v>
      </c>
      <c r="V402" t="s">
        <v>109</v>
      </c>
      <c r="W402" t="s">
        <v>61</v>
      </c>
      <c r="X402" t="s">
        <v>330</v>
      </c>
      <c r="Y402" t="s">
        <v>331</v>
      </c>
      <c r="Z402">
        <v>60150101176395</v>
      </c>
    </row>
    <row r="403" spans="1:26" x14ac:dyDescent="0.2">
      <c r="A403">
        <v>401</v>
      </c>
      <c r="B403">
        <v>402</v>
      </c>
      <c r="C403" s="1">
        <v>44490.693842592591</v>
      </c>
      <c r="D403">
        <v>256000</v>
      </c>
      <c r="E403">
        <v>0</v>
      </c>
      <c r="F403">
        <f t="shared" si="6"/>
        <v>256000</v>
      </c>
      <c r="G403">
        <v>38965195</v>
      </c>
      <c r="H403" t="s">
        <v>289</v>
      </c>
      <c r="I403">
        <v>1002354856735</v>
      </c>
      <c r="J403" t="s">
        <v>63</v>
      </c>
      <c r="K403" t="s">
        <v>31</v>
      </c>
      <c r="L403">
        <v>0</v>
      </c>
      <c r="N403" t="s">
        <v>319</v>
      </c>
      <c r="O403">
        <v>1002354856735</v>
      </c>
      <c r="P403">
        <v>47</v>
      </c>
      <c r="Q403" s="1">
        <v>44516.527222222219</v>
      </c>
      <c r="R403">
        <v>230670</v>
      </c>
      <c r="S403" t="s">
        <v>63</v>
      </c>
      <c r="T403">
        <v>1002354856735</v>
      </c>
      <c r="U403" t="s">
        <v>36</v>
      </c>
      <c r="V403" t="s">
        <v>141</v>
      </c>
      <c r="W403" t="s">
        <v>319</v>
      </c>
      <c r="X403" t="s">
        <v>330</v>
      </c>
      <c r="Y403" t="s">
        <v>331</v>
      </c>
      <c r="Z403">
        <v>1002354856735</v>
      </c>
    </row>
    <row r="404" spans="1:26" x14ac:dyDescent="0.2">
      <c r="A404">
        <v>402</v>
      </c>
      <c r="B404">
        <v>403</v>
      </c>
      <c r="C404" s="1">
        <v>44490.690509259257</v>
      </c>
      <c r="D404">
        <v>38000</v>
      </c>
      <c r="E404">
        <v>0</v>
      </c>
      <c r="F404">
        <f t="shared" si="6"/>
        <v>38000</v>
      </c>
      <c r="G404">
        <v>39221195</v>
      </c>
      <c r="H404" t="s">
        <v>309</v>
      </c>
      <c r="I404" t="s">
        <v>449</v>
      </c>
      <c r="J404" t="s">
        <v>48</v>
      </c>
      <c r="K404" t="s">
        <v>31</v>
      </c>
      <c r="L404">
        <v>0</v>
      </c>
      <c r="N404" t="s">
        <v>450</v>
      </c>
      <c r="O404">
        <v>46805676201019</v>
      </c>
      <c r="P404">
        <v>299</v>
      </c>
      <c r="Q404" s="1">
        <v>44490.690509259257</v>
      </c>
      <c r="R404">
        <v>38000</v>
      </c>
      <c r="S404" t="s">
        <v>48</v>
      </c>
      <c r="T404" t="s">
        <v>449</v>
      </c>
      <c r="U404" t="s">
        <v>36</v>
      </c>
      <c r="V404" t="s">
        <v>309</v>
      </c>
      <c r="W404" t="s">
        <v>450</v>
      </c>
      <c r="X404" t="s">
        <v>330</v>
      </c>
      <c r="Y404" t="s">
        <v>331</v>
      </c>
      <c r="Z404">
        <v>46805676201019</v>
      </c>
    </row>
    <row r="405" spans="1:26" x14ac:dyDescent="0.2">
      <c r="A405">
        <v>403</v>
      </c>
      <c r="B405">
        <v>404</v>
      </c>
      <c r="C405" s="1">
        <v>44490.549687500003</v>
      </c>
      <c r="D405">
        <v>0</v>
      </c>
      <c r="E405">
        <v>322177</v>
      </c>
      <c r="F405">
        <f t="shared" si="6"/>
        <v>-322177</v>
      </c>
      <c r="G405">
        <v>39259195</v>
      </c>
      <c r="H405" t="s">
        <v>24</v>
      </c>
      <c r="J405" t="s">
        <v>25</v>
      </c>
      <c r="K405" t="s">
        <v>26</v>
      </c>
      <c r="L405">
        <v>0</v>
      </c>
      <c r="N405" t="s">
        <v>27</v>
      </c>
      <c r="O405" t="s">
        <v>28</v>
      </c>
      <c r="Y405" t="s">
        <v>98</v>
      </c>
    </row>
    <row r="406" spans="1:26" x14ac:dyDescent="0.2">
      <c r="A406">
        <v>404</v>
      </c>
      <c r="B406">
        <v>405</v>
      </c>
      <c r="C406" s="1">
        <v>44490.546886574077</v>
      </c>
      <c r="D406">
        <v>358000</v>
      </c>
      <c r="E406">
        <v>0</v>
      </c>
      <c r="F406">
        <f t="shared" si="6"/>
        <v>358000</v>
      </c>
      <c r="G406">
        <v>38937018</v>
      </c>
      <c r="H406" t="s">
        <v>73</v>
      </c>
      <c r="I406" t="s">
        <v>451</v>
      </c>
      <c r="K406" t="s">
        <v>31</v>
      </c>
      <c r="L406">
        <v>0</v>
      </c>
      <c r="O406">
        <v>7500323197240</v>
      </c>
      <c r="P406">
        <v>300</v>
      </c>
      <c r="Q406" s="1">
        <v>44490.546886574077</v>
      </c>
      <c r="R406">
        <v>358000</v>
      </c>
      <c r="S406" t="s">
        <v>48</v>
      </c>
      <c r="T406" t="s">
        <v>451</v>
      </c>
      <c r="U406" t="s">
        <v>87</v>
      </c>
      <c r="V406" t="s">
        <v>73</v>
      </c>
      <c r="W406" t="s">
        <v>73</v>
      </c>
      <c r="X406" t="s">
        <v>330</v>
      </c>
      <c r="Y406" t="s">
        <v>336</v>
      </c>
      <c r="Z406">
        <v>7500323197240</v>
      </c>
    </row>
    <row r="407" spans="1:26" x14ac:dyDescent="0.2">
      <c r="A407">
        <v>405</v>
      </c>
      <c r="B407">
        <v>406</v>
      </c>
      <c r="C407" s="1">
        <v>44490.532650462963</v>
      </c>
      <c r="D407">
        <v>45000</v>
      </c>
      <c r="E407">
        <v>0</v>
      </c>
      <c r="F407">
        <f t="shared" si="6"/>
        <v>45000</v>
      </c>
      <c r="G407">
        <v>39295018</v>
      </c>
      <c r="H407" t="s">
        <v>293</v>
      </c>
      <c r="I407">
        <v>60150101176395</v>
      </c>
      <c r="J407" t="s">
        <v>30</v>
      </c>
      <c r="K407" t="s">
        <v>31</v>
      </c>
      <c r="L407">
        <v>0</v>
      </c>
      <c r="N407" t="s">
        <v>61</v>
      </c>
      <c r="O407">
        <v>60150101176395</v>
      </c>
      <c r="P407">
        <v>11</v>
      </c>
      <c r="Q407" s="1">
        <v>44523.563298611109</v>
      </c>
      <c r="R407">
        <v>245000</v>
      </c>
      <c r="S407" t="s">
        <v>30</v>
      </c>
      <c r="T407">
        <v>60150101176395</v>
      </c>
      <c r="U407" t="s">
        <v>36</v>
      </c>
      <c r="V407" t="s">
        <v>109</v>
      </c>
      <c r="W407" t="s">
        <v>61</v>
      </c>
      <c r="X407" t="s">
        <v>330</v>
      </c>
      <c r="Y407" t="s">
        <v>331</v>
      </c>
      <c r="Z407">
        <v>60150101176395</v>
      </c>
    </row>
    <row r="408" spans="1:26" x14ac:dyDescent="0.2">
      <c r="A408">
        <v>406</v>
      </c>
      <c r="B408">
        <v>407</v>
      </c>
      <c r="C408" s="1">
        <v>44490.531990740739</v>
      </c>
      <c r="D408">
        <v>166350</v>
      </c>
      <c r="E408">
        <v>0</v>
      </c>
      <c r="F408">
        <f t="shared" si="6"/>
        <v>166350</v>
      </c>
      <c r="G408">
        <v>39340018</v>
      </c>
      <c r="H408" t="s">
        <v>291</v>
      </c>
      <c r="I408">
        <v>1002249432218</v>
      </c>
      <c r="J408" t="s">
        <v>63</v>
      </c>
      <c r="K408" t="s">
        <v>31</v>
      </c>
      <c r="L408">
        <v>0</v>
      </c>
      <c r="N408" t="s">
        <v>62</v>
      </c>
      <c r="O408">
        <v>1002249432218</v>
      </c>
      <c r="P408">
        <v>73</v>
      </c>
      <c r="Q408" s="1">
        <v>44512.594502314816</v>
      </c>
      <c r="R408">
        <v>577500</v>
      </c>
      <c r="S408" t="s">
        <v>63</v>
      </c>
      <c r="T408">
        <v>1002249432218</v>
      </c>
      <c r="U408" t="s">
        <v>36</v>
      </c>
      <c r="V408" t="s">
        <v>167</v>
      </c>
      <c r="W408" t="s">
        <v>62</v>
      </c>
      <c r="X408" t="s">
        <v>330</v>
      </c>
      <c r="Y408" t="s">
        <v>331</v>
      </c>
      <c r="Z408">
        <v>1002249432218</v>
      </c>
    </row>
    <row r="409" spans="1:26" x14ac:dyDescent="0.2">
      <c r="A409">
        <v>407</v>
      </c>
      <c r="B409">
        <v>408</v>
      </c>
      <c r="C409" s="1">
        <v>44490.501840277779</v>
      </c>
      <c r="D409">
        <v>279000</v>
      </c>
      <c r="E409">
        <v>0</v>
      </c>
      <c r="F409">
        <f t="shared" si="6"/>
        <v>279000</v>
      </c>
      <c r="G409">
        <v>39506368</v>
      </c>
      <c r="H409" t="s">
        <v>293</v>
      </c>
      <c r="I409">
        <v>60150101176395</v>
      </c>
      <c r="J409" t="s">
        <v>30</v>
      </c>
      <c r="K409" t="s">
        <v>31</v>
      </c>
      <c r="L409">
        <v>0</v>
      </c>
      <c r="N409" t="s">
        <v>61</v>
      </c>
      <c r="O409">
        <v>60150101176395</v>
      </c>
      <c r="P409">
        <v>11</v>
      </c>
      <c r="Q409" s="1">
        <v>44523.563298611109</v>
      </c>
      <c r="R409">
        <v>245000</v>
      </c>
      <c r="S409" t="s">
        <v>30</v>
      </c>
      <c r="T409">
        <v>60150101176395</v>
      </c>
      <c r="U409" t="s">
        <v>36</v>
      </c>
      <c r="V409" t="s">
        <v>109</v>
      </c>
      <c r="W409" t="s">
        <v>61</v>
      </c>
      <c r="X409" t="s">
        <v>330</v>
      </c>
      <c r="Y409" t="s">
        <v>331</v>
      </c>
      <c r="Z409">
        <v>60150101176395</v>
      </c>
    </row>
    <row r="410" spans="1:26" x14ac:dyDescent="0.2">
      <c r="A410">
        <v>408</v>
      </c>
      <c r="B410">
        <v>409</v>
      </c>
      <c r="C410" s="1">
        <v>44489.906863425924</v>
      </c>
      <c r="D410">
        <v>77000</v>
      </c>
      <c r="E410">
        <v>0</v>
      </c>
      <c r="F410">
        <f t="shared" si="6"/>
        <v>77000</v>
      </c>
      <c r="G410">
        <v>39785368</v>
      </c>
      <c r="H410" t="s">
        <v>307</v>
      </c>
      <c r="I410">
        <v>47291036047307</v>
      </c>
      <c r="J410" t="s">
        <v>43</v>
      </c>
      <c r="K410" t="s">
        <v>31</v>
      </c>
      <c r="L410">
        <v>0</v>
      </c>
      <c r="N410" t="s">
        <v>445</v>
      </c>
      <c r="O410">
        <v>47291036047307</v>
      </c>
      <c r="P410">
        <v>290</v>
      </c>
      <c r="Q410" s="1">
        <v>44491.508356481485</v>
      </c>
      <c r="R410">
        <v>16000</v>
      </c>
      <c r="S410" t="s">
        <v>43</v>
      </c>
      <c r="T410">
        <v>47291036047307</v>
      </c>
      <c r="U410" t="s">
        <v>36</v>
      </c>
      <c r="V410" t="s">
        <v>307</v>
      </c>
      <c r="W410" t="s">
        <v>445</v>
      </c>
      <c r="X410" t="s">
        <v>330</v>
      </c>
      <c r="Y410" t="s">
        <v>331</v>
      </c>
      <c r="Z410">
        <v>47291036047307</v>
      </c>
    </row>
    <row r="411" spans="1:26" x14ac:dyDescent="0.2">
      <c r="A411">
        <v>409</v>
      </c>
      <c r="B411">
        <v>410</v>
      </c>
      <c r="C411" s="1">
        <v>44489.905231481483</v>
      </c>
      <c r="D411">
        <v>40000</v>
      </c>
      <c r="E411">
        <v>0</v>
      </c>
      <c r="F411">
        <f t="shared" si="6"/>
        <v>40000</v>
      </c>
      <c r="G411">
        <v>39862368</v>
      </c>
      <c r="H411" t="s">
        <v>309</v>
      </c>
      <c r="I411" t="s">
        <v>449</v>
      </c>
      <c r="J411" t="s">
        <v>48</v>
      </c>
      <c r="K411" t="s">
        <v>31</v>
      </c>
      <c r="L411">
        <v>0</v>
      </c>
      <c r="N411" t="s">
        <v>450</v>
      </c>
      <c r="O411">
        <v>46805676201019</v>
      </c>
      <c r="P411">
        <v>299</v>
      </c>
      <c r="Q411" s="1">
        <v>44490.690509259257</v>
      </c>
      <c r="R411">
        <v>38000</v>
      </c>
      <c r="S411" t="s">
        <v>48</v>
      </c>
      <c r="T411" t="s">
        <v>449</v>
      </c>
      <c r="U411" t="s">
        <v>36</v>
      </c>
      <c r="V411" t="s">
        <v>309</v>
      </c>
      <c r="W411" t="s">
        <v>450</v>
      </c>
      <c r="X411" t="s">
        <v>330</v>
      </c>
      <c r="Y411" t="s">
        <v>331</v>
      </c>
      <c r="Z411">
        <v>46805676201019</v>
      </c>
    </row>
    <row r="412" spans="1:26" x14ac:dyDescent="0.2">
      <c r="A412">
        <v>410</v>
      </c>
      <c r="B412">
        <v>411</v>
      </c>
      <c r="C412" s="1">
        <v>44489.903599537036</v>
      </c>
      <c r="D412">
        <v>38000</v>
      </c>
      <c r="E412">
        <v>0</v>
      </c>
      <c r="F412">
        <f t="shared" si="6"/>
        <v>38000</v>
      </c>
      <c r="G412">
        <v>39902368</v>
      </c>
      <c r="H412" t="s">
        <v>309</v>
      </c>
      <c r="I412" t="s">
        <v>449</v>
      </c>
      <c r="J412" t="s">
        <v>48</v>
      </c>
      <c r="K412" t="s">
        <v>31</v>
      </c>
      <c r="L412">
        <v>0</v>
      </c>
      <c r="N412" t="s">
        <v>450</v>
      </c>
      <c r="O412">
        <v>46805676201019</v>
      </c>
      <c r="P412">
        <v>299</v>
      </c>
      <c r="Q412" s="1">
        <v>44490.690509259257</v>
      </c>
      <c r="R412">
        <v>38000</v>
      </c>
      <c r="S412" t="s">
        <v>48</v>
      </c>
      <c r="T412" t="s">
        <v>449</v>
      </c>
      <c r="U412" t="s">
        <v>36</v>
      </c>
      <c r="V412" t="s">
        <v>309</v>
      </c>
      <c r="W412" t="s">
        <v>450</v>
      </c>
      <c r="X412" t="s">
        <v>330</v>
      </c>
      <c r="Y412" t="s">
        <v>331</v>
      </c>
      <c r="Z412">
        <v>46805676201019</v>
      </c>
    </row>
    <row r="413" spans="1:26" x14ac:dyDescent="0.2">
      <c r="A413">
        <v>411</v>
      </c>
      <c r="B413">
        <v>412</v>
      </c>
      <c r="C413" s="1">
        <v>44489.894733796296</v>
      </c>
      <c r="D413">
        <v>295350</v>
      </c>
      <c r="E413">
        <v>0</v>
      </c>
      <c r="F413">
        <f t="shared" si="6"/>
        <v>295350</v>
      </c>
      <c r="G413">
        <v>39940368</v>
      </c>
      <c r="H413" t="s">
        <v>305</v>
      </c>
      <c r="I413" t="s">
        <v>407</v>
      </c>
      <c r="J413" t="s">
        <v>48</v>
      </c>
      <c r="K413" t="s">
        <v>31</v>
      </c>
      <c r="L413">
        <v>0</v>
      </c>
      <c r="N413" t="s">
        <v>408</v>
      </c>
      <c r="O413">
        <v>54102812602025</v>
      </c>
      <c r="P413">
        <v>186</v>
      </c>
      <c r="Q413" s="1">
        <v>44502.819479166668</v>
      </c>
      <c r="R413">
        <v>641000</v>
      </c>
      <c r="S413" t="s">
        <v>48</v>
      </c>
      <c r="T413" t="s">
        <v>407</v>
      </c>
      <c r="U413" t="s">
        <v>36</v>
      </c>
      <c r="V413" t="s">
        <v>276</v>
      </c>
      <c r="W413" t="s">
        <v>408</v>
      </c>
      <c r="X413" t="s">
        <v>330</v>
      </c>
      <c r="Y413" t="s">
        <v>331</v>
      </c>
      <c r="Z413">
        <v>54102812602025</v>
      </c>
    </row>
    <row r="414" spans="1:26" x14ac:dyDescent="0.2">
      <c r="A414">
        <v>412</v>
      </c>
      <c r="B414">
        <v>413</v>
      </c>
      <c r="C414" s="1">
        <v>44489.876481481479</v>
      </c>
      <c r="D414">
        <v>138000</v>
      </c>
      <c r="E414">
        <v>0</v>
      </c>
      <c r="F414">
        <f t="shared" si="6"/>
        <v>138000</v>
      </c>
      <c r="G414">
        <v>40235718</v>
      </c>
      <c r="H414" t="s">
        <v>294</v>
      </c>
      <c r="I414">
        <v>4490937026101</v>
      </c>
      <c r="J414" t="s">
        <v>25</v>
      </c>
      <c r="K414" t="s">
        <v>31</v>
      </c>
      <c r="L414">
        <v>0</v>
      </c>
      <c r="N414" t="s">
        <v>45</v>
      </c>
      <c r="O414">
        <v>4490937026101</v>
      </c>
      <c r="P414">
        <v>7</v>
      </c>
      <c r="Q414" s="1">
        <v>44523.672500000001</v>
      </c>
      <c r="R414">
        <v>201000</v>
      </c>
      <c r="S414" t="s">
        <v>25</v>
      </c>
      <c r="T414">
        <v>4490937026101</v>
      </c>
      <c r="U414" t="s">
        <v>36</v>
      </c>
      <c r="V414" t="s">
        <v>105</v>
      </c>
      <c r="W414" t="s">
        <v>45</v>
      </c>
      <c r="X414" t="s">
        <v>330</v>
      </c>
      <c r="Y414" t="s">
        <v>331</v>
      </c>
      <c r="Z414">
        <v>4490937026101</v>
      </c>
    </row>
    <row r="415" spans="1:26" x14ac:dyDescent="0.2">
      <c r="A415">
        <v>413</v>
      </c>
      <c r="B415">
        <v>414</v>
      </c>
      <c r="C415" s="1">
        <v>44489.625902777778</v>
      </c>
      <c r="D415">
        <v>613500</v>
      </c>
      <c r="E415">
        <v>0</v>
      </c>
      <c r="F415">
        <f t="shared" si="6"/>
        <v>613500</v>
      </c>
      <c r="G415">
        <v>40373718</v>
      </c>
      <c r="H415" t="s">
        <v>291</v>
      </c>
      <c r="I415">
        <v>1002249432218</v>
      </c>
      <c r="J415" t="s">
        <v>63</v>
      </c>
      <c r="K415" t="s">
        <v>31</v>
      </c>
      <c r="L415">
        <v>0</v>
      </c>
      <c r="N415" t="s">
        <v>62</v>
      </c>
      <c r="O415">
        <v>1002249432218</v>
      </c>
      <c r="P415">
        <v>73</v>
      </c>
      <c r="Q415" s="1">
        <v>44512.594502314816</v>
      </c>
      <c r="R415">
        <v>577500</v>
      </c>
      <c r="S415" t="s">
        <v>63</v>
      </c>
      <c r="T415">
        <v>1002249432218</v>
      </c>
      <c r="U415" t="s">
        <v>36</v>
      </c>
      <c r="V415" t="s">
        <v>167</v>
      </c>
      <c r="W415" t="s">
        <v>62</v>
      </c>
      <c r="X415" t="s">
        <v>330</v>
      </c>
      <c r="Y415" t="s">
        <v>331</v>
      </c>
      <c r="Z415">
        <v>1002249432218</v>
      </c>
    </row>
    <row r="416" spans="1:26" x14ac:dyDescent="0.2">
      <c r="A416">
        <v>414</v>
      </c>
      <c r="B416">
        <v>415</v>
      </c>
      <c r="C416" s="1">
        <v>44489.565486111111</v>
      </c>
      <c r="D416">
        <v>0</v>
      </c>
      <c r="E416">
        <v>1203812</v>
      </c>
      <c r="F416">
        <f t="shared" si="6"/>
        <v>-1203812</v>
      </c>
      <c r="G416">
        <v>40987218</v>
      </c>
      <c r="H416" t="s">
        <v>24</v>
      </c>
      <c r="J416" t="s">
        <v>25</v>
      </c>
      <c r="K416" t="s">
        <v>26</v>
      </c>
      <c r="L416">
        <v>0</v>
      </c>
      <c r="N416" t="s">
        <v>27</v>
      </c>
      <c r="O416" t="s">
        <v>28</v>
      </c>
      <c r="Y416" t="s">
        <v>98</v>
      </c>
    </row>
    <row r="417" spans="1:26" x14ac:dyDescent="0.2">
      <c r="A417">
        <v>415</v>
      </c>
      <c r="B417">
        <v>416</v>
      </c>
      <c r="C417" s="1">
        <v>44489.453958333332</v>
      </c>
      <c r="D417">
        <v>139000</v>
      </c>
      <c r="E417">
        <v>0</v>
      </c>
      <c r="F417">
        <f t="shared" si="6"/>
        <v>139000</v>
      </c>
      <c r="G417">
        <v>39783406</v>
      </c>
      <c r="H417" t="s">
        <v>290</v>
      </c>
      <c r="I417" t="s">
        <v>328</v>
      </c>
      <c r="J417" t="s">
        <v>48</v>
      </c>
      <c r="K417" t="s">
        <v>31</v>
      </c>
      <c r="L417">
        <v>0</v>
      </c>
      <c r="N417" t="s">
        <v>329</v>
      </c>
      <c r="O417">
        <v>56101862101031</v>
      </c>
      <c r="P417">
        <v>1</v>
      </c>
      <c r="Q417" s="1">
        <v>44525.720231481479</v>
      </c>
      <c r="R417">
        <v>109000</v>
      </c>
      <c r="S417" t="s">
        <v>48</v>
      </c>
      <c r="T417" t="s">
        <v>328</v>
      </c>
      <c r="U417" t="s">
        <v>36</v>
      </c>
      <c r="V417" t="s">
        <v>100</v>
      </c>
      <c r="W417" t="s">
        <v>329</v>
      </c>
      <c r="X417" t="s">
        <v>330</v>
      </c>
      <c r="Y417" t="s">
        <v>331</v>
      </c>
      <c r="Z417">
        <v>56101862101031</v>
      </c>
    </row>
    <row r="418" spans="1:26" x14ac:dyDescent="0.2">
      <c r="A418">
        <v>416</v>
      </c>
      <c r="B418">
        <v>417</v>
      </c>
      <c r="C418" s="1">
        <v>44489.438437500001</v>
      </c>
      <c r="D418">
        <v>0</v>
      </c>
      <c r="E418">
        <v>789879</v>
      </c>
      <c r="F418">
        <f t="shared" si="6"/>
        <v>-789879</v>
      </c>
      <c r="G418">
        <v>39922406</v>
      </c>
      <c r="H418" t="s">
        <v>50</v>
      </c>
      <c r="J418" t="s">
        <v>37</v>
      </c>
      <c r="K418" t="s">
        <v>26</v>
      </c>
      <c r="L418">
        <v>0</v>
      </c>
      <c r="N418" t="s">
        <v>51</v>
      </c>
      <c r="O418" t="s">
        <v>28</v>
      </c>
      <c r="Y418" t="s">
        <v>98</v>
      </c>
    </row>
    <row r="419" spans="1:26" x14ac:dyDescent="0.2">
      <c r="A419">
        <v>417</v>
      </c>
      <c r="B419">
        <v>418</v>
      </c>
      <c r="C419" s="1">
        <v>44488.910081018519</v>
      </c>
      <c r="D419">
        <v>51600</v>
      </c>
      <c r="E419">
        <v>0</v>
      </c>
      <c r="F419">
        <f t="shared" si="6"/>
        <v>51600</v>
      </c>
      <c r="G419">
        <v>39132527</v>
      </c>
      <c r="H419" t="s">
        <v>310</v>
      </c>
      <c r="I419" t="s">
        <v>452</v>
      </c>
      <c r="K419" t="s">
        <v>31</v>
      </c>
      <c r="L419">
        <v>0</v>
      </c>
      <c r="O419">
        <v>7500224297111</v>
      </c>
      <c r="P419">
        <v>311</v>
      </c>
      <c r="Q419" s="1">
        <v>44488.910081018519</v>
      </c>
      <c r="R419">
        <v>51600</v>
      </c>
      <c r="S419" t="s">
        <v>48</v>
      </c>
      <c r="T419" t="s">
        <v>452</v>
      </c>
      <c r="U419" t="s">
        <v>36</v>
      </c>
      <c r="V419" t="s">
        <v>310</v>
      </c>
      <c r="W419" t="s">
        <v>310</v>
      </c>
      <c r="X419" t="s">
        <v>330</v>
      </c>
      <c r="Y419" t="s">
        <v>336</v>
      </c>
      <c r="Z419">
        <v>7500224297111</v>
      </c>
    </row>
    <row r="420" spans="1:26" x14ac:dyDescent="0.2">
      <c r="A420">
        <v>418</v>
      </c>
      <c r="B420">
        <v>419</v>
      </c>
      <c r="C420" s="1">
        <v>44488.871793981481</v>
      </c>
      <c r="D420">
        <v>335400</v>
      </c>
      <c r="E420">
        <v>0</v>
      </c>
      <c r="F420">
        <f t="shared" si="6"/>
        <v>335400</v>
      </c>
      <c r="G420">
        <v>39184127</v>
      </c>
      <c r="H420" t="s">
        <v>73</v>
      </c>
      <c r="I420" t="s">
        <v>453</v>
      </c>
      <c r="K420" t="s">
        <v>31</v>
      </c>
      <c r="L420">
        <v>0</v>
      </c>
      <c r="O420">
        <v>7500221397220</v>
      </c>
      <c r="P420">
        <v>312</v>
      </c>
      <c r="Q420" s="1">
        <v>44488.871793981481</v>
      </c>
      <c r="R420">
        <v>335400</v>
      </c>
      <c r="S420" t="s">
        <v>48</v>
      </c>
      <c r="T420" t="s">
        <v>453</v>
      </c>
      <c r="U420" t="s">
        <v>87</v>
      </c>
      <c r="V420" t="s">
        <v>73</v>
      </c>
      <c r="W420" t="s">
        <v>73</v>
      </c>
      <c r="X420" t="s">
        <v>330</v>
      </c>
      <c r="Y420" t="s">
        <v>336</v>
      </c>
      <c r="Z420">
        <v>7500221397220</v>
      </c>
    </row>
    <row r="421" spans="1:26" x14ac:dyDescent="0.2">
      <c r="A421">
        <v>419</v>
      </c>
      <c r="B421">
        <v>420</v>
      </c>
      <c r="C421" s="1">
        <v>44488.838958333334</v>
      </c>
      <c r="D421">
        <v>119600</v>
      </c>
      <c r="E421">
        <v>0</v>
      </c>
      <c r="F421">
        <f t="shared" si="6"/>
        <v>119600</v>
      </c>
      <c r="G421">
        <v>39519527</v>
      </c>
      <c r="H421" t="s">
        <v>287</v>
      </c>
      <c r="I421">
        <v>3511141043443</v>
      </c>
      <c r="J421" t="s">
        <v>41</v>
      </c>
      <c r="K421" t="s">
        <v>31</v>
      </c>
      <c r="L421">
        <v>0</v>
      </c>
      <c r="N421" t="s">
        <v>74</v>
      </c>
      <c r="O421">
        <v>3511141043443</v>
      </c>
      <c r="P421">
        <v>62</v>
      </c>
      <c r="Q421" s="1">
        <v>44514.725115740737</v>
      </c>
      <c r="R421">
        <v>133350</v>
      </c>
      <c r="S421" t="s">
        <v>41</v>
      </c>
      <c r="T421">
        <v>3511141043443</v>
      </c>
      <c r="U421" t="s">
        <v>36</v>
      </c>
      <c r="V421" t="s">
        <v>156</v>
      </c>
      <c r="W421" t="s">
        <v>74</v>
      </c>
      <c r="X421" t="s">
        <v>330</v>
      </c>
      <c r="Y421" t="s">
        <v>331</v>
      </c>
      <c r="Z421">
        <v>3511141043443</v>
      </c>
    </row>
    <row r="422" spans="1:26" x14ac:dyDescent="0.2">
      <c r="A422">
        <v>420</v>
      </c>
      <c r="B422">
        <v>421</v>
      </c>
      <c r="C422" s="1">
        <v>44488.836145833331</v>
      </c>
      <c r="D422">
        <v>139000</v>
      </c>
      <c r="E422">
        <v>0</v>
      </c>
      <c r="F422">
        <f t="shared" si="6"/>
        <v>139000</v>
      </c>
      <c r="G422">
        <v>39639127</v>
      </c>
      <c r="H422" t="s">
        <v>290</v>
      </c>
      <c r="I422" t="s">
        <v>328</v>
      </c>
      <c r="J422" t="s">
        <v>48</v>
      </c>
      <c r="K422" t="s">
        <v>31</v>
      </c>
      <c r="L422">
        <v>0</v>
      </c>
      <c r="N422" t="s">
        <v>329</v>
      </c>
      <c r="O422">
        <v>56101862101031</v>
      </c>
      <c r="P422">
        <v>1</v>
      </c>
      <c r="Q422" s="1">
        <v>44525.720231481479</v>
      </c>
      <c r="R422">
        <v>109000</v>
      </c>
      <c r="S422" t="s">
        <v>48</v>
      </c>
      <c r="T422" t="s">
        <v>328</v>
      </c>
      <c r="U422" t="s">
        <v>36</v>
      </c>
      <c r="V422" t="s">
        <v>100</v>
      </c>
      <c r="W422" t="s">
        <v>329</v>
      </c>
      <c r="X422" t="s">
        <v>330</v>
      </c>
      <c r="Y422" t="s">
        <v>331</v>
      </c>
      <c r="Z422">
        <v>56101862101031</v>
      </c>
    </row>
    <row r="423" spans="1:26" x14ac:dyDescent="0.2">
      <c r="A423">
        <v>421</v>
      </c>
      <c r="B423">
        <v>422</v>
      </c>
      <c r="C423" s="1">
        <v>44488.744259259256</v>
      </c>
      <c r="D423">
        <v>9796039</v>
      </c>
      <c r="E423">
        <v>0</v>
      </c>
      <c r="F423">
        <f t="shared" si="6"/>
        <v>9796039</v>
      </c>
      <c r="G423">
        <v>39778127</v>
      </c>
      <c r="H423" t="s">
        <v>46</v>
      </c>
      <c r="J423" t="s">
        <v>48</v>
      </c>
      <c r="K423" t="s">
        <v>49</v>
      </c>
      <c r="L423">
        <v>0</v>
      </c>
      <c r="O423" t="s">
        <v>28</v>
      </c>
      <c r="Y423" t="s">
        <v>342</v>
      </c>
    </row>
    <row r="424" spans="1:26" x14ac:dyDescent="0.2">
      <c r="A424">
        <v>422</v>
      </c>
      <c r="B424">
        <v>423</v>
      </c>
      <c r="C424" s="1">
        <v>44488.696932870371</v>
      </c>
      <c r="D424">
        <v>59700</v>
      </c>
      <c r="E424">
        <v>0</v>
      </c>
      <c r="F424">
        <f t="shared" si="6"/>
        <v>59700</v>
      </c>
      <c r="G424">
        <v>49574166</v>
      </c>
      <c r="H424" t="s">
        <v>292</v>
      </c>
      <c r="I424">
        <v>1005603032996</v>
      </c>
      <c r="J424" t="s">
        <v>63</v>
      </c>
      <c r="K424" t="s">
        <v>31</v>
      </c>
      <c r="L424">
        <v>0</v>
      </c>
      <c r="N424" t="s">
        <v>422</v>
      </c>
      <c r="O424">
        <v>1005603032996</v>
      </c>
      <c r="P424">
        <v>205</v>
      </c>
      <c r="Q424" s="1">
        <v>44500.863078703704</v>
      </c>
      <c r="R424">
        <v>227700</v>
      </c>
      <c r="S424" t="s">
        <v>63</v>
      </c>
      <c r="T424">
        <v>1005603032996</v>
      </c>
      <c r="U424" t="s">
        <v>36</v>
      </c>
      <c r="V424" t="s">
        <v>292</v>
      </c>
      <c r="W424" t="s">
        <v>422</v>
      </c>
      <c r="X424" t="s">
        <v>330</v>
      </c>
      <c r="Y424" t="s">
        <v>331</v>
      </c>
      <c r="Z424">
        <v>1005603032996</v>
      </c>
    </row>
    <row r="425" spans="1:26" x14ac:dyDescent="0.2">
      <c r="A425">
        <v>423</v>
      </c>
      <c r="B425">
        <v>424</v>
      </c>
      <c r="C425" s="1">
        <v>44488.692627314813</v>
      </c>
      <c r="D425">
        <v>116700</v>
      </c>
      <c r="E425">
        <v>0</v>
      </c>
      <c r="F425">
        <f t="shared" si="6"/>
        <v>116700</v>
      </c>
      <c r="G425">
        <v>49633866</v>
      </c>
      <c r="H425" t="s">
        <v>292</v>
      </c>
      <c r="I425">
        <v>1005603032996</v>
      </c>
      <c r="J425" t="s">
        <v>63</v>
      </c>
      <c r="K425" t="s">
        <v>31</v>
      </c>
      <c r="L425">
        <v>0</v>
      </c>
      <c r="N425" t="s">
        <v>422</v>
      </c>
      <c r="O425">
        <v>1005603032996</v>
      </c>
      <c r="P425">
        <v>205</v>
      </c>
      <c r="Q425" s="1">
        <v>44500.863078703704</v>
      </c>
      <c r="R425">
        <v>227700</v>
      </c>
      <c r="S425" t="s">
        <v>63</v>
      </c>
      <c r="T425">
        <v>1005603032996</v>
      </c>
      <c r="U425" t="s">
        <v>36</v>
      </c>
      <c r="V425" t="s">
        <v>292</v>
      </c>
      <c r="W425" t="s">
        <v>422</v>
      </c>
      <c r="X425" t="s">
        <v>330</v>
      </c>
      <c r="Y425" t="s">
        <v>331</v>
      </c>
      <c r="Z425">
        <v>1005603032996</v>
      </c>
    </row>
    <row r="426" spans="1:26" x14ac:dyDescent="0.2">
      <c r="A426">
        <v>424</v>
      </c>
      <c r="B426">
        <v>425</v>
      </c>
      <c r="C426" s="1">
        <v>44488.590532407405</v>
      </c>
      <c r="D426">
        <v>0</v>
      </c>
      <c r="E426">
        <v>590433</v>
      </c>
      <c r="F426">
        <f t="shared" si="6"/>
        <v>-590433</v>
      </c>
      <c r="G426">
        <v>49750566</v>
      </c>
      <c r="H426" t="s">
        <v>24</v>
      </c>
      <c r="J426" t="s">
        <v>25</v>
      </c>
      <c r="K426" t="s">
        <v>26</v>
      </c>
      <c r="L426">
        <v>0</v>
      </c>
      <c r="N426" t="s">
        <v>27</v>
      </c>
      <c r="O426" t="s">
        <v>28</v>
      </c>
      <c r="Y426" t="s">
        <v>98</v>
      </c>
    </row>
    <row r="427" spans="1:26" x14ac:dyDescent="0.2">
      <c r="A427">
        <v>425</v>
      </c>
      <c r="B427">
        <v>426</v>
      </c>
      <c r="C427" s="1">
        <v>44488.473506944443</v>
      </c>
      <c r="D427">
        <v>326700</v>
      </c>
      <c r="E427">
        <v>0</v>
      </c>
      <c r="F427">
        <f t="shared" si="6"/>
        <v>326700</v>
      </c>
      <c r="G427">
        <v>49160133</v>
      </c>
      <c r="H427" t="s">
        <v>282</v>
      </c>
      <c r="I427">
        <v>59600204109183</v>
      </c>
      <c r="J427" t="s">
        <v>30</v>
      </c>
      <c r="K427" t="s">
        <v>31</v>
      </c>
      <c r="L427">
        <v>0</v>
      </c>
      <c r="N427" t="s">
        <v>77</v>
      </c>
      <c r="O427">
        <v>59600204109183</v>
      </c>
      <c r="P427">
        <v>123</v>
      </c>
      <c r="Q427" s="1">
        <v>44508.623900462961</v>
      </c>
      <c r="R427">
        <v>130350</v>
      </c>
      <c r="S427" t="s">
        <v>30</v>
      </c>
      <c r="T427">
        <v>59600204109183</v>
      </c>
      <c r="U427" t="s">
        <v>36</v>
      </c>
      <c r="V427" t="s">
        <v>216</v>
      </c>
      <c r="W427" t="s">
        <v>77</v>
      </c>
      <c r="X427" t="s">
        <v>330</v>
      </c>
      <c r="Y427" t="s">
        <v>331</v>
      </c>
      <c r="Z427">
        <v>59600204109183</v>
      </c>
    </row>
    <row r="428" spans="1:26" x14ac:dyDescent="0.2">
      <c r="A428">
        <v>426</v>
      </c>
      <c r="B428">
        <v>427</v>
      </c>
      <c r="C428" s="1">
        <v>44488.462233796294</v>
      </c>
      <c r="D428">
        <v>75900</v>
      </c>
      <c r="E428">
        <v>0</v>
      </c>
      <c r="F428">
        <f t="shared" si="6"/>
        <v>75900</v>
      </c>
      <c r="G428">
        <v>49486833</v>
      </c>
      <c r="H428" t="s">
        <v>308</v>
      </c>
      <c r="I428" t="s">
        <v>454</v>
      </c>
      <c r="K428" t="s">
        <v>31</v>
      </c>
      <c r="L428">
        <v>0</v>
      </c>
      <c r="O428">
        <v>5000694797600</v>
      </c>
      <c r="P428">
        <v>318</v>
      </c>
      <c r="Q428" s="1">
        <v>44488.462233796294</v>
      </c>
      <c r="R428">
        <v>75900</v>
      </c>
      <c r="S428" t="s">
        <v>48</v>
      </c>
      <c r="T428" t="s">
        <v>454</v>
      </c>
      <c r="U428" t="s">
        <v>87</v>
      </c>
      <c r="V428" t="s">
        <v>308</v>
      </c>
      <c r="W428" t="s">
        <v>308</v>
      </c>
      <c r="X428" t="s">
        <v>330</v>
      </c>
      <c r="Y428" t="s">
        <v>336</v>
      </c>
      <c r="Z428">
        <v>5000694797600</v>
      </c>
    </row>
    <row r="429" spans="1:26" x14ac:dyDescent="0.2">
      <c r="A429">
        <v>427</v>
      </c>
      <c r="B429">
        <v>428</v>
      </c>
      <c r="C429" s="1">
        <v>44488.438009259262</v>
      </c>
      <c r="D429">
        <v>0</v>
      </c>
      <c r="E429">
        <v>70391</v>
      </c>
      <c r="F429">
        <f t="shared" si="6"/>
        <v>-70391</v>
      </c>
      <c r="G429">
        <v>49562733</v>
      </c>
      <c r="H429" t="s">
        <v>50</v>
      </c>
      <c r="J429" t="s">
        <v>37</v>
      </c>
      <c r="K429" t="s">
        <v>26</v>
      </c>
      <c r="L429">
        <v>0</v>
      </c>
      <c r="N429" t="s">
        <v>51</v>
      </c>
      <c r="O429" t="s">
        <v>28</v>
      </c>
      <c r="Y429" t="s">
        <v>98</v>
      </c>
    </row>
    <row r="430" spans="1:26" x14ac:dyDescent="0.2">
      <c r="A430">
        <v>428</v>
      </c>
      <c r="B430">
        <v>429</v>
      </c>
      <c r="C430" s="1">
        <v>44488.433217592596</v>
      </c>
      <c r="D430">
        <v>230670</v>
      </c>
      <c r="E430">
        <v>0</v>
      </c>
      <c r="F430">
        <f t="shared" si="6"/>
        <v>230670</v>
      </c>
      <c r="G430">
        <v>49492342</v>
      </c>
      <c r="H430" t="s">
        <v>289</v>
      </c>
      <c r="I430">
        <v>1002354856735</v>
      </c>
      <c r="J430" t="s">
        <v>63</v>
      </c>
      <c r="K430" t="s">
        <v>31</v>
      </c>
      <c r="L430">
        <v>0</v>
      </c>
      <c r="N430" t="s">
        <v>319</v>
      </c>
      <c r="O430">
        <v>1002354856735</v>
      </c>
      <c r="P430">
        <v>47</v>
      </c>
      <c r="Q430" s="1">
        <v>44516.527222222219</v>
      </c>
      <c r="R430">
        <v>230670</v>
      </c>
      <c r="S430" t="s">
        <v>63</v>
      </c>
      <c r="T430">
        <v>1002354856735</v>
      </c>
      <c r="U430" t="s">
        <v>36</v>
      </c>
      <c r="V430" t="s">
        <v>141</v>
      </c>
      <c r="W430" t="s">
        <v>319</v>
      </c>
      <c r="X430" t="s">
        <v>330</v>
      </c>
      <c r="Y430" t="s">
        <v>331</v>
      </c>
      <c r="Z430">
        <v>1002354856735</v>
      </c>
    </row>
    <row r="431" spans="1:26" x14ac:dyDescent="0.2">
      <c r="A431">
        <v>429</v>
      </c>
      <c r="B431">
        <v>430</v>
      </c>
      <c r="C431" s="1">
        <v>44488.425694444442</v>
      </c>
      <c r="D431">
        <v>298350</v>
      </c>
      <c r="E431">
        <v>0</v>
      </c>
      <c r="F431">
        <f t="shared" si="6"/>
        <v>298350</v>
      </c>
      <c r="G431">
        <v>49723012</v>
      </c>
      <c r="H431" t="s">
        <v>305</v>
      </c>
      <c r="I431" t="s">
        <v>407</v>
      </c>
      <c r="J431" t="s">
        <v>48</v>
      </c>
      <c r="K431" t="s">
        <v>31</v>
      </c>
      <c r="L431">
        <v>0</v>
      </c>
      <c r="N431" t="s">
        <v>408</v>
      </c>
      <c r="O431">
        <v>54102812602025</v>
      </c>
      <c r="P431">
        <v>186</v>
      </c>
      <c r="Q431" s="1">
        <v>44502.819479166668</v>
      </c>
      <c r="R431">
        <v>641000</v>
      </c>
      <c r="S431" t="s">
        <v>48</v>
      </c>
      <c r="T431" t="s">
        <v>407</v>
      </c>
      <c r="U431" t="s">
        <v>36</v>
      </c>
      <c r="V431" t="s">
        <v>276</v>
      </c>
      <c r="W431" t="s">
        <v>408</v>
      </c>
      <c r="X431" t="s">
        <v>330</v>
      </c>
      <c r="Y431" t="s">
        <v>331</v>
      </c>
      <c r="Z431">
        <v>54102812602025</v>
      </c>
    </row>
    <row r="432" spans="1:26" x14ac:dyDescent="0.2">
      <c r="A432">
        <v>430</v>
      </c>
      <c r="B432">
        <v>431</v>
      </c>
      <c r="C432" s="1">
        <v>44487.969525462962</v>
      </c>
      <c r="D432">
        <v>94650</v>
      </c>
      <c r="E432">
        <v>0</v>
      </c>
      <c r="F432">
        <f t="shared" si="6"/>
        <v>94650</v>
      </c>
      <c r="G432">
        <v>50021362</v>
      </c>
      <c r="H432" t="s">
        <v>52</v>
      </c>
      <c r="I432" t="s">
        <v>455</v>
      </c>
      <c r="K432" t="s">
        <v>31</v>
      </c>
      <c r="L432">
        <v>0</v>
      </c>
      <c r="O432">
        <v>7503272797323</v>
      </c>
      <c r="P432">
        <v>321</v>
      </c>
      <c r="Q432" s="1">
        <v>44487.969525462962</v>
      </c>
      <c r="R432">
        <v>94650</v>
      </c>
      <c r="S432" t="s">
        <v>48</v>
      </c>
      <c r="T432" t="s">
        <v>455</v>
      </c>
      <c r="U432" t="s">
        <v>36</v>
      </c>
      <c r="V432" t="s">
        <v>52</v>
      </c>
      <c r="W432" t="s">
        <v>52</v>
      </c>
      <c r="X432" t="s">
        <v>330</v>
      </c>
      <c r="Y432" t="s">
        <v>336</v>
      </c>
      <c r="Z432">
        <v>7503272797323</v>
      </c>
    </row>
    <row r="433" spans="1:26" x14ac:dyDescent="0.2">
      <c r="A433">
        <v>431</v>
      </c>
      <c r="B433">
        <v>432</v>
      </c>
      <c r="C433" s="1">
        <v>44487.946666666663</v>
      </c>
      <c r="D433">
        <v>230400</v>
      </c>
      <c r="E433">
        <v>0</v>
      </c>
      <c r="F433">
        <f t="shared" si="6"/>
        <v>230400</v>
      </c>
      <c r="G433">
        <v>50116012</v>
      </c>
      <c r="H433" t="s">
        <v>292</v>
      </c>
      <c r="I433">
        <v>1005603032996</v>
      </c>
      <c r="J433" t="s">
        <v>63</v>
      </c>
      <c r="K433" t="s">
        <v>31</v>
      </c>
      <c r="L433">
        <v>0</v>
      </c>
      <c r="N433" t="s">
        <v>422</v>
      </c>
      <c r="O433">
        <v>1005603032996</v>
      </c>
      <c r="P433">
        <v>205</v>
      </c>
      <c r="Q433" s="1">
        <v>44500.863078703704</v>
      </c>
      <c r="R433">
        <v>227700</v>
      </c>
      <c r="S433" t="s">
        <v>63</v>
      </c>
      <c r="T433">
        <v>1005603032996</v>
      </c>
      <c r="U433" t="s">
        <v>36</v>
      </c>
      <c r="V433" t="s">
        <v>292</v>
      </c>
      <c r="W433" t="s">
        <v>422</v>
      </c>
      <c r="X433" t="s">
        <v>330</v>
      </c>
      <c r="Y433" t="s">
        <v>331</v>
      </c>
      <c r="Z433">
        <v>1005603032996</v>
      </c>
    </row>
    <row r="434" spans="1:26" x14ac:dyDescent="0.2">
      <c r="A434">
        <v>432</v>
      </c>
      <c r="B434">
        <v>433</v>
      </c>
      <c r="C434" s="1">
        <v>44487.935567129629</v>
      </c>
      <c r="D434">
        <v>329700</v>
      </c>
      <c r="E434">
        <v>0</v>
      </c>
      <c r="F434">
        <f t="shared" si="6"/>
        <v>329700</v>
      </c>
      <c r="G434">
        <v>50346412</v>
      </c>
      <c r="H434" t="s">
        <v>282</v>
      </c>
      <c r="I434">
        <v>59600204109183</v>
      </c>
      <c r="J434" t="s">
        <v>30</v>
      </c>
      <c r="K434" t="s">
        <v>31</v>
      </c>
      <c r="L434">
        <v>0</v>
      </c>
      <c r="N434" t="s">
        <v>77</v>
      </c>
      <c r="O434">
        <v>59600204109183</v>
      </c>
      <c r="P434">
        <v>123</v>
      </c>
      <c r="Q434" s="1">
        <v>44508.623900462961</v>
      </c>
      <c r="R434">
        <v>130350</v>
      </c>
      <c r="S434" t="s">
        <v>30</v>
      </c>
      <c r="T434">
        <v>59600204109183</v>
      </c>
      <c r="U434" t="s">
        <v>36</v>
      </c>
      <c r="V434" t="s">
        <v>216</v>
      </c>
      <c r="W434" t="s">
        <v>77</v>
      </c>
      <c r="X434" t="s">
        <v>330</v>
      </c>
      <c r="Y434" t="s">
        <v>331</v>
      </c>
      <c r="Z434">
        <v>59600204109183</v>
      </c>
    </row>
    <row r="435" spans="1:26" x14ac:dyDescent="0.2">
      <c r="A435">
        <v>433</v>
      </c>
      <c r="B435">
        <v>434</v>
      </c>
      <c r="C435" s="1">
        <v>44487.877465277779</v>
      </c>
      <c r="D435">
        <v>233670</v>
      </c>
      <c r="E435">
        <v>0</v>
      </c>
      <c r="F435">
        <f t="shared" si="6"/>
        <v>233670</v>
      </c>
      <c r="G435">
        <v>50676112</v>
      </c>
      <c r="H435" t="s">
        <v>289</v>
      </c>
      <c r="I435">
        <v>1002354856735</v>
      </c>
      <c r="J435" t="s">
        <v>63</v>
      </c>
      <c r="K435" t="s">
        <v>31</v>
      </c>
      <c r="L435">
        <v>0</v>
      </c>
      <c r="N435" t="s">
        <v>319</v>
      </c>
      <c r="O435">
        <v>1002354856735</v>
      </c>
      <c r="P435">
        <v>47</v>
      </c>
      <c r="Q435" s="1">
        <v>44516.527222222219</v>
      </c>
      <c r="R435">
        <v>230670</v>
      </c>
      <c r="S435" t="s">
        <v>63</v>
      </c>
      <c r="T435">
        <v>1002354856735</v>
      </c>
      <c r="U435" t="s">
        <v>36</v>
      </c>
      <c r="V435" t="s">
        <v>141</v>
      </c>
      <c r="W435" t="s">
        <v>319</v>
      </c>
      <c r="X435" t="s">
        <v>330</v>
      </c>
      <c r="Y435" t="s">
        <v>331</v>
      </c>
      <c r="Z435">
        <v>1002354856735</v>
      </c>
    </row>
    <row r="436" spans="1:26" x14ac:dyDescent="0.2">
      <c r="A436">
        <v>434</v>
      </c>
      <c r="B436">
        <v>435</v>
      </c>
      <c r="C436" s="1">
        <v>44487.84202546296</v>
      </c>
      <c r="D436">
        <v>100350</v>
      </c>
      <c r="E436">
        <v>0</v>
      </c>
      <c r="F436">
        <f t="shared" si="6"/>
        <v>100350</v>
      </c>
      <c r="G436">
        <v>50909782</v>
      </c>
      <c r="H436" t="s">
        <v>282</v>
      </c>
      <c r="I436">
        <v>59600204109183</v>
      </c>
      <c r="J436" t="s">
        <v>30</v>
      </c>
      <c r="K436" t="s">
        <v>31</v>
      </c>
      <c r="L436">
        <v>0</v>
      </c>
      <c r="N436" t="s">
        <v>77</v>
      </c>
      <c r="O436">
        <v>59600204109183</v>
      </c>
      <c r="P436">
        <v>123</v>
      </c>
      <c r="Q436" s="1">
        <v>44508.623900462961</v>
      </c>
      <c r="R436">
        <v>130350</v>
      </c>
      <c r="S436" t="s">
        <v>30</v>
      </c>
      <c r="T436">
        <v>59600204109183</v>
      </c>
      <c r="U436" t="s">
        <v>36</v>
      </c>
      <c r="V436" t="s">
        <v>216</v>
      </c>
      <c r="W436" t="s">
        <v>77</v>
      </c>
      <c r="X436" t="s">
        <v>330</v>
      </c>
      <c r="Y436" t="s">
        <v>331</v>
      </c>
      <c r="Z436">
        <v>59600204109183</v>
      </c>
    </row>
    <row r="437" spans="1:26" x14ac:dyDescent="0.2">
      <c r="A437">
        <v>435</v>
      </c>
      <c r="B437">
        <v>436</v>
      </c>
      <c r="C437" s="1">
        <v>44487.695763888885</v>
      </c>
      <c r="D437">
        <v>308800</v>
      </c>
      <c r="E437">
        <v>0</v>
      </c>
      <c r="F437">
        <f t="shared" si="6"/>
        <v>308800</v>
      </c>
      <c r="G437">
        <v>51010132</v>
      </c>
      <c r="H437" t="s">
        <v>289</v>
      </c>
      <c r="I437">
        <v>1002354856735</v>
      </c>
      <c r="J437" t="s">
        <v>63</v>
      </c>
      <c r="K437" t="s">
        <v>31</v>
      </c>
      <c r="L437">
        <v>0</v>
      </c>
      <c r="N437" t="s">
        <v>319</v>
      </c>
      <c r="O437">
        <v>1002354856735</v>
      </c>
      <c r="P437">
        <v>47</v>
      </c>
      <c r="Q437" s="1">
        <v>44516.527222222219</v>
      </c>
      <c r="R437">
        <v>230670</v>
      </c>
      <c r="S437" t="s">
        <v>63</v>
      </c>
      <c r="T437">
        <v>1002354856735</v>
      </c>
      <c r="U437" t="s">
        <v>36</v>
      </c>
      <c r="V437" t="s">
        <v>141</v>
      </c>
      <c r="W437" t="s">
        <v>319</v>
      </c>
      <c r="X437" t="s">
        <v>330</v>
      </c>
      <c r="Y437" t="s">
        <v>331</v>
      </c>
      <c r="Z437">
        <v>1002354856735</v>
      </c>
    </row>
    <row r="438" spans="1:26" hidden="1" x14ac:dyDescent="0.2">
      <c r="A438">
        <v>436</v>
      </c>
      <c r="B438">
        <v>437</v>
      </c>
      <c r="C438" s="1">
        <v>44487.645069444443</v>
      </c>
      <c r="D438">
        <v>144800</v>
      </c>
      <c r="E438">
        <v>0</v>
      </c>
      <c r="F438">
        <f t="shared" si="6"/>
        <v>144800</v>
      </c>
      <c r="G438">
        <v>51318932</v>
      </c>
      <c r="H438" t="s">
        <v>311</v>
      </c>
      <c r="I438" t="s">
        <v>456</v>
      </c>
      <c r="K438" t="s">
        <v>31</v>
      </c>
      <c r="L438">
        <v>0</v>
      </c>
      <c r="O438">
        <v>48004463397162</v>
      </c>
      <c r="P438">
        <v>327</v>
      </c>
      <c r="Q438" s="1">
        <v>44487.64508101852</v>
      </c>
      <c r="R438">
        <v>144800</v>
      </c>
      <c r="S438" t="s">
        <v>48</v>
      </c>
      <c r="T438" t="s">
        <v>456</v>
      </c>
      <c r="U438" t="s">
        <v>334</v>
      </c>
      <c r="V438" t="s">
        <v>311</v>
      </c>
      <c r="W438" t="s">
        <v>457</v>
      </c>
      <c r="X438" t="s">
        <v>438</v>
      </c>
      <c r="Y438" t="s">
        <v>458</v>
      </c>
      <c r="Z438">
        <v>48004463397162</v>
      </c>
    </row>
    <row r="439" spans="1:26" x14ac:dyDescent="0.2">
      <c r="A439">
        <v>437</v>
      </c>
      <c r="B439">
        <v>438</v>
      </c>
      <c r="C439" s="1">
        <v>44487.565439814818</v>
      </c>
      <c r="D439">
        <v>0</v>
      </c>
      <c r="E439">
        <v>294528</v>
      </c>
      <c r="F439">
        <f t="shared" si="6"/>
        <v>-294528</v>
      </c>
      <c r="G439">
        <v>51463732</v>
      </c>
      <c r="H439" t="s">
        <v>24</v>
      </c>
      <c r="J439" t="s">
        <v>25</v>
      </c>
      <c r="K439" t="s">
        <v>26</v>
      </c>
      <c r="L439">
        <v>0</v>
      </c>
      <c r="N439" t="s">
        <v>27</v>
      </c>
      <c r="O439" t="s">
        <v>28</v>
      </c>
      <c r="Y439" t="s">
        <v>98</v>
      </c>
    </row>
    <row r="440" spans="1:26" x14ac:dyDescent="0.2">
      <c r="A440">
        <v>438</v>
      </c>
      <c r="B440">
        <v>439</v>
      </c>
      <c r="C440" s="1">
        <v>44487.50675925926</v>
      </c>
      <c r="D440">
        <v>266340</v>
      </c>
      <c r="E440">
        <v>0</v>
      </c>
      <c r="F440">
        <f t="shared" si="6"/>
        <v>266340</v>
      </c>
      <c r="G440">
        <v>51169204</v>
      </c>
      <c r="H440" t="s">
        <v>282</v>
      </c>
      <c r="I440">
        <v>59600204109183</v>
      </c>
      <c r="J440" t="s">
        <v>30</v>
      </c>
      <c r="K440" t="s">
        <v>31</v>
      </c>
      <c r="L440">
        <v>0</v>
      </c>
      <c r="N440" t="s">
        <v>77</v>
      </c>
      <c r="O440">
        <v>59600204109183</v>
      </c>
      <c r="P440">
        <v>123</v>
      </c>
      <c r="Q440" s="1">
        <v>44508.623900462961</v>
      </c>
      <c r="R440">
        <v>130350</v>
      </c>
      <c r="S440" t="s">
        <v>30</v>
      </c>
      <c r="T440">
        <v>59600204109183</v>
      </c>
      <c r="U440" t="s">
        <v>36</v>
      </c>
      <c r="V440" t="s">
        <v>216</v>
      </c>
      <c r="W440" t="s">
        <v>77</v>
      </c>
      <c r="X440" t="s">
        <v>330</v>
      </c>
      <c r="Y440" t="s">
        <v>331</v>
      </c>
      <c r="Z440">
        <v>59600204109183</v>
      </c>
    </row>
    <row r="441" spans="1:26" x14ac:dyDescent="0.2">
      <c r="A441">
        <v>439</v>
      </c>
      <c r="B441">
        <v>440</v>
      </c>
      <c r="C441" s="1">
        <v>44487.504282407404</v>
      </c>
      <c r="D441">
        <v>100350</v>
      </c>
      <c r="E441">
        <v>0</v>
      </c>
      <c r="F441">
        <f t="shared" si="6"/>
        <v>100350</v>
      </c>
      <c r="G441">
        <v>51435544</v>
      </c>
      <c r="H441" t="s">
        <v>282</v>
      </c>
      <c r="I441">
        <v>59600204109183</v>
      </c>
      <c r="J441" t="s">
        <v>30</v>
      </c>
      <c r="K441" t="s">
        <v>31</v>
      </c>
      <c r="L441">
        <v>0</v>
      </c>
      <c r="N441" t="s">
        <v>77</v>
      </c>
      <c r="O441">
        <v>59600204109183</v>
      </c>
      <c r="P441">
        <v>123</v>
      </c>
      <c r="Q441" s="1">
        <v>44508.623900462961</v>
      </c>
      <c r="R441">
        <v>130350</v>
      </c>
      <c r="S441" t="s">
        <v>30</v>
      </c>
      <c r="T441">
        <v>59600204109183</v>
      </c>
      <c r="U441" t="s">
        <v>36</v>
      </c>
      <c r="V441" t="s">
        <v>216</v>
      </c>
      <c r="W441" t="s">
        <v>77</v>
      </c>
      <c r="X441" t="s">
        <v>330</v>
      </c>
      <c r="Y441" t="s">
        <v>331</v>
      </c>
      <c r="Z441">
        <v>59600204109183</v>
      </c>
    </row>
    <row r="442" spans="1:26" x14ac:dyDescent="0.2">
      <c r="A442">
        <v>440</v>
      </c>
      <c r="B442">
        <v>441</v>
      </c>
      <c r="C442" s="1">
        <v>44487.43854166667</v>
      </c>
      <c r="D442">
        <v>0</v>
      </c>
      <c r="E442">
        <v>5789</v>
      </c>
      <c r="F442">
        <f t="shared" si="6"/>
        <v>-5789</v>
      </c>
      <c r="G442">
        <v>51535894</v>
      </c>
      <c r="H442" t="s">
        <v>50</v>
      </c>
      <c r="J442" t="s">
        <v>37</v>
      </c>
      <c r="K442" t="s">
        <v>26</v>
      </c>
      <c r="L442">
        <v>0</v>
      </c>
      <c r="N442" t="s">
        <v>51</v>
      </c>
      <c r="O442" t="s">
        <v>28</v>
      </c>
      <c r="Y442" t="s">
        <v>98</v>
      </c>
    </row>
    <row r="443" spans="1:26" hidden="1" x14ac:dyDescent="0.2">
      <c r="A443">
        <v>441</v>
      </c>
      <c r="B443">
        <v>442</v>
      </c>
      <c r="C443" s="1">
        <v>44487.365451388891</v>
      </c>
      <c r="D443">
        <v>0</v>
      </c>
      <c r="E443">
        <v>4468</v>
      </c>
      <c r="F443">
        <f t="shared" si="6"/>
        <v>-4468</v>
      </c>
      <c r="G443">
        <v>51530105</v>
      </c>
      <c r="H443" t="s">
        <v>55</v>
      </c>
      <c r="K443" t="s">
        <v>56</v>
      </c>
      <c r="L443">
        <v>0</v>
      </c>
      <c r="O443" t="s">
        <v>28</v>
      </c>
      <c r="Y443" t="s">
        <v>350</v>
      </c>
    </row>
    <row r="444" spans="1:26" x14ac:dyDescent="0.2">
      <c r="A444">
        <v>442</v>
      </c>
      <c r="B444">
        <v>443</v>
      </c>
      <c r="C444" s="1">
        <v>44487.076064814813</v>
      </c>
      <c r="D444">
        <v>41200</v>
      </c>
      <c r="E444">
        <v>0</v>
      </c>
      <c r="F444">
        <f t="shared" si="6"/>
        <v>41200</v>
      </c>
      <c r="G444">
        <v>51525637</v>
      </c>
      <c r="H444" t="s">
        <v>312</v>
      </c>
      <c r="I444" t="s">
        <v>459</v>
      </c>
      <c r="K444" t="s">
        <v>31</v>
      </c>
      <c r="L444">
        <v>0</v>
      </c>
      <c r="O444">
        <v>48003265597577</v>
      </c>
      <c r="P444">
        <v>330</v>
      </c>
      <c r="Q444" s="1">
        <v>44487.076064814813</v>
      </c>
      <c r="R444">
        <v>41200</v>
      </c>
      <c r="S444" t="s">
        <v>48</v>
      </c>
      <c r="T444" t="s">
        <v>459</v>
      </c>
      <c r="U444" t="s">
        <v>36</v>
      </c>
      <c r="V444" t="s">
        <v>312</v>
      </c>
      <c r="W444" t="s">
        <v>312</v>
      </c>
      <c r="X444" t="s">
        <v>330</v>
      </c>
      <c r="Y444" t="s">
        <v>336</v>
      </c>
      <c r="Z444">
        <v>48003265597577</v>
      </c>
    </row>
    <row r="445" spans="1:26" x14ac:dyDescent="0.2">
      <c r="A445">
        <v>443</v>
      </c>
      <c r="B445">
        <v>444</v>
      </c>
      <c r="C445" s="1">
        <v>44487.05878472222</v>
      </c>
      <c r="D445">
        <v>109000</v>
      </c>
      <c r="E445">
        <v>0</v>
      </c>
      <c r="F445">
        <f t="shared" si="6"/>
        <v>109000</v>
      </c>
      <c r="G445">
        <v>51566837</v>
      </c>
      <c r="H445" t="s">
        <v>290</v>
      </c>
      <c r="I445" t="s">
        <v>328</v>
      </c>
      <c r="J445" t="s">
        <v>48</v>
      </c>
      <c r="K445" t="s">
        <v>31</v>
      </c>
      <c r="L445">
        <v>0</v>
      </c>
      <c r="N445" t="s">
        <v>329</v>
      </c>
      <c r="O445">
        <v>56101862101031</v>
      </c>
      <c r="P445">
        <v>1</v>
      </c>
      <c r="Q445" s="1">
        <v>44525.720231481479</v>
      </c>
      <c r="R445">
        <v>109000</v>
      </c>
      <c r="S445" t="s">
        <v>48</v>
      </c>
      <c r="T445" t="s">
        <v>328</v>
      </c>
      <c r="U445" t="s">
        <v>36</v>
      </c>
      <c r="V445" t="s">
        <v>100</v>
      </c>
      <c r="W445" t="s">
        <v>329</v>
      </c>
      <c r="X445" t="s">
        <v>330</v>
      </c>
      <c r="Y445" t="s">
        <v>331</v>
      </c>
      <c r="Z445">
        <v>56101862101031</v>
      </c>
    </row>
    <row r="446" spans="1:26" x14ac:dyDescent="0.2">
      <c r="A446">
        <v>444</v>
      </c>
      <c r="B446">
        <v>445</v>
      </c>
      <c r="C446" s="1">
        <v>44487.042939814812</v>
      </c>
      <c r="D446">
        <v>159200</v>
      </c>
      <c r="E446">
        <v>0</v>
      </c>
      <c r="F446">
        <f t="shared" si="6"/>
        <v>159200</v>
      </c>
      <c r="G446">
        <v>51675837</v>
      </c>
      <c r="H446" t="s">
        <v>66</v>
      </c>
      <c r="I446" t="s">
        <v>460</v>
      </c>
      <c r="K446" t="s">
        <v>31</v>
      </c>
      <c r="L446">
        <v>0</v>
      </c>
      <c r="O446">
        <v>48003256797383</v>
      </c>
      <c r="P446">
        <v>332</v>
      </c>
      <c r="Q446" s="1">
        <v>44487.042939814812</v>
      </c>
      <c r="R446">
        <v>159200</v>
      </c>
      <c r="S446" t="s">
        <v>48</v>
      </c>
      <c r="T446" t="s">
        <v>460</v>
      </c>
      <c r="U446" t="s">
        <v>36</v>
      </c>
      <c r="V446" t="s">
        <v>66</v>
      </c>
      <c r="W446" t="s">
        <v>66</v>
      </c>
      <c r="X446" t="s">
        <v>330</v>
      </c>
      <c r="Y446" t="s">
        <v>336</v>
      </c>
      <c r="Z446">
        <v>48003256797383</v>
      </c>
    </row>
    <row r="447" spans="1:26" x14ac:dyDescent="0.2">
      <c r="A447">
        <v>445</v>
      </c>
      <c r="B447">
        <v>446</v>
      </c>
      <c r="C447" s="1">
        <v>44487.035983796297</v>
      </c>
      <c r="D447">
        <v>313186</v>
      </c>
      <c r="E447">
        <v>0</v>
      </c>
      <c r="F447">
        <f t="shared" si="6"/>
        <v>313186</v>
      </c>
      <c r="G447">
        <v>51835037</v>
      </c>
      <c r="H447" t="s">
        <v>313</v>
      </c>
      <c r="I447" t="s">
        <v>461</v>
      </c>
      <c r="K447" t="s">
        <v>31</v>
      </c>
      <c r="L447">
        <v>0</v>
      </c>
      <c r="O447">
        <v>48003240797688</v>
      </c>
      <c r="P447">
        <v>333</v>
      </c>
      <c r="Q447" s="1">
        <v>44487.035983796297</v>
      </c>
      <c r="R447">
        <v>313186</v>
      </c>
      <c r="S447" t="s">
        <v>48</v>
      </c>
      <c r="T447" t="s">
        <v>461</v>
      </c>
      <c r="U447" t="s">
        <v>87</v>
      </c>
      <c r="V447" t="s">
        <v>313</v>
      </c>
      <c r="W447" t="s">
        <v>313</v>
      </c>
      <c r="X447" t="s">
        <v>330</v>
      </c>
      <c r="Y447" t="s">
        <v>336</v>
      </c>
      <c r="Z447">
        <v>48003240797688</v>
      </c>
    </row>
    <row r="448" spans="1:26" x14ac:dyDescent="0.2">
      <c r="A448">
        <v>446</v>
      </c>
      <c r="B448">
        <v>447</v>
      </c>
      <c r="C448" s="1">
        <v>44487.034733796296</v>
      </c>
      <c r="D448">
        <v>204800</v>
      </c>
      <c r="E448">
        <v>0</v>
      </c>
      <c r="F448">
        <f t="shared" si="6"/>
        <v>204800</v>
      </c>
      <c r="G448">
        <v>52148223</v>
      </c>
      <c r="H448" t="s">
        <v>314</v>
      </c>
      <c r="I448" t="s">
        <v>462</v>
      </c>
      <c r="K448" t="s">
        <v>31</v>
      </c>
      <c r="L448">
        <v>0</v>
      </c>
      <c r="O448">
        <v>8201496097206</v>
      </c>
      <c r="P448">
        <v>334</v>
      </c>
      <c r="Q448" s="1">
        <v>44487.034733796296</v>
      </c>
      <c r="R448">
        <v>204800</v>
      </c>
      <c r="S448" t="s">
        <v>48</v>
      </c>
      <c r="T448" t="s">
        <v>462</v>
      </c>
      <c r="U448" t="s">
        <v>325</v>
      </c>
      <c r="V448" t="s">
        <v>314</v>
      </c>
      <c r="W448" t="s">
        <v>314</v>
      </c>
      <c r="X448" t="s">
        <v>330</v>
      </c>
      <c r="Y448" t="s">
        <v>336</v>
      </c>
      <c r="Z448">
        <v>8201496097206</v>
      </c>
    </row>
    <row r="449" spans="1:26" x14ac:dyDescent="0.2">
      <c r="A449">
        <v>447</v>
      </c>
      <c r="B449">
        <v>448</v>
      </c>
      <c r="C449" s="1">
        <v>44486.707245370373</v>
      </c>
      <c r="D449">
        <v>226005</v>
      </c>
      <c r="E449">
        <v>0</v>
      </c>
      <c r="F449">
        <f t="shared" si="6"/>
        <v>226005</v>
      </c>
      <c r="G449">
        <v>52353023</v>
      </c>
      <c r="H449" t="s">
        <v>315</v>
      </c>
      <c r="I449" t="s">
        <v>463</v>
      </c>
      <c r="K449" t="s">
        <v>31</v>
      </c>
      <c r="L449">
        <v>0</v>
      </c>
      <c r="O449">
        <v>7503261597567</v>
      </c>
      <c r="P449">
        <v>335</v>
      </c>
      <c r="Q449" s="1">
        <v>44486.707245370373</v>
      </c>
      <c r="R449">
        <v>226005</v>
      </c>
      <c r="S449" t="s">
        <v>48</v>
      </c>
      <c r="T449" t="s">
        <v>463</v>
      </c>
      <c r="U449" t="s">
        <v>87</v>
      </c>
      <c r="V449" t="s">
        <v>315</v>
      </c>
      <c r="W449" t="s">
        <v>315</v>
      </c>
      <c r="X449" t="s">
        <v>330</v>
      </c>
      <c r="Y449" t="s">
        <v>336</v>
      </c>
      <c r="Z449">
        <v>7503261597567</v>
      </c>
    </row>
    <row r="450" spans="1:26" x14ac:dyDescent="0.2">
      <c r="A450">
        <v>448</v>
      </c>
      <c r="B450">
        <v>449</v>
      </c>
      <c r="C450" s="1">
        <v>44486.651261574072</v>
      </c>
      <c r="D450">
        <v>265350</v>
      </c>
      <c r="E450">
        <v>0</v>
      </c>
      <c r="F450">
        <f t="shared" si="6"/>
        <v>265350</v>
      </c>
      <c r="G450">
        <v>52579028</v>
      </c>
      <c r="H450" t="s">
        <v>305</v>
      </c>
      <c r="I450" t="s">
        <v>407</v>
      </c>
      <c r="J450" t="s">
        <v>48</v>
      </c>
      <c r="K450" t="s">
        <v>31</v>
      </c>
      <c r="L450">
        <v>0</v>
      </c>
      <c r="N450" t="s">
        <v>408</v>
      </c>
      <c r="O450">
        <v>54102812602025</v>
      </c>
      <c r="P450">
        <v>186</v>
      </c>
      <c r="Q450" s="1">
        <v>44502.819479166668</v>
      </c>
      <c r="R450">
        <v>641000</v>
      </c>
      <c r="S450" t="s">
        <v>48</v>
      </c>
      <c r="T450" t="s">
        <v>407</v>
      </c>
      <c r="U450" t="s">
        <v>36</v>
      </c>
      <c r="V450" t="s">
        <v>276</v>
      </c>
      <c r="W450" t="s">
        <v>408</v>
      </c>
      <c r="X450" t="s">
        <v>330</v>
      </c>
      <c r="Y450" t="s">
        <v>331</v>
      </c>
      <c r="Z450">
        <v>54102812602025</v>
      </c>
    </row>
    <row r="451" spans="1:26" x14ac:dyDescent="0.2">
      <c r="A451">
        <v>449</v>
      </c>
      <c r="B451">
        <v>450</v>
      </c>
      <c r="C451" s="1">
        <v>44486.494490740741</v>
      </c>
      <c r="D451">
        <v>49700</v>
      </c>
      <c r="E451">
        <v>0</v>
      </c>
      <c r="F451">
        <f t="shared" ref="F451:F514" si="7">D451-E451</f>
        <v>49700</v>
      </c>
      <c r="G451">
        <v>52844378</v>
      </c>
      <c r="H451" t="s">
        <v>52</v>
      </c>
      <c r="I451" t="s">
        <v>464</v>
      </c>
      <c r="K451" t="s">
        <v>31</v>
      </c>
      <c r="L451">
        <v>0</v>
      </c>
      <c r="O451">
        <v>7503259897433</v>
      </c>
      <c r="P451">
        <v>337</v>
      </c>
      <c r="Q451" s="1">
        <v>44486.494490740741</v>
      </c>
      <c r="R451">
        <v>49700</v>
      </c>
      <c r="S451" t="s">
        <v>48</v>
      </c>
      <c r="T451" t="s">
        <v>464</v>
      </c>
      <c r="U451" t="s">
        <v>87</v>
      </c>
      <c r="V451" t="s">
        <v>52</v>
      </c>
      <c r="W451" t="s">
        <v>52</v>
      </c>
      <c r="X451" t="s">
        <v>330</v>
      </c>
      <c r="Y451" t="s">
        <v>336</v>
      </c>
      <c r="Z451">
        <v>7503259897433</v>
      </c>
    </row>
    <row r="452" spans="1:26" x14ac:dyDescent="0.2">
      <c r="A452">
        <v>450</v>
      </c>
      <c r="B452">
        <v>451</v>
      </c>
      <c r="C452" s="1">
        <v>44486.437650462962</v>
      </c>
      <c r="D452">
        <v>161100</v>
      </c>
      <c r="E452">
        <v>0</v>
      </c>
      <c r="F452">
        <f t="shared" si="7"/>
        <v>161100</v>
      </c>
      <c r="G452">
        <v>52894078</v>
      </c>
      <c r="H452" t="s">
        <v>308</v>
      </c>
      <c r="I452" t="s">
        <v>465</v>
      </c>
      <c r="K452" t="s">
        <v>31</v>
      </c>
      <c r="L452">
        <v>0</v>
      </c>
      <c r="O452">
        <v>5000729597781</v>
      </c>
      <c r="P452">
        <v>338</v>
      </c>
      <c r="Q452" s="1">
        <v>44486.437650462962</v>
      </c>
      <c r="R452">
        <v>161100</v>
      </c>
      <c r="S452" t="s">
        <v>48</v>
      </c>
      <c r="T452" t="s">
        <v>465</v>
      </c>
      <c r="U452" t="s">
        <v>87</v>
      </c>
      <c r="V452" t="s">
        <v>308</v>
      </c>
      <c r="W452" t="s">
        <v>308</v>
      </c>
      <c r="X452" t="s">
        <v>330</v>
      </c>
      <c r="Y452" t="s">
        <v>336</v>
      </c>
      <c r="Z452">
        <v>5000729597781</v>
      </c>
    </row>
    <row r="453" spans="1:26" x14ac:dyDescent="0.2">
      <c r="A453">
        <v>451</v>
      </c>
      <c r="B453">
        <v>452</v>
      </c>
      <c r="C453" s="1">
        <v>44485.886041666665</v>
      </c>
      <c r="D453">
        <v>177000</v>
      </c>
      <c r="E453">
        <v>0</v>
      </c>
      <c r="F453">
        <f t="shared" si="7"/>
        <v>177000</v>
      </c>
      <c r="G453">
        <v>53055178</v>
      </c>
      <c r="H453" t="s">
        <v>73</v>
      </c>
      <c r="I453" t="s">
        <v>466</v>
      </c>
      <c r="K453" t="s">
        <v>31</v>
      </c>
      <c r="L453">
        <v>0</v>
      </c>
      <c r="O453">
        <v>7503256797666</v>
      </c>
      <c r="P453">
        <v>339</v>
      </c>
      <c r="Q453" s="1">
        <v>44485.886041666665</v>
      </c>
      <c r="R453">
        <v>177000</v>
      </c>
      <c r="S453" t="s">
        <v>48</v>
      </c>
      <c r="T453" t="s">
        <v>466</v>
      </c>
      <c r="U453" t="s">
        <v>87</v>
      </c>
      <c r="V453" t="s">
        <v>73</v>
      </c>
      <c r="W453" t="s">
        <v>73</v>
      </c>
      <c r="X453" t="s">
        <v>330</v>
      </c>
      <c r="Y453" t="s">
        <v>336</v>
      </c>
      <c r="Z453">
        <v>7503256797666</v>
      </c>
    </row>
    <row r="454" spans="1:26" x14ac:dyDescent="0.2">
      <c r="A454">
        <v>452</v>
      </c>
      <c r="B454">
        <v>453</v>
      </c>
      <c r="C454" s="1">
        <v>44485.70511574074</v>
      </c>
      <c r="D454">
        <v>613500</v>
      </c>
      <c r="E454">
        <v>0</v>
      </c>
      <c r="F454">
        <f t="shared" si="7"/>
        <v>613500</v>
      </c>
      <c r="G454">
        <v>53232178</v>
      </c>
      <c r="H454" t="s">
        <v>316</v>
      </c>
      <c r="I454">
        <v>31489102482407</v>
      </c>
      <c r="J454" t="s">
        <v>43</v>
      </c>
      <c r="K454" t="s">
        <v>31</v>
      </c>
      <c r="L454">
        <v>0</v>
      </c>
      <c r="N454" t="s">
        <v>371</v>
      </c>
      <c r="O454">
        <v>31489102482407</v>
      </c>
      <c r="P454">
        <v>86</v>
      </c>
      <c r="Q454" s="1">
        <v>44511.877824074072</v>
      </c>
      <c r="R454">
        <v>286470</v>
      </c>
      <c r="S454" t="s">
        <v>43</v>
      </c>
      <c r="T454">
        <v>31489102482407</v>
      </c>
      <c r="U454" t="s">
        <v>36</v>
      </c>
      <c r="V454" t="s">
        <v>180</v>
      </c>
      <c r="W454" t="s">
        <v>371</v>
      </c>
      <c r="X454" t="s">
        <v>330</v>
      </c>
      <c r="Y454" t="s">
        <v>331</v>
      </c>
      <c r="Z454">
        <v>31489102482407</v>
      </c>
    </row>
    <row r="455" spans="1:26" x14ac:dyDescent="0.2">
      <c r="A455">
        <v>453</v>
      </c>
      <c r="B455">
        <v>454</v>
      </c>
      <c r="C455" s="1">
        <v>44485.025949074072</v>
      </c>
      <c r="D455">
        <v>273400</v>
      </c>
      <c r="E455">
        <v>0</v>
      </c>
      <c r="F455">
        <f t="shared" si="7"/>
        <v>273400</v>
      </c>
      <c r="G455">
        <v>53845678</v>
      </c>
      <c r="H455" t="s">
        <v>66</v>
      </c>
      <c r="I455" t="s">
        <v>467</v>
      </c>
      <c r="K455" t="s">
        <v>31</v>
      </c>
      <c r="L455">
        <v>0</v>
      </c>
      <c r="O455">
        <v>48002579197933</v>
      </c>
      <c r="P455">
        <v>341</v>
      </c>
      <c r="Q455" s="1">
        <v>44485.025949074072</v>
      </c>
      <c r="R455">
        <v>273400</v>
      </c>
      <c r="S455" t="s">
        <v>48</v>
      </c>
      <c r="T455" t="s">
        <v>467</v>
      </c>
      <c r="U455" t="s">
        <v>325</v>
      </c>
      <c r="V455" t="s">
        <v>66</v>
      </c>
      <c r="W455" t="s">
        <v>66</v>
      </c>
      <c r="X455" t="s">
        <v>330</v>
      </c>
      <c r="Y455" t="s">
        <v>336</v>
      </c>
      <c r="Z455">
        <v>48002579197933</v>
      </c>
    </row>
    <row r="456" spans="1:26" x14ac:dyDescent="0.2">
      <c r="A456">
        <v>454</v>
      </c>
      <c r="B456">
        <v>455</v>
      </c>
      <c r="C456" s="1">
        <v>44484.775208333333</v>
      </c>
      <c r="D456">
        <v>56100</v>
      </c>
      <c r="E456">
        <v>0</v>
      </c>
      <c r="F456">
        <f t="shared" si="7"/>
        <v>56100</v>
      </c>
      <c r="G456">
        <v>54119078</v>
      </c>
      <c r="H456" t="s">
        <v>59</v>
      </c>
      <c r="K456" t="s">
        <v>60</v>
      </c>
      <c r="L456">
        <v>0</v>
      </c>
      <c r="O456" t="s">
        <v>28</v>
      </c>
      <c r="Y456" t="s">
        <v>342</v>
      </c>
    </row>
    <row r="457" spans="1:26" x14ac:dyDescent="0.2">
      <c r="A457">
        <v>455</v>
      </c>
      <c r="B457">
        <v>456</v>
      </c>
      <c r="C457" s="1">
        <v>44484.775185185186</v>
      </c>
      <c r="D457">
        <v>1905699</v>
      </c>
      <c r="E457">
        <v>0</v>
      </c>
      <c r="F457">
        <f t="shared" si="7"/>
        <v>1905699</v>
      </c>
      <c r="G457">
        <v>54175178</v>
      </c>
      <c r="H457" t="s">
        <v>59</v>
      </c>
      <c r="K457" t="s">
        <v>60</v>
      </c>
      <c r="L457">
        <v>0</v>
      </c>
      <c r="O457" t="s">
        <v>28</v>
      </c>
      <c r="Y457" t="s">
        <v>342</v>
      </c>
    </row>
    <row r="458" spans="1:26" x14ac:dyDescent="0.2">
      <c r="A458">
        <v>456</v>
      </c>
      <c r="B458">
        <v>457</v>
      </c>
      <c r="C458" s="1">
        <v>44484.775185185186</v>
      </c>
      <c r="D458">
        <v>3930</v>
      </c>
      <c r="E458">
        <v>0</v>
      </c>
      <c r="F458">
        <f t="shared" si="7"/>
        <v>3930</v>
      </c>
      <c r="G458">
        <v>56080877</v>
      </c>
      <c r="H458" t="s">
        <v>59</v>
      </c>
      <c r="K458" t="s">
        <v>60</v>
      </c>
      <c r="L458">
        <v>0</v>
      </c>
      <c r="O458" t="s">
        <v>28</v>
      </c>
      <c r="Y458" t="s">
        <v>342</v>
      </c>
    </row>
    <row r="459" spans="1:26" x14ac:dyDescent="0.2">
      <c r="A459">
        <v>457</v>
      </c>
      <c r="B459">
        <v>458</v>
      </c>
      <c r="C459" s="1">
        <v>44484.77516203704</v>
      </c>
      <c r="D459">
        <v>42780</v>
      </c>
      <c r="E459">
        <v>0</v>
      </c>
      <c r="F459">
        <f t="shared" si="7"/>
        <v>42780</v>
      </c>
      <c r="G459">
        <v>56084807</v>
      </c>
      <c r="H459" t="s">
        <v>59</v>
      </c>
      <c r="K459" t="s">
        <v>60</v>
      </c>
      <c r="L459">
        <v>0</v>
      </c>
      <c r="O459" t="s">
        <v>28</v>
      </c>
      <c r="Y459" t="s">
        <v>342</v>
      </c>
    </row>
    <row r="460" spans="1:26" x14ac:dyDescent="0.2">
      <c r="A460">
        <v>458</v>
      </c>
      <c r="B460">
        <v>459</v>
      </c>
      <c r="C460" s="1">
        <v>44484.567083333335</v>
      </c>
      <c r="D460">
        <v>613500</v>
      </c>
      <c r="E460">
        <v>0</v>
      </c>
      <c r="F460">
        <f t="shared" si="7"/>
        <v>613500</v>
      </c>
      <c r="G460">
        <v>56127587</v>
      </c>
      <c r="H460" t="s">
        <v>316</v>
      </c>
      <c r="I460">
        <v>31489102482407</v>
      </c>
      <c r="J460" t="s">
        <v>43</v>
      </c>
      <c r="K460" t="s">
        <v>31</v>
      </c>
      <c r="L460">
        <v>0</v>
      </c>
      <c r="N460" t="s">
        <v>371</v>
      </c>
      <c r="O460">
        <v>31489102482407</v>
      </c>
      <c r="P460">
        <v>86</v>
      </c>
      <c r="Q460" s="1">
        <v>44511.877824074072</v>
      </c>
      <c r="R460">
        <v>286470</v>
      </c>
      <c r="S460" t="s">
        <v>43</v>
      </c>
      <c r="T460">
        <v>31489102482407</v>
      </c>
      <c r="U460" t="s">
        <v>36</v>
      </c>
      <c r="V460" t="s">
        <v>180</v>
      </c>
      <c r="W460" t="s">
        <v>371</v>
      </c>
      <c r="X460" t="s">
        <v>330</v>
      </c>
      <c r="Y460" t="s">
        <v>331</v>
      </c>
      <c r="Z460">
        <v>31489102482407</v>
      </c>
    </row>
    <row r="461" spans="1:26" x14ac:dyDescent="0.2">
      <c r="A461">
        <v>459</v>
      </c>
      <c r="B461">
        <v>460</v>
      </c>
      <c r="C461" s="1">
        <v>44484.56459490741</v>
      </c>
      <c r="D461">
        <v>233670</v>
      </c>
      <c r="E461">
        <v>0</v>
      </c>
      <c r="F461">
        <f t="shared" si="7"/>
        <v>233670</v>
      </c>
      <c r="G461">
        <v>56741087</v>
      </c>
      <c r="H461" t="s">
        <v>282</v>
      </c>
      <c r="I461">
        <v>59600204109183</v>
      </c>
      <c r="J461" t="s">
        <v>30</v>
      </c>
      <c r="K461" t="s">
        <v>31</v>
      </c>
      <c r="L461">
        <v>0</v>
      </c>
      <c r="N461" t="s">
        <v>77</v>
      </c>
      <c r="O461">
        <v>59600204109183</v>
      </c>
      <c r="P461">
        <v>123</v>
      </c>
      <c r="Q461" s="1">
        <v>44508.623900462961</v>
      </c>
      <c r="R461">
        <v>130350</v>
      </c>
      <c r="S461" t="s">
        <v>30</v>
      </c>
      <c r="T461">
        <v>59600204109183</v>
      </c>
      <c r="U461" t="s">
        <v>36</v>
      </c>
      <c r="V461" t="s">
        <v>216</v>
      </c>
      <c r="W461" t="s">
        <v>77</v>
      </c>
      <c r="X461" t="s">
        <v>330</v>
      </c>
      <c r="Y461" t="s">
        <v>331</v>
      </c>
      <c r="Z461">
        <v>59600204109183</v>
      </c>
    </row>
    <row r="462" spans="1:26" x14ac:dyDescent="0.2">
      <c r="A462">
        <v>460</v>
      </c>
      <c r="B462">
        <v>461</v>
      </c>
      <c r="C462" s="1">
        <v>44484.535937499997</v>
      </c>
      <c r="D462">
        <v>0</v>
      </c>
      <c r="E462">
        <v>650464</v>
      </c>
      <c r="F462">
        <f t="shared" si="7"/>
        <v>-650464</v>
      </c>
      <c r="G462">
        <v>56974757</v>
      </c>
      <c r="H462" t="s">
        <v>24</v>
      </c>
      <c r="J462" t="s">
        <v>25</v>
      </c>
      <c r="K462" t="s">
        <v>26</v>
      </c>
      <c r="L462">
        <v>0</v>
      </c>
      <c r="N462" t="s">
        <v>27</v>
      </c>
      <c r="O462" t="s">
        <v>28</v>
      </c>
      <c r="Y462" t="s">
        <v>98</v>
      </c>
    </row>
    <row r="463" spans="1:26" x14ac:dyDescent="0.2">
      <c r="A463">
        <v>461</v>
      </c>
      <c r="B463">
        <v>462</v>
      </c>
      <c r="C463" s="1">
        <v>44484.489629629628</v>
      </c>
      <c r="D463">
        <v>100350</v>
      </c>
      <c r="E463">
        <v>0</v>
      </c>
      <c r="F463">
        <f t="shared" si="7"/>
        <v>100350</v>
      </c>
      <c r="G463">
        <v>56324293</v>
      </c>
      <c r="H463" t="s">
        <v>298</v>
      </c>
      <c r="I463">
        <v>110499442530</v>
      </c>
      <c r="J463" t="s">
        <v>37</v>
      </c>
      <c r="K463" t="s">
        <v>31</v>
      </c>
      <c r="L463">
        <v>0</v>
      </c>
      <c r="N463" t="s">
        <v>401</v>
      </c>
      <c r="O463">
        <v>110499442530</v>
      </c>
      <c r="P463">
        <v>157</v>
      </c>
      <c r="Q463" s="1">
        <v>44505.577743055554</v>
      </c>
      <c r="R463">
        <v>213870</v>
      </c>
      <c r="S463" t="s">
        <v>37</v>
      </c>
      <c r="T463">
        <v>110499442530</v>
      </c>
      <c r="U463" t="s">
        <v>36</v>
      </c>
      <c r="V463" t="s">
        <v>247</v>
      </c>
      <c r="W463" t="s">
        <v>401</v>
      </c>
      <c r="X463" t="s">
        <v>330</v>
      </c>
      <c r="Y463" t="s">
        <v>331</v>
      </c>
      <c r="Z463">
        <v>110499442530</v>
      </c>
    </row>
    <row r="464" spans="1:26" hidden="1" x14ac:dyDescent="0.2">
      <c r="A464">
        <v>462</v>
      </c>
      <c r="B464">
        <v>463</v>
      </c>
      <c r="C464" s="1">
        <v>44484.486828703702</v>
      </c>
      <c r="D464">
        <v>0</v>
      </c>
      <c r="E464">
        <v>79800</v>
      </c>
      <c r="F464">
        <f t="shared" si="7"/>
        <v>-79800</v>
      </c>
      <c r="G464">
        <v>56424643</v>
      </c>
      <c r="H464" t="s">
        <v>72</v>
      </c>
      <c r="J464" t="s">
        <v>48</v>
      </c>
      <c r="K464" t="s">
        <v>35</v>
      </c>
      <c r="L464">
        <v>0</v>
      </c>
      <c r="N464" t="s">
        <v>54</v>
      </c>
      <c r="O464" t="s">
        <v>28</v>
      </c>
      <c r="Y464" t="s">
        <v>346</v>
      </c>
    </row>
    <row r="465" spans="1:26" x14ac:dyDescent="0.2">
      <c r="A465">
        <v>463</v>
      </c>
      <c r="B465">
        <v>464</v>
      </c>
      <c r="C465" s="1">
        <v>44484.438310185185</v>
      </c>
      <c r="D465">
        <v>0</v>
      </c>
      <c r="E465">
        <v>1334285</v>
      </c>
      <c r="F465">
        <f t="shared" si="7"/>
        <v>-1334285</v>
      </c>
      <c r="G465">
        <v>56344843</v>
      </c>
      <c r="H465" t="s">
        <v>50</v>
      </c>
      <c r="J465" t="s">
        <v>37</v>
      </c>
      <c r="K465" t="s">
        <v>26</v>
      </c>
      <c r="L465">
        <v>0</v>
      </c>
      <c r="N465" t="s">
        <v>51</v>
      </c>
      <c r="O465" t="s">
        <v>28</v>
      </c>
      <c r="Y465" t="s">
        <v>98</v>
      </c>
    </row>
    <row r="466" spans="1:26" x14ac:dyDescent="0.2">
      <c r="A466">
        <v>464</v>
      </c>
      <c r="B466">
        <v>465</v>
      </c>
      <c r="C466" s="1">
        <v>44483.719224537039</v>
      </c>
      <c r="D466">
        <v>134670</v>
      </c>
      <c r="E466">
        <v>0</v>
      </c>
      <c r="F466">
        <f t="shared" si="7"/>
        <v>134670</v>
      </c>
      <c r="G466">
        <v>55010558</v>
      </c>
      <c r="H466" t="s">
        <v>282</v>
      </c>
      <c r="I466">
        <v>59600204109183</v>
      </c>
      <c r="J466" t="s">
        <v>30</v>
      </c>
      <c r="K466" t="s">
        <v>31</v>
      </c>
      <c r="L466">
        <v>0</v>
      </c>
      <c r="N466" t="s">
        <v>77</v>
      </c>
      <c r="O466">
        <v>59600204109183</v>
      </c>
      <c r="P466">
        <v>123</v>
      </c>
      <c r="Q466" s="1">
        <v>44508.623900462961</v>
      </c>
      <c r="R466">
        <v>130350</v>
      </c>
      <c r="S466" t="s">
        <v>30</v>
      </c>
      <c r="T466">
        <v>59600204109183</v>
      </c>
      <c r="U466" t="s">
        <v>36</v>
      </c>
      <c r="V466" t="s">
        <v>216</v>
      </c>
      <c r="W466" t="s">
        <v>77</v>
      </c>
      <c r="X466" t="s">
        <v>330</v>
      </c>
      <c r="Y466" t="s">
        <v>331</v>
      </c>
      <c r="Z466">
        <v>59600204109183</v>
      </c>
    </row>
    <row r="467" spans="1:26" x14ac:dyDescent="0.2">
      <c r="A467">
        <v>465</v>
      </c>
      <c r="B467">
        <v>466</v>
      </c>
      <c r="C467" s="1">
        <v>44483.680636574078</v>
      </c>
      <c r="D467">
        <v>139000</v>
      </c>
      <c r="E467">
        <v>0</v>
      </c>
      <c r="F467">
        <f t="shared" si="7"/>
        <v>139000</v>
      </c>
      <c r="G467">
        <v>55145228</v>
      </c>
      <c r="H467" t="s">
        <v>290</v>
      </c>
      <c r="I467" t="s">
        <v>328</v>
      </c>
      <c r="J467" t="s">
        <v>48</v>
      </c>
      <c r="K467" t="s">
        <v>31</v>
      </c>
      <c r="L467">
        <v>0</v>
      </c>
      <c r="N467" t="s">
        <v>329</v>
      </c>
      <c r="O467">
        <v>56101862101031</v>
      </c>
      <c r="P467">
        <v>1</v>
      </c>
      <c r="Q467" s="1">
        <v>44525.720231481479</v>
      </c>
      <c r="R467">
        <v>109000</v>
      </c>
      <c r="S467" t="s">
        <v>48</v>
      </c>
      <c r="T467" t="s">
        <v>328</v>
      </c>
      <c r="U467" t="s">
        <v>36</v>
      </c>
      <c r="V467" t="s">
        <v>100</v>
      </c>
      <c r="W467" t="s">
        <v>329</v>
      </c>
      <c r="X467" t="s">
        <v>330</v>
      </c>
      <c r="Y467" t="s">
        <v>331</v>
      </c>
      <c r="Z467">
        <v>56101862101031</v>
      </c>
    </row>
    <row r="468" spans="1:26" x14ac:dyDescent="0.2">
      <c r="A468">
        <v>466</v>
      </c>
      <c r="B468">
        <v>467</v>
      </c>
      <c r="C468" s="1">
        <v>44483.660081018519</v>
      </c>
      <c r="D468">
        <v>109000</v>
      </c>
      <c r="E468">
        <v>0</v>
      </c>
      <c r="F468">
        <f t="shared" si="7"/>
        <v>109000</v>
      </c>
      <c r="G468">
        <v>55284228</v>
      </c>
      <c r="H468" t="s">
        <v>290</v>
      </c>
      <c r="I468" t="s">
        <v>328</v>
      </c>
      <c r="J468" t="s">
        <v>48</v>
      </c>
      <c r="K468" t="s">
        <v>31</v>
      </c>
      <c r="L468">
        <v>0</v>
      </c>
      <c r="N468" t="s">
        <v>329</v>
      </c>
      <c r="O468">
        <v>56101862101031</v>
      </c>
      <c r="P468">
        <v>1</v>
      </c>
      <c r="Q468" s="1">
        <v>44525.720231481479</v>
      </c>
      <c r="R468">
        <v>109000</v>
      </c>
      <c r="S468" t="s">
        <v>48</v>
      </c>
      <c r="T468" t="s">
        <v>328</v>
      </c>
      <c r="U468" t="s">
        <v>36</v>
      </c>
      <c r="V468" t="s">
        <v>100</v>
      </c>
      <c r="W468" t="s">
        <v>329</v>
      </c>
      <c r="X468" t="s">
        <v>330</v>
      </c>
      <c r="Y468" t="s">
        <v>331</v>
      </c>
      <c r="Z468">
        <v>56101862101031</v>
      </c>
    </row>
    <row r="469" spans="1:26" x14ac:dyDescent="0.2">
      <c r="A469">
        <v>467</v>
      </c>
      <c r="B469">
        <v>468</v>
      </c>
      <c r="C469" s="1">
        <v>44483.620185185187</v>
      </c>
      <c r="D469">
        <v>61600</v>
      </c>
      <c r="E469">
        <v>0</v>
      </c>
      <c r="F469">
        <f t="shared" si="7"/>
        <v>61600</v>
      </c>
      <c r="G469">
        <v>55393228</v>
      </c>
      <c r="H469" t="s">
        <v>308</v>
      </c>
      <c r="I469" t="s">
        <v>468</v>
      </c>
      <c r="K469" t="s">
        <v>31</v>
      </c>
      <c r="L469">
        <v>0</v>
      </c>
      <c r="O469">
        <v>5000669097471</v>
      </c>
      <c r="P469">
        <v>348</v>
      </c>
      <c r="Q469" s="1">
        <v>44483.620185185187</v>
      </c>
      <c r="R469">
        <v>61600</v>
      </c>
      <c r="S469" t="s">
        <v>48</v>
      </c>
      <c r="T469" t="s">
        <v>468</v>
      </c>
      <c r="U469" t="s">
        <v>87</v>
      </c>
      <c r="V469" t="s">
        <v>308</v>
      </c>
      <c r="W469" t="s">
        <v>308</v>
      </c>
      <c r="X469" t="s">
        <v>330</v>
      </c>
      <c r="Y469" t="s">
        <v>336</v>
      </c>
      <c r="Z469">
        <v>5000669097471</v>
      </c>
    </row>
    <row r="470" spans="1:26" x14ac:dyDescent="0.2">
      <c r="A470">
        <v>468</v>
      </c>
      <c r="B470">
        <v>469</v>
      </c>
      <c r="C470" s="1">
        <v>44483.5628125</v>
      </c>
      <c r="D470">
        <v>0</v>
      </c>
      <c r="E470">
        <v>229272</v>
      </c>
      <c r="F470">
        <f t="shared" si="7"/>
        <v>-229272</v>
      </c>
      <c r="G470">
        <v>55454828</v>
      </c>
      <c r="H470" t="s">
        <v>24</v>
      </c>
      <c r="J470" t="s">
        <v>25</v>
      </c>
      <c r="K470" t="s">
        <v>26</v>
      </c>
      <c r="L470">
        <v>0</v>
      </c>
      <c r="N470" t="s">
        <v>27</v>
      </c>
      <c r="O470" t="s">
        <v>28</v>
      </c>
      <c r="Y470" t="s">
        <v>98</v>
      </c>
    </row>
    <row r="471" spans="1:26" x14ac:dyDescent="0.2">
      <c r="A471">
        <v>469</v>
      </c>
      <c r="B471">
        <v>470</v>
      </c>
      <c r="C471" s="1">
        <v>44483.498298611114</v>
      </c>
      <c r="D471">
        <v>79800</v>
      </c>
      <c r="E471">
        <v>0</v>
      </c>
      <c r="F471">
        <f t="shared" si="7"/>
        <v>79800</v>
      </c>
      <c r="G471">
        <v>55225556</v>
      </c>
      <c r="H471" t="s">
        <v>312</v>
      </c>
      <c r="I471" t="s">
        <v>469</v>
      </c>
      <c r="K471" t="s">
        <v>31</v>
      </c>
      <c r="L471">
        <v>0</v>
      </c>
      <c r="O471">
        <v>48002564497537</v>
      </c>
      <c r="P471">
        <v>349</v>
      </c>
      <c r="Q471" s="1">
        <v>44483.498298611114</v>
      </c>
      <c r="R471">
        <v>79800</v>
      </c>
      <c r="S471" t="s">
        <v>48</v>
      </c>
      <c r="T471" t="s">
        <v>469</v>
      </c>
      <c r="U471" t="s">
        <v>87</v>
      </c>
      <c r="V471" t="s">
        <v>312</v>
      </c>
      <c r="W471" t="s">
        <v>312</v>
      </c>
      <c r="X471" t="s">
        <v>330</v>
      </c>
      <c r="Y471" t="s">
        <v>336</v>
      </c>
      <c r="Z471">
        <v>48002564497537</v>
      </c>
    </row>
    <row r="472" spans="1:26" x14ac:dyDescent="0.2">
      <c r="A472">
        <v>470</v>
      </c>
      <c r="B472">
        <v>471</v>
      </c>
      <c r="C472" s="1">
        <v>44483.438402777778</v>
      </c>
      <c r="D472">
        <v>0</v>
      </c>
      <c r="E472">
        <v>51285</v>
      </c>
      <c r="F472">
        <f t="shared" si="7"/>
        <v>-51285</v>
      </c>
      <c r="G472">
        <v>55305356</v>
      </c>
      <c r="H472" t="s">
        <v>50</v>
      </c>
      <c r="J472" t="s">
        <v>37</v>
      </c>
      <c r="K472" t="s">
        <v>26</v>
      </c>
      <c r="L472">
        <v>0</v>
      </c>
      <c r="N472" t="s">
        <v>51</v>
      </c>
      <c r="O472" t="s">
        <v>28</v>
      </c>
      <c r="Y472" t="s">
        <v>98</v>
      </c>
    </row>
    <row r="473" spans="1:26" x14ac:dyDescent="0.2">
      <c r="A473">
        <v>471</v>
      </c>
      <c r="B473">
        <v>472</v>
      </c>
      <c r="C473" s="1">
        <v>44482.945405092592</v>
      </c>
      <c r="D473">
        <v>118000</v>
      </c>
      <c r="E473">
        <v>0</v>
      </c>
      <c r="F473">
        <f t="shared" si="7"/>
        <v>118000</v>
      </c>
      <c r="G473">
        <v>55254071</v>
      </c>
      <c r="H473" t="s">
        <v>73</v>
      </c>
      <c r="I473" t="s">
        <v>470</v>
      </c>
      <c r="K473" t="s">
        <v>31</v>
      </c>
      <c r="L473">
        <v>0</v>
      </c>
      <c r="O473">
        <v>7503240097463</v>
      </c>
      <c r="P473">
        <v>350</v>
      </c>
      <c r="Q473" s="1">
        <v>44482.945405092592</v>
      </c>
      <c r="R473">
        <v>118000</v>
      </c>
      <c r="S473" t="s">
        <v>48</v>
      </c>
      <c r="T473" t="s">
        <v>470</v>
      </c>
      <c r="U473" t="s">
        <v>87</v>
      </c>
      <c r="V473" t="s">
        <v>73</v>
      </c>
      <c r="W473" t="s">
        <v>73</v>
      </c>
      <c r="X473" t="s">
        <v>330</v>
      </c>
      <c r="Y473" t="s">
        <v>336</v>
      </c>
      <c r="Z473">
        <v>7503240097463</v>
      </c>
    </row>
    <row r="474" spans="1:26" x14ac:dyDescent="0.2">
      <c r="A474">
        <v>472</v>
      </c>
      <c r="B474">
        <v>473</v>
      </c>
      <c r="C474" s="1">
        <v>44482.860347222224</v>
      </c>
      <c r="D474">
        <v>83200</v>
      </c>
      <c r="E474">
        <v>0</v>
      </c>
      <c r="F474">
        <f t="shared" si="7"/>
        <v>83200</v>
      </c>
      <c r="G474">
        <v>55372071</v>
      </c>
      <c r="H474" t="s">
        <v>308</v>
      </c>
      <c r="I474" t="s">
        <v>471</v>
      </c>
      <c r="K474" t="s">
        <v>31</v>
      </c>
      <c r="L474">
        <v>0</v>
      </c>
      <c r="O474">
        <v>5000624797101</v>
      </c>
      <c r="P474">
        <v>351</v>
      </c>
      <c r="Q474" s="1">
        <v>44482.860347222224</v>
      </c>
      <c r="R474">
        <v>83200</v>
      </c>
      <c r="S474" t="s">
        <v>48</v>
      </c>
      <c r="T474" t="s">
        <v>471</v>
      </c>
      <c r="U474" t="s">
        <v>87</v>
      </c>
      <c r="V474" t="s">
        <v>308</v>
      </c>
      <c r="W474" t="s">
        <v>308</v>
      </c>
      <c r="X474" t="s">
        <v>330</v>
      </c>
      <c r="Y474" t="s">
        <v>336</v>
      </c>
      <c r="Z474">
        <v>5000624797101</v>
      </c>
    </row>
    <row r="475" spans="1:26" x14ac:dyDescent="0.2">
      <c r="A475">
        <v>473</v>
      </c>
      <c r="B475">
        <v>474</v>
      </c>
      <c r="C475" s="1">
        <v>44482.717581018522</v>
      </c>
      <c r="D475">
        <v>100350</v>
      </c>
      <c r="E475">
        <v>0</v>
      </c>
      <c r="F475">
        <f t="shared" si="7"/>
        <v>100350</v>
      </c>
      <c r="G475">
        <v>55455271</v>
      </c>
      <c r="H475" t="s">
        <v>282</v>
      </c>
      <c r="I475">
        <v>59600204109183</v>
      </c>
      <c r="J475" t="s">
        <v>30</v>
      </c>
      <c r="K475" t="s">
        <v>31</v>
      </c>
      <c r="L475">
        <v>0</v>
      </c>
      <c r="N475" t="s">
        <v>77</v>
      </c>
      <c r="O475">
        <v>59600204109183</v>
      </c>
      <c r="P475">
        <v>123</v>
      </c>
      <c r="Q475" s="1">
        <v>44508.623900462961</v>
      </c>
      <c r="R475">
        <v>130350</v>
      </c>
      <c r="S475" t="s">
        <v>30</v>
      </c>
      <c r="T475">
        <v>59600204109183</v>
      </c>
      <c r="U475" t="s">
        <v>36</v>
      </c>
      <c r="V475" t="s">
        <v>216</v>
      </c>
      <c r="W475" t="s">
        <v>77</v>
      </c>
      <c r="X475" t="s">
        <v>330</v>
      </c>
      <c r="Y475" t="s">
        <v>331</v>
      </c>
      <c r="Z475">
        <v>59600204109183</v>
      </c>
    </row>
    <row r="476" spans="1:26" x14ac:dyDescent="0.2">
      <c r="A476">
        <v>474</v>
      </c>
      <c r="B476">
        <v>475</v>
      </c>
      <c r="C476" s="1">
        <v>44482.713796296295</v>
      </c>
      <c r="D476">
        <v>97350</v>
      </c>
      <c r="E476">
        <v>0</v>
      </c>
      <c r="F476">
        <f t="shared" si="7"/>
        <v>97350</v>
      </c>
      <c r="G476">
        <v>55555621</v>
      </c>
      <c r="H476" t="s">
        <v>291</v>
      </c>
      <c r="I476">
        <v>1002249432218</v>
      </c>
      <c r="J476" t="s">
        <v>63</v>
      </c>
      <c r="K476" t="s">
        <v>31</v>
      </c>
      <c r="L476">
        <v>0</v>
      </c>
      <c r="N476" t="s">
        <v>62</v>
      </c>
      <c r="O476">
        <v>1002249432218</v>
      </c>
      <c r="P476">
        <v>73</v>
      </c>
      <c r="Q476" s="1">
        <v>44512.594502314816</v>
      </c>
      <c r="R476">
        <v>577500</v>
      </c>
      <c r="S476" t="s">
        <v>63</v>
      </c>
      <c r="T476">
        <v>1002249432218</v>
      </c>
      <c r="U476" t="s">
        <v>36</v>
      </c>
      <c r="V476" t="s">
        <v>167</v>
      </c>
      <c r="W476" t="s">
        <v>62</v>
      </c>
      <c r="X476" t="s">
        <v>330</v>
      </c>
      <c r="Y476" t="s">
        <v>331</v>
      </c>
      <c r="Z476">
        <v>1002249432218</v>
      </c>
    </row>
    <row r="477" spans="1:26" x14ac:dyDescent="0.2">
      <c r="A477">
        <v>475</v>
      </c>
      <c r="B477">
        <v>476</v>
      </c>
      <c r="C477" s="1">
        <v>44482.711226851854</v>
      </c>
      <c r="D477">
        <v>265350</v>
      </c>
      <c r="E477">
        <v>0</v>
      </c>
      <c r="F477">
        <f t="shared" si="7"/>
        <v>265350</v>
      </c>
      <c r="G477">
        <v>55652971</v>
      </c>
      <c r="H477" t="s">
        <v>291</v>
      </c>
      <c r="I477">
        <v>1002249432218</v>
      </c>
      <c r="J477" t="s">
        <v>63</v>
      </c>
      <c r="K477" t="s">
        <v>31</v>
      </c>
      <c r="L477">
        <v>0</v>
      </c>
      <c r="N477" t="s">
        <v>62</v>
      </c>
      <c r="O477">
        <v>1002249432218</v>
      </c>
      <c r="P477">
        <v>73</v>
      </c>
      <c r="Q477" s="1">
        <v>44512.594502314816</v>
      </c>
      <c r="R477">
        <v>577500</v>
      </c>
      <c r="S477" t="s">
        <v>63</v>
      </c>
      <c r="T477">
        <v>1002249432218</v>
      </c>
      <c r="U477" t="s">
        <v>36</v>
      </c>
      <c r="V477" t="s">
        <v>167</v>
      </c>
      <c r="W477" t="s">
        <v>62</v>
      </c>
      <c r="X477" t="s">
        <v>330</v>
      </c>
      <c r="Y477" t="s">
        <v>331</v>
      </c>
      <c r="Z477">
        <v>1002249432218</v>
      </c>
    </row>
    <row r="478" spans="1:26" x14ac:dyDescent="0.2">
      <c r="A478">
        <v>476</v>
      </c>
      <c r="B478">
        <v>477</v>
      </c>
      <c r="C478" s="1">
        <v>44482.558055555557</v>
      </c>
      <c r="D478">
        <v>0</v>
      </c>
      <c r="E478">
        <v>235504</v>
      </c>
      <c r="F478">
        <f t="shared" si="7"/>
        <v>-235504</v>
      </c>
      <c r="G478">
        <v>55918321</v>
      </c>
      <c r="H478" t="s">
        <v>24</v>
      </c>
      <c r="J478" t="s">
        <v>25</v>
      </c>
      <c r="K478" t="s">
        <v>26</v>
      </c>
      <c r="L478">
        <v>0</v>
      </c>
      <c r="N478" t="s">
        <v>27</v>
      </c>
      <c r="O478" t="s">
        <v>28</v>
      </c>
      <c r="Y478" t="s">
        <v>98</v>
      </c>
    </row>
    <row r="479" spans="1:26" hidden="1" x14ac:dyDescent="0.2">
      <c r="A479">
        <v>477</v>
      </c>
      <c r="B479">
        <v>478</v>
      </c>
      <c r="C479" s="1">
        <v>44482.47824074074</v>
      </c>
      <c r="D479">
        <v>0</v>
      </c>
      <c r="E479">
        <v>183200</v>
      </c>
      <c r="F479">
        <f t="shared" si="7"/>
        <v>-183200</v>
      </c>
      <c r="G479">
        <v>55682817</v>
      </c>
      <c r="H479" t="s">
        <v>72</v>
      </c>
      <c r="J479" t="s">
        <v>48</v>
      </c>
      <c r="K479" t="s">
        <v>35</v>
      </c>
      <c r="L479">
        <v>0</v>
      </c>
      <c r="N479" t="s">
        <v>54</v>
      </c>
      <c r="O479" t="s">
        <v>28</v>
      </c>
      <c r="Y479" t="s">
        <v>346</v>
      </c>
    </row>
    <row r="480" spans="1:26" x14ac:dyDescent="0.2">
      <c r="A480">
        <v>478</v>
      </c>
      <c r="B480">
        <v>479</v>
      </c>
      <c r="C480" s="1">
        <v>44482.438368055555</v>
      </c>
      <c r="D480">
        <v>0</v>
      </c>
      <c r="E480">
        <v>110505</v>
      </c>
      <c r="F480">
        <f t="shared" si="7"/>
        <v>-110505</v>
      </c>
      <c r="G480">
        <v>55499617</v>
      </c>
      <c r="H480" t="s">
        <v>50</v>
      </c>
      <c r="J480" t="s">
        <v>37</v>
      </c>
      <c r="K480" t="s">
        <v>26</v>
      </c>
      <c r="L480">
        <v>0</v>
      </c>
      <c r="N480" t="s">
        <v>51</v>
      </c>
      <c r="O480" t="s">
        <v>28</v>
      </c>
      <c r="Y480" t="s">
        <v>98</v>
      </c>
    </row>
    <row r="481" spans="1:26" x14ac:dyDescent="0.2">
      <c r="A481">
        <v>479</v>
      </c>
      <c r="B481">
        <v>480</v>
      </c>
      <c r="C481" s="1">
        <v>44481.862453703703</v>
      </c>
      <c r="D481">
        <v>417000</v>
      </c>
      <c r="E481">
        <v>0</v>
      </c>
      <c r="F481">
        <f t="shared" si="7"/>
        <v>417000</v>
      </c>
      <c r="G481">
        <v>55389112</v>
      </c>
      <c r="H481" t="s">
        <v>73</v>
      </c>
      <c r="I481" t="s">
        <v>472</v>
      </c>
      <c r="K481" t="s">
        <v>31</v>
      </c>
      <c r="L481">
        <v>0</v>
      </c>
      <c r="O481">
        <v>7503425197348</v>
      </c>
      <c r="P481">
        <v>355</v>
      </c>
      <c r="Q481" s="1">
        <v>44481.862453703703</v>
      </c>
      <c r="R481">
        <v>417000</v>
      </c>
      <c r="S481" t="s">
        <v>48</v>
      </c>
      <c r="T481" t="s">
        <v>472</v>
      </c>
      <c r="U481" t="s">
        <v>87</v>
      </c>
      <c r="V481" t="s">
        <v>73</v>
      </c>
      <c r="W481" t="s">
        <v>73</v>
      </c>
      <c r="X481" t="s">
        <v>330</v>
      </c>
      <c r="Y481" t="s">
        <v>336</v>
      </c>
      <c r="Z481">
        <v>7503425197348</v>
      </c>
    </row>
    <row r="482" spans="1:26" hidden="1" x14ac:dyDescent="0.2">
      <c r="A482">
        <v>480</v>
      </c>
      <c r="B482">
        <v>481</v>
      </c>
      <c r="C482" s="1">
        <v>44481.760694444441</v>
      </c>
      <c r="D482">
        <v>639000</v>
      </c>
      <c r="E482">
        <v>0</v>
      </c>
      <c r="F482">
        <f t="shared" si="7"/>
        <v>639000</v>
      </c>
      <c r="G482">
        <v>55806112</v>
      </c>
      <c r="H482" t="s">
        <v>88</v>
      </c>
      <c r="K482" t="s">
        <v>60</v>
      </c>
      <c r="L482">
        <v>0</v>
      </c>
      <c r="O482" t="s">
        <v>28</v>
      </c>
      <c r="Y482" t="s">
        <v>373</v>
      </c>
    </row>
    <row r="483" spans="1:26" hidden="1" x14ac:dyDescent="0.2">
      <c r="A483">
        <v>481</v>
      </c>
      <c r="B483">
        <v>482</v>
      </c>
      <c r="C483" s="1">
        <v>44481.758530092593</v>
      </c>
      <c r="D483">
        <v>732240</v>
      </c>
      <c r="E483">
        <v>0</v>
      </c>
      <c r="F483">
        <f t="shared" si="7"/>
        <v>732240</v>
      </c>
      <c r="G483">
        <v>56445112</v>
      </c>
      <c r="H483" t="s">
        <v>89</v>
      </c>
      <c r="K483" t="s">
        <v>60</v>
      </c>
      <c r="L483">
        <v>0</v>
      </c>
      <c r="O483" t="s">
        <v>28</v>
      </c>
      <c r="Y483" t="s">
        <v>373</v>
      </c>
    </row>
    <row r="484" spans="1:26" x14ac:dyDescent="0.2">
      <c r="A484">
        <v>482</v>
      </c>
      <c r="B484">
        <v>483</v>
      </c>
      <c r="C484" s="1">
        <v>44481.611990740741</v>
      </c>
      <c r="D484">
        <v>0</v>
      </c>
      <c r="E484">
        <v>210240</v>
      </c>
      <c r="F484">
        <f t="shared" si="7"/>
        <v>-210240</v>
      </c>
      <c r="G484">
        <v>57177352</v>
      </c>
      <c r="H484" t="s">
        <v>24</v>
      </c>
      <c r="J484" t="s">
        <v>25</v>
      </c>
      <c r="K484" t="s">
        <v>26</v>
      </c>
      <c r="L484">
        <v>0</v>
      </c>
      <c r="N484" t="s">
        <v>27</v>
      </c>
      <c r="O484" t="s">
        <v>28</v>
      </c>
      <c r="Y484" t="s">
        <v>98</v>
      </c>
    </row>
    <row r="485" spans="1:26" x14ac:dyDescent="0.2">
      <c r="A485">
        <v>483</v>
      </c>
      <c r="B485">
        <v>484</v>
      </c>
      <c r="C485" s="1">
        <v>44480.969780092593</v>
      </c>
      <c r="D485">
        <v>94500</v>
      </c>
      <c r="E485">
        <v>0</v>
      </c>
      <c r="F485">
        <f t="shared" si="7"/>
        <v>94500</v>
      </c>
      <c r="G485">
        <v>56967112</v>
      </c>
      <c r="H485" t="s">
        <v>52</v>
      </c>
      <c r="I485" t="s">
        <v>473</v>
      </c>
      <c r="K485" t="s">
        <v>31</v>
      </c>
      <c r="L485">
        <v>0</v>
      </c>
      <c r="O485">
        <v>7503232997577</v>
      </c>
      <c r="P485">
        <v>356</v>
      </c>
      <c r="Q485" s="1">
        <v>44480.969780092593</v>
      </c>
      <c r="R485">
        <v>94500</v>
      </c>
      <c r="S485" t="s">
        <v>48</v>
      </c>
      <c r="T485" t="s">
        <v>473</v>
      </c>
      <c r="U485" t="s">
        <v>474</v>
      </c>
      <c r="V485" t="s">
        <v>52</v>
      </c>
      <c r="W485" t="s">
        <v>52</v>
      </c>
      <c r="X485" t="s">
        <v>330</v>
      </c>
      <c r="Y485" t="s">
        <v>336</v>
      </c>
      <c r="Z485">
        <v>7503232997577</v>
      </c>
    </row>
    <row r="486" spans="1:26" x14ac:dyDescent="0.2">
      <c r="A486">
        <v>484</v>
      </c>
      <c r="B486">
        <v>485</v>
      </c>
      <c r="C486" s="1">
        <v>44480.949837962966</v>
      </c>
      <c r="D486">
        <v>66000</v>
      </c>
      <c r="E486">
        <v>0</v>
      </c>
      <c r="F486">
        <f t="shared" si="7"/>
        <v>66000</v>
      </c>
      <c r="G486">
        <v>57061612</v>
      </c>
      <c r="H486" t="s">
        <v>312</v>
      </c>
      <c r="I486" t="s">
        <v>475</v>
      </c>
      <c r="K486" t="s">
        <v>31</v>
      </c>
      <c r="L486">
        <v>0</v>
      </c>
      <c r="O486">
        <v>48003092597892</v>
      </c>
      <c r="P486">
        <v>357</v>
      </c>
      <c r="Q486" s="1">
        <v>44480.949837962966</v>
      </c>
      <c r="R486">
        <v>66000</v>
      </c>
      <c r="S486" t="s">
        <v>48</v>
      </c>
      <c r="T486" t="s">
        <v>475</v>
      </c>
      <c r="U486" t="s">
        <v>87</v>
      </c>
      <c r="V486" t="s">
        <v>312</v>
      </c>
      <c r="W486" t="s">
        <v>312</v>
      </c>
      <c r="X486" t="s">
        <v>330</v>
      </c>
      <c r="Y486" t="s">
        <v>336</v>
      </c>
      <c r="Z486">
        <v>48003092597892</v>
      </c>
    </row>
    <row r="487" spans="1:26" x14ac:dyDescent="0.2">
      <c r="A487">
        <v>485</v>
      </c>
      <c r="B487">
        <v>486</v>
      </c>
      <c r="C487" s="1">
        <v>44480.948912037034</v>
      </c>
      <c r="D487">
        <v>65150</v>
      </c>
      <c r="E487">
        <v>0</v>
      </c>
      <c r="F487">
        <f t="shared" si="7"/>
        <v>65150</v>
      </c>
      <c r="G487">
        <v>57127612</v>
      </c>
      <c r="H487" t="s">
        <v>308</v>
      </c>
      <c r="I487" t="s">
        <v>476</v>
      </c>
      <c r="K487" t="s">
        <v>31</v>
      </c>
      <c r="L487">
        <v>0</v>
      </c>
      <c r="O487">
        <v>5000788697563</v>
      </c>
      <c r="P487">
        <v>358</v>
      </c>
      <c r="Q487" s="1">
        <v>44480.948912037034</v>
      </c>
      <c r="R487">
        <v>65150</v>
      </c>
      <c r="S487" t="s">
        <v>48</v>
      </c>
      <c r="T487" t="s">
        <v>476</v>
      </c>
      <c r="U487" t="s">
        <v>87</v>
      </c>
      <c r="V487" t="s">
        <v>308</v>
      </c>
      <c r="W487" t="s">
        <v>308</v>
      </c>
      <c r="X487" t="s">
        <v>330</v>
      </c>
      <c r="Y487" t="s">
        <v>336</v>
      </c>
      <c r="Z487">
        <v>5000788697563</v>
      </c>
    </row>
    <row r="488" spans="1:26" x14ac:dyDescent="0.2">
      <c r="A488">
        <v>486</v>
      </c>
      <c r="B488">
        <v>487</v>
      </c>
      <c r="C488" s="1">
        <v>44477.840567129628</v>
      </c>
      <c r="D488">
        <v>74700</v>
      </c>
      <c r="E488">
        <v>0</v>
      </c>
      <c r="F488">
        <f t="shared" si="7"/>
        <v>74700</v>
      </c>
      <c r="G488">
        <v>57192762</v>
      </c>
      <c r="H488" t="s">
        <v>292</v>
      </c>
      <c r="I488">
        <v>3020335620861</v>
      </c>
      <c r="J488" t="s">
        <v>41</v>
      </c>
      <c r="K488" t="s">
        <v>31</v>
      </c>
      <c r="L488">
        <v>0</v>
      </c>
      <c r="N488" t="s">
        <v>477</v>
      </c>
      <c r="O488">
        <v>3020335620861</v>
      </c>
      <c r="P488">
        <v>359</v>
      </c>
      <c r="Q488" s="1">
        <v>44477.840567129628</v>
      </c>
      <c r="R488">
        <v>74700</v>
      </c>
      <c r="S488" t="s">
        <v>41</v>
      </c>
      <c r="T488">
        <v>3020335620861</v>
      </c>
      <c r="U488" t="s">
        <v>36</v>
      </c>
      <c r="V488" t="s">
        <v>292</v>
      </c>
      <c r="W488" t="s">
        <v>477</v>
      </c>
      <c r="X488" t="s">
        <v>330</v>
      </c>
      <c r="Y488" t="s">
        <v>331</v>
      </c>
      <c r="Z488">
        <v>3020335620861</v>
      </c>
    </row>
    <row r="489" spans="1:26" x14ac:dyDescent="0.2">
      <c r="A489">
        <v>487</v>
      </c>
      <c r="B489">
        <v>488</v>
      </c>
      <c r="C489" s="1">
        <v>44477.802824074075</v>
      </c>
      <c r="D489">
        <v>125235</v>
      </c>
      <c r="E489">
        <v>0</v>
      </c>
      <c r="F489">
        <f t="shared" si="7"/>
        <v>125235</v>
      </c>
      <c r="G489">
        <v>57267462</v>
      </c>
      <c r="H489" t="s">
        <v>290</v>
      </c>
      <c r="I489" t="s">
        <v>328</v>
      </c>
      <c r="J489" t="s">
        <v>48</v>
      </c>
      <c r="K489" t="s">
        <v>31</v>
      </c>
      <c r="L489">
        <v>0</v>
      </c>
      <c r="N489" t="s">
        <v>329</v>
      </c>
      <c r="O489">
        <v>56101862101031</v>
      </c>
      <c r="P489">
        <v>1</v>
      </c>
      <c r="Q489" s="1">
        <v>44525.720231481479</v>
      </c>
      <c r="R489">
        <v>109000</v>
      </c>
      <c r="S489" t="s">
        <v>48</v>
      </c>
      <c r="T489" t="s">
        <v>328</v>
      </c>
      <c r="U489" t="s">
        <v>36</v>
      </c>
      <c r="V489" t="s">
        <v>100</v>
      </c>
      <c r="W489" t="s">
        <v>329</v>
      </c>
      <c r="X489" t="s">
        <v>330</v>
      </c>
      <c r="Y489" t="s">
        <v>331</v>
      </c>
      <c r="Z489">
        <v>56101862101031</v>
      </c>
    </row>
    <row r="490" spans="1:26" x14ac:dyDescent="0.2">
      <c r="A490">
        <v>488</v>
      </c>
      <c r="B490">
        <v>489</v>
      </c>
      <c r="C490" s="1">
        <v>44477.559108796297</v>
      </c>
      <c r="D490">
        <v>0</v>
      </c>
      <c r="E490">
        <v>308840</v>
      </c>
      <c r="F490">
        <f t="shared" si="7"/>
        <v>-308840</v>
      </c>
      <c r="G490">
        <v>57392697</v>
      </c>
      <c r="H490" t="s">
        <v>24</v>
      </c>
      <c r="J490" t="s">
        <v>25</v>
      </c>
      <c r="K490" t="s">
        <v>26</v>
      </c>
      <c r="L490">
        <v>0</v>
      </c>
      <c r="N490" t="s">
        <v>27</v>
      </c>
      <c r="O490" t="s">
        <v>28</v>
      </c>
      <c r="Y490" t="s">
        <v>98</v>
      </c>
    </row>
    <row r="491" spans="1:26" x14ac:dyDescent="0.2">
      <c r="A491">
        <v>489</v>
      </c>
      <c r="B491">
        <v>490</v>
      </c>
      <c r="C491" s="1">
        <v>44477.439467592594</v>
      </c>
      <c r="D491">
        <v>0</v>
      </c>
      <c r="E491">
        <v>5739</v>
      </c>
      <c r="F491">
        <f t="shared" si="7"/>
        <v>-5739</v>
      </c>
      <c r="G491">
        <v>57083857</v>
      </c>
      <c r="H491" t="s">
        <v>50</v>
      </c>
      <c r="J491" t="s">
        <v>37</v>
      </c>
      <c r="K491" t="s">
        <v>26</v>
      </c>
      <c r="L491">
        <v>0</v>
      </c>
      <c r="N491" t="s">
        <v>51</v>
      </c>
      <c r="O491" t="s">
        <v>28</v>
      </c>
      <c r="Y491" t="s">
        <v>98</v>
      </c>
    </row>
    <row r="492" spans="1:26" x14ac:dyDescent="0.2">
      <c r="A492">
        <v>490</v>
      </c>
      <c r="B492">
        <v>491</v>
      </c>
      <c r="C492" s="1">
        <v>44476.594236111108</v>
      </c>
      <c r="D492">
        <v>183200</v>
      </c>
      <c r="E492">
        <v>0</v>
      </c>
      <c r="F492">
        <f t="shared" si="7"/>
        <v>183200</v>
      </c>
      <c r="G492">
        <v>57078118</v>
      </c>
      <c r="H492" t="s">
        <v>66</v>
      </c>
      <c r="I492" t="s">
        <v>478</v>
      </c>
      <c r="K492" t="s">
        <v>31</v>
      </c>
      <c r="L492">
        <v>0</v>
      </c>
      <c r="O492">
        <v>48004410097066</v>
      </c>
      <c r="P492">
        <v>361</v>
      </c>
      <c r="Q492" s="1">
        <v>44476.594236111108</v>
      </c>
      <c r="R492">
        <v>183200</v>
      </c>
      <c r="S492" t="s">
        <v>48</v>
      </c>
      <c r="T492" t="s">
        <v>478</v>
      </c>
      <c r="U492" t="s">
        <v>325</v>
      </c>
      <c r="V492" t="s">
        <v>66</v>
      </c>
      <c r="W492" t="s">
        <v>66</v>
      </c>
      <c r="X492" t="s">
        <v>330</v>
      </c>
      <c r="Y492" t="s">
        <v>336</v>
      </c>
      <c r="Z492">
        <v>48004410097066</v>
      </c>
    </row>
    <row r="493" spans="1:26" x14ac:dyDescent="0.2">
      <c r="A493">
        <v>491</v>
      </c>
      <c r="B493">
        <v>492</v>
      </c>
      <c r="C493" s="1">
        <v>44476.583472222221</v>
      </c>
      <c r="D493">
        <v>134700</v>
      </c>
      <c r="E493">
        <v>0</v>
      </c>
      <c r="F493">
        <f t="shared" si="7"/>
        <v>134700</v>
      </c>
      <c r="G493">
        <v>57261318</v>
      </c>
      <c r="H493" t="s">
        <v>292</v>
      </c>
      <c r="I493">
        <v>3020335620861</v>
      </c>
      <c r="J493" t="s">
        <v>41</v>
      </c>
      <c r="K493" t="s">
        <v>31</v>
      </c>
      <c r="L493">
        <v>0</v>
      </c>
      <c r="N493" t="s">
        <v>477</v>
      </c>
      <c r="O493">
        <v>3020335620861</v>
      </c>
      <c r="P493">
        <v>359</v>
      </c>
      <c r="Q493" s="1">
        <v>44477.840567129628</v>
      </c>
      <c r="R493">
        <v>74700</v>
      </c>
      <c r="S493" t="s">
        <v>41</v>
      </c>
      <c r="T493">
        <v>3020335620861</v>
      </c>
      <c r="U493" t="s">
        <v>36</v>
      </c>
      <c r="V493" t="s">
        <v>292</v>
      </c>
      <c r="W493" t="s">
        <v>477</v>
      </c>
      <c r="X493" t="s">
        <v>330</v>
      </c>
      <c r="Y493" t="s">
        <v>331</v>
      </c>
      <c r="Z493">
        <v>3020335620861</v>
      </c>
    </row>
    <row r="494" spans="1:26" x14ac:dyDescent="0.2">
      <c r="A494">
        <v>492</v>
      </c>
      <c r="B494">
        <v>493</v>
      </c>
      <c r="C494" s="1">
        <v>44476.567361111112</v>
      </c>
      <c r="D494">
        <v>0</v>
      </c>
      <c r="E494">
        <v>680116</v>
      </c>
      <c r="F494">
        <f t="shared" si="7"/>
        <v>-680116</v>
      </c>
      <c r="G494">
        <v>57396018</v>
      </c>
      <c r="H494" t="s">
        <v>24</v>
      </c>
      <c r="J494" t="s">
        <v>25</v>
      </c>
      <c r="K494" t="s">
        <v>26</v>
      </c>
      <c r="L494">
        <v>0</v>
      </c>
      <c r="N494" t="s">
        <v>27</v>
      </c>
      <c r="O494" t="s">
        <v>28</v>
      </c>
      <c r="Y494" t="s">
        <v>98</v>
      </c>
    </row>
    <row r="495" spans="1:26" x14ac:dyDescent="0.2">
      <c r="A495">
        <v>493</v>
      </c>
      <c r="B495">
        <v>494</v>
      </c>
      <c r="C495" s="1">
        <v>44476.438055555554</v>
      </c>
      <c r="D495">
        <v>0</v>
      </c>
      <c r="E495">
        <v>171585</v>
      </c>
      <c r="F495">
        <f t="shared" si="7"/>
        <v>-171585</v>
      </c>
      <c r="G495">
        <v>56715902</v>
      </c>
      <c r="H495" t="s">
        <v>50</v>
      </c>
      <c r="J495" t="s">
        <v>37</v>
      </c>
      <c r="K495" t="s">
        <v>26</v>
      </c>
      <c r="L495">
        <v>0</v>
      </c>
      <c r="N495" t="s">
        <v>51</v>
      </c>
      <c r="O495" t="s">
        <v>28</v>
      </c>
      <c r="Y495" t="s">
        <v>98</v>
      </c>
    </row>
    <row r="496" spans="1:26" x14ac:dyDescent="0.2">
      <c r="A496">
        <v>494</v>
      </c>
      <c r="B496">
        <v>495</v>
      </c>
      <c r="C496" s="1">
        <v>44475.761157407411</v>
      </c>
      <c r="D496">
        <v>85800</v>
      </c>
      <c r="E496">
        <v>0</v>
      </c>
      <c r="F496">
        <f t="shared" si="7"/>
        <v>85800</v>
      </c>
      <c r="G496">
        <v>56544317</v>
      </c>
      <c r="H496" t="s">
        <v>290</v>
      </c>
      <c r="I496" t="s">
        <v>328</v>
      </c>
      <c r="J496" t="s">
        <v>48</v>
      </c>
      <c r="K496" t="s">
        <v>31</v>
      </c>
      <c r="L496">
        <v>0</v>
      </c>
      <c r="N496" t="s">
        <v>329</v>
      </c>
      <c r="O496">
        <v>56101862101031</v>
      </c>
      <c r="P496">
        <v>1</v>
      </c>
      <c r="Q496" s="1">
        <v>44525.720231481479</v>
      </c>
      <c r="R496">
        <v>109000</v>
      </c>
      <c r="S496" t="s">
        <v>48</v>
      </c>
      <c r="T496" t="s">
        <v>328</v>
      </c>
      <c r="U496" t="s">
        <v>36</v>
      </c>
      <c r="V496" t="s">
        <v>100</v>
      </c>
      <c r="W496" t="s">
        <v>329</v>
      </c>
      <c r="X496" t="s">
        <v>330</v>
      </c>
      <c r="Y496" t="s">
        <v>331</v>
      </c>
      <c r="Z496">
        <v>56101862101031</v>
      </c>
    </row>
    <row r="497" spans="1:26" x14ac:dyDescent="0.2">
      <c r="A497">
        <v>495</v>
      </c>
      <c r="B497">
        <v>496</v>
      </c>
      <c r="C497" s="1">
        <v>44475.546168981484</v>
      </c>
      <c r="D497">
        <v>0</v>
      </c>
      <c r="E497">
        <v>1002830</v>
      </c>
      <c r="F497">
        <f t="shared" si="7"/>
        <v>-1002830</v>
      </c>
      <c r="G497">
        <v>56630117</v>
      </c>
      <c r="H497" t="s">
        <v>24</v>
      </c>
      <c r="J497" t="s">
        <v>25</v>
      </c>
      <c r="K497" t="s">
        <v>26</v>
      </c>
      <c r="L497">
        <v>0</v>
      </c>
      <c r="N497" t="s">
        <v>27</v>
      </c>
      <c r="O497" t="s">
        <v>28</v>
      </c>
      <c r="Y497" t="s">
        <v>98</v>
      </c>
    </row>
    <row r="498" spans="1:26" x14ac:dyDescent="0.2">
      <c r="A498">
        <v>496</v>
      </c>
      <c r="B498">
        <v>497</v>
      </c>
      <c r="C498" s="1">
        <v>44475.438634259262</v>
      </c>
      <c r="D498">
        <v>0</v>
      </c>
      <c r="E498">
        <v>455937</v>
      </c>
      <c r="F498">
        <f t="shared" si="7"/>
        <v>-455937</v>
      </c>
      <c r="G498">
        <v>55627287</v>
      </c>
      <c r="H498" t="s">
        <v>50</v>
      </c>
      <c r="J498" t="s">
        <v>37</v>
      </c>
      <c r="K498" t="s">
        <v>26</v>
      </c>
      <c r="L498">
        <v>0</v>
      </c>
      <c r="N498" t="s">
        <v>51</v>
      </c>
      <c r="O498" t="s">
        <v>28</v>
      </c>
      <c r="Y498" t="s">
        <v>98</v>
      </c>
    </row>
    <row r="499" spans="1:26" hidden="1" x14ac:dyDescent="0.2">
      <c r="A499">
        <v>497</v>
      </c>
      <c r="B499">
        <v>498</v>
      </c>
      <c r="C499" s="1">
        <v>44474.757013888891</v>
      </c>
      <c r="D499">
        <v>165000</v>
      </c>
      <c r="E499">
        <v>0</v>
      </c>
      <c r="F499">
        <f t="shared" si="7"/>
        <v>165000</v>
      </c>
      <c r="G499">
        <v>55171350</v>
      </c>
      <c r="H499" t="s">
        <v>76</v>
      </c>
      <c r="K499" t="s">
        <v>60</v>
      </c>
      <c r="L499">
        <v>0</v>
      </c>
      <c r="O499" t="s">
        <v>28</v>
      </c>
      <c r="Y499" t="s">
        <v>399</v>
      </c>
    </row>
    <row r="500" spans="1:26" x14ac:dyDescent="0.2">
      <c r="A500">
        <v>498</v>
      </c>
      <c r="B500">
        <v>499</v>
      </c>
      <c r="C500" s="1">
        <v>44474.553611111114</v>
      </c>
      <c r="D500">
        <v>0</v>
      </c>
      <c r="E500">
        <v>134549</v>
      </c>
      <c r="F500">
        <f t="shared" si="7"/>
        <v>-134549</v>
      </c>
      <c r="G500">
        <v>55336350</v>
      </c>
      <c r="H500" t="s">
        <v>24</v>
      </c>
      <c r="J500" t="s">
        <v>25</v>
      </c>
      <c r="K500" t="s">
        <v>26</v>
      </c>
      <c r="L500">
        <v>0</v>
      </c>
      <c r="N500" t="s">
        <v>27</v>
      </c>
      <c r="O500" t="s">
        <v>28</v>
      </c>
      <c r="Y500" t="s">
        <v>98</v>
      </c>
    </row>
    <row r="501" spans="1:26" x14ac:dyDescent="0.2">
      <c r="A501">
        <v>499</v>
      </c>
      <c r="B501">
        <v>500</v>
      </c>
      <c r="C501" s="1">
        <v>44474.438506944447</v>
      </c>
      <c r="D501">
        <v>0</v>
      </c>
      <c r="E501">
        <v>133497</v>
      </c>
      <c r="F501">
        <f t="shared" si="7"/>
        <v>-133497</v>
      </c>
      <c r="G501">
        <v>55201801</v>
      </c>
      <c r="H501" t="s">
        <v>50</v>
      </c>
      <c r="J501" t="s">
        <v>37</v>
      </c>
      <c r="K501" t="s">
        <v>26</v>
      </c>
      <c r="L501">
        <v>0</v>
      </c>
      <c r="N501" t="s">
        <v>51</v>
      </c>
      <c r="O501" t="s">
        <v>28</v>
      </c>
      <c r="Y501" t="s">
        <v>98</v>
      </c>
    </row>
    <row r="502" spans="1:26" x14ac:dyDescent="0.2">
      <c r="A502">
        <v>500</v>
      </c>
      <c r="B502">
        <v>501</v>
      </c>
      <c r="C502" s="1">
        <v>44473.748067129629</v>
      </c>
      <c r="D502">
        <v>199900</v>
      </c>
      <c r="E502">
        <v>0</v>
      </c>
      <c r="F502">
        <f t="shared" si="7"/>
        <v>199900</v>
      </c>
      <c r="G502">
        <v>55068304</v>
      </c>
      <c r="H502" t="s">
        <v>286</v>
      </c>
      <c r="I502">
        <v>23270104151904</v>
      </c>
      <c r="J502" t="s">
        <v>30</v>
      </c>
      <c r="K502" t="s">
        <v>31</v>
      </c>
      <c r="L502">
        <v>0</v>
      </c>
      <c r="N502" t="s">
        <v>318</v>
      </c>
      <c r="O502">
        <v>23270104151904</v>
      </c>
      <c r="P502">
        <v>188</v>
      </c>
      <c r="Q502" s="1">
        <v>44502.808645833335</v>
      </c>
      <c r="R502">
        <v>580500</v>
      </c>
      <c r="S502" t="s">
        <v>30</v>
      </c>
      <c r="T502">
        <v>23270104151904</v>
      </c>
      <c r="U502" t="s">
        <v>36</v>
      </c>
      <c r="V502" t="s">
        <v>278</v>
      </c>
      <c r="W502" t="s">
        <v>318</v>
      </c>
      <c r="X502" t="s">
        <v>330</v>
      </c>
      <c r="Y502" t="s">
        <v>331</v>
      </c>
      <c r="Z502">
        <v>23270104151904</v>
      </c>
    </row>
    <row r="503" spans="1:26" hidden="1" x14ac:dyDescent="0.2">
      <c r="A503">
        <v>501</v>
      </c>
      <c r="B503">
        <v>502</v>
      </c>
      <c r="C503" s="1">
        <v>44471.692060185182</v>
      </c>
      <c r="D503">
        <v>132000</v>
      </c>
      <c r="E503">
        <v>0</v>
      </c>
      <c r="F503">
        <f t="shared" si="7"/>
        <v>132000</v>
      </c>
      <c r="G503">
        <v>55268204</v>
      </c>
      <c r="H503" t="s">
        <v>90</v>
      </c>
      <c r="I503">
        <v>104798002009</v>
      </c>
      <c r="J503" t="s">
        <v>41</v>
      </c>
      <c r="K503" t="s">
        <v>31</v>
      </c>
      <c r="L503">
        <v>0</v>
      </c>
      <c r="N503" t="s">
        <v>91</v>
      </c>
      <c r="O503">
        <v>104798002009</v>
      </c>
      <c r="Y503" t="s">
        <v>349</v>
      </c>
    </row>
    <row r="504" spans="1:26" hidden="1" x14ac:dyDescent="0.2">
      <c r="A504">
        <v>502</v>
      </c>
      <c r="B504">
        <v>503</v>
      </c>
      <c r="C504" s="1">
        <v>44471.247233796297</v>
      </c>
      <c r="D504">
        <v>160</v>
      </c>
      <c r="E504">
        <v>0</v>
      </c>
      <c r="F504">
        <f t="shared" si="7"/>
        <v>160</v>
      </c>
      <c r="G504">
        <v>55400204</v>
      </c>
      <c r="H504" t="s">
        <v>79</v>
      </c>
      <c r="I504">
        <v>4198030667059960</v>
      </c>
      <c r="K504" t="s">
        <v>80</v>
      </c>
      <c r="L504">
        <v>0</v>
      </c>
      <c r="O504">
        <v>4198030667059960</v>
      </c>
      <c r="Y504" t="s">
        <v>416</v>
      </c>
    </row>
    <row r="505" spans="1:26" x14ac:dyDescent="0.2">
      <c r="A505">
        <v>503</v>
      </c>
      <c r="B505">
        <v>504</v>
      </c>
      <c r="C505" s="1">
        <v>44470.585497685184</v>
      </c>
      <c r="D505">
        <v>0</v>
      </c>
      <c r="E505">
        <v>822293</v>
      </c>
      <c r="F505">
        <f t="shared" si="7"/>
        <v>-822293</v>
      </c>
      <c r="G505">
        <v>55400364</v>
      </c>
      <c r="H505" t="s">
        <v>24</v>
      </c>
      <c r="J505" t="s">
        <v>25</v>
      </c>
      <c r="K505" t="s">
        <v>26</v>
      </c>
      <c r="L505">
        <v>0</v>
      </c>
      <c r="N505" t="s">
        <v>27</v>
      </c>
      <c r="O505" t="s">
        <v>28</v>
      </c>
      <c r="Y505" t="s">
        <v>98</v>
      </c>
    </row>
    <row r="506" spans="1:26" x14ac:dyDescent="0.2">
      <c r="A506">
        <v>504</v>
      </c>
      <c r="B506">
        <v>505</v>
      </c>
      <c r="C506" s="1">
        <v>44470.438564814816</v>
      </c>
      <c r="D506">
        <v>0</v>
      </c>
      <c r="E506">
        <v>830904</v>
      </c>
      <c r="F506">
        <f t="shared" si="7"/>
        <v>-830904</v>
      </c>
      <c r="G506">
        <v>54578071</v>
      </c>
      <c r="H506" t="s">
        <v>50</v>
      </c>
      <c r="J506" t="s">
        <v>37</v>
      </c>
      <c r="K506" t="s">
        <v>26</v>
      </c>
      <c r="L506">
        <v>0</v>
      </c>
      <c r="N506" t="s">
        <v>51</v>
      </c>
      <c r="O506" t="s">
        <v>28</v>
      </c>
      <c r="Y506" t="s">
        <v>98</v>
      </c>
    </row>
    <row r="507" spans="1:26" hidden="1" x14ac:dyDescent="0.2">
      <c r="A507">
        <v>505</v>
      </c>
      <c r="B507">
        <v>506</v>
      </c>
      <c r="C507" s="1">
        <v>44470.396631944444</v>
      </c>
      <c r="D507">
        <v>4950</v>
      </c>
      <c r="E507">
        <v>0</v>
      </c>
      <c r="F507">
        <f t="shared" si="7"/>
        <v>4950</v>
      </c>
      <c r="G507">
        <v>53747167</v>
      </c>
      <c r="H507" t="s">
        <v>92</v>
      </c>
      <c r="I507">
        <v>6210068008642940</v>
      </c>
      <c r="K507" t="s">
        <v>80</v>
      </c>
      <c r="L507">
        <v>0</v>
      </c>
      <c r="O507">
        <v>6210068008642940</v>
      </c>
      <c r="Y507" t="s">
        <v>416</v>
      </c>
    </row>
    <row r="508" spans="1:26" x14ac:dyDescent="0.2">
      <c r="A508">
        <v>506</v>
      </c>
      <c r="B508">
        <v>507</v>
      </c>
      <c r="C508" s="1">
        <v>44469.743738425925</v>
      </c>
      <c r="D508">
        <v>85800</v>
      </c>
      <c r="E508">
        <v>0</v>
      </c>
      <c r="F508">
        <f t="shared" si="7"/>
        <v>85800</v>
      </c>
      <c r="G508">
        <v>53752117</v>
      </c>
      <c r="H508" t="s">
        <v>290</v>
      </c>
      <c r="I508" t="s">
        <v>328</v>
      </c>
      <c r="J508" t="s">
        <v>48</v>
      </c>
      <c r="K508" t="s">
        <v>31</v>
      </c>
      <c r="L508">
        <v>0</v>
      </c>
      <c r="N508" t="s">
        <v>329</v>
      </c>
      <c r="O508">
        <v>56101862101031</v>
      </c>
      <c r="P508">
        <v>1</v>
      </c>
      <c r="Q508" s="1">
        <v>44525.720231481479</v>
      </c>
      <c r="R508">
        <v>109000</v>
      </c>
      <c r="S508" t="s">
        <v>48</v>
      </c>
      <c r="T508" t="s">
        <v>328</v>
      </c>
      <c r="U508" t="s">
        <v>36</v>
      </c>
      <c r="V508" t="s">
        <v>100</v>
      </c>
      <c r="W508" t="s">
        <v>329</v>
      </c>
      <c r="X508" t="s">
        <v>330</v>
      </c>
      <c r="Y508" t="s">
        <v>331</v>
      </c>
      <c r="Z508">
        <v>56101862101031</v>
      </c>
    </row>
    <row r="509" spans="1:26" x14ac:dyDescent="0.2">
      <c r="A509">
        <v>507</v>
      </c>
      <c r="B509">
        <v>508</v>
      </c>
      <c r="C509" s="1">
        <v>44469.738935185182</v>
      </c>
      <c r="D509">
        <v>40900</v>
      </c>
      <c r="E509">
        <v>0</v>
      </c>
      <c r="F509">
        <f t="shared" si="7"/>
        <v>40900</v>
      </c>
      <c r="G509">
        <v>53837917</v>
      </c>
      <c r="H509" t="s">
        <v>295</v>
      </c>
      <c r="I509">
        <v>3029390482261</v>
      </c>
      <c r="J509" t="s">
        <v>41</v>
      </c>
      <c r="K509" t="s">
        <v>31</v>
      </c>
      <c r="L509">
        <v>0</v>
      </c>
      <c r="N509" t="s">
        <v>479</v>
      </c>
      <c r="O509">
        <v>3029390482261</v>
      </c>
      <c r="P509">
        <v>367</v>
      </c>
      <c r="Q509" s="1">
        <v>44469.738935185182</v>
      </c>
      <c r="R509">
        <v>40900</v>
      </c>
      <c r="S509" t="s">
        <v>41</v>
      </c>
      <c r="T509">
        <v>3029390482261</v>
      </c>
      <c r="U509" t="s">
        <v>87</v>
      </c>
      <c r="V509" t="s">
        <v>295</v>
      </c>
      <c r="W509" t="s">
        <v>479</v>
      </c>
      <c r="X509" t="s">
        <v>330</v>
      </c>
      <c r="Y509" t="s">
        <v>331</v>
      </c>
      <c r="Z509">
        <v>3029390482261</v>
      </c>
    </row>
    <row r="510" spans="1:26" x14ac:dyDescent="0.2">
      <c r="A510">
        <v>508</v>
      </c>
      <c r="B510">
        <v>509</v>
      </c>
      <c r="C510" s="1">
        <v>44469.556898148148</v>
      </c>
      <c r="D510">
        <v>0</v>
      </c>
      <c r="E510">
        <v>293892</v>
      </c>
      <c r="F510">
        <f t="shared" si="7"/>
        <v>-293892</v>
      </c>
      <c r="G510">
        <v>53878817</v>
      </c>
      <c r="H510" t="s">
        <v>24</v>
      </c>
      <c r="J510" t="s">
        <v>25</v>
      </c>
      <c r="K510" t="s">
        <v>26</v>
      </c>
      <c r="L510">
        <v>0</v>
      </c>
      <c r="N510" t="s">
        <v>27</v>
      </c>
      <c r="O510" t="s">
        <v>28</v>
      </c>
      <c r="Y510" t="s">
        <v>98</v>
      </c>
    </row>
    <row r="511" spans="1:26" hidden="1" x14ac:dyDescent="0.2">
      <c r="A511">
        <v>509</v>
      </c>
      <c r="B511">
        <v>510</v>
      </c>
      <c r="C511" s="1">
        <v>44469.482719907406</v>
      </c>
      <c r="D511">
        <v>21320</v>
      </c>
      <c r="E511">
        <v>0</v>
      </c>
      <c r="F511">
        <f t="shared" si="7"/>
        <v>21320</v>
      </c>
      <c r="G511">
        <v>53584925</v>
      </c>
      <c r="H511" t="s">
        <v>214</v>
      </c>
      <c r="I511" t="s">
        <v>480</v>
      </c>
      <c r="K511" t="s">
        <v>35</v>
      </c>
      <c r="L511">
        <v>0</v>
      </c>
      <c r="O511">
        <v>60317711097243</v>
      </c>
      <c r="P511">
        <v>368</v>
      </c>
      <c r="Q511" s="1">
        <v>44469.482719907406</v>
      </c>
      <c r="R511">
        <v>21320</v>
      </c>
      <c r="S511" t="s">
        <v>48</v>
      </c>
      <c r="T511" t="s">
        <v>480</v>
      </c>
      <c r="U511" t="s">
        <v>325</v>
      </c>
      <c r="V511" t="s">
        <v>214</v>
      </c>
      <c r="W511" t="s">
        <v>382</v>
      </c>
      <c r="X511" t="s">
        <v>373</v>
      </c>
      <c r="Y511" t="s">
        <v>373</v>
      </c>
      <c r="Z511">
        <v>60317711097243</v>
      </c>
    </row>
    <row r="512" spans="1:26" hidden="1" x14ac:dyDescent="0.2">
      <c r="A512">
        <v>510</v>
      </c>
      <c r="B512">
        <v>511</v>
      </c>
      <c r="C512" s="1">
        <v>44469.481747685182</v>
      </c>
      <c r="D512">
        <v>213360</v>
      </c>
      <c r="E512">
        <v>0</v>
      </c>
      <c r="F512">
        <f t="shared" si="7"/>
        <v>213360</v>
      </c>
      <c r="G512">
        <v>53606245</v>
      </c>
      <c r="H512" t="s">
        <v>215</v>
      </c>
      <c r="I512" t="s">
        <v>481</v>
      </c>
      <c r="K512" t="s">
        <v>35</v>
      </c>
      <c r="L512">
        <v>0</v>
      </c>
      <c r="O512">
        <v>5450836193844</v>
      </c>
      <c r="P512">
        <v>369</v>
      </c>
      <c r="Q512" s="1">
        <v>44469.481747685182</v>
      </c>
      <c r="R512">
        <v>213360</v>
      </c>
      <c r="S512" t="s">
        <v>48</v>
      </c>
      <c r="T512" t="s">
        <v>481</v>
      </c>
      <c r="U512" t="s">
        <v>325</v>
      </c>
      <c r="V512" t="s">
        <v>215</v>
      </c>
      <c r="W512" t="s">
        <v>482</v>
      </c>
      <c r="X512" t="s">
        <v>373</v>
      </c>
      <c r="Y512" t="s">
        <v>373</v>
      </c>
      <c r="Z512">
        <v>5450836193844</v>
      </c>
    </row>
    <row r="513" spans="1:26" hidden="1" x14ac:dyDescent="0.2">
      <c r="A513">
        <v>511</v>
      </c>
      <c r="B513">
        <v>512</v>
      </c>
      <c r="C513" s="1">
        <v>44469.478090277778</v>
      </c>
      <c r="D513">
        <v>3630000</v>
      </c>
      <c r="E513">
        <v>0</v>
      </c>
      <c r="F513">
        <f t="shared" si="7"/>
        <v>3630000</v>
      </c>
      <c r="G513">
        <v>53819605</v>
      </c>
      <c r="H513" t="s">
        <v>281</v>
      </c>
      <c r="I513">
        <v>37391001531704</v>
      </c>
      <c r="J513" t="s">
        <v>43</v>
      </c>
      <c r="K513" t="s">
        <v>35</v>
      </c>
      <c r="L513">
        <v>0</v>
      </c>
      <c r="N513" t="s">
        <v>361</v>
      </c>
      <c r="O513">
        <v>37391001531704</v>
      </c>
      <c r="P513">
        <v>44</v>
      </c>
      <c r="Q513" s="1">
        <v>44516.721909722219</v>
      </c>
      <c r="R513">
        <v>5061467</v>
      </c>
      <c r="S513" t="s">
        <v>43</v>
      </c>
      <c r="T513">
        <v>37391001531704</v>
      </c>
      <c r="U513" t="s">
        <v>325</v>
      </c>
      <c r="V513" t="s">
        <v>361</v>
      </c>
      <c r="W513" t="s">
        <v>361</v>
      </c>
      <c r="X513" t="s">
        <v>362</v>
      </c>
      <c r="Y513" t="s">
        <v>327</v>
      </c>
      <c r="Z513">
        <v>37391001531704</v>
      </c>
    </row>
    <row r="514" spans="1:26" hidden="1" x14ac:dyDescent="0.2">
      <c r="A514">
        <v>512</v>
      </c>
      <c r="B514">
        <v>513</v>
      </c>
      <c r="C514" s="1">
        <v>44469.467511574076</v>
      </c>
      <c r="D514">
        <v>4400</v>
      </c>
      <c r="E514">
        <v>0</v>
      </c>
      <c r="F514">
        <f t="shared" si="7"/>
        <v>4400</v>
      </c>
      <c r="G514">
        <v>57449605</v>
      </c>
      <c r="H514" t="s">
        <v>78</v>
      </c>
      <c r="K514" t="s">
        <v>35</v>
      </c>
      <c r="L514">
        <v>0</v>
      </c>
      <c r="O514" t="s">
        <v>28</v>
      </c>
      <c r="Y514" t="s">
        <v>412</v>
      </c>
    </row>
    <row r="515" spans="1:26" x14ac:dyDescent="0.2">
      <c r="A515">
        <v>513</v>
      </c>
      <c r="B515">
        <v>514</v>
      </c>
      <c r="C515" s="1">
        <v>44469.438611111109</v>
      </c>
      <c r="D515">
        <v>0</v>
      </c>
      <c r="E515">
        <v>102148</v>
      </c>
      <c r="F515">
        <f t="shared" ref="F515:F563" si="8">D515-E515</f>
        <v>-102148</v>
      </c>
      <c r="G515">
        <v>57454005</v>
      </c>
      <c r="H515" t="s">
        <v>50</v>
      </c>
      <c r="J515" t="s">
        <v>37</v>
      </c>
      <c r="K515" t="s">
        <v>26</v>
      </c>
      <c r="L515">
        <v>0</v>
      </c>
      <c r="N515" t="s">
        <v>51</v>
      </c>
      <c r="O515" t="s">
        <v>28</v>
      </c>
      <c r="Y515" t="s">
        <v>98</v>
      </c>
    </row>
    <row r="516" spans="1:26" x14ac:dyDescent="0.2">
      <c r="A516">
        <v>514</v>
      </c>
      <c r="B516">
        <v>515</v>
      </c>
      <c r="C516" s="1">
        <v>44468.581770833334</v>
      </c>
      <c r="D516">
        <v>84670</v>
      </c>
      <c r="E516">
        <v>0</v>
      </c>
      <c r="F516">
        <f t="shared" si="8"/>
        <v>84670</v>
      </c>
      <c r="G516">
        <v>57351857</v>
      </c>
      <c r="H516" t="s">
        <v>300</v>
      </c>
      <c r="I516">
        <v>86860101315821</v>
      </c>
      <c r="J516" t="s">
        <v>30</v>
      </c>
      <c r="K516" t="s">
        <v>31</v>
      </c>
      <c r="L516">
        <v>0</v>
      </c>
      <c r="N516" t="s">
        <v>363</v>
      </c>
      <c r="O516">
        <v>86860101315821</v>
      </c>
      <c r="P516">
        <v>51</v>
      </c>
      <c r="Q516" s="1">
        <v>44515.628888888888</v>
      </c>
      <c r="R516">
        <v>299670</v>
      </c>
      <c r="S516" t="s">
        <v>30</v>
      </c>
      <c r="T516">
        <v>86860101315821</v>
      </c>
      <c r="U516" t="s">
        <v>36</v>
      </c>
      <c r="V516" t="s">
        <v>145</v>
      </c>
      <c r="W516" t="s">
        <v>363</v>
      </c>
      <c r="X516" t="s">
        <v>330</v>
      </c>
      <c r="Y516" t="s">
        <v>331</v>
      </c>
      <c r="Z516">
        <v>86860101315821</v>
      </c>
    </row>
    <row r="517" spans="1:26" x14ac:dyDescent="0.2">
      <c r="A517">
        <v>515</v>
      </c>
      <c r="B517">
        <v>516</v>
      </c>
      <c r="C517" s="1">
        <v>44468.459189814814</v>
      </c>
      <c r="D517">
        <v>0</v>
      </c>
      <c r="E517">
        <v>54485</v>
      </c>
      <c r="F517">
        <f t="shared" si="8"/>
        <v>-54485</v>
      </c>
      <c r="G517">
        <v>57436527</v>
      </c>
      <c r="H517" t="s">
        <v>24</v>
      </c>
      <c r="J517" t="s">
        <v>25</v>
      </c>
      <c r="K517" t="s">
        <v>26</v>
      </c>
      <c r="L517">
        <v>0</v>
      </c>
      <c r="N517" t="s">
        <v>27</v>
      </c>
      <c r="O517" t="s">
        <v>28</v>
      </c>
      <c r="Y517" t="s">
        <v>98</v>
      </c>
    </row>
    <row r="518" spans="1:26" x14ac:dyDescent="0.2">
      <c r="A518">
        <v>516</v>
      </c>
      <c r="B518">
        <v>517</v>
      </c>
      <c r="C518" s="1">
        <v>44467.784537037034</v>
      </c>
      <c r="D518">
        <v>68600</v>
      </c>
      <c r="E518">
        <v>0</v>
      </c>
      <c r="F518">
        <f t="shared" si="8"/>
        <v>68600</v>
      </c>
      <c r="G518">
        <v>57382042</v>
      </c>
      <c r="H518" t="s">
        <v>308</v>
      </c>
      <c r="I518" t="s">
        <v>483</v>
      </c>
      <c r="K518" t="s">
        <v>31</v>
      </c>
      <c r="L518">
        <v>0</v>
      </c>
      <c r="O518">
        <v>5000699997066</v>
      </c>
      <c r="P518">
        <v>372</v>
      </c>
      <c r="Q518" s="1">
        <v>44467.784537037034</v>
      </c>
      <c r="R518">
        <v>68600</v>
      </c>
      <c r="S518" t="s">
        <v>48</v>
      </c>
      <c r="T518" t="s">
        <v>483</v>
      </c>
      <c r="U518" t="s">
        <v>87</v>
      </c>
      <c r="V518" t="s">
        <v>308</v>
      </c>
      <c r="W518" t="s">
        <v>308</v>
      </c>
      <c r="X518" t="s">
        <v>330</v>
      </c>
      <c r="Y518" t="s">
        <v>336</v>
      </c>
      <c r="Z518">
        <v>5000699997066</v>
      </c>
    </row>
    <row r="519" spans="1:26" x14ac:dyDescent="0.2">
      <c r="A519">
        <v>517</v>
      </c>
      <c r="B519">
        <v>518</v>
      </c>
      <c r="C519" s="1">
        <v>44467.694768518515</v>
      </c>
      <c r="D519">
        <v>55500</v>
      </c>
      <c r="E519">
        <v>0</v>
      </c>
      <c r="F519">
        <f t="shared" si="8"/>
        <v>55500</v>
      </c>
      <c r="G519">
        <v>57450642</v>
      </c>
      <c r="H519" t="s">
        <v>300</v>
      </c>
      <c r="I519">
        <v>86860101315821</v>
      </c>
      <c r="J519" t="s">
        <v>30</v>
      </c>
      <c r="K519" t="s">
        <v>31</v>
      </c>
      <c r="L519">
        <v>0</v>
      </c>
      <c r="N519" t="s">
        <v>363</v>
      </c>
      <c r="O519">
        <v>86860101315821</v>
      </c>
      <c r="P519">
        <v>51</v>
      </c>
      <c r="Q519" s="1">
        <v>44515.628888888888</v>
      </c>
      <c r="R519">
        <v>299670</v>
      </c>
      <c r="S519" t="s">
        <v>30</v>
      </c>
      <c r="T519">
        <v>86860101315821</v>
      </c>
      <c r="U519" t="s">
        <v>36</v>
      </c>
      <c r="V519" t="s">
        <v>145</v>
      </c>
      <c r="W519" t="s">
        <v>363</v>
      </c>
      <c r="X519" t="s">
        <v>330</v>
      </c>
      <c r="Y519" t="s">
        <v>331</v>
      </c>
      <c r="Z519">
        <v>86860101315821</v>
      </c>
    </row>
    <row r="520" spans="1:26" x14ac:dyDescent="0.2">
      <c r="A520">
        <v>518</v>
      </c>
      <c r="B520">
        <v>519</v>
      </c>
      <c r="C520" s="1">
        <v>44467.587453703702</v>
      </c>
      <c r="D520">
        <v>122620</v>
      </c>
      <c r="E520">
        <v>0</v>
      </c>
      <c r="F520">
        <f t="shared" si="8"/>
        <v>122620</v>
      </c>
      <c r="G520">
        <v>57506142</v>
      </c>
      <c r="H520" t="s">
        <v>300</v>
      </c>
      <c r="I520">
        <v>86860101315821</v>
      </c>
      <c r="J520" t="s">
        <v>30</v>
      </c>
      <c r="K520" t="s">
        <v>31</v>
      </c>
      <c r="L520">
        <v>0</v>
      </c>
      <c r="N520" t="s">
        <v>363</v>
      </c>
      <c r="O520">
        <v>86860101315821</v>
      </c>
      <c r="P520">
        <v>51</v>
      </c>
      <c r="Q520" s="1">
        <v>44515.628888888888</v>
      </c>
      <c r="R520">
        <v>299670</v>
      </c>
      <c r="S520" t="s">
        <v>30</v>
      </c>
      <c r="T520">
        <v>86860101315821</v>
      </c>
      <c r="U520" t="s">
        <v>36</v>
      </c>
      <c r="V520" t="s">
        <v>145</v>
      </c>
      <c r="W520" t="s">
        <v>363</v>
      </c>
      <c r="X520" t="s">
        <v>330</v>
      </c>
      <c r="Y520" t="s">
        <v>331</v>
      </c>
      <c r="Z520">
        <v>86860101315821</v>
      </c>
    </row>
    <row r="521" spans="1:26" x14ac:dyDescent="0.2">
      <c r="A521">
        <v>519</v>
      </c>
      <c r="B521">
        <v>520</v>
      </c>
      <c r="C521" s="1">
        <v>44467.585046296299</v>
      </c>
      <c r="D521">
        <v>91930</v>
      </c>
      <c r="E521">
        <v>0</v>
      </c>
      <c r="F521">
        <f t="shared" si="8"/>
        <v>91930</v>
      </c>
      <c r="G521">
        <v>57628762</v>
      </c>
      <c r="H521" t="s">
        <v>298</v>
      </c>
      <c r="I521">
        <v>67070104242864</v>
      </c>
      <c r="J521" t="s">
        <v>30</v>
      </c>
      <c r="K521" t="s">
        <v>31</v>
      </c>
      <c r="L521">
        <v>0</v>
      </c>
      <c r="N521" t="s">
        <v>401</v>
      </c>
      <c r="O521">
        <v>67070104242864</v>
      </c>
      <c r="P521">
        <v>178</v>
      </c>
      <c r="Q521" s="1">
        <v>44502.989953703705</v>
      </c>
      <c r="R521">
        <v>97350</v>
      </c>
      <c r="S521" t="s">
        <v>30</v>
      </c>
      <c r="T521">
        <v>67070104242864</v>
      </c>
      <c r="U521" t="s">
        <v>36</v>
      </c>
      <c r="V521" t="s">
        <v>268</v>
      </c>
      <c r="W521" t="s">
        <v>401</v>
      </c>
      <c r="X521" t="s">
        <v>330</v>
      </c>
      <c r="Y521" t="s">
        <v>331</v>
      </c>
      <c r="Z521">
        <v>67070104242864</v>
      </c>
    </row>
    <row r="522" spans="1:26" x14ac:dyDescent="0.2">
      <c r="A522">
        <v>520</v>
      </c>
      <c r="B522">
        <v>521</v>
      </c>
      <c r="C522" s="1">
        <v>44467.451874999999</v>
      </c>
      <c r="D522">
        <v>0</v>
      </c>
      <c r="E522">
        <v>710871</v>
      </c>
      <c r="F522">
        <f t="shared" si="8"/>
        <v>-710871</v>
      </c>
      <c r="G522">
        <v>57720692</v>
      </c>
      <c r="H522" t="s">
        <v>24</v>
      </c>
      <c r="J522" t="s">
        <v>25</v>
      </c>
      <c r="K522" t="s">
        <v>26</v>
      </c>
      <c r="L522">
        <v>0</v>
      </c>
      <c r="N522" t="s">
        <v>27</v>
      </c>
      <c r="O522" t="s">
        <v>28</v>
      </c>
      <c r="Y522" t="s">
        <v>98</v>
      </c>
    </row>
    <row r="523" spans="1:26" x14ac:dyDescent="0.2">
      <c r="A523">
        <v>521</v>
      </c>
      <c r="B523">
        <v>522</v>
      </c>
      <c r="C523" s="1">
        <v>44466.945983796293</v>
      </c>
      <c r="D523">
        <v>68175</v>
      </c>
      <c r="E523">
        <v>0</v>
      </c>
      <c r="F523">
        <f t="shared" si="8"/>
        <v>68175</v>
      </c>
      <c r="G523">
        <v>57009821</v>
      </c>
      <c r="H523" t="s">
        <v>74</v>
      </c>
      <c r="I523">
        <v>3511141043443</v>
      </c>
      <c r="J523" t="s">
        <v>41</v>
      </c>
      <c r="K523" t="s">
        <v>31</v>
      </c>
      <c r="L523">
        <v>0</v>
      </c>
      <c r="N523" t="s">
        <v>74</v>
      </c>
      <c r="O523">
        <v>3511141043443</v>
      </c>
      <c r="P523">
        <v>62</v>
      </c>
      <c r="Q523" s="1">
        <v>44514.725115740737</v>
      </c>
      <c r="R523">
        <v>133350</v>
      </c>
      <c r="S523" t="s">
        <v>41</v>
      </c>
      <c r="T523">
        <v>3511141043443</v>
      </c>
      <c r="U523" t="s">
        <v>36</v>
      </c>
      <c r="V523" t="s">
        <v>156</v>
      </c>
      <c r="W523" t="s">
        <v>74</v>
      </c>
      <c r="X523" t="s">
        <v>330</v>
      </c>
      <c r="Y523" t="s">
        <v>331</v>
      </c>
      <c r="Z523">
        <v>3511141043443</v>
      </c>
    </row>
    <row r="524" spans="1:26" x14ac:dyDescent="0.2">
      <c r="A524">
        <v>522</v>
      </c>
      <c r="B524">
        <v>523</v>
      </c>
      <c r="C524" s="1">
        <v>44466.940763888888</v>
      </c>
      <c r="D524">
        <v>68830</v>
      </c>
      <c r="E524">
        <v>0</v>
      </c>
      <c r="F524">
        <f t="shared" si="8"/>
        <v>68830</v>
      </c>
      <c r="G524">
        <v>57077996</v>
      </c>
      <c r="H524" t="s">
        <v>62</v>
      </c>
      <c r="I524">
        <v>1002249432218</v>
      </c>
      <c r="J524" t="s">
        <v>63</v>
      </c>
      <c r="K524" t="s">
        <v>31</v>
      </c>
      <c r="L524">
        <v>0</v>
      </c>
      <c r="N524" t="s">
        <v>62</v>
      </c>
      <c r="O524">
        <v>1002249432218</v>
      </c>
      <c r="P524">
        <v>73</v>
      </c>
      <c r="Q524" s="1">
        <v>44512.594502314816</v>
      </c>
      <c r="R524">
        <v>577500</v>
      </c>
      <c r="S524" t="s">
        <v>63</v>
      </c>
      <c r="T524">
        <v>1002249432218</v>
      </c>
      <c r="U524" t="s">
        <v>36</v>
      </c>
      <c r="V524" t="s">
        <v>167</v>
      </c>
      <c r="W524" t="s">
        <v>62</v>
      </c>
      <c r="X524" t="s">
        <v>330</v>
      </c>
      <c r="Y524" t="s">
        <v>331</v>
      </c>
      <c r="Z524">
        <v>1002249432218</v>
      </c>
    </row>
    <row r="525" spans="1:26" x14ac:dyDescent="0.2">
      <c r="A525">
        <v>523</v>
      </c>
      <c r="B525">
        <v>524</v>
      </c>
      <c r="C525" s="1">
        <v>44466.789525462962</v>
      </c>
      <c r="D525">
        <v>2929856</v>
      </c>
      <c r="E525">
        <v>0</v>
      </c>
      <c r="F525">
        <f t="shared" si="8"/>
        <v>2929856</v>
      </c>
      <c r="G525">
        <v>57146826</v>
      </c>
      <c r="H525" t="s">
        <v>93</v>
      </c>
      <c r="K525" t="s">
        <v>60</v>
      </c>
      <c r="L525">
        <v>0</v>
      </c>
      <c r="O525" t="s">
        <v>28</v>
      </c>
      <c r="Y525" t="s">
        <v>342</v>
      </c>
    </row>
    <row r="526" spans="1:26" hidden="1" x14ac:dyDescent="0.2">
      <c r="A526">
        <v>524</v>
      </c>
      <c r="B526">
        <v>525</v>
      </c>
      <c r="C526" s="1">
        <v>44466.652025462965</v>
      </c>
      <c r="D526">
        <v>253000</v>
      </c>
      <c r="E526">
        <v>0</v>
      </c>
      <c r="F526">
        <f t="shared" si="8"/>
        <v>253000</v>
      </c>
      <c r="G526">
        <v>60076682</v>
      </c>
      <c r="H526" t="s">
        <v>317</v>
      </c>
      <c r="I526">
        <v>51045302100814</v>
      </c>
      <c r="J526" t="s">
        <v>484</v>
      </c>
      <c r="K526" t="s">
        <v>31</v>
      </c>
      <c r="L526">
        <v>0</v>
      </c>
      <c r="N526" t="s">
        <v>485</v>
      </c>
      <c r="O526">
        <v>51045302100814</v>
      </c>
      <c r="P526">
        <v>378</v>
      </c>
      <c r="Q526" s="1">
        <v>44466.652048611111</v>
      </c>
      <c r="R526">
        <v>253000</v>
      </c>
      <c r="S526" t="s">
        <v>484</v>
      </c>
      <c r="T526">
        <v>51045302100814</v>
      </c>
      <c r="U526" t="s">
        <v>334</v>
      </c>
      <c r="V526" t="s">
        <v>486</v>
      </c>
      <c r="W526" t="s">
        <v>485</v>
      </c>
      <c r="X526" t="s">
        <v>348</v>
      </c>
      <c r="Y526" t="s">
        <v>349</v>
      </c>
      <c r="Z526">
        <v>51045302100814</v>
      </c>
    </row>
    <row r="527" spans="1:26" x14ac:dyDescent="0.2">
      <c r="A527">
        <v>525</v>
      </c>
      <c r="B527">
        <v>526</v>
      </c>
      <c r="C527" s="1">
        <v>44466.631608796299</v>
      </c>
      <c r="D527">
        <v>133350</v>
      </c>
      <c r="E527">
        <v>0</v>
      </c>
      <c r="F527">
        <f t="shared" si="8"/>
        <v>133350</v>
      </c>
      <c r="G527">
        <v>60329682</v>
      </c>
      <c r="H527" t="s">
        <v>318</v>
      </c>
      <c r="I527">
        <v>23270104151904</v>
      </c>
      <c r="J527" t="s">
        <v>30</v>
      </c>
      <c r="K527" t="s">
        <v>31</v>
      </c>
      <c r="L527">
        <v>0</v>
      </c>
      <c r="N527" t="s">
        <v>318</v>
      </c>
      <c r="O527">
        <v>23270104151904</v>
      </c>
      <c r="P527">
        <v>188</v>
      </c>
      <c r="Q527" s="1">
        <v>44502.808645833335</v>
      </c>
      <c r="R527">
        <v>580500</v>
      </c>
      <c r="S527" t="s">
        <v>30</v>
      </c>
      <c r="T527">
        <v>23270104151904</v>
      </c>
      <c r="U527" t="s">
        <v>36</v>
      </c>
      <c r="V527" t="s">
        <v>278</v>
      </c>
      <c r="W527" t="s">
        <v>318</v>
      </c>
      <c r="X527" t="s">
        <v>330</v>
      </c>
      <c r="Y527" t="s">
        <v>331</v>
      </c>
      <c r="Z527">
        <v>23270104151904</v>
      </c>
    </row>
    <row r="528" spans="1:26" x14ac:dyDescent="0.2">
      <c r="A528">
        <v>526</v>
      </c>
      <c r="B528">
        <v>527</v>
      </c>
      <c r="C528" s="1">
        <v>44466.44091435185</v>
      </c>
      <c r="D528">
        <v>0</v>
      </c>
      <c r="E528">
        <v>81074</v>
      </c>
      <c r="F528">
        <f t="shared" si="8"/>
        <v>-81074</v>
      </c>
      <c r="G528">
        <v>60463032</v>
      </c>
      <c r="H528" t="s">
        <v>24</v>
      </c>
      <c r="J528" t="s">
        <v>25</v>
      </c>
      <c r="K528" t="s">
        <v>26</v>
      </c>
      <c r="L528">
        <v>0</v>
      </c>
      <c r="N528" t="s">
        <v>27</v>
      </c>
      <c r="O528" t="s">
        <v>28</v>
      </c>
      <c r="Y528" t="s">
        <v>98</v>
      </c>
    </row>
    <row r="529" spans="1:26" x14ac:dyDescent="0.2">
      <c r="A529">
        <v>527</v>
      </c>
      <c r="B529">
        <v>528</v>
      </c>
      <c r="C529" s="1">
        <v>44465.913912037038</v>
      </c>
      <c r="D529">
        <v>67200</v>
      </c>
      <c r="E529">
        <v>0</v>
      </c>
      <c r="F529">
        <f t="shared" si="8"/>
        <v>67200</v>
      </c>
      <c r="G529">
        <v>60381958</v>
      </c>
      <c r="H529" t="s">
        <v>66</v>
      </c>
      <c r="I529" t="s">
        <v>487</v>
      </c>
      <c r="K529" t="s">
        <v>31</v>
      </c>
      <c r="L529">
        <v>0</v>
      </c>
      <c r="O529">
        <v>48002442197779</v>
      </c>
      <c r="P529">
        <v>380</v>
      </c>
      <c r="Q529" s="1">
        <v>44465.913912037038</v>
      </c>
      <c r="R529">
        <v>67200</v>
      </c>
      <c r="S529" t="s">
        <v>48</v>
      </c>
      <c r="T529" t="s">
        <v>487</v>
      </c>
      <c r="U529" t="s">
        <v>474</v>
      </c>
      <c r="V529" t="s">
        <v>66</v>
      </c>
      <c r="W529" t="s">
        <v>66</v>
      </c>
      <c r="X529" t="s">
        <v>330</v>
      </c>
      <c r="Y529" t="s">
        <v>336</v>
      </c>
      <c r="Z529">
        <v>48002442197779</v>
      </c>
    </row>
    <row r="530" spans="1:26" x14ac:dyDescent="0.2">
      <c r="A530">
        <v>528</v>
      </c>
      <c r="B530">
        <v>529</v>
      </c>
      <c r="C530" s="1">
        <v>44465.748599537037</v>
      </c>
      <c r="D530">
        <v>90450</v>
      </c>
      <c r="E530">
        <v>0</v>
      </c>
      <c r="F530">
        <f t="shared" si="8"/>
        <v>90450</v>
      </c>
      <c r="G530">
        <v>60449158</v>
      </c>
      <c r="H530" t="s">
        <v>62</v>
      </c>
      <c r="I530">
        <v>1002249432218</v>
      </c>
      <c r="J530" t="s">
        <v>63</v>
      </c>
      <c r="K530" t="s">
        <v>31</v>
      </c>
      <c r="L530">
        <v>0</v>
      </c>
      <c r="N530" t="s">
        <v>62</v>
      </c>
      <c r="O530">
        <v>1002249432218</v>
      </c>
      <c r="P530">
        <v>73</v>
      </c>
      <c r="Q530" s="1">
        <v>44512.594502314816</v>
      </c>
      <c r="R530">
        <v>577500</v>
      </c>
      <c r="S530" t="s">
        <v>63</v>
      </c>
      <c r="T530">
        <v>1002249432218</v>
      </c>
      <c r="U530" t="s">
        <v>36</v>
      </c>
      <c r="V530" t="s">
        <v>167</v>
      </c>
      <c r="W530" t="s">
        <v>62</v>
      </c>
      <c r="X530" t="s">
        <v>330</v>
      </c>
      <c r="Y530" t="s">
        <v>331</v>
      </c>
      <c r="Z530">
        <v>1002249432218</v>
      </c>
    </row>
    <row r="531" spans="1:26" x14ac:dyDescent="0.2">
      <c r="A531">
        <v>529</v>
      </c>
      <c r="B531">
        <v>530</v>
      </c>
      <c r="C531" s="1">
        <v>44465.547349537039</v>
      </c>
      <c r="D531">
        <v>101175</v>
      </c>
      <c r="E531">
        <v>0</v>
      </c>
      <c r="F531">
        <f t="shared" si="8"/>
        <v>101175</v>
      </c>
      <c r="G531">
        <v>60539608</v>
      </c>
      <c r="H531" t="s">
        <v>319</v>
      </c>
      <c r="I531">
        <v>1002354856735</v>
      </c>
      <c r="J531" t="s">
        <v>63</v>
      </c>
      <c r="K531" t="s">
        <v>31</v>
      </c>
      <c r="L531">
        <v>0</v>
      </c>
      <c r="N531" t="s">
        <v>319</v>
      </c>
      <c r="O531">
        <v>1002354856735</v>
      </c>
      <c r="P531">
        <v>47</v>
      </c>
      <c r="Q531" s="1">
        <v>44516.527222222219</v>
      </c>
      <c r="R531">
        <v>230670</v>
      </c>
      <c r="S531" t="s">
        <v>63</v>
      </c>
      <c r="T531">
        <v>1002354856735</v>
      </c>
      <c r="U531" t="s">
        <v>36</v>
      </c>
      <c r="V531" t="s">
        <v>141</v>
      </c>
      <c r="W531" t="s">
        <v>319</v>
      </c>
      <c r="X531" t="s">
        <v>330</v>
      </c>
      <c r="Y531" t="s">
        <v>331</v>
      </c>
      <c r="Z531">
        <v>1002354856735</v>
      </c>
    </row>
    <row r="532" spans="1:26" x14ac:dyDescent="0.2">
      <c r="A532">
        <v>530</v>
      </c>
      <c r="B532">
        <v>531</v>
      </c>
      <c r="C532" s="1">
        <v>44465.038113425922</v>
      </c>
      <c r="D532">
        <v>139650</v>
      </c>
      <c r="E532">
        <v>0</v>
      </c>
      <c r="F532">
        <f t="shared" si="8"/>
        <v>139650</v>
      </c>
      <c r="G532">
        <v>60640783</v>
      </c>
      <c r="H532" t="s">
        <v>73</v>
      </c>
      <c r="I532" t="s">
        <v>488</v>
      </c>
      <c r="K532" t="s">
        <v>31</v>
      </c>
      <c r="L532">
        <v>0</v>
      </c>
      <c r="O532">
        <v>7503138497592</v>
      </c>
      <c r="P532">
        <v>383</v>
      </c>
      <c r="Q532" s="1">
        <v>44465.038113425922</v>
      </c>
      <c r="R532">
        <v>139650</v>
      </c>
      <c r="S532" t="s">
        <v>48</v>
      </c>
      <c r="T532" t="s">
        <v>488</v>
      </c>
      <c r="U532" t="s">
        <v>474</v>
      </c>
      <c r="V532" t="s">
        <v>73</v>
      </c>
      <c r="W532" t="s">
        <v>73</v>
      </c>
      <c r="X532" t="s">
        <v>330</v>
      </c>
      <c r="Y532" t="s">
        <v>336</v>
      </c>
      <c r="Z532">
        <v>7503138497592</v>
      </c>
    </row>
    <row r="533" spans="1:26" x14ac:dyDescent="0.2">
      <c r="A533">
        <v>531</v>
      </c>
      <c r="B533">
        <v>532</v>
      </c>
      <c r="C533" s="1">
        <v>44464.831666666665</v>
      </c>
      <c r="D533">
        <v>89620</v>
      </c>
      <c r="E533">
        <v>0</v>
      </c>
      <c r="F533">
        <f t="shared" si="8"/>
        <v>89620</v>
      </c>
      <c r="G533">
        <v>60780433</v>
      </c>
      <c r="H533" t="s">
        <v>316</v>
      </c>
      <c r="I533">
        <v>31489102482407</v>
      </c>
      <c r="J533" t="s">
        <v>43</v>
      </c>
      <c r="K533" t="s">
        <v>31</v>
      </c>
      <c r="L533">
        <v>0</v>
      </c>
      <c r="N533" t="s">
        <v>371</v>
      </c>
      <c r="O533">
        <v>31489102482407</v>
      </c>
      <c r="P533">
        <v>86</v>
      </c>
      <c r="Q533" s="1">
        <v>44511.877824074072</v>
      </c>
      <c r="R533">
        <v>286470</v>
      </c>
      <c r="S533" t="s">
        <v>43</v>
      </c>
      <c r="T533">
        <v>31489102482407</v>
      </c>
      <c r="U533" t="s">
        <v>36</v>
      </c>
      <c r="V533" t="s">
        <v>180</v>
      </c>
      <c r="W533" t="s">
        <v>371</v>
      </c>
      <c r="X533" t="s">
        <v>330</v>
      </c>
      <c r="Y533" t="s">
        <v>331</v>
      </c>
      <c r="Z533">
        <v>31489102482407</v>
      </c>
    </row>
    <row r="534" spans="1:26" hidden="1" x14ac:dyDescent="0.2">
      <c r="A534">
        <v>532</v>
      </c>
      <c r="B534">
        <v>533</v>
      </c>
      <c r="C534" s="1">
        <v>44463.662777777776</v>
      </c>
      <c r="D534">
        <v>2741750</v>
      </c>
      <c r="E534">
        <v>0</v>
      </c>
      <c r="F534">
        <f t="shared" si="8"/>
        <v>2741750</v>
      </c>
      <c r="G534">
        <v>60870053</v>
      </c>
      <c r="H534" t="s">
        <v>38</v>
      </c>
      <c r="I534">
        <v>3333058211091</v>
      </c>
      <c r="J534" t="s">
        <v>34</v>
      </c>
      <c r="K534" t="s">
        <v>35</v>
      </c>
      <c r="L534">
        <v>0</v>
      </c>
      <c r="O534">
        <v>3333058211091</v>
      </c>
      <c r="Y534" t="s">
        <v>333</v>
      </c>
    </row>
    <row r="535" spans="1:26" hidden="1" x14ac:dyDescent="0.2">
      <c r="A535">
        <v>533</v>
      </c>
      <c r="B535">
        <v>534</v>
      </c>
      <c r="C535" s="1">
        <v>44463.662766203706</v>
      </c>
      <c r="D535">
        <v>4246350</v>
      </c>
      <c r="E535">
        <v>0</v>
      </c>
      <c r="F535">
        <f t="shared" si="8"/>
        <v>4246350</v>
      </c>
      <c r="G535">
        <v>63611803</v>
      </c>
      <c r="H535" t="s">
        <v>39</v>
      </c>
      <c r="I535">
        <v>110432893047</v>
      </c>
      <c r="J535" t="s">
        <v>37</v>
      </c>
      <c r="K535" t="s">
        <v>35</v>
      </c>
      <c r="L535">
        <v>0</v>
      </c>
      <c r="O535">
        <v>110432893047</v>
      </c>
      <c r="Y535" t="s">
        <v>333</v>
      </c>
    </row>
    <row r="536" spans="1:26" hidden="1" x14ac:dyDescent="0.2">
      <c r="A536">
        <v>534</v>
      </c>
      <c r="B536">
        <v>535</v>
      </c>
      <c r="C536" s="1">
        <v>44463.662766203706</v>
      </c>
      <c r="D536">
        <v>2307300</v>
      </c>
      <c r="E536">
        <v>0</v>
      </c>
      <c r="F536">
        <f t="shared" si="8"/>
        <v>2307300</v>
      </c>
      <c r="G536">
        <v>67858153</v>
      </c>
      <c r="H536" t="s">
        <v>87</v>
      </c>
      <c r="I536">
        <v>110251665295</v>
      </c>
      <c r="J536" t="s">
        <v>37</v>
      </c>
      <c r="K536" t="s">
        <v>35</v>
      </c>
      <c r="L536">
        <v>0</v>
      </c>
      <c r="O536">
        <v>110251665295</v>
      </c>
      <c r="P536">
        <v>268</v>
      </c>
      <c r="Q536" s="1">
        <v>44494.471620370372</v>
      </c>
      <c r="R536">
        <v>15014792</v>
      </c>
      <c r="S536" t="s">
        <v>37</v>
      </c>
      <c r="T536">
        <v>110251665295</v>
      </c>
      <c r="U536" t="s">
        <v>325</v>
      </c>
      <c r="V536" t="s">
        <v>304</v>
      </c>
      <c r="W536" t="s">
        <v>87</v>
      </c>
      <c r="X536" t="s">
        <v>333</v>
      </c>
      <c r="Y536" t="s">
        <v>333</v>
      </c>
      <c r="Z536">
        <v>110251665295</v>
      </c>
    </row>
    <row r="537" spans="1:26" x14ac:dyDescent="0.2">
      <c r="A537">
        <v>535</v>
      </c>
      <c r="B537">
        <v>536</v>
      </c>
      <c r="C537" s="1">
        <v>44463.565474537034</v>
      </c>
      <c r="D537">
        <v>0</v>
      </c>
      <c r="E537">
        <v>318930</v>
      </c>
      <c r="F537">
        <f t="shared" si="8"/>
        <v>-318930</v>
      </c>
      <c r="G537">
        <v>70165453</v>
      </c>
      <c r="H537" t="s">
        <v>24</v>
      </c>
      <c r="J537" t="s">
        <v>25</v>
      </c>
      <c r="K537" t="s">
        <v>26</v>
      </c>
      <c r="L537">
        <v>0</v>
      </c>
      <c r="N537" t="s">
        <v>27</v>
      </c>
      <c r="O537" t="s">
        <v>28</v>
      </c>
      <c r="Y537" t="s">
        <v>98</v>
      </c>
    </row>
    <row r="538" spans="1:26" x14ac:dyDescent="0.2">
      <c r="A538">
        <v>536</v>
      </c>
      <c r="B538">
        <v>537</v>
      </c>
      <c r="C538" s="1">
        <v>44463.439247685186</v>
      </c>
      <c r="D538">
        <v>77220</v>
      </c>
      <c r="E538">
        <v>0</v>
      </c>
      <c r="F538">
        <f t="shared" si="8"/>
        <v>77220</v>
      </c>
      <c r="G538">
        <v>69846523</v>
      </c>
      <c r="H538" t="s">
        <v>283</v>
      </c>
      <c r="I538" t="s">
        <v>489</v>
      </c>
      <c r="K538" t="s">
        <v>31</v>
      </c>
      <c r="L538">
        <v>0</v>
      </c>
      <c r="O538">
        <v>48002607197607</v>
      </c>
      <c r="P538">
        <v>385</v>
      </c>
      <c r="Q538" s="1">
        <v>44463.439259259256</v>
      </c>
      <c r="R538">
        <v>77220</v>
      </c>
      <c r="S538" t="s">
        <v>48</v>
      </c>
      <c r="T538" t="s">
        <v>489</v>
      </c>
      <c r="U538" t="s">
        <v>87</v>
      </c>
      <c r="V538" t="s">
        <v>283</v>
      </c>
      <c r="W538" t="s">
        <v>313</v>
      </c>
      <c r="X538" t="s">
        <v>330</v>
      </c>
      <c r="Y538" t="s">
        <v>336</v>
      </c>
      <c r="Z538">
        <v>48002607197607</v>
      </c>
    </row>
    <row r="539" spans="1:26" x14ac:dyDescent="0.2">
      <c r="A539">
        <v>537</v>
      </c>
      <c r="B539">
        <v>538</v>
      </c>
      <c r="C539" s="1">
        <v>44463.438877314817</v>
      </c>
      <c r="D539">
        <v>0</v>
      </c>
      <c r="E539">
        <v>127142</v>
      </c>
      <c r="F539">
        <f t="shared" si="8"/>
        <v>-127142</v>
      </c>
      <c r="G539">
        <v>69923743</v>
      </c>
      <c r="H539" t="s">
        <v>50</v>
      </c>
      <c r="J539" t="s">
        <v>37</v>
      </c>
      <c r="K539" t="s">
        <v>26</v>
      </c>
      <c r="L539">
        <v>0</v>
      </c>
      <c r="N539" t="s">
        <v>51</v>
      </c>
      <c r="O539" t="s">
        <v>28</v>
      </c>
      <c r="Y539" t="s">
        <v>98</v>
      </c>
    </row>
    <row r="540" spans="1:26" x14ac:dyDescent="0.2">
      <c r="A540">
        <v>538</v>
      </c>
      <c r="B540">
        <v>539</v>
      </c>
      <c r="C540" s="1">
        <v>44462.438900462963</v>
      </c>
      <c r="D540">
        <v>0</v>
      </c>
      <c r="E540">
        <v>57696</v>
      </c>
      <c r="F540">
        <f t="shared" si="8"/>
        <v>-57696</v>
      </c>
      <c r="G540">
        <v>69796601</v>
      </c>
      <c r="H540" t="s">
        <v>50</v>
      </c>
      <c r="J540" t="s">
        <v>37</v>
      </c>
      <c r="K540" t="s">
        <v>26</v>
      </c>
      <c r="L540">
        <v>0</v>
      </c>
      <c r="N540" t="s">
        <v>51</v>
      </c>
      <c r="O540" t="s">
        <v>28</v>
      </c>
      <c r="Y540" t="s">
        <v>98</v>
      </c>
    </row>
    <row r="541" spans="1:26" x14ac:dyDescent="0.2">
      <c r="A541">
        <v>539</v>
      </c>
      <c r="B541">
        <v>540</v>
      </c>
      <c r="C541" s="1">
        <v>44461.902453703704</v>
      </c>
      <c r="D541">
        <v>101830</v>
      </c>
      <c r="E541">
        <v>0</v>
      </c>
      <c r="F541">
        <f t="shared" si="8"/>
        <v>101830</v>
      </c>
      <c r="G541">
        <v>69738905</v>
      </c>
      <c r="H541" t="s">
        <v>282</v>
      </c>
      <c r="I541">
        <v>59600204109183</v>
      </c>
      <c r="J541" t="s">
        <v>30</v>
      </c>
      <c r="K541" t="s">
        <v>31</v>
      </c>
      <c r="L541">
        <v>0</v>
      </c>
      <c r="N541" t="s">
        <v>77</v>
      </c>
      <c r="O541">
        <v>59600204109183</v>
      </c>
      <c r="P541">
        <v>123</v>
      </c>
      <c r="Q541" s="1">
        <v>44508.623900462961</v>
      </c>
      <c r="R541">
        <v>130350</v>
      </c>
      <c r="S541" t="s">
        <v>30</v>
      </c>
      <c r="T541">
        <v>59600204109183</v>
      </c>
      <c r="U541" t="s">
        <v>36</v>
      </c>
      <c r="V541" t="s">
        <v>216</v>
      </c>
      <c r="W541" t="s">
        <v>77</v>
      </c>
      <c r="X541" t="s">
        <v>330</v>
      </c>
      <c r="Y541" t="s">
        <v>331</v>
      </c>
      <c r="Z541">
        <v>59600204109183</v>
      </c>
    </row>
    <row r="542" spans="1:26" x14ac:dyDescent="0.2">
      <c r="A542">
        <v>540</v>
      </c>
      <c r="B542">
        <v>541</v>
      </c>
      <c r="C542" s="1">
        <v>44461.865011574075</v>
      </c>
      <c r="D542">
        <v>153150</v>
      </c>
      <c r="E542">
        <v>0</v>
      </c>
      <c r="F542">
        <f t="shared" si="8"/>
        <v>153150</v>
      </c>
      <c r="G542">
        <v>69840735</v>
      </c>
      <c r="H542" t="s">
        <v>287</v>
      </c>
      <c r="I542">
        <v>3511141043443</v>
      </c>
      <c r="J542" t="s">
        <v>41</v>
      </c>
      <c r="K542" t="s">
        <v>31</v>
      </c>
      <c r="L542">
        <v>0</v>
      </c>
      <c r="N542" t="s">
        <v>74</v>
      </c>
      <c r="O542">
        <v>3511141043443</v>
      </c>
      <c r="P542">
        <v>62</v>
      </c>
      <c r="Q542" s="1">
        <v>44514.725115740737</v>
      </c>
      <c r="R542">
        <v>133350</v>
      </c>
      <c r="S542" t="s">
        <v>41</v>
      </c>
      <c r="T542">
        <v>3511141043443</v>
      </c>
      <c r="U542" t="s">
        <v>36</v>
      </c>
      <c r="V542" t="s">
        <v>156</v>
      </c>
      <c r="W542" t="s">
        <v>74</v>
      </c>
      <c r="X542" t="s">
        <v>330</v>
      </c>
      <c r="Y542" t="s">
        <v>331</v>
      </c>
      <c r="Z542">
        <v>3511141043443</v>
      </c>
    </row>
    <row r="543" spans="1:26" x14ac:dyDescent="0.2">
      <c r="A543">
        <v>541</v>
      </c>
      <c r="B543">
        <v>542</v>
      </c>
      <c r="C543" s="1">
        <v>44461.752002314817</v>
      </c>
      <c r="D543">
        <v>75800</v>
      </c>
      <c r="E543">
        <v>0</v>
      </c>
      <c r="F543">
        <f t="shared" si="8"/>
        <v>75800</v>
      </c>
      <c r="G543">
        <v>69993885</v>
      </c>
      <c r="H543" t="s">
        <v>290</v>
      </c>
      <c r="I543" t="s">
        <v>328</v>
      </c>
      <c r="J543" t="s">
        <v>48</v>
      </c>
      <c r="K543" t="s">
        <v>31</v>
      </c>
      <c r="L543">
        <v>0</v>
      </c>
      <c r="N543" t="s">
        <v>329</v>
      </c>
      <c r="O543">
        <v>56101862101031</v>
      </c>
      <c r="P543">
        <v>1</v>
      </c>
      <c r="Q543" s="1">
        <v>44525.720231481479</v>
      </c>
      <c r="R543">
        <v>109000</v>
      </c>
      <c r="S543" t="s">
        <v>48</v>
      </c>
      <c r="T543" t="s">
        <v>328</v>
      </c>
      <c r="U543" t="s">
        <v>36</v>
      </c>
      <c r="V543" t="s">
        <v>100</v>
      </c>
      <c r="W543" t="s">
        <v>329</v>
      </c>
      <c r="X543" t="s">
        <v>330</v>
      </c>
      <c r="Y543" t="s">
        <v>331</v>
      </c>
      <c r="Z543">
        <v>56101862101031</v>
      </c>
    </row>
    <row r="544" spans="1:26" x14ac:dyDescent="0.2">
      <c r="A544">
        <v>542</v>
      </c>
      <c r="B544">
        <v>543</v>
      </c>
      <c r="C544" s="1">
        <v>44461.57671296296</v>
      </c>
      <c r="D544">
        <v>134700</v>
      </c>
      <c r="E544">
        <v>0</v>
      </c>
      <c r="F544">
        <f t="shared" si="8"/>
        <v>134700</v>
      </c>
      <c r="G544">
        <v>70069685</v>
      </c>
      <c r="H544" t="s">
        <v>292</v>
      </c>
      <c r="I544">
        <v>1005603032996</v>
      </c>
      <c r="J544" t="s">
        <v>63</v>
      </c>
      <c r="K544" t="s">
        <v>31</v>
      </c>
      <c r="L544">
        <v>0</v>
      </c>
      <c r="N544" t="s">
        <v>422</v>
      </c>
      <c r="O544">
        <v>1005603032996</v>
      </c>
      <c r="P544">
        <v>205</v>
      </c>
      <c r="Q544" s="1">
        <v>44500.863078703704</v>
      </c>
      <c r="R544">
        <v>227700</v>
      </c>
      <c r="S544" t="s">
        <v>63</v>
      </c>
      <c r="T544">
        <v>1005603032996</v>
      </c>
      <c r="U544" t="s">
        <v>36</v>
      </c>
      <c r="V544" t="s">
        <v>292</v>
      </c>
      <c r="W544" t="s">
        <v>422</v>
      </c>
      <c r="X544" t="s">
        <v>330</v>
      </c>
      <c r="Y544" t="s">
        <v>331</v>
      </c>
      <c r="Z544">
        <v>1005603032996</v>
      </c>
    </row>
    <row r="545" spans="1:26" x14ac:dyDescent="0.2">
      <c r="A545">
        <v>543</v>
      </c>
      <c r="B545">
        <v>544</v>
      </c>
      <c r="C545" s="1">
        <v>44460.577106481483</v>
      </c>
      <c r="D545">
        <v>150150</v>
      </c>
      <c r="E545">
        <v>0</v>
      </c>
      <c r="F545">
        <f t="shared" si="8"/>
        <v>150150</v>
      </c>
      <c r="G545">
        <v>70204385</v>
      </c>
      <c r="H545" t="s">
        <v>287</v>
      </c>
      <c r="I545">
        <v>3511141043443</v>
      </c>
      <c r="J545" t="s">
        <v>41</v>
      </c>
      <c r="K545" t="s">
        <v>31</v>
      </c>
      <c r="L545">
        <v>0</v>
      </c>
      <c r="N545" t="s">
        <v>74</v>
      </c>
      <c r="O545">
        <v>3511141043443</v>
      </c>
      <c r="P545">
        <v>62</v>
      </c>
      <c r="Q545" s="1">
        <v>44514.725115740737</v>
      </c>
      <c r="R545">
        <v>133350</v>
      </c>
      <c r="S545" t="s">
        <v>41</v>
      </c>
      <c r="T545">
        <v>3511141043443</v>
      </c>
      <c r="U545" t="s">
        <v>36</v>
      </c>
      <c r="V545" t="s">
        <v>156</v>
      </c>
      <c r="W545" t="s">
        <v>74</v>
      </c>
      <c r="X545" t="s">
        <v>330</v>
      </c>
      <c r="Y545" t="s">
        <v>331</v>
      </c>
      <c r="Z545">
        <v>3511141043443</v>
      </c>
    </row>
    <row r="546" spans="1:26" hidden="1" x14ac:dyDescent="0.2">
      <c r="A546">
        <v>544</v>
      </c>
      <c r="B546">
        <v>545</v>
      </c>
      <c r="C546" s="1">
        <v>44459.399722222224</v>
      </c>
      <c r="D546">
        <v>0</v>
      </c>
      <c r="E546">
        <v>6106</v>
      </c>
      <c r="F546">
        <f t="shared" si="8"/>
        <v>-6106</v>
      </c>
      <c r="G546">
        <v>70354535</v>
      </c>
      <c r="H546" t="s">
        <v>55</v>
      </c>
      <c r="K546" t="s">
        <v>56</v>
      </c>
      <c r="L546">
        <v>0</v>
      </c>
      <c r="O546" t="s">
        <v>28</v>
      </c>
      <c r="Y546" t="s">
        <v>350</v>
      </c>
    </row>
    <row r="547" spans="1:26" x14ac:dyDescent="0.2">
      <c r="A547">
        <v>545</v>
      </c>
      <c r="B547">
        <v>546</v>
      </c>
      <c r="C547" s="1">
        <v>44458.643472222226</v>
      </c>
      <c r="D547">
        <v>153450</v>
      </c>
      <c r="E547">
        <v>0</v>
      </c>
      <c r="F547">
        <f t="shared" si="8"/>
        <v>153450</v>
      </c>
      <c r="G547">
        <v>70348429</v>
      </c>
      <c r="H547" t="s">
        <v>287</v>
      </c>
      <c r="I547">
        <v>3511141043443</v>
      </c>
      <c r="J547" t="s">
        <v>41</v>
      </c>
      <c r="K547" t="s">
        <v>31</v>
      </c>
      <c r="L547">
        <v>0</v>
      </c>
      <c r="N547" t="s">
        <v>74</v>
      </c>
      <c r="O547">
        <v>3511141043443</v>
      </c>
      <c r="P547">
        <v>62</v>
      </c>
      <c r="Q547" s="1">
        <v>44514.725115740737</v>
      </c>
      <c r="R547">
        <v>133350</v>
      </c>
      <c r="S547" t="s">
        <v>41</v>
      </c>
      <c r="T547">
        <v>3511141043443</v>
      </c>
      <c r="U547" t="s">
        <v>36</v>
      </c>
      <c r="V547" t="s">
        <v>156</v>
      </c>
      <c r="W547" t="s">
        <v>74</v>
      </c>
      <c r="X547" t="s">
        <v>330</v>
      </c>
      <c r="Y547" t="s">
        <v>331</v>
      </c>
      <c r="Z547">
        <v>3511141043443</v>
      </c>
    </row>
    <row r="548" spans="1:26" x14ac:dyDescent="0.2">
      <c r="A548">
        <v>546</v>
      </c>
      <c r="B548">
        <v>547</v>
      </c>
      <c r="C548" s="1">
        <v>44458.45994212963</v>
      </c>
      <c r="D548">
        <v>126750</v>
      </c>
      <c r="E548">
        <v>0</v>
      </c>
      <c r="F548">
        <f t="shared" si="8"/>
        <v>126750</v>
      </c>
      <c r="G548">
        <v>70501879</v>
      </c>
      <c r="H548" t="s">
        <v>298</v>
      </c>
      <c r="I548">
        <v>67070104242864</v>
      </c>
      <c r="J548" t="s">
        <v>30</v>
      </c>
      <c r="K548" t="s">
        <v>31</v>
      </c>
      <c r="L548">
        <v>0</v>
      </c>
      <c r="N548" t="s">
        <v>401</v>
      </c>
      <c r="O548">
        <v>67070104242864</v>
      </c>
      <c r="P548">
        <v>178</v>
      </c>
      <c r="Q548" s="1">
        <v>44502.989953703705</v>
      </c>
      <c r="R548">
        <v>97350</v>
      </c>
      <c r="S548" t="s">
        <v>30</v>
      </c>
      <c r="T548">
        <v>67070104242864</v>
      </c>
      <c r="U548" t="s">
        <v>36</v>
      </c>
      <c r="V548" t="s">
        <v>268</v>
      </c>
      <c r="W548" t="s">
        <v>401</v>
      </c>
      <c r="X548" t="s">
        <v>330</v>
      </c>
      <c r="Y548" t="s">
        <v>331</v>
      </c>
      <c r="Z548">
        <v>67070104242864</v>
      </c>
    </row>
    <row r="549" spans="1:26" x14ac:dyDescent="0.2">
      <c r="A549">
        <v>547</v>
      </c>
      <c r="B549">
        <v>548</v>
      </c>
      <c r="C549" s="1">
        <v>44457.566203703704</v>
      </c>
      <c r="D549">
        <v>126750</v>
      </c>
      <c r="E549">
        <v>0</v>
      </c>
      <c r="F549">
        <f t="shared" si="8"/>
        <v>126750</v>
      </c>
      <c r="G549">
        <v>70628629</v>
      </c>
      <c r="H549" t="s">
        <v>282</v>
      </c>
      <c r="I549">
        <v>59600204109183</v>
      </c>
      <c r="J549" t="s">
        <v>30</v>
      </c>
      <c r="K549" t="s">
        <v>31</v>
      </c>
      <c r="L549">
        <v>0</v>
      </c>
      <c r="N549" t="s">
        <v>77</v>
      </c>
      <c r="O549">
        <v>59600204109183</v>
      </c>
      <c r="P549">
        <v>123</v>
      </c>
      <c r="Q549" s="1">
        <v>44508.623900462961</v>
      </c>
      <c r="R549">
        <v>130350</v>
      </c>
      <c r="S549" t="s">
        <v>30</v>
      </c>
      <c r="T549">
        <v>59600204109183</v>
      </c>
      <c r="U549" t="s">
        <v>36</v>
      </c>
      <c r="V549" t="s">
        <v>216</v>
      </c>
      <c r="W549" t="s">
        <v>77</v>
      </c>
      <c r="X549" t="s">
        <v>330</v>
      </c>
      <c r="Y549" t="s">
        <v>331</v>
      </c>
      <c r="Z549">
        <v>59600204109183</v>
      </c>
    </row>
    <row r="550" spans="1:26" x14ac:dyDescent="0.2">
      <c r="A550">
        <v>548</v>
      </c>
      <c r="B550">
        <v>549</v>
      </c>
      <c r="C550" s="1">
        <v>44457.560810185183</v>
      </c>
      <c r="D550">
        <v>127380</v>
      </c>
      <c r="E550">
        <v>0</v>
      </c>
      <c r="F550">
        <f t="shared" si="8"/>
        <v>127380</v>
      </c>
      <c r="G550">
        <v>70755379</v>
      </c>
      <c r="H550" t="s">
        <v>287</v>
      </c>
      <c r="I550">
        <v>3511141043443</v>
      </c>
      <c r="J550" t="s">
        <v>41</v>
      </c>
      <c r="K550" t="s">
        <v>31</v>
      </c>
      <c r="L550">
        <v>0</v>
      </c>
      <c r="N550" t="s">
        <v>74</v>
      </c>
      <c r="O550">
        <v>3511141043443</v>
      </c>
      <c r="P550">
        <v>62</v>
      </c>
      <c r="Q550" s="1">
        <v>44514.725115740737</v>
      </c>
      <c r="R550">
        <v>133350</v>
      </c>
      <c r="S550" t="s">
        <v>41</v>
      </c>
      <c r="T550">
        <v>3511141043443</v>
      </c>
      <c r="U550" t="s">
        <v>36</v>
      </c>
      <c r="V550" t="s">
        <v>156</v>
      </c>
      <c r="W550" t="s">
        <v>74</v>
      </c>
      <c r="X550" t="s">
        <v>330</v>
      </c>
      <c r="Y550" t="s">
        <v>331</v>
      </c>
      <c r="Z550">
        <v>3511141043443</v>
      </c>
    </row>
    <row r="551" spans="1:26" hidden="1" x14ac:dyDescent="0.2">
      <c r="A551">
        <v>549</v>
      </c>
      <c r="B551">
        <v>550</v>
      </c>
      <c r="C551" s="1">
        <v>44457.515208333331</v>
      </c>
      <c r="D551">
        <v>55275</v>
      </c>
      <c r="E551">
        <v>0</v>
      </c>
      <c r="F551">
        <f t="shared" si="8"/>
        <v>55275</v>
      </c>
      <c r="G551">
        <v>70882759</v>
      </c>
      <c r="H551" t="s">
        <v>320</v>
      </c>
      <c r="I551">
        <v>120211054015</v>
      </c>
      <c r="J551" t="s">
        <v>30</v>
      </c>
      <c r="K551" t="s">
        <v>31</v>
      </c>
      <c r="L551">
        <v>0</v>
      </c>
      <c r="N551" t="s">
        <v>490</v>
      </c>
      <c r="O551">
        <v>120211054015</v>
      </c>
      <c r="P551">
        <v>395</v>
      </c>
      <c r="Q551" s="1">
        <v>44457.515219907407</v>
      </c>
      <c r="R551">
        <v>55275</v>
      </c>
      <c r="S551" t="s">
        <v>30</v>
      </c>
      <c r="T551">
        <v>120211054015</v>
      </c>
      <c r="U551" t="s">
        <v>334</v>
      </c>
      <c r="V551" t="s">
        <v>491</v>
      </c>
      <c r="W551" t="s">
        <v>490</v>
      </c>
      <c r="X551" t="s">
        <v>348</v>
      </c>
      <c r="Y551" t="s">
        <v>349</v>
      </c>
      <c r="Z551">
        <v>120211054015</v>
      </c>
    </row>
    <row r="552" spans="1:26" x14ac:dyDescent="0.2">
      <c r="A552">
        <v>550</v>
      </c>
      <c r="B552">
        <v>551</v>
      </c>
      <c r="C552" s="1">
        <v>44455.582476851851</v>
      </c>
      <c r="D552">
        <v>0</v>
      </c>
      <c r="E552">
        <v>291275</v>
      </c>
      <c r="F552">
        <f t="shared" si="8"/>
        <v>-291275</v>
      </c>
      <c r="G552">
        <v>70938034</v>
      </c>
      <c r="H552" t="s">
        <v>24</v>
      </c>
      <c r="J552" t="s">
        <v>25</v>
      </c>
      <c r="K552" t="s">
        <v>26</v>
      </c>
      <c r="L552">
        <v>0</v>
      </c>
      <c r="N552" t="s">
        <v>27</v>
      </c>
      <c r="O552" t="s">
        <v>28</v>
      </c>
      <c r="Y552" t="s">
        <v>98</v>
      </c>
    </row>
    <row r="553" spans="1:26" x14ac:dyDescent="0.2">
      <c r="A553">
        <v>551</v>
      </c>
      <c r="B553">
        <v>552</v>
      </c>
      <c r="C553" s="1">
        <v>44454.774363425924</v>
      </c>
      <c r="D553">
        <v>3930</v>
      </c>
      <c r="E553">
        <v>0</v>
      </c>
      <c r="F553">
        <f t="shared" si="8"/>
        <v>3930</v>
      </c>
      <c r="G553">
        <v>70646759</v>
      </c>
      <c r="H553" t="s">
        <v>59</v>
      </c>
      <c r="K553" t="s">
        <v>60</v>
      </c>
      <c r="L553">
        <v>0</v>
      </c>
      <c r="O553" t="s">
        <v>28</v>
      </c>
      <c r="Y553" t="s">
        <v>342</v>
      </c>
    </row>
    <row r="554" spans="1:26" x14ac:dyDescent="0.2">
      <c r="A554">
        <v>552</v>
      </c>
      <c r="B554">
        <v>553</v>
      </c>
      <c r="C554" s="1">
        <v>44454.552881944444</v>
      </c>
      <c r="D554">
        <v>0</v>
      </c>
      <c r="E554">
        <v>57861</v>
      </c>
      <c r="F554">
        <f t="shared" si="8"/>
        <v>-57861</v>
      </c>
      <c r="G554">
        <v>70650689</v>
      </c>
      <c r="H554" t="s">
        <v>24</v>
      </c>
      <c r="J554" t="s">
        <v>25</v>
      </c>
      <c r="K554" t="s">
        <v>26</v>
      </c>
      <c r="L554">
        <v>0</v>
      </c>
      <c r="N554" t="s">
        <v>27</v>
      </c>
      <c r="O554" t="s">
        <v>28</v>
      </c>
      <c r="Y554" t="s">
        <v>98</v>
      </c>
    </row>
    <row r="555" spans="1:26" hidden="1" x14ac:dyDescent="0.2">
      <c r="A555">
        <v>553</v>
      </c>
      <c r="B555">
        <v>554</v>
      </c>
      <c r="C555" s="1">
        <v>44449.756284722222</v>
      </c>
      <c r="D555">
        <v>639000</v>
      </c>
      <c r="E555">
        <v>0</v>
      </c>
      <c r="F555">
        <f t="shared" si="8"/>
        <v>639000</v>
      </c>
      <c r="G555">
        <v>70592828</v>
      </c>
      <c r="H555" t="s">
        <v>94</v>
      </c>
      <c r="K555" t="s">
        <v>60</v>
      </c>
      <c r="L555">
        <v>0</v>
      </c>
      <c r="O555" t="s">
        <v>28</v>
      </c>
      <c r="Y555" t="s">
        <v>373</v>
      </c>
    </row>
    <row r="556" spans="1:26" hidden="1" x14ac:dyDescent="0.2">
      <c r="A556">
        <v>554</v>
      </c>
      <c r="B556">
        <v>555</v>
      </c>
      <c r="C556" s="1">
        <v>44449.754317129627</v>
      </c>
      <c r="D556">
        <v>732240</v>
      </c>
      <c r="E556">
        <v>0</v>
      </c>
      <c r="F556">
        <f t="shared" si="8"/>
        <v>732240</v>
      </c>
      <c r="G556">
        <v>71231828</v>
      </c>
      <c r="H556" t="s">
        <v>95</v>
      </c>
      <c r="K556" t="s">
        <v>60</v>
      </c>
      <c r="L556">
        <v>0</v>
      </c>
      <c r="O556" t="s">
        <v>28</v>
      </c>
      <c r="Y556" t="s">
        <v>373</v>
      </c>
    </row>
    <row r="557" spans="1:26" hidden="1" x14ac:dyDescent="0.2">
      <c r="A557">
        <v>555</v>
      </c>
      <c r="B557">
        <v>556</v>
      </c>
      <c r="C557" s="1">
        <v>44446.56045138889</v>
      </c>
      <c r="D557">
        <v>16750</v>
      </c>
      <c r="E557">
        <v>0</v>
      </c>
      <c r="F557">
        <f t="shared" si="8"/>
        <v>16750</v>
      </c>
      <c r="G557">
        <v>71964068</v>
      </c>
      <c r="H557" t="s">
        <v>321</v>
      </c>
      <c r="I557" t="s">
        <v>492</v>
      </c>
      <c r="K557" t="s">
        <v>31</v>
      </c>
      <c r="L557">
        <v>0</v>
      </c>
      <c r="O557">
        <v>60315866097751</v>
      </c>
      <c r="P557">
        <v>396</v>
      </c>
      <c r="Q557" s="1">
        <v>44446.56046296296</v>
      </c>
      <c r="R557">
        <v>16750</v>
      </c>
      <c r="S557" t="s">
        <v>48</v>
      </c>
      <c r="T557" t="s">
        <v>492</v>
      </c>
      <c r="U557" t="s">
        <v>334</v>
      </c>
      <c r="V557" t="s">
        <v>321</v>
      </c>
      <c r="W557" t="s">
        <v>382</v>
      </c>
      <c r="X557" t="s">
        <v>373</v>
      </c>
      <c r="Y557" t="s">
        <v>373</v>
      </c>
      <c r="Z557">
        <v>60315866097751</v>
      </c>
    </row>
    <row r="558" spans="1:26" hidden="1" x14ac:dyDescent="0.2">
      <c r="A558">
        <v>556</v>
      </c>
      <c r="B558">
        <v>557</v>
      </c>
      <c r="C558" s="1">
        <v>44446.560115740744</v>
      </c>
      <c r="D558">
        <v>167660</v>
      </c>
      <c r="E558">
        <v>0</v>
      </c>
      <c r="F558">
        <f t="shared" si="8"/>
        <v>167660</v>
      </c>
      <c r="G558">
        <v>71980818</v>
      </c>
      <c r="H558" t="s">
        <v>215</v>
      </c>
      <c r="I558" t="s">
        <v>493</v>
      </c>
      <c r="K558" t="s">
        <v>31</v>
      </c>
      <c r="L558">
        <v>0</v>
      </c>
      <c r="O558">
        <v>1891454993847</v>
      </c>
      <c r="P558">
        <v>397</v>
      </c>
      <c r="Q558" s="1">
        <v>44446.56013888889</v>
      </c>
      <c r="R558">
        <v>167660</v>
      </c>
      <c r="S558" t="s">
        <v>48</v>
      </c>
      <c r="T558" t="s">
        <v>493</v>
      </c>
      <c r="U558" t="s">
        <v>334</v>
      </c>
      <c r="V558" t="s">
        <v>215</v>
      </c>
      <c r="W558" t="s">
        <v>384</v>
      </c>
      <c r="X558" t="s">
        <v>373</v>
      </c>
      <c r="Y558" t="s">
        <v>373</v>
      </c>
      <c r="Z558">
        <v>1891454993847</v>
      </c>
    </row>
    <row r="559" spans="1:26" hidden="1" x14ac:dyDescent="0.2">
      <c r="A559">
        <v>557</v>
      </c>
      <c r="B559">
        <v>558</v>
      </c>
      <c r="C559" s="1">
        <v>44445.753310185188</v>
      </c>
      <c r="D559">
        <v>165000</v>
      </c>
      <c r="E559">
        <v>0</v>
      </c>
      <c r="F559">
        <f t="shared" si="8"/>
        <v>165000</v>
      </c>
      <c r="G559">
        <v>72148478</v>
      </c>
      <c r="H559" t="s">
        <v>76</v>
      </c>
      <c r="K559" t="s">
        <v>60</v>
      </c>
      <c r="L559">
        <v>0</v>
      </c>
      <c r="O559" t="s">
        <v>28</v>
      </c>
      <c r="Y559" t="s">
        <v>399</v>
      </c>
    </row>
    <row r="560" spans="1:26" hidden="1" x14ac:dyDescent="0.2">
      <c r="A560">
        <v>558</v>
      </c>
      <c r="B560">
        <v>559</v>
      </c>
      <c r="C560" s="1">
        <v>44445.586759259262</v>
      </c>
      <c r="D560">
        <v>72000</v>
      </c>
      <c r="E560">
        <v>0</v>
      </c>
      <c r="F560">
        <f t="shared" si="8"/>
        <v>72000</v>
      </c>
      <c r="G560">
        <v>72313478</v>
      </c>
      <c r="H560" t="s">
        <v>96</v>
      </c>
      <c r="I560">
        <v>7216788212201</v>
      </c>
      <c r="J560" t="s">
        <v>63</v>
      </c>
      <c r="K560" t="s">
        <v>31</v>
      </c>
      <c r="L560">
        <v>0</v>
      </c>
      <c r="N560" t="s">
        <v>97</v>
      </c>
      <c r="O560">
        <v>7216788212201</v>
      </c>
      <c r="Y560" t="s">
        <v>494</v>
      </c>
    </row>
    <row r="561" spans="1:26" hidden="1" x14ac:dyDescent="0.2">
      <c r="A561">
        <v>559</v>
      </c>
      <c r="B561">
        <v>560</v>
      </c>
      <c r="C561" s="1">
        <v>44442.681342592594</v>
      </c>
      <c r="D561">
        <v>135000</v>
      </c>
      <c r="E561">
        <v>0</v>
      </c>
      <c r="F561">
        <f t="shared" si="8"/>
        <v>135000</v>
      </c>
      <c r="G561">
        <v>72385478</v>
      </c>
      <c r="H561" t="s">
        <v>322</v>
      </c>
      <c r="I561">
        <v>34650104289401</v>
      </c>
      <c r="J561" t="s">
        <v>30</v>
      </c>
      <c r="K561" t="s">
        <v>31</v>
      </c>
      <c r="L561">
        <v>0</v>
      </c>
      <c r="N561" t="s">
        <v>322</v>
      </c>
      <c r="O561">
        <v>34650104289401</v>
      </c>
      <c r="P561">
        <v>399</v>
      </c>
      <c r="Q561" s="1">
        <v>44442.681342592594</v>
      </c>
      <c r="R561">
        <v>135000</v>
      </c>
      <c r="S561" t="s">
        <v>30</v>
      </c>
      <c r="T561">
        <v>34650104289401</v>
      </c>
      <c r="U561" t="s">
        <v>495</v>
      </c>
      <c r="V561" t="s">
        <v>322</v>
      </c>
      <c r="W561" t="s">
        <v>322</v>
      </c>
      <c r="X561" t="s">
        <v>438</v>
      </c>
      <c r="Y561" t="s">
        <v>496</v>
      </c>
      <c r="Z561">
        <v>34650104289401</v>
      </c>
    </row>
    <row r="562" spans="1:26" hidden="1" x14ac:dyDescent="0.2">
      <c r="A562">
        <v>560</v>
      </c>
      <c r="B562">
        <v>561</v>
      </c>
      <c r="C562" s="1">
        <v>44441.253587962965</v>
      </c>
      <c r="D562">
        <v>158</v>
      </c>
      <c r="E562">
        <v>0</v>
      </c>
      <c r="F562">
        <f t="shared" si="8"/>
        <v>158</v>
      </c>
      <c r="G562">
        <v>72520478</v>
      </c>
      <c r="H562" t="s">
        <v>79</v>
      </c>
      <c r="I562">
        <v>4198030667059960</v>
      </c>
      <c r="K562" t="s">
        <v>80</v>
      </c>
      <c r="L562">
        <v>0</v>
      </c>
      <c r="O562">
        <v>4198030667059960</v>
      </c>
      <c r="Y562" t="s">
        <v>416</v>
      </c>
    </row>
    <row r="563" spans="1:26" hidden="1" x14ac:dyDescent="0.2">
      <c r="A563">
        <v>561</v>
      </c>
      <c r="B563">
        <v>562</v>
      </c>
      <c r="C563" s="1">
        <v>44440.393148148149</v>
      </c>
      <c r="D563">
        <v>4950</v>
      </c>
      <c r="E563">
        <v>0</v>
      </c>
      <c r="F563">
        <f t="shared" si="8"/>
        <v>4950</v>
      </c>
      <c r="G563">
        <v>72520636</v>
      </c>
      <c r="H563" t="s">
        <v>92</v>
      </c>
      <c r="I563">
        <v>6210068008642940</v>
      </c>
      <c r="K563" t="s">
        <v>80</v>
      </c>
      <c r="L563">
        <v>0</v>
      </c>
      <c r="O563">
        <v>6210068008642940</v>
      </c>
      <c r="Y563" t="s">
        <v>416</v>
      </c>
    </row>
  </sheetData>
  <autoFilter ref="A1:Z563" xr:uid="{2C991B2E-FD9F-D546-9C2A-BAC2E057BBB1}">
    <filterColumn colId="24">
      <filters>
        <filter val="PG"/>
        <filter val="공식몰"/>
        <filter val="마담"/>
        <filter val="카드대금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BA627-B0F3-954D-AB18-07E4E75E6E9F}">
  <dimension ref="A1:AD283"/>
  <sheetViews>
    <sheetView topLeftCell="C1" workbookViewId="0">
      <selection activeCell="F1" sqref="F1:F1048576"/>
    </sheetView>
  </sheetViews>
  <sheetFormatPr baseColWidth="10" defaultRowHeight="16" x14ac:dyDescent="0.2"/>
  <cols>
    <col min="1" max="2" width="0" hidden="1" customWidth="1"/>
    <col min="3" max="3" width="15.83203125" bestFit="1" customWidth="1"/>
    <col min="4" max="4" width="10.83203125" style="4"/>
    <col min="5" max="5" width="10.83203125" style="4" customWidth="1"/>
    <col min="6" max="6" width="10.83203125" style="4"/>
    <col min="11" max="13" width="0" hidden="1" customWidth="1"/>
    <col min="14" max="14" width="12.6640625" style="8" bestFit="1" customWidth="1"/>
    <col min="15" max="17" width="12.6640625" style="8" customWidth="1"/>
    <col min="19" max="30" width="0" hidden="1" customWidth="1"/>
  </cols>
  <sheetData>
    <row r="1" spans="1:30" x14ac:dyDescent="0.2">
      <c r="B1" t="s">
        <v>0</v>
      </c>
      <c r="C1" t="s">
        <v>1</v>
      </c>
      <c r="D1" s="4" t="s">
        <v>2</v>
      </c>
      <c r="E1" s="4" t="s">
        <v>3</v>
      </c>
      <c r="F1" s="4" t="s">
        <v>497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8" t="s">
        <v>501</v>
      </c>
      <c r="O1" s="8" t="s">
        <v>1208</v>
      </c>
      <c r="P1" s="8" t="s">
        <v>1210</v>
      </c>
      <c r="Q1" s="8" t="s">
        <v>1209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</row>
    <row r="2" spans="1:30" x14ac:dyDescent="0.2">
      <c r="A2">
        <v>393</v>
      </c>
      <c r="B2">
        <v>394</v>
      </c>
      <c r="C2" s="1">
        <v>44491.508356481485</v>
      </c>
      <c r="D2" s="4">
        <v>16000</v>
      </c>
      <c r="E2" s="4">
        <v>0</v>
      </c>
      <c r="F2" s="4">
        <v>16000</v>
      </c>
      <c r="G2">
        <v>38390165</v>
      </c>
      <c r="H2" t="s">
        <v>307</v>
      </c>
      <c r="I2">
        <v>47291036047307</v>
      </c>
      <c r="J2" t="s">
        <v>43</v>
      </c>
      <c r="K2" t="s">
        <v>31</v>
      </c>
      <c r="L2">
        <v>0</v>
      </c>
      <c r="N2" s="11" t="s">
        <v>510</v>
      </c>
      <c r="O2" s="9" t="str">
        <f t="shared" ref="O2:O65" si="0">LEFT(R2,3)</f>
        <v>정금순</v>
      </c>
      <c r="P2" s="9" t="str">
        <f t="shared" ref="P2:P65" si="1">IF(F2&gt;0,N2&amp;"_"&amp;F2,"")</f>
        <v>135-20-84906_16000</v>
      </c>
      <c r="Q2" s="9" t="e">
        <f>IF(P2="","",VLOOKUP(P2,현금영수증!$A$1:$B$332,2,0))</f>
        <v>#N/A</v>
      </c>
      <c r="R2" t="s">
        <v>445</v>
      </c>
      <c r="S2">
        <v>47291036047307</v>
      </c>
      <c r="T2">
        <v>290</v>
      </c>
      <c r="U2" s="1">
        <v>44491.508356481485</v>
      </c>
      <c r="V2">
        <v>16000</v>
      </c>
      <c r="W2" t="s">
        <v>43</v>
      </c>
      <c r="X2">
        <v>47291036047307</v>
      </c>
      <c r="Y2" t="s">
        <v>36</v>
      </c>
      <c r="Z2" t="s">
        <v>307</v>
      </c>
      <c r="AA2" t="s">
        <v>445</v>
      </c>
      <c r="AB2" t="s">
        <v>330</v>
      </c>
      <c r="AC2" t="s">
        <v>331</v>
      </c>
      <c r="AD2">
        <v>47291036047307</v>
      </c>
    </row>
    <row r="3" spans="1:30" x14ac:dyDescent="0.2">
      <c r="A3">
        <v>408</v>
      </c>
      <c r="B3">
        <v>409</v>
      </c>
      <c r="C3" s="1">
        <v>44489.906863425924</v>
      </c>
      <c r="D3" s="4">
        <v>77000</v>
      </c>
      <c r="E3" s="4">
        <v>0</v>
      </c>
      <c r="F3" s="4">
        <v>77000</v>
      </c>
      <c r="G3">
        <v>39785368</v>
      </c>
      <c r="H3" t="s">
        <v>307</v>
      </c>
      <c r="I3">
        <v>47291036047307</v>
      </c>
      <c r="J3" t="s">
        <v>43</v>
      </c>
      <c r="K3" t="s">
        <v>31</v>
      </c>
      <c r="L3">
        <v>0</v>
      </c>
      <c r="N3" s="11" t="s">
        <v>510</v>
      </c>
      <c r="O3" s="9" t="str">
        <f t="shared" si="0"/>
        <v>정금순</v>
      </c>
      <c r="P3" s="9" t="str">
        <f t="shared" si="1"/>
        <v>135-20-84906_77000</v>
      </c>
      <c r="Q3" s="9" t="str">
        <f>IF(P3="","",VLOOKUP(P3,현금영수증!$A$1:$B$332,2,0))</f>
        <v>2021-10-28 18:05:07</v>
      </c>
      <c r="R3" t="s">
        <v>445</v>
      </c>
      <c r="S3">
        <v>47291036047307</v>
      </c>
      <c r="T3">
        <v>290</v>
      </c>
      <c r="U3" s="1">
        <v>44491.508356481485</v>
      </c>
      <c r="V3">
        <v>16000</v>
      </c>
      <c r="W3" t="s">
        <v>43</v>
      </c>
      <c r="X3">
        <v>47291036047307</v>
      </c>
      <c r="Y3" t="s">
        <v>36</v>
      </c>
      <c r="Z3" t="s">
        <v>307</v>
      </c>
      <c r="AA3" t="s">
        <v>445</v>
      </c>
      <c r="AB3" t="s">
        <v>330</v>
      </c>
      <c r="AC3" t="s">
        <v>331</v>
      </c>
      <c r="AD3">
        <v>47291036047307</v>
      </c>
    </row>
    <row r="4" spans="1:30" x14ac:dyDescent="0.2">
      <c r="A4">
        <v>21</v>
      </c>
      <c r="B4">
        <v>22</v>
      </c>
      <c r="C4" s="1">
        <v>44523.563298611109</v>
      </c>
      <c r="D4" s="4">
        <v>245000</v>
      </c>
      <c r="E4" s="4">
        <v>0</v>
      </c>
      <c r="F4" s="4">
        <v>245000</v>
      </c>
      <c r="G4">
        <v>91360721</v>
      </c>
      <c r="H4" t="s">
        <v>109</v>
      </c>
      <c r="I4">
        <v>60150101176395</v>
      </c>
      <c r="J4" t="s">
        <v>30</v>
      </c>
      <c r="K4" t="s">
        <v>31</v>
      </c>
      <c r="L4">
        <v>0</v>
      </c>
      <c r="N4" s="11" t="s">
        <v>508</v>
      </c>
      <c r="O4" s="9" t="str">
        <f t="shared" si="0"/>
        <v>이명주</v>
      </c>
      <c r="P4" s="9" t="str">
        <f t="shared" si="1"/>
        <v>222-10-13176_245000</v>
      </c>
      <c r="Q4" s="9" t="str">
        <f>IF(P4="","",VLOOKUP(P4,현금영수증!$A$1:$B$332,2,0))</f>
        <v>2021-11-17 12:06:58</v>
      </c>
      <c r="R4" t="s">
        <v>61</v>
      </c>
      <c r="S4">
        <v>60150101176395</v>
      </c>
      <c r="T4">
        <v>11</v>
      </c>
      <c r="U4" s="1">
        <v>44523.563298611109</v>
      </c>
      <c r="V4">
        <v>245000</v>
      </c>
      <c r="W4" t="s">
        <v>30</v>
      </c>
      <c r="X4">
        <v>60150101176395</v>
      </c>
      <c r="Y4" t="s">
        <v>36</v>
      </c>
      <c r="Z4" t="s">
        <v>109</v>
      </c>
      <c r="AA4" t="s">
        <v>61</v>
      </c>
      <c r="AB4" t="s">
        <v>330</v>
      </c>
      <c r="AC4" t="s">
        <v>331</v>
      </c>
      <c r="AD4">
        <v>60150101176395</v>
      </c>
    </row>
    <row r="5" spans="1:30" x14ac:dyDescent="0.2">
      <c r="A5">
        <v>28</v>
      </c>
      <c r="B5">
        <v>29</v>
      </c>
      <c r="C5" s="1">
        <v>44522.786620370367</v>
      </c>
      <c r="D5" s="4">
        <v>58000</v>
      </c>
      <c r="E5" s="4">
        <v>0</v>
      </c>
      <c r="F5" s="4">
        <v>58000</v>
      </c>
      <c r="G5">
        <v>80391134</v>
      </c>
      <c r="H5" t="s">
        <v>112</v>
      </c>
      <c r="I5">
        <v>60150101176395</v>
      </c>
      <c r="J5" t="s">
        <v>30</v>
      </c>
      <c r="K5" t="s">
        <v>31</v>
      </c>
      <c r="L5">
        <v>0</v>
      </c>
      <c r="N5" s="11" t="s">
        <v>508</v>
      </c>
      <c r="O5" s="9" t="str">
        <f t="shared" si="0"/>
        <v>이명주</v>
      </c>
      <c r="P5" s="9" t="str">
        <f t="shared" si="1"/>
        <v>222-10-13176_58000</v>
      </c>
      <c r="Q5" s="9" t="str">
        <f>IF(P5="","",VLOOKUP(P5,현금영수증!$A$1:$B$332,2,0))</f>
        <v>2021-11-17 12:43:42</v>
      </c>
      <c r="R5" t="s">
        <v>61</v>
      </c>
      <c r="S5">
        <v>60150101176395</v>
      </c>
      <c r="T5">
        <v>11</v>
      </c>
      <c r="U5" s="1">
        <v>44523.563298611109</v>
      </c>
      <c r="V5">
        <v>245000</v>
      </c>
      <c r="W5" t="s">
        <v>30</v>
      </c>
      <c r="X5">
        <v>60150101176395</v>
      </c>
      <c r="Y5" t="s">
        <v>36</v>
      </c>
      <c r="Z5" t="s">
        <v>109</v>
      </c>
      <c r="AA5" t="s">
        <v>61</v>
      </c>
      <c r="AB5" t="s">
        <v>330</v>
      </c>
      <c r="AC5" t="s">
        <v>331</v>
      </c>
      <c r="AD5">
        <v>60150101176395</v>
      </c>
    </row>
    <row r="6" spans="1:30" x14ac:dyDescent="0.2">
      <c r="A6">
        <v>43</v>
      </c>
      <c r="B6">
        <v>44</v>
      </c>
      <c r="C6" s="1">
        <v>44518.732928240737</v>
      </c>
      <c r="D6" s="4">
        <v>58000</v>
      </c>
      <c r="E6" s="4">
        <v>0</v>
      </c>
      <c r="F6" s="4">
        <v>58000</v>
      </c>
      <c r="G6">
        <v>75016215</v>
      </c>
      <c r="H6" t="s">
        <v>121</v>
      </c>
      <c r="I6">
        <v>60150101176395</v>
      </c>
      <c r="J6" t="s">
        <v>30</v>
      </c>
      <c r="K6" t="s">
        <v>31</v>
      </c>
      <c r="L6">
        <v>0</v>
      </c>
      <c r="N6" s="11" t="s">
        <v>508</v>
      </c>
      <c r="O6" s="9" t="str">
        <f t="shared" si="0"/>
        <v>이명주</v>
      </c>
      <c r="P6" s="9" t="str">
        <f t="shared" si="1"/>
        <v>222-10-13176_58000</v>
      </c>
      <c r="Q6" s="9" t="str">
        <f>IF(P6="","",VLOOKUP(P6,현금영수증!$A$1:$B$332,2,0))</f>
        <v>2021-11-17 12:43:42</v>
      </c>
      <c r="R6" t="s">
        <v>61</v>
      </c>
      <c r="S6">
        <v>60150101176395</v>
      </c>
      <c r="T6">
        <v>11</v>
      </c>
      <c r="U6" s="1">
        <v>44523.563298611109</v>
      </c>
      <c r="V6">
        <v>245000</v>
      </c>
      <c r="W6" t="s">
        <v>30</v>
      </c>
      <c r="X6">
        <v>60150101176395</v>
      </c>
      <c r="Y6" t="s">
        <v>36</v>
      </c>
      <c r="Z6" t="s">
        <v>109</v>
      </c>
      <c r="AA6" t="s">
        <v>61</v>
      </c>
      <c r="AB6" t="s">
        <v>330</v>
      </c>
      <c r="AC6" t="s">
        <v>331</v>
      </c>
      <c r="AD6">
        <v>60150101176395</v>
      </c>
    </row>
    <row r="7" spans="1:30" x14ac:dyDescent="0.2">
      <c r="A7">
        <v>51</v>
      </c>
      <c r="B7">
        <v>52</v>
      </c>
      <c r="C7" s="1">
        <v>44517.768784722219</v>
      </c>
      <c r="D7" s="4">
        <v>58000</v>
      </c>
      <c r="E7" s="4">
        <v>0</v>
      </c>
      <c r="F7" s="4">
        <v>58000</v>
      </c>
      <c r="G7">
        <v>71017329</v>
      </c>
      <c r="H7" t="s">
        <v>126</v>
      </c>
      <c r="I7">
        <v>60150101176395</v>
      </c>
      <c r="J7" t="s">
        <v>30</v>
      </c>
      <c r="K7" t="s">
        <v>31</v>
      </c>
      <c r="L7">
        <v>0</v>
      </c>
      <c r="N7" s="11" t="s">
        <v>508</v>
      </c>
      <c r="O7" s="9" t="str">
        <f t="shared" si="0"/>
        <v>이명주</v>
      </c>
      <c r="P7" s="9" t="str">
        <f t="shared" si="1"/>
        <v>222-10-13176_58000</v>
      </c>
      <c r="Q7" s="9" t="str">
        <f>IF(P7="","",VLOOKUP(P7,현금영수증!$A$1:$B$332,2,0))</f>
        <v>2021-11-17 12:43:42</v>
      </c>
      <c r="R7" t="s">
        <v>61</v>
      </c>
      <c r="S7">
        <v>60150101176395</v>
      </c>
      <c r="T7">
        <v>11</v>
      </c>
      <c r="U7" s="1">
        <v>44523.563298611109</v>
      </c>
      <c r="V7">
        <v>245000</v>
      </c>
      <c r="W7" t="s">
        <v>30</v>
      </c>
      <c r="X7">
        <v>60150101176395</v>
      </c>
      <c r="Y7" t="s">
        <v>36</v>
      </c>
      <c r="Z7" t="s">
        <v>109</v>
      </c>
      <c r="AA7" t="s">
        <v>61</v>
      </c>
      <c r="AB7" t="s">
        <v>330</v>
      </c>
      <c r="AC7" t="s">
        <v>331</v>
      </c>
      <c r="AD7">
        <v>60150101176395</v>
      </c>
    </row>
    <row r="8" spans="1:30" x14ac:dyDescent="0.2">
      <c r="A8">
        <v>74</v>
      </c>
      <c r="B8">
        <v>75</v>
      </c>
      <c r="C8" s="1">
        <v>44516.518090277779</v>
      </c>
      <c r="D8" s="4">
        <v>58000</v>
      </c>
      <c r="E8" s="4">
        <v>0</v>
      </c>
      <c r="F8" s="4">
        <v>58000</v>
      </c>
      <c r="G8">
        <v>59820248</v>
      </c>
      <c r="H8" t="s">
        <v>142</v>
      </c>
      <c r="I8">
        <v>60150101176395</v>
      </c>
      <c r="J8" t="s">
        <v>30</v>
      </c>
      <c r="K8" t="s">
        <v>31</v>
      </c>
      <c r="L8">
        <v>0</v>
      </c>
      <c r="N8" s="11" t="s">
        <v>508</v>
      </c>
      <c r="O8" s="9" t="str">
        <f t="shared" si="0"/>
        <v>이명주</v>
      </c>
      <c r="P8" s="9" t="str">
        <f t="shared" si="1"/>
        <v>222-10-13176_58000</v>
      </c>
      <c r="Q8" s="9" t="str">
        <f>IF(P8="","",VLOOKUP(P8,현금영수증!$A$1:$B$332,2,0))</f>
        <v>2021-11-17 12:43:42</v>
      </c>
      <c r="R8" t="s">
        <v>61</v>
      </c>
      <c r="S8">
        <v>60150101176395</v>
      </c>
      <c r="T8">
        <v>11</v>
      </c>
      <c r="U8" s="1">
        <v>44523.563298611109</v>
      </c>
      <c r="V8">
        <v>245000</v>
      </c>
      <c r="W8" t="s">
        <v>30</v>
      </c>
      <c r="X8">
        <v>60150101176395</v>
      </c>
      <c r="Y8" t="s">
        <v>36</v>
      </c>
      <c r="Z8" t="s">
        <v>109</v>
      </c>
      <c r="AA8" t="s">
        <v>61</v>
      </c>
      <c r="AB8" t="s">
        <v>330</v>
      </c>
      <c r="AC8" t="s">
        <v>331</v>
      </c>
      <c r="AD8">
        <v>60150101176395</v>
      </c>
    </row>
    <row r="9" spans="1:30" x14ac:dyDescent="0.2">
      <c r="A9">
        <v>83</v>
      </c>
      <c r="B9">
        <v>84</v>
      </c>
      <c r="C9" s="1">
        <v>44515.556331018517</v>
      </c>
      <c r="D9" s="4">
        <v>0</v>
      </c>
      <c r="E9" s="4">
        <v>22000</v>
      </c>
      <c r="F9" s="4">
        <v>-22000</v>
      </c>
      <c r="G9">
        <v>78664831</v>
      </c>
      <c r="H9" t="s">
        <v>61</v>
      </c>
      <c r="J9" t="s">
        <v>30</v>
      </c>
      <c r="K9" t="s">
        <v>26</v>
      </c>
      <c r="L9">
        <v>0</v>
      </c>
      <c r="N9" s="11" t="s">
        <v>508</v>
      </c>
      <c r="O9" s="9" t="str">
        <f t="shared" si="0"/>
        <v>이명주</v>
      </c>
      <c r="P9" s="9" t="str">
        <f t="shared" si="1"/>
        <v/>
      </c>
      <c r="Q9" s="9" t="str">
        <f>IF(P9="","",VLOOKUP(P9,현금영수증!$A$1:$B$332,2,0))</f>
        <v/>
      </c>
      <c r="R9" t="s">
        <v>61</v>
      </c>
      <c r="S9" t="s">
        <v>28</v>
      </c>
      <c r="AC9" t="s">
        <v>331</v>
      </c>
    </row>
    <row r="10" spans="1:30" x14ac:dyDescent="0.2">
      <c r="A10">
        <v>86</v>
      </c>
      <c r="B10">
        <v>87</v>
      </c>
      <c r="C10" s="1">
        <v>44515.535891203705</v>
      </c>
      <c r="D10" s="4">
        <v>35000</v>
      </c>
      <c r="E10" s="4">
        <v>0</v>
      </c>
      <c r="F10" s="4">
        <v>35000</v>
      </c>
      <c r="G10">
        <v>78750773</v>
      </c>
      <c r="H10" t="s">
        <v>148</v>
      </c>
      <c r="I10">
        <v>60150101176395</v>
      </c>
      <c r="J10" t="s">
        <v>30</v>
      </c>
      <c r="K10" t="s">
        <v>31</v>
      </c>
      <c r="L10">
        <v>0</v>
      </c>
      <c r="N10" s="11" t="s">
        <v>508</v>
      </c>
      <c r="O10" s="9" t="str">
        <f t="shared" si="0"/>
        <v>이명주</v>
      </c>
      <c r="P10" s="9" t="str">
        <f t="shared" si="1"/>
        <v>222-10-13176_35000</v>
      </c>
      <c r="Q10" s="9" t="e">
        <f>IF(P10="","",VLOOKUP(P10,현금영수증!$A$1:$B$332,2,0))</f>
        <v>#N/A</v>
      </c>
      <c r="R10" t="s">
        <v>61</v>
      </c>
      <c r="S10">
        <v>60150101176395</v>
      </c>
      <c r="T10">
        <v>11</v>
      </c>
      <c r="U10" s="1">
        <v>44523.563298611109</v>
      </c>
      <c r="V10">
        <v>245000</v>
      </c>
      <c r="W10" t="s">
        <v>30</v>
      </c>
      <c r="X10">
        <v>60150101176395</v>
      </c>
      <c r="Y10" t="s">
        <v>36</v>
      </c>
      <c r="Z10" t="s">
        <v>109</v>
      </c>
      <c r="AA10" t="s">
        <v>61</v>
      </c>
      <c r="AB10" t="s">
        <v>330</v>
      </c>
      <c r="AC10" t="s">
        <v>331</v>
      </c>
      <c r="AD10">
        <v>60150101176395</v>
      </c>
    </row>
    <row r="11" spans="1:30" x14ac:dyDescent="0.2">
      <c r="A11">
        <v>87</v>
      </c>
      <c r="B11">
        <v>88</v>
      </c>
      <c r="C11" s="1">
        <v>44515.523518518516</v>
      </c>
      <c r="D11" s="4">
        <v>58000</v>
      </c>
      <c r="E11" s="4">
        <v>0</v>
      </c>
      <c r="F11" s="4">
        <v>58000</v>
      </c>
      <c r="G11">
        <v>78785773</v>
      </c>
      <c r="H11" t="s">
        <v>149</v>
      </c>
      <c r="I11">
        <v>60150101176395</v>
      </c>
      <c r="J11" t="s">
        <v>30</v>
      </c>
      <c r="K11" t="s">
        <v>31</v>
      </c>
      <c r="L11">
        <v>0</v>
      </c>
      <c r="N11" s="11" t="s">
        <v>508</v>
      </c>
      <c r="O11" s="9" t="str">
        <f t="shared" si="0"/>
        <v>이명주</v>
      </c>
      <c r="P11" s="9" t="str">
        <f t="shared" si="1"/>
        <v>222-10-13176_58000</v>
      </c>
      <c r="Q11" s="9" t="str">
        <f>IF(P11="","",VLOOKUP(P11,현금영수증!$A$1:$B$332,2,0))</f>
        <v>2021-11-17 12:43:42</v>
      </c>
      <c r="R11" t="s">
        <v>61</v>
      </c>
      <c r="S11">
        <v>60150101176395</v>
      </c>
      <c r="T11">
        <v>11</v>
      </c>
      <c r="U11" s="1">
        <v>44523.563298611109</v>
      </c>
      <c r="V11">
        <v>245000</v>
      </c>
      <c r="W11" t="s">
        <v>30</v>
      </c>
      <c r="X11">
        <v>60150101176395</v>
      </c>
      <c r="Y11" t="s">
        <v>36</v>
      </c>
      <c r="Z11" t="s">
        <v>109</v>
      </c>
      <c r="AA11" t="s">
        <v>61</v>
      </c>
      <c r="AB11" t="s">
        <v>330</v>
      </c>
      <c r="AC11" t="s">
        <v>331</v>
      </c>
      <c r="AD11">
        <v>60150101176395</v>
      </c>
    </row>
    <row r="12" spans="1:30" x14ac:dyDescent="0.2">
      <c r="A12">
        <v>90</v>
      </c>
      <c r="B12">
        <v>91</v>
      </c>
      <c r="C12" s="1">
        <v>44514.771180555559</v>
      </c>
      <c r="D12" s="4">
        <v>113000</v>
      </c>
      <c r="E12" s="4">
        <v>0</v>
      </c>
      <c r="F12" s="4">
        <v>113000</v>
      </c>
      <c r="G12">
        <v>79055573</v>
      </c>
      <c r="H12" t="s">
        <v>151</v>
      </c>
      <c r="I12">
        <v>60150101176395</v>
      </c>
      <c r="J12" t="s">
        <v>30</v>
      </c>
      <c r="K12" t="s">
        <v>31</v>
      </c>
      <c r="L12">
        <v>0</v>
      </c>
      <c r="N12" s="11" t="s">
        <v>508</v>
      </c>
      <c r="O12" s="9" t="str">
        <f t="shared" si="0"/>
        <v>이명주</v>
      </c>
      <c r="P12" s="9" t="str">
        <f t="shared" si="1"/>
        <v>222-10-13176_113000</v>
      </c>
      <c r="Q12" s="9" t="str">
        <f>IF(P12="","",VLOOKUP(P12,현금영수증!$A$1:$B$332,2,0))</f>
        <v>2021-11-17 12:43:31</v>
      </c>
      <c r="R12" t="s">
        <v>61</v>
      </c>
      <c r="S12">
        <v>60150101176395</v>
      </c>
      <c r="T12">
        <v>11</v>
      </c>
      <c r="U12" s="1">
        <v>44523.563298611109</v>
      </c>
      <c r="V12">
        <v>245000</v>
      </c>
      <c r="W12" t="s">
        <v>30</v>
      </c>
      <c r="X12">
        <v>60150101176395</v>
      </c>
      <c r="Y12" t="s">
        <v>36</v>
      </c>
      <c r="Z12" t="s">
        <v>109</v>
      </c>
      <c r="AA12" t="s">
        <v>61</v>
      </c>
      <c r="AB12" t="s">
        <v>330</v>
      </c>
      <c r="AC12" t="s">
        <v>331</v>
      </c>
      <c r="AD12">
        <v>60150101176395</v>
      </c>
    </row>
    <row r="13" spans="1:30" x14ac:dyDescent="0.2">
      <c r="A13">
        <v>91</v>
      </c>
      <c r="B13">
        <v>92</v>
      </c>
      <c r="C13" s="1">
        <v>44514.768113425926</v>
      </c>
      <c r="D13" s="4">
        <v>278000</v>
      </c>
      <c r="E13" s="4">
        <v>0</v>
      </c>
      <c r="F13" s="4">
        <v>278000</v>
      </c>
      <c r="G13">
        <v>79168573</v>
      </c>
      <c r="H13" t="s">
        <v>152</v>
      </c>
      <c r="I13">
        <v>60150101176395</v>
      </c>
      <c r="J13" t="s">
        <v>30</v>
      </c>
      <c r="K13" t="s">
        <v>31</v>
      </c>
      <c r="L13">
        <v>0</v>
      </c>
      <c r="N13" s="11" t="s">
        <v>508</v>
      </c>
      <c r="O13" s="9" t="str">
        <f t="shared" si="0"/>
        <v>이명주</v>
      </c>
      <c r="P13" s="9" t="str">
        <f t="shared" si="1"/>
        <v>222-10-13176_278000</v>
      </c>
      <c r="Q13" s="9" t="str">
        <f>IF(P13="","",VLOOKUP(P13,현금영수증!$A$1:$B$332,2,0))</f>
        <v>2021-11-17 12:06:54</v>
      </c>
      <c r="R13" t="s">
        <v>61</v>
      </c>
      <c r="S13">
        <v>60150101176395</v>
      </c>
      <c r="T13">
        <v>11</v>
      </c>
      <c r="U13" s="1">
        <v>44523.563298611109</v>
      </c>
      <c r="V13">
        <v>245000</v>
      </c>
      <c r="W13" t="s">
        <v>30</v>
      </c>
      <c r="X13">
        <v>60150101176395</v>
      </c>
      <c r="Y13" t="s">
        <v>36</v>
      </c>
      <c r="Z13" t="s">
        <v>109</v>
      </c>
      <c r="AA13" t="s">
        <v>61</v>
      </c>
      <c r="AB13" t="s">
        <v>330</v>
      </c>
      <c r="AC13" t="s">
        <v>331</v>
      </c>
      <c r="AD13">
        <v>60150101176395</v>
      </c>
    </row>
    <row r="14" spans="1:30" x14ac:dyDescent="0.2">
      <c r="A14">
        <v>92</v>
      </c>
      <c r="B14">
        <v>93</v>
      </c>
      <c r="C14" s="1">
        <v>44514.765451388892</v>
      </c>
      <c r="D14" s="4">
        <v>113000</v>
      </c>
      <c r="E14" s="4">
        <v>0</v>
      </c>
      <c r="F14" s="4">
        <v>113000</v>
      </c>
      <c r="G14">
        <v>79446573</v>
      </c>
      <c r="H14" t="s">
        <v>153</v>
      </c>
      <c r="I14">
        <v>60150101176395</v>
      </c>
      <c r="J14" t="s">
        <v>30</v>
      </c>
      <c r="K14" t="s">
        <v>31</v>
      </c>
      <c r="L14">
        <v>0</v>
      </c>
      <c r="N14" s="11" t="s">
        <v>508</v>
      </c>
      <c r="O14" s="9" t="str">
        <f t="shared" si="0"/>
        <v>이명주</v>
      </c>
      <c r="P14" s="9" t="str">
        <f t="shared" si="1"/>
        <v>222-10-13176_113000</v>
      </c>
      <c r="Q14" s="9" t="str">
        <f>IF(P14="","",VLOOKUP(P14,현금영수증!$A$1:$B$332,2,0))</f>
        <v>2021-11-17 12:43:31</v>
      </c>
      <c r="R14" t="s">
        <v>61</v>
      </c>
      <c r="S14">
        <v>60150101176395</v>
      </c>
      <c r="T14">
        <v>11</v>
      </c>
      <c r="U14" s="1">
        <v>44523.563298611109</v>
      </c>
      <c r="V14">
        <v>245000</v>
      </c>
      <c r="W14" t="s">
        <v>30</v>
      </c>
      <c r="X14">
        <v>60150101176395</v>
      </c>
      <c r="Y14" t="s">
        <v>36</v>
      </c>
      <c r="Z14" t="s">
        <v>109</v>
      </c>
      <c r="AA14" t="s">
        <v>61</v>
      </c>
      <c r="AB14" t="s">
        <v>330</v>
      </c>
      <c r="AC14" t="s">
        <v>331</v>
      </c>
      <c r="AD14">
        <v>60150101176395</v>
      </c>
    </row>
    <row r="15" spans="1:30" x14ac:dyDescent="0.2">
      <c r="A15">
        <v>93</v>
      </c>
      <c r="B15">
        <v>94</v>
      </c>
      <c r="C15" s="1">
        <v>44514.761956018519</v>
      </c>
      <c r="D15" s="4">
        <v>245000</v>
      </c>
      <c r="E15" s="4">
        <v>0</v>
      </c>
      <c r="F15" s="4">
        <v>245000</v>
      </c>
      <c r="G15">
        <v>79559573</v>
      </c>
      <c r="H15" t="s">
        <v>154</v>
      </c>
      <c r="I15">
        <v>60150101176395</v>
      </c>
      <c r="J15" t="s">
        <v>30</v>
      </c>
      <c r="K15" t="s">
        <v>31</v>
      </c>
      <c r="L15">
        <v>0</v>
      </c>
      <c r="N15" s="11" t="s">
        <v>508</v>
      </c>
      <c r="O15" s="9" t="str">
        <f t="shared" si="0"/>
        <v>이명주</v>
      </c>
      <c r="P15" s="9" t="str">
        <f t="shared" si="1"/>
        <v>222-10-13176_245000</v>
      </c>
      <c r="Q15" s="9" t="str">
        <f>IF(P15="","",VLOOKUP(P15,현금영수증!$A$1:$B$332,2,0))</f>
        <v>2021-11-17 12:06:58</v>
      </c>
      <c r="R15" t="s">
        <v>61</v>
      </c>
      <c r="S15">
        <v>60150101176395</v>
      </c>
      <c r="T15">
        <v>11</v>
      </c>
      <c r="U15" s="1">
        <v>44523.563298611109</v>
      </c>
      <c r="V15">
        <v>245000</v>
      </c>
      <c r="W15" t="s">
        <v>30</v>
      </c>
      <c r="X15">
        <v>60150101176395</v>
      </c>
      <c r="Y15" t="s">
        <v>36</v>
      </c>
      <c r="Z15" t="s">
        <v>109</v>
      </c>
      <c r="AA15" t="s">
        <v>61</v>
      </c>
      <c r="AB15" t="s">
        <v>330</v>
      </c>
      <c r="AC15" t="s">
        <v>331</v>
      </c>
      <c r="AD15">
        <v>60150101176395</v>
      </c>
    </row>
    <row r="16" spans="1:30" x14ac:dyDescent="0.2">
      <c r="A16">
        <v>98</v>
      </c>
      <c r="B16">
        <v>99</v>
      </c>
      <c r="C16" s="1">
        <v>44513.93141203704</v>
      </c>
      <c r="D16" s="4">
        <v>113000</v>
      </c>
      <c r="E16" s="4">
        <v>0</v>
      </c>
      <c r="F16" s="4">
        <v>113000</v>
      </c>
      <c r="G16">
        <v>80456023</v>
      </c>
      <c r="H16" t="s">
        <v>159</v>
      </c>
      <c r="I16">
        <v>60150101176395</v>
      </c>
      <c r="J16" t="s">
        <v>30</v>
      </c>
      <c r="K16" t="s">
        <v>31</v>
      </c>
      <c r="L16">
        <v>0</v>
      </c>
      <c r="N16" s="11" t="s">
        <v>508</v>
      </c>
      <c r="O16" s="9" t="str">
        <f t="shared" si="0"/>
        <v>이명주</v>
      </c>
      <c r="P16" s="9" t="str">
        <f t="shared" si="1"/>
        <v>222-10-13176_113000</v>
      </c>
      <c r="Q16" s="9" t="str">
        <f>IF(P16="","",VLOOKUP(P16,현금영수증!$A$1:$B$332,2,0))</f>
        <v>2021-11-17 12:43:31</v>
      </c>
      <c r="R16" t="s">
        <v>61</v>
      </c>
      <c r="S16">
        <v>60150101176395</v>
      </c>
      <c r="T16">
        <v>11</v>
      </c>
      <c r="U16" s="1">
        <v>44523.563298611109</v>
      </c>
      <c r="V16">
        <v>245000</v>
      </c>
      <c r="W16" t="s">
        <v>30</v>
      </c>
      <c r="X16">
        <v>60150101176395</v>
      </c>
      <c r="Y16" t="s">
        <v>36</v>
      </c>
      <c r="Z16" t="s">
        <v>109</v>
      </c>
      <c r="AA16" t="s">
        <v>61</v>
      </c>
      <c r="AB16" t="s">
        <v>330</v>
      </c>
      <c r="AC16" t="s">
        <v>331</v>
      </c>
      <c r="AD16">
        <v>60150101176395</v>
      </c>
    </row>
    <row r="17" spans="1:30" x14ac:dyDescent="0.2">
      <c r="A17">
        <v>106</v>
      </c>
      <c r="B17">
        <v>107</v>
      </c>
      <c r="C17" s="1">
        <v>44512.636319444442</v>
      </c>
      <c r="D17" s="4">
        <v>58000</v>
      </c>
      <c r="E17" s="4">
        <v>0</v>
      </c>
      <c r="F17" s="4">
        <v>58000</v>
      </c>
      <c r="G17">
        <v>80868023</v>
      </c>
      <c r="H17" t="s">
        <v>165</v>
      </c>
      <c r="I17">
        <v>60150101176395</v>
      </c>
      <c r="J17" t="s">
        <v>30</v>
      </c>
      <c r="K17" t="s">
        <v>31</v>
      </c>
      <c r="L17">
        <v>0</v>
      </c>
      <c r="N17" s="11" t="s">
        <v>508</v>
      </c>
      <c r="O17" s="9" t="str">
        <f t="shared" si="0"/>
        <v>이명주</v>
      </c>
      <c r="P17" s="9" t="str">
        <f t="shared" si="1"/>
        <v>222-10-13176_58000</v>
      </c>
      <c r="Q17" s="9" t="str">
        <f>IF(P17="","",VLOOKUP(P17,현금영수증!$A$1:$B$332,2,0))</f>
        <v>2021-11-17 12:43:42</v>
      </c>
      <c r="R17" t="s">
        <v>61</v>
      </c>
      <c r="S17">
        <v>60150101176395</v>
      </c>
      <c r="T17">
        <v>11</v>
      </c>
      <c r="U17" s="1">
        <v>44523.563298611109</v>
      </c>
      <c r="V17">
        <v>245000</v>
      </c>
      <c r="W17" t="s">
        <v>30</v>
      </c>
      <c r="X17">
        <v>60150101176395</v>
      </c>
      <c r="Y17" t="s">
        <v>36</v>
      </c>
      <c r="Z17" t="s">
        <v>109</v>
      </c>
      <c r="AA17" t="s">
        <v>61</v>
      </c>
      <c r="AB17" t="s">
        <v>330</v>
      </c>
      <c r="AC17" t="s">
        <v>331</v>
      </c>
      <c r="AD17">
        <v>60150101176395</v>
      </c>
    </row>
    <row r="18" spans="1:30" x14ac:dyDescent="0.2">
      <c r="A18">
        <v>121</v>
      </c>
      <c r="B18">
        <v>122</v>
      </c>
      <c r="C18" s="1">
        <v>44511.932060185187</v>
      </c>
      <c r="D18" s="4">
        <v>223000</v>
      </c>
      <c r="E18" s="4">
        <v>0</v>
      </c>
      <c r="F18" s="4">
        <v>223000</v>
      </c>
      <c r="G18">
        <v>94651892</v>
      </c>
      <c r="H18" t="s">
        <v>174</v>
      </c>
      <c r="I18">
        <v>60150101176395</v>
      </c>
      <c r="J18" t="s">
        <v>30</v>
      </c>
      <c r="K18" t="s">
        <v>31</v>
      </c>
      <c r="L18">
        <v>0</v>
      </c>
      <c r="N18" s="11" t="s">
        <v>508</v>
      </c>
      <c r="O18" s="9" t="str">
        <f t="shared" si="0"/>
        <v>이명주</v>
      </c>
      <c r="P18" s="9" t="str">
        <f t="shared" si="1"/>
        <v>222-10-13176_223000</v>
      </c>
      <c r="Q18" s="9" t="e">
        <f>IF(P18="","",VLOOKUP(P18,현금영수증!$A$1:$B$332,2,0))</f>
        <v>#N/A</v>
      </c>
      <c r="R18" t="s">
        <v>61</v>
      </c>
      <c r="S18">
        <v>60150101176395</v>
      </c>
      <c r="T18">
        <v>11</v>
      </c>
      <c r="U18" s="1">
        <v>44523.563298611109</v>
      </c>
      <c r="V18">
        <v>245000</v>
      </c>
      <c r="W18" t="s">
        <v>30</v>
      </c>
      <c r="X18">
        <v>60150101176395</v>
      </c>
      <c r="Y18" t="s">
        <v>36</v>
      </c>
      <c r="Z18" t="s">
        <v>109</v>
      </c>
      <c r="AA18" t="s">
        <v>61</v>
      </c>
      <c r="AB18" t="s">
        <v>330</v>
      </c>
      <c r="AC18" t="s">
        <v>331</v>
      </c>
      <c r="AD18">
        <v>60150101176395</v>
      </c>
    </row>
    <row r="19" spans="1:30" x14ac:dyDescent="0.2">
      <c r="A19">
        <v>123</v>
      </c>
      <c r="B19">
        <v>124</v>
      </c>
      <c r="C19" s="1">
        <v>44511.904849537037</v>
      </c>
      <c r="D19" s="4">
        <v>55000</v>
      </c>
      <c r="E19" s="4">
        <v>0</v>
      </c>
      <c r="F19" s="4">
        <v>55000</v>
      </c>
      <c r="G19">
        <v>95205692</v>
      </c>
      <c r="H19" t="s">
        <v>176</v>
      </c>
      <c r="I19">
        <v>60150101176395</v>
      </c>
      <c r="J19" t="s">
        <v>30</v>
      </c>
      <c r="K19" t="s">
        <v>31</v>
      </c>
      <c r="L19">
        <v>0</v>
      </c>
      <c r="N19" s="11" t="s">
        <v>508</v>
      </c>
      <c r="O19" s="9" t="str">
        <f t="shared" si="0"/>
        <v>이명주</v>
      </c>
      <c r="P19" s="9" t="str">
        <f t="shared" si="1"/>
        <v>222-10-13176_55000</v>
      </c>
      <c r="Q19" s="9" t="str">
        <f>IF(P19="","",VLOOKUP(P19,현금영수증!$A$1:$B$332,2,0))</f>
        <v>2021-11-17 12:43:41</v>
      </c>
      <c r="R19" t="s">
        <v>61</v>
      </c>
      <c r="S19">
        <v>60150101176395</v>
      </c>
      <c r="T19">
        <v>11</v>
      </c>
      <c r="U19" s="1">
        <v>44523.563298611109</v>
      </c>
      <c r="V19">
        <v>245000</v>
      </c>
      <c r="W19" t="s">
        <v>30</v>
      </c>
      <c r="X19">
        <v>60150101176395</v>
      </c>
      <c r="Y19" t="s">
        <v>36</v>
      </c>
      <c r="Z19" t="s">
        <v>109</v>
      </c>
      <c r="AA19" t="s">
        <v>61</v>
      </c>
      <c r="AB19" t="s">
        <v>330</v>
      </c>
      <c r="AC19" t="s">
        <v>331</v>
      </c>
      <c r="AD19">
        <v>60150101176395</v>
      </c>
    </row>
    <row r="20" spans="1:30" x14ac:dyDescent="0.2">
      <c r="A20">
        <v>124</v>
      </c>
      <c r="B20">
        <v>125</v>
      </c>
      <c r="C20" s="1">
        <v>44511.900925925926</v>
      </c>
      <c r="D20" s="4">
        <v>58000</v>
      </c>
      <c r="E20" s="4">
        <v>0</v>
      </c>
      <c r="F20" s="4">
        <v>58000</v>
      </c>
      <c r="G20">
        <v>95260692</v>
      </c>
      <c r="H20" t="s">
        <v>177</v>
      </c>
      <c r="I20">
        <v>60150101176395</v>
      </c>
      <c r="J20" t="s">
        <v>30</v>
      </c>
      <c r="K20" t="s">
        <v>31</v>
      </c>
      <c r="L20">
        <v>0</v>
      </c>
      <c r="N20" s="11" t="s">
        <v>508</v>
      </c>
      <c r="O20" s="9" t="str">
        <f t="shared" si="0"/>
        <v>이명주</v>
      </c>
      <c r="P20" s="9" t="str">
        <f t="shared" si="1"/>
        <v>222-10-13176_58000</v>
      </c>
      <c r="Q20" s="9" t="str">
        <f>IF(P20="","",VLOOKUP(P20,현금영수증!$A$1:$B$332,2,0))</f>
        <v>2021-11-17 12:43:42</v>
      </c>
      <c r="R20" t="s">
        <v>61</v>
      </c>
      <c r="S20">
        <v>60150101176395</v>
      </c>
      <c r="T20">
        <v>11</v>
      </c>
      <c r="U20" s="1">
        <v>44523.563298611109</v>
      </c>
      <c r="V20">
        <v>245000</v>
      </c>
      <c r="W20" t="s">
        <v>30</v>
      </c>
      <c r="X20">
        <v>60150101176395</v>
      </c>
      <c r="Y20" t="s">
        <v>36</v>
      </c>
      <c r="Z20" t="s">
        <v>109</v>
      </c>
      <c r="AA20" t="s">
        <v>61</v>
      </c>
      <c r="AB20" t="s">
        <v>330</v>
      </c>
      <c r="AC20" t="s">
        <v>331</v>
      </c>
      <c r="AD20">
        <v>60150101176395</v>
      </c>
    </row>
    <row r="21" spans="1:30" x14ac:dyDescent="0.2">
      <c r="A21">
        <v>135</v>
      </c>
      <c r="B21">
        <v>136</v>
      </c>
      <c r="C21" s="1">
        <v>44511.034733796296</v>
      </c>
      <c r="D21" s="4">
        <v>55000</v>
      </c>
      <c r="E21" s="4">
        <v>0</v>
      </c>
      <c r="F21" s="4">
        <v>55000</v>
      </c>
      <c r="G21">
        <v>98961411</v>
      </c>
      <c r="H21" t="s">
        <v>182</v>
      </c>
      <c r="I21">
        <v>60150101176395</v>
      </c>
      <c r="J21" t="s">
        <v>30</v>
      </c>
      <c r="K21" t="s">
        <v>31</v>
      </c>
      <c r="L21">
        <v>0</v>
      </c>
      <c r="N21" s="11" t="s">
        <v>508</v>
      </c>
      <c r="O21" s="9" t="str">
        <f t="shared" si="0"/>
        <v>이명주</v>
      </c>
      <c r="P21" s="9" t="str">
        <f t="shared" si="1"/>
        <v>222-10-13176_55000</v>
      </c>
      <c r="Q21" s="9" t="str">
        <f>IF(P21="","",VLOOKUP(P21,현금영수증!$A$1:$B$332,2,0))</f>
        <v>2021-11-17 12:43:41</v>
      </c>
      <c r="R21" t="s">
        <v>61</v>
      </c>
      <c r="S21">
        <v>60150101176395</v>
      </c>
      <c r="T21">
        <v>11</v>
      </c>
      <c r="U21" s="1">
        <v>44523.563298611109</v>
      </c>
      <c r="V21">
        <v>245000</v>
      </c>
      <c r="W21" t="s">
        <v>30</v>
      </c>
      <c r="X21">
        <v>60150101176395</v>
      </c>
      <c r="Y21" t="s">
        <v>36</v>
      </c>
      <c r="Z21" t="s">
        <v>109</v>
      </c>
      <c r="AA21" t="s">
        <v>61</v>
      </c>
      <c r="AB21" t="s">
        <v>330</v>
      </c>
      <c r="AC21" t="s">
        <v>331</v>
      </c>
      <c r="AD21">
        <v>60150101176395</v>
      </c>
    </row>
    <row r="22" spans="1:30" x14ac:dyDescent="0.2">
      <c r="A22">
        <v>137</v>
      </c>
      <c r="B22">
        <v>138</v>
      </c>
      <c r="C22" s="1">
        <v>44511.027569444443</v>
      </c>
      <c r="D22" s="4">
        <v>583000</v>
      </c>
      <c r="E22" s="4">
        <v>0</v>
      </c>
      <c r="F22" s="4">
        <v>583000</v>
      </c>
      <c r="G22">
        <v>99294411</v>
      </c>
      <c r="H22" t="s">
        <v>184</v>
      </c>
      <c r="I22">
        <v>60150101176395</v>
      </c>
      <c r="J22" t="s">
        <v>30</v>
      </c>
      <c r="K22" t="s">
        <v>31</v>
      </c>
      <c r="L22">
        <v>0</v>
      </c>
      <c r="N22" s="11" t="s">
        <v>508</v>
      </c>
      <c r="O22" s="9" t="str">
        <f t="shared" si="0"/>
        <v>이명주</v>
      </c>
      <c r="P22" s="9" t="str">
        <f t="shared" si="1"/>
        <v>222-10-13176_583000</v>
      </c>
      <c r="Q22" s="9" t="str">
        <f>IF(P22="","",VLOOKUP(P22,현금영수증!$A$1:$B$332,2,0))</f>
        <v>2021-11-17 12:06:03</v>
      </c>
      <c r="R22" t="s">
        <v>61</v>
      </c>
      <c r="S22">
        <v>60150101176395</v>
      </c>
      <c r="T22">
        <v>11</v>
      </c>
      <c r="U22" s="1">
        <v>44523.563298611109</v>
      </c>
      <c r="V22">
        <v>245000</v>
      </c>
      <c r="W22" t="s">
        <v>30</v>
      </c>
      <c r="X22">
        <v>60150101176395</v>
      </c>
      <c r="Y22" t="s">
        <v>36</v>
      </c>
      <c r="Z22" t="s">
        <v>109</v>
      </c>
      <c r="AA22" t="s">
        <v>61</v>
      </c>
      <c r="AB22" t="s">
        <v>330</v>
      </c>
      <c r="AC22" t="s">
        <v>331</v>
      </c>
      <c r="AD22">
        <v>60150101176395</v>
      </c>
    </row>
    <row r="23" spans="1:30" x14ac:dyDescent="0.2">
      <c r="A23">
        <v>138</v>
      </c>
      <c r="B23">
        <v>139</v>
      </c>
      <c r="C23" s="1">
        <v>44510.840277777781</v>
      </c>
      <c r="D23" s="4">
        <v>113000</v>
      </c>
      <c r="E23" s="4">
        <v>0</v>
      </c>
      <c r="F23" s="4">
        <v>113000</v>
      </c>
      <c r="G23">
        <v>99877411</v>
      </c>
      <c r="H23" t="s">
        <v>185</v>
      </c>
      <c r="I23">
        <v>60150101176395</v>
      </c>
      <c r="J23" t="s">
        <v>30</v>
      </c>
      <c r="K23" t="s">
        <v>31</v>
      </c>
      <c r="L23">
        <v>0</v>
      </c>
      <c r="N23" s="11" t="s">
        <v>508</v>
      </c>
      <c r="O23" s="9" t="str">
        <f t="shared" si="0"/>
        <v>이명주</v>
      </c>
      <c r="P23" s="9" t="str">
        <f t="shared" si="1"/>
        <v>222-10-13176_113000</v>
      </c>
      <c r="Q23" s="9" t="str">
        <f>IF(P23="","",VLOOKUP(P23,현금영수증!$A$1:$B$332,2,0))</f>
        <v>2021-11-17 12:43:31</v>
      </c>
      <c r="R23" t="s">
        <v>61</v>
      </c>
      <c r="S23">
        <v>60150101176395</v>
      </c>
      <c r="T23">
        <v>11</v>
      </c>
      <c r="U23" s="1">
        <v>44523.563298611109</v>
      </c>
      <c r="V23">
        <v>245000</v>
      </c>
      <c r="W23" t="s">
        <v>30</v>
      </c>
      <c r="X23">
        <v>60150101176395</v>
      </c>
      <c r="Y23" t="s">
        <v>36</v>
      </c>
      <c r="Z23" t="s">
        <v>109</v>
      </c>
      <c r="AA23" t="s">
        <v>61</v>
      </c>
      <c r="AB23" t="s">
        <v>330</v>
      </c>
      <c r="AC23" t="s">
        <v>331</v>
      </c>
      <c r="AD23">
        <v>60150101176395</v>
      </c>
    </row>
    <row r="24" spans="1:30" x14ac:dyDescent="0.2">
      <c r="A24">
        <v>142</v>
      </c>
      <c r="B24">
        <v>143</v>
      </c>
      <c r="C24" s="1">
        <v>44510.603981481479</v>
      </c>
      <c r="D24" s="4">
        <v>55000</v>
      </c>
      <c r="E24" s="4">
        <v>0</v>
      </c>
      <c r="F24" s="4">
        <v>55000</v>
      </c>
      <c r="G24">
        <v>101391951</v>
      </c>
      <c r="H24" t="s">
        <v>187</v>
      </c>
      <c r="I24">
        <v>60150101176395</v>
      </c>
      <c r="J24" t="s">
        <v>30</v>
      </c>
      <c r="K24" t="s">
        <v>31</v>
      </c>
      <c r="L24">
        <v>0</v>
      </c>
      <c r="N24" s="11" t="s">
        <v>508</v>
      </c>
      <c r="O24" s="9" t="str">
        <f t="shared" si="0"/>
        <v>이명주</v>
      </c>
      <c r="P24" s="9" t="str">
        <f t="shared" si="1"/>
        <v>222-10-13176_55000</v>
      </c>
      <c r="Q24" s="9" t="str">
        <f>IF(P24="","",VLOOKUP(P24,현금영수증!$A$1:$B$332,2,0))</f>
        <v>2021-11-17 12:43:41</v>
      </c>
      <c r="R24" t="s">
        <v>61</v>
      </c>
      <c r="S24">
        <v>60150101176395</v>
      </c>
      <c r="T24">
        <v>11</v>
      </c>
      <c r="U24" s="1">
        <v>44523.563298611109</v>
      </c>
      <c r="V24">
        <v>245000</v>
      </c>
      <c r="W24" t="s">
        <v>30</v>
      </c>
      <c r="X24">
        <v>60150101176395</v>
      </c>
      <c r="Y24" t="s">
        <v>36</v>
      </c>
      <c r="Z24" t="s">
        <v>109</v>
      </c>
      <c r="AA24" t="s">
        <v>61</v>
      </c>
      <c r="AB24" t="s">
        <v>330</v>
      </c>
      <c r="AC24" t="s">
        <v>331</v>
      </c>
      <c r="AD24">
        <v>60150101176395</v>
      </c>
    </row>
    <row r="25" spans="1:30" x14ac:dyDescent="0.2">
      <c r="A25">
        <v>144</v>
      </c>
      <c r="B25">
        <v>145</v>
      </c>
      <c r="C25" s="1">
        <v>44510.593657407408</v>
      </c>
      <c r="D25" s="4">
        <v>58000</v>
      </c>
      <c r="E25" s="4">
        <v>0</v>
      </c>
      <c r="F25" s="4">
        <v>58000</v>
      </c>
      <c r="G25">
        <v>101691951</v>
      </c>
      <c r="H25" t="s">
        <v>189</v>
      </c>
      <c r="I25">
        <v>60150101176395</v>
      </c>
      <c r="J25" t="s">
        <v>30</v>
      </c>
      <c r="K25" t="s">
        <v>31</v>
      </c>
      <c r="L25">
        <v>0</v>
      </c>
      <c r="N25" s="11" t="s">
        <v>508</v>
      </c>
      <c r="O25" s="9" t="str">
        <f t="shared" si="0"/>
        <v>이명주</v>
      </c>
      <c r="P25" s="9" t="str">
        <f t="shared" si="1"/>
        <v>222-10-13176_58000</v>
      </c>
      <c r="Q25" s="9" t="str">
        <f>IF(P25="","",VLOOKUP(P25,현금영수증!$A$1:$B$332,2,0))</f>
        <v>2021-11-17 12:43:42</v>
      </c>
      <c r="R25" t="s">
        <v>61</v>
      </c>
      <c r="S25">
        <v>60150101176395</v>
      </c>
      <c r="T25">
        <v>11</v>
      </c>
      <c r="U25" s="1">
        <v>44523.563298611109</v>
      </c>
      <c r="V25">
        <v>245000</v>
      </c>
      <c r="W25" t="s">
        <v>30</v>
      </c>
      <c r="X25">
        <v>60150101176395</v>
      </c>
      <c r="Y25" t="s">
        <v>36</v>
      </c>
      <c r="Z25" t="s">
        <v>109</v>
      </c>
      <c r="AA25" t="s">
        <v>61</v>
      </c>
      <c r="AB25" t="s">
        <v>330</v>
      </c>
      <c r="AC25" t="s">
        <v>331</v>
      </c>
      <c r="AD25">
        <v>60150101176395</v>
      </c>
    </row>
    <row r="26" spans="1:30" x14ac:dyDescent="0.2">
      <c r="A26">
        <v>154</v>
      </c>
      <c r="B26">
        <v>155</v>
      </c>
      <c r="C26" s="1">
        <v>44509.908796296295</v>
      </c>
      <c r="D26" s="4">
        <v>58000</v>
      </c>
      <c r="E26" s="4">
        <v>0</v>
      </c>
      <c r="F26" s="4">
        <v>58000</v>
      </c>
      <c r="G26">
        <v>99425163</v>
      </c>
      <c r="H26" t="s">
        <v>196</v>
      </c>
      <c r="I26">
        <v>60150101176395</v>
      </c>
      <c r="J26" t="s">
        <v>30</v>
      </c>
      <c r="K26" t="s">
        <v>31</v>
      </c>
      <c r="L26">
        <v>0</v>
      </c>
      <c r="N26" s="11" t="s">
        <v>508</v>
      </c>
      <c r="O26" s="9" t="str">
        <f t="shared" si="0"/>
        <v>이명주</v>
      </c>
      <c r="P26" s="9" t="str">
        <f t="shared" si="1"/>
        <v>222-10-13176_58000</v>
      </c>
      <c r="Q26" s="9" t="str">
        <f>IF(P26="","",VLOOKUP(P26,현금영수증!$A$1:$B$332,2,0))</f>
        <v>2021-11-17 12:43:42</v>
      </c>
      <c r="R26" t="s">
        <v>61</v>
      </c>
      <c r="S26">
        <v>60150101176395</v>
      </c>
      <c r="T26">
        <v>11</v>
      </c>
      <c r="U26" s="1">
        <v>44523.563298611109</v>
      </c>
      <c r="V26">
        <v>245000</v>
      </c>
      <c r="W26" t="s">
        <v>30</v>
      </c>
      <c r="X26">
        <v>60150101176395</v>
      </c>
      <c r="Y26" t="s">
        <v>36</v>
      </c>
      <c r="Z26" t="s">
        <v>109</v>
      </c>
      <c r="AA26" t="s">
        <v>61</v>
      </c>
      <c r="AB26" t="s">
        <v>330</v>
      </c>
      <c r="AC26" t="s">
        <v>331</v>
      </c>
      <c r="AD26">
        <v>60150101176395</v>
      </c>
    </row>
    <row r="27" spans="1:30" x14ac:dyDescent="0.2">
      <c r="A27">
        <v>157</v>
      </c>
      <c r="B27">
        <v>158</v>
      </c>
      <c r="C27" s="1">
        <v>44509.527997685182</v>
      </c>
      <c r="D27" s="4">
        <v>58000</v>
      </c>
      <c r="E27" s="4">
        <v>0</v>
      </c>
      <c r="F27" s="4">
        <v>58000</v>
      </c>
      <c r="G27">
        <v>92379702</v>
      </c>
      <c r="H27" t="s">
        <v>198</v>
      </c>
      <c r="I27">
        <v>60150101176395</v>
      </c>
      <c r="J27" t="s">
        <v>30</v>
      </c>
      <c r="K27" t="s">
        <v>31</v>
      </c>
      <c r="L27">
        <v>0</v>
      </c>
      <c r="N27" s="11" t="s">
        <v>508</v>
      </c>
      <c r="O27" s="9" t="str">
        <f t="shared" si="0"/>
        <v>이명주</v>
      </c>
      <c r="P27" s="9" t="str">
        <f t="shared" si="1"/>
        <v>222-10-13176_58000</v>
      </c>
      <c r="Q27" s="9" t="str">
        <f>IF(P27="","",VLOOKUP(P27,현금영수증!$A$1:$B$332,2,0))</f>
        <v>2021-11-17 12:43:42</v>
      </c>
      <c r="R27" t="s">
        <v>61</v>
      </c>
      <c r="S27">
        <v>60150101176395</v>
      </c>
      <c r="T27">
        <v>11</v>
      </c>
      <c r="U27" s="1">
        <v>44523.563298611109</v>
      </c>
      <c r="V27">
        <v>245000</v>
      </c>
      <c r="W27" t="s">
        <v>30</v>
      </c>
      <c r="X27">
        <v>60150101176395</v>
      </c>
      <c r="Y27" t="s">
        <v>36</v>
      </c>
      <c r="Z27" t="s">
        <v>109</v>
      </c>
      <c r="AA27" t="s">
        <v>61</v>
      </c>
      <c r="AB27" t="s">
        <v>330</v>
      </c>
      <c r="AC27" t="s">
        <v>331</v>
      </c>
      <c r="AD27">
        <v>60150101176395</v>
      </c>
    </row>
    <row r="28" spans="1:30" x14ac:dyDescent="0.2">
      <c r="A28">
        <v>158</v>
      </c>
      <c r="B28">
        <v>159</v>
      </c>
      <c r="C28" s="1">
        <v>44509.524699074071</v>
      </c>
      <c r="D28" s="4">
        <v>58000</v>
      </c>
      <c r="E28" s="4">
        <v>0</v>
      </c>
      <c r="F28" s="4">
        <v>58000</v>
      </c>
      <c r="G28">
        <v>92437702</v>
      </c>
      <c r="H28" t="s">
        <v>199</v>
      </c>
      <c r="I28">
        <v>60150101176395</v>
      </c>
      <c r="J28" t="s">
        <v>30</v>
      </c>
      <c r="K28" t="s">
        <v>31</v>
      </c>
      <c r="L28">
        <v>0</v>
      </c>
      <c r="N28" s="11" t="s">
        <v>508</v>
      </c>
      <c r="O28" s="9" t="str">
        <f t="shared" si="0"/>
        <v>이명주</v>
      </c>
      <c r="P28" s="9" t="str">
        <f t="shared" si="1"/>
        <v>222-10-13176_58000</v>
      </c>
      <c r="Q28" s="9" t="str">
        <f>IF(P28="","",VLOOKUP(P28,현금영수증!$A$1:$B$332,2,0))</f>
        <v>2021-11-17 12:43:42</v>
      </c>
      <c r="R28" t="s">
        <v>61</v>
      </c>
      <c r="S28">
        <v>60150101176395</v>
      </c>
      <c r="T28">
        <v>11</v>
      </c>
      <c r="U28" s="1">
        <v>44523.563298611109</v>
      </c>
      <c r="V28">
        <v>245000</v>
      </c>
      <c r="W28" t="s">
        <v>30</v>
      </c>
      <c r="X28">
        <v>60150101176395</v>
      </c>
      <c r="Y28" t="s">
        <v>36</v>
      </c>
      <c r="Z28" t="s">
        <v>109</v>
      </c>
      <c r="AA28" t="s">
        <v>61</v>
      </c>
      <c r="AB28" t="s">
        <v>330</v>
      </c>
      <c r="AC28" t="s">
        <v>331</v>
      </c>
      <c r="AD28">
        <v>60150101176395</v>
      </c>
    </row>
    <row r="29" spans="1:30" x14ac:dyDescent="0.2">
      <c r="A29">
        <v>161</v>
      </c>
      <c r="B29">
        <v>162</v>
      </c>
      <c r="C29" s="1">
        <v>44509.491724537038</v>
      </c>
      <c r="D29" s="4">
        <v>58000</v>
      </c>
      <c r="E29" s="4">
        <v>0</v>
      </c>
      <c r="F29" s="4">
        <v>58000</v>
      </c>
      <c r="G29">
        <v>92721702</v>
      </c>
      <c r="H29" t="s">
        <v>202</v>
      </c>
      <c r="I29">
        <v>60150101176395</v>
      </c>
      <c r="J29" t="s">
        <v>30</v>
      </c>
      <c r="K29" t="s">
        <v>31</v>
      </c>
      <c r="L29">
        <v>0</v>
      </c>
      <c r="N29" s="11" t="s">
        <v>508</v>
      </c>
      <c r="O29" s="9" t="str">
        <f t="shared" si="0"/>
        <v>이명주</v>
      </c>
      <c r="P29" s="9" t="str">
        <f t="shared" si="1"/>
        <v>222-10-13176_58000</v>
      </c>
      <c r="Q29" s="9" t="str">
        <f>IF(P29="","",VLOOKUP(P29,현금영수증!$A$1:$B$332,2,0))</f>
        <v>2021-11-17 12:43:42</v>
      </c>
      <c r="R29" t="s">
        <v>61</v>
      </c>
      <c r="S29">
        <v>60150101176395</v>
      </c>
      <c r="T29">
        <v>11</v>
      </c>
      <c r="U29" s="1">
        <v>44523.563298611109</v>
      </c>
      <c r="V29">
        <v>245000</v>
      </c>
      <c r="W29" t="s">
        <v>30</v>
      </c>
      <c r="X29">
        <v>60150101176395</v>
      </c>
      <c r="Y29" t="s">
        <v>36</v>
      </c>
      <c r="Z29" t="s">
        <v>109</v>
      </c>
      <c r="AA29" t="s">
        <v>61</v>
      </c>
      <c r="AB29" t="s">
        <v>330</v>
      </c>
      <c r="AC29" t="s">
        <v>331</v>
      </c>
      <c r="AD29">
        <v>60150101176395</v>
      </c>
    </row>
    <row r="30" spans="1:30" x14ac:dyDescent="0.2">
      <c r="A30">
        <v>171</v>
      </c>
      <c r="B30">
        <v>172</v>
      </c>
      <c r="C30" s="1">
        <v>44508.841284722221</v>
      </c>
      <c r="D30" s="4">
        <v>58000</v>
      </c>
      <c r="E30" s="4">
        <v>0</v>
      </c>
      <c r="F30" s="4">
        <v>58000</v>
      </c>
      <c r="G30">
        <v>93859853</v>
      </c>
      <c r="H30" t="s">
        <v>210</v>
      </c>
      <c r="I30">
        <v>60150101176395</v>
      </c>
      <c r="J30" t="s">
        <v>30</v>
      </c>
      <c r="K30" t="s">
        <v>31</v>
      </c>
      <c r="L30">
        <v>0</v>
      </c>
      <c r="N30" s="11" t="s">
        <v>508</v>
      </c>
      <c r="O30" s="9" t="str">
        <f t="shared" si="0"/>
        <v>이명주</v>
      </c>
      <c r="P30" s="9" t="str">
        <f t="shared" si="1"/>
        <v>222-10-13176_58000</v>
      </c>
      <c r="Q30" s="9" t="str">
        <f>IF(P30="","",VLOOKUP(P30,현금영수증!$A$1:$B$332,2,0))</f>
        <v>2021-11-17 12:43:42</v>
      </c>
      <c r="R30" t="s">
        <v>61</v>
      </c>
      <c r="S30">
        <v>60150101176395</v>
      </c>
      <c r="T30">
        <v>11</v>
      </c>
      <c r="U30" s="1">
        <v>44523.563298611109</v>
      </c>
      <c r="V30">
        <v>245000</v>
      </c>
      <c r="W30" t="s">
        <v>30</v>
      </c>
      <c r="X30">
        <v>60150101176395</v>
      </c>
      <c r="Y30" t="s">
        <v>36</v>
      </c>
      <c r="Z30" t="s">
        <v>109</v>
      </c>
      <c r="AA30" t="s">
        <v>61</v>
      </c>
      <c r="AB30" t="s">
        <v>330</v>
      </c>
      <c r="AC30" t="s">
        <v>331</v>
      </c>
      <c r="AD30">
        <v>60150101176395</v>
      </c>
    </row>
    <row r="31" spans="1:30" x14ac:dyDescent="0.2">
      <c r="A31">
        <v>172</v>
      </c>
      <c r="B31">
        <v>173</v>
      </c>
      <c r="C31" s="1">
        <v>44508.836064814815</v>
      </c>
      <c r="D31" s="4">
        <v>201000</v>
      </c>
      <c r="E31" s="4">
        <v>0</v>
      </c>
      <c r="F31" s="4">
        <v>201000</v>
      </c>
      <c r="G31">
        <v>93917853</v>
      </c>
      <c r="H31" t="s">
        <v>211</v>
      </c>
      <c r="I31">
        <v>60150101176395</v>
      </c>
      <c r="J31" t="s">
        <v>30</v>
      </c>
      <c r="K31" t="s">
        <v>31</v>
      </c>
      <c r="L31">
        <v>0</v>
      </c>
      <c r="N31" s="11" t="s">
        <v>508</v>
      </c>
      <c r="O31" s="9" t="str">
        <f t="shared" si="0"/>
        <v>이명주</v>
      </c>
      <c r="P31" s="9" t="str">
        <f t="shared" si="1"/>
        <v>222-10-13176_201000</v>
      </c>
      <c r="Q31" s="9" t="str">
        <f>IF(P31="","",VLOOKUP(P31,현금영수증!$A$1:$B$332,2,0))</f>
        <v>2021-11-17 12:05:35</v>
      </c>
      <c r="R31" t="s">
        <v>61</v>
      </c>
      <c r="S31">
        <v>60150101176395</v>
      </c>
      <c r="T31">
        <v>11</v>
      </c>
      <c r="U31" s="1">
        <v>44523.563298611109</v>
      </c>
      <c r="V31">
        <v>245000</v>
      </c>
      <c r="W31" t="s">
        <v>30</v>
      </c>
      <c r="X31">
        <v>60150101176395</v>
      </c>
      <c r="Y31" t="s">
        <v>36</v>
      </c>
      <c r="Z31" t="s">
        <v>109</v>
      </c>
      <c r="AA31" t="s">
        <v>61</v>
      </c>
      <c r="AB31" t="s">
        <v>330</v>
      </c>
      <c r="AC31" t="s">
        <v>331</v>
      </c>
      <c r="AD31">
        <v>60150101176395</v>
      </c>
    </row>
    <row r="32" spans="1:30" x14ac:dyDescent="0.2">
      <c r="A32">
        <v>183</v>
      </c>
      <c r="B32">
        <v>184</v>
      </c>
      <c r="C32" s="1">
        <v>44508.585543981484</v>
      </c>
      <c r="D32" s="4">
        <v>113000</v>
      </c>
      <c r="E32" s="4">
        <v>0</v>
      </c>
      <c r="F32" s="4">
        <v>113000</v>
      </c>
      <c r="G32">
        <v>102574624</v>
      </c>
      <c r="H32" t="s">
        <v>219</v>
      </c>
      <c r="I32">
        <v>60150101176395</v>
      </c>
      <c r="J32" t="s">
        <v>30</v>
      </c>
      <c r="K32" t="s">
        <v>31</v>
      </c>
      <c r="L32">
        <v>0</v>
      </c>
      <c r="N32" s="11" t="s">
        <v>508</v>
      </c>
      <c r="O32" s="9" t="str">
        <f t="shared" si="0"/>
        <v>이명주</v>
      </c>
      <c r="P32" s="9" t="str">
        <f t="shared" si="1"/>
        <v>222-10-13176_113000</v>
      </c>
      <c r="Q32" s="9" t="str">
        <f>IF(P32="","",VLOOKUP(P32,현금영수증!$A$1:$B$332,2,0))</f>
        <v>2021-11-17 12:43:31</v>
      </c>
      <c r="R32" t="s">
        <v>61</v>
      </c>
      <c r="S32">
        <v>60150101176395</v>
      </c>
      <c r="T32">
        <v>11</v>
      </c>
      <c r="U32" s="1">
        <v>44523.563298611109</v>
      </c>
      <c r="V32">
        <v>245000</v>
      </c>
      <c r="W32" t="s">
        <v>30</v>
      </c>
      <c r="X32">
        <v>60150101176395</v>
      </c>
      <c r="Y32" t="s">
        <v>36</v>
      </c>
      <c r="Z32" t="s">
        <v>109</v>
      </c>
      <c r="AA32" t="s">
        <v>61</v>
      </c>
      <c r="AB32" t="s">
        <v>330</v>
      </c>
      <c r="AC32" t="s">
        <v>331</v>
      </c>
      <c r="AD32">
        <v>60150101176395</v>
      </c>
    </row>
    <row r="33" spans="1:30" x14ac:dyDescent="0.2">
      <c r="A33">
        <v>199</v>
      </c>
      <c r="B33">
        <v>200</v>
      </c>
      <c r="C33" s="1">
        <v>44507.854004629633</v>
      </c>
      <c r="D33" s="4">
        <v>58000</v>
      </c>
      <c r="E33" s="4">
        <v>0</v>
      </c>
      <c r="F33" s="4">
        <v>58000</v>
      </c>
      <c r="G33">
        <v>104156823</v>
      </c>
      <c r="H33" t="s">
        <v>229</v>
      </c>
      <c r="I33">
        <v>60150101176395</v>
      </c>
      <c r="J33" t="s">
        <v>30</v>
      </c>
      <c r="K33" t="s">
        <v>31</v>
      </c>
      <c r="L33">
        <v>0</v>
      </c>
      <c r="N33" s="11" t="s">
        <v>508</v>
      </c>
      <c r="O33" s="9" t="str">
        <f t="shared" si="0"/>
        <v>이명주</v>
      </c>
      <c r="P33" s="9" t="str">
        <f t="shared" si="1"/>
        <v>222-10-13176_58000</v>
      </c>
      <c r="Q33" s="9" t="str">
        <f>IF(P33="","",VLOOKUP(P33,현금영수증!$A$1:$B$332,2,0))</f>
        <v>2021-11-17 12:43:42</v>
      </c>
      <c r="R33" t="s">
        <v>61</v>
      </c>
      <c r="S33">
        <v>60150101176395</v>
      </c>
      <c r="T33">
        <v>11</v>
      </c>
      <c r="U33" s="1">
        <v>44523.563298611109</v>
      </c>
      <c r="V33">
        <v>245000</v>
      </c>
      <c r="W33" t="s">
        <v>30</v>
      </c>
      <c r="X33">
        <v>60150101176395</v>
      </c>
      <c r="Y33" t="s">
        <v>36</v>
      </c>
      <c r="Z33" t="s">
        <v>109</v>
      </c>
      <c r="AA33" t="s">
        <v>61</v>
      </c>
      <c r="AB33" t="s">
        <v>330</v>
      </c>
      <c r="AC33" t="s">
        <v>331</v>
      </c>
      <c r="AD33">
        <v>60150101176395</v>
      </c>
    </row>
    <row r="34" spans="1:30" x14ac:dyDescent="0.2">
      <c r="A34">
        <v>201</v>
      </c>
      <c r="B34">
        <v>202</v>
      </c>
      <c r="C34" s="1">
        <v>44507.846400462964</v>
      </c>
      <c r="D34" s="4">
        <v>201000</v>
      </c>
      <c r="E34" s="4">
        <v>0</v>
      </c>
      <c r="F34" s="4">
        <v>201000</v>
      </c>
      <c r="G34">
        <v>104448493</v>
      </c>
      <c r="H34" t="s">
        <v>231</v>
      </c>
      <c r="I34">
        <v>60150101176395</v>
      </c>
      <c r="J34" t="s">
        <v>30</v>
      </c>
      <c r="K34" t="s">
        <v>31</v>
      </c>
      <c r="L34">
        <v>0</v>
      </c>
      <c r="N34" s="11" t="s">
        <v>508</v>
      </c>
      <c r="O34" s="9" t="str">
        <f t="shared" si="0"/>
        <v>이명주</v>
      </c>
      <c r="P34" s="9" t="str">
        <f t="shared" si="1"/>
        <v>222-10-13176_201000</v>
      </c>
      <c r="Q34" s="9" t="str">
        <f>IF(P34="","",VLOOKUP(P34,현금영수증!$A$1:$B$332,2,0))</f>
        <v>2021-11-17 12:05:35</v>
      </c>
      <c r="R34" t="s">
        <v>61</v>
      </c>
      <c r="S34">
        <v>60150101176395</v>
      </c>
      <c r="T34">
        <v>11</v>
      </c>
      <c r="U34" s="1">
        <v>44523.563298611109</v>
      </c>
      <c r="V34">
        <v>245000</v>
      </c>
      <c r="W34" t="s">
        <v>30</v>
      </c>
      <c r="X34">
        <v>60150101176395</v>
      </c>
      <c r="Y34" t="s">
        <v>36</v>
      </c>
      <c r="Z34" t="s">
        <v>109</v>
      </c>
      <c r="AA34" t="s">
        <v>61</v>
      </c>
      <c r="AB34" t="s">
        <v>330</v>
      </c>
      <c r="AC34" t="s">
        <v>331</v>
      </c>
      <c r="AD34">
        <v>60150101176395</v>
      </c>
    </row>
    <row r="35" spans="1:30" x14ac:dyDescent="0.2">
      <c r="A35">
        <v>202</v>
      </c>
      <c r="B35">
        <v>203</v>
      </c>
      <c r="C35" s="1">
        <v>44506.00445601852</v>
      </c>
      <c r="D35" s="4">
        <v>58000</v>
      </c>
      <c r="E35" s="4">
        <v>0</v>
      </c>
      <c r="F35" s="4">
        <v>58000</v>
      </c>
      <c r="G35">
        <v>104649493</v>
      </c>
      <c r="H35" t="s">
        <v>232</v>
      </c>
      <c r="I35">
        <v>60150101176395</v>
      </c>
      <c r="J35" t="s">
        <v>30</v>
      </c>
      <c r="K35" t="s">
        <v>31</v>
      </c>
      <c r="L35">
        <v>0</v>
      </c>
      <c r="N35" s="11" t="s">
        <v>508</v>
      </c>
      <c r="O35" s="9" t="str">
        <f t="shared" si="0"/>
        <v>이명주</v>
      </c>
      <c r="P35" s="9" t="str">
        <f t="shared" si="1"/>
        <v>222-10-13176_58000</v>
      </c>
      <c r="Q35" s="9" t="str">
        <f>IF(P35="","",VLOOKUP(P35,현금영수증!$A$1:$B$332,2,0))</f>
        <v>2021-11-17 12:43:42</v>
      </c>
      <c r="R35" t="s">
        <v>61</v>
      </c>
      <c r="S35">
        <v>60150101176395</v>
      </c>
      <c r="T35">
        <v>11</v>
      </c>
      <c r="U35" s="1">
        <v>44523.563298611109</v>
      </c>
      <c r="V35">
        <v>245000</v>
      </c>
      <c r="W35" t="s">
        <v>30</v>
      </c>
      <c r="X35">
        <v>60150101176395</v>
      </c>
      <c r="Y35" t="s">
        <v>36</v>
      </c>
      <c r="Z35" t="s">
        <v>109</v>
      </c>
      <c r="AA35" t="s">
        <v>61</v>
      </c>
      <c r="AB35" t="s">
        <v>330</v>
      </c>
      <c r="AC35" t="s">
        <v>331</v>
      </c>
      <c r="AD35">
        <v>60150101176395</v>
      </c>
    </row>
    <row r="36" spans="1:30" x14ac:dyDescent="0.2">
      <c r="A36">
        <v>203</v>
      </c>
      <c r="B36">
        <v>204</v>
      </c>
      <c r="C36" s="1">
        <v>44505.987430555557</v>
      </c>
      <c r="D36" s="4">
        <v>58000</v>
      </c>
      <c r="E36" s="4">
        <v>0</v>
      </c>
      <c r="F36" s="4">
        <v>58000</v>
      </c>
      <c r="G36">
        <v>104707493</v>
      </c>
      <c r="H36" t="s">
        <v>233</v>
      </c>
      <c r="I36">
        <v>60150101176395</v>
      </c>
      <c r="J36" t="s">
        <v>30</v>
      </c>
      <c r="K36" t="s">
        <v>31</v>
      </c>
      <c r="L36">
        <v>0</v>
      </c>
      <c r="N36" s="11" t="s">
        <v>508</v>
      </c>
      <c r="O36" s="9" t="str">
        <f t="shared" si="0"/>
        <v>이명주</v>
      </c>
      <c r="P36" s="9" t="str">
        <f t="shared" si="1"/>
        <v>222-10-13176_58000</v>
      </c>
      <c r="Q36" s="9" t="str">
        <f>IF(P36="","",VLOOKUP(P36,현금영수증!$A$1:$B$332,2,0))</f>
        <v>2021-11-17 12:43:42</v>
      </c>
      <c r="R36" t="s">
        <v>61</v>
      </c>
      <c r="S36">
        <v>60150101176395</v>
      </c>
      <c r="T36">
        <v>11</v>
      </c>
      <c r="U36" s="1">
        <v>44523.563298611109</v>
      </c>
      <c r="V36">
        <v>245000</v>
      </c>
      <c r="W36" t="s">
        <v>30</v>
      </c>
      <c r="X36">
        <v>60150101176395</v>
      </c>
      <c r="Y36" t="s">
        <v>36</v>
      </c>
      <c r="Z36" t="s">
        <v>109</v>
      </c>
      <c r="AA36" t="s">
        <v>61</v>
      </c>
      <c r="AB36" t="s">
        <v>330</v>
      </c>
      <c r="AC36" t="s">
        <v>331</v>
      </c>
      <c r="AD36">
        <v>60150101176395</v>
      </c>
    </row>
    <row r="37" spans="1:30" x14ac:dyDescent="0.2">
      <c r="A37">
        <v>204</v>
      </c>
      <c r="B37">
        <v>205</v>
      </c>
      <c r="C37" s="1">
        <v>44505.982372685183</v>
      </c>
      <c r="D37" s="4">
        <v>171000</v>
      </c>
      <c r="E37" s="4">
        <v>0</v>
      </c>
      <c r="F37" s="4">
        <v>171000</v>
      </c>
      <c r="G37">
        <v>104765493</v>
      </c>
      <c r="H37" t="s">
        <v>234</v>
      </c>
      <c r="I37">
        <v>60150101176395</v>
      </c>
      <c r="J37" t="s">
        <v>30</v>
      </c>
      <c r="K37" t="s">
        <v>31</v>
      </c>
      <c r="L37">
        <v>0</v>
      </c>
      <c r="N37" s="11" t="s">
        <v>508</v>
      </c>
      <c r="O37" s="9" t="str">
        <f t="shared" si="0"/>
        <v>이명주</v>
      </c>
      <c r="P37" s="9" t="str">
        <f t="shared" si="1"/>
        <v>222-10-13176_171000</v>
      </c>
      <c r="Q37" s="9" t="str">
        <f>IF(P37="","",VLOOKUP(P37,현금영수증!$A$1:$B$332,2,0))</f>
        <v>2021-11-17 12:06:02</v>
      </c>
      <c r="R37" t="s">
        <v>61</v>
      </c>
      <c r="S37">
        <v>60150101176395</v>
      </c>
      <c r="T37">
        <v>11</v>
      </c>
      <c r="U37" s="1">
        <v>44523.563298611109</v>
      </c>
      <c r="V37">
        <v>245000</v>
      </c>
      <c r="W37" t="s">
        <v>30</v>
      </c>
      <c r="X37">
        <v>60150101176395</v>
      </c>
      <c r="Y37" t="s">
        <v>36</v>
      </c>
      <c r="Z37" t="s">
        <v>109</v>
      </c>
      <c r="AA37" t="s">
        <v>61</v>
      </c>
      <c r="AB37" t="s">
        <v>330</v>
      </c>
      <c r="AC37" t="s">
        <v>331</v>
      </c>
      <c r="AD37">
        <v>60150101176395</v>
      </c>
    </row>
    <row r="38" spans="1:30" x14ac:dyDescent="0.2">
      <c r="A38">
        <v>205</v>
      </c>
      <c r="B38">
        <v>206</v>
      </c>
      <c r="C38" s="1">
        <v>44505.975451388891</v>
      </c>
      <c r="D38" s="4">
        <v>110000</v>
      </c>
      <c r="E38" s="4">
        <v>0</v>
      </c>
      <c r="F38" s="4">
        <v>110000</v>
      </c>
      <c r="G38">
        <v>104936493</v>
      </c>
      <c r="H38" t="s">
        <v>235</v>
      </c>
      <c r="I38">
        <v>60150101176395</v>
      </c>
      <c r="J38" t="s">
        <v>30</v>
      </c>
      <c r="K38" t="s">
        <v>31</v>
      </c>
      <c r="L38">
        <v>0</v>
      </c>
      <c r="N38" s="11" t="s">
        <v>508</v>
      </c>
      <c r="O38" s="9" t="str">
        <f t="shared" si="0"/>
        <v>이명주</v>
      </c>
      <c r="P38" s="9" t="str">
        <f t="shared" si="1"/>
        <v>222-10-13176_110000</v>
      </c>
      <c r="Q38" s="9" t="str">
        <f>IF(P38="","",VLOOKUP(P38,현금영수증!$A$1:$B$332,2,0))</f>
        <v>2021-11-17 12:06:03</v>
      </c>
      <c r="R38" t="s">
        <v>61</v>
      </c>
      <c r="S38">
        <v>60150101176395</v>
      </c>
      <c r="T38">
        <v>11</v>
      </c>
      <c r="U38" s="1">
        <v>44523.563298611109</v>
      </c>
      <c r="V38">
        <v>245000</v>
      </c>
      <c r="W38" t="s">
        <v>30</v>
      </c>
      <c r="X38">
        <v>60150101176395</v>
      </c>
      <c r="Y38" t="s">
        <v>36</v>
      </c>
      <c r="Z38" t="s">
        <v>109</v>
      </c>
      <c r="AA38" t="s">
        <v>61</v>
      </c>
      <c r="AB38" t="s">
        <v>330</v>
      </c>
      <c r="AC38" t="s">
        <v>331</v>
      </c>
      <c r="AD38">
        <v>60150101176395</v>
      </c>
    </row>
    <row r="39" spans="1:30" x14ac:dyDescent="0.2">
      <c r="A39">
        <v>206</v>
      </c>
      <c r="B39">
        <v>207</v>
      </c>
      <c r="C39" s="1">
        <v>44505.967847222222</v>
      </c>
      <c r="D39" s="4">
        <v>402000</v>
      </c>
      <c r="E39" s="4">
        <v>0</v>
      </c>
      <c r="F39" s="4">
        <v>402000</v>
      </c>
      <c r="G39">
        <v>105046493</v>
      </c>
      <c r="H39" t="s">
        <v>236</v>
      </c>
      <c r="I39">
        <v>60150101176395</v>
      </c>
      <c r="J39" t="s">
        <v>30</v>
      </c>
      <c r="K39" t="s">
        <v>31</v>
      </c>
      <c r="L39">
        <v>0</v>
      </c>
      <c r="N39" s="11" t="s">
        <v>508</v>
      </c>
      <c r="O39" s="9" t="str">
        <f t="shared" si="0"/>
        <v>이명주</v>
      </c>
      <c r="P39" s="9" t="str">
        <f t="shared" si="1"/>
        <v>222-10-13176_402000</v>
      </c>
      <c r="Q39" s="9" t="str">
        <f>IF(P39="","",VLOOKUP(P39,현금영수증!$A$1:$B$332,2,0))</f>
        <v>2021-11-17 12:06:03</v>
      </c>
      <c r="R39" t="s">
        <v>61</v>
      </c>
      <c r="S39">
        <v>60150101176395</v>
      </c>
      <c r="T39">
        <v>11</v>
      </c>
      <c r="U39" s="1">
        <v>44523.563298611109</v>
      </c>
      <c r="V39">
        <v>245000</v>
      </c>
      <c r="W39" t="s">
        <v>30</v>
      </c>
      <c r="X39">
        <v>60150101176395</v>
      </c>
      <c r="Y39" t="s">
        <v>36</v>
      </c>
      <c r="Z39" t="s">
        <v>109</v>
      </c>
      <c r="AA39" t="s">
        <v>61</v>
      </c>
      <c r="AB39" t="s">
        <v>330</v>
      </c>
      <c r="AC39" t="s">
        <v>331</v>
      </c>
      <c r="AD39">
        <v>60150101176395</v>
      </c>
    </row>
    <row r="40" spans="1:30" x14ac:dyDescent="0.2">
      <c r="A40">
        <v>207</v>
      </c>
      <c r="B40">
        <v>208</v>
      </c>
      <c r="C40" s="1">
        <v>44505.963055555556</v>
      </c>
      <c r="D40" s="4">
        <v>583000</v>
      </c>
      <c r="E40" s="4">
        <v>0</v>
      </c>
      <c r="F40" s="4">
        <v>583000</v>
      </c>
      <c r="G40">
        <v>105448493</v>
      </c>
      <c r="H40" t="s">
        <v>237</v>
      </c>
      <c r="I40">
        <v>60150101176395</v>
      </c>
      <c r="J40" t="s">
        <v>30</v>
      </c>
      <c r="K40" t="s">
        <v>31</v>
      </c>
      <c r="L40">
        <v>0</v>
      </c>
      <c r="N40" s="11" t="s">
        <v>508</v>
      </c>
      <c r="O40" s="9" t="str">
        <f t="shared" si="0"/>
        <v>이명주</v>
      </c>
      <c r="P40" s="9" t="str">
        <f t="shared" si="1"/>
        <v>222-10-13176_583000</v>
      </c>
      <c r="Q40" s="9" t="str">
        <f>IF(P40="","",VLOOKUP(P40,현금영수증!$A$1:$B$332,2,0))</f>
        <v>2021-11-17 12:06:03</v>
      </c>
      <c r="R40" t="s">
        <v>61</v>
      </c>
      <c r="S40">
        <v>60150101176395</v>
      </c>
      <c r="T40">
        <v>11</v>
      </c>
      <c r="U40" s="1">
        <v>44523.563298611109</v>
      </c>
      <c r="V40">
        <v>245000</v>
      </c>
      <c r="W40" t="s">
        <v>30</v>
      </c>
      <c r="X40">
        <v>60150101176395</v>
      </c>
      <c r="Y40" t="s">
        <v>36</v>
      </c>
      <c r="Z40" t="s">
        <v>109</v>
      </c>
      <c r="AA40" t="s">
        <v>61</v>
      </c>
      <c r="AB40" t="s">
        <v>330</v>
      </c>
      <c r="AC40" t="s">
        <v>331</v>
      </c>
      <c r="AD40">
        <v>60150101176395</v>
      </c>
    </row>
    <row r="41" spans="1:30" x14ac:dyDescent="0.2">
      <c r="A41">
        <v>279</v>
      </c>
      <c r="B41">
        <v>280</v>
      </c>
      <c r="C41" s="1">
        <v>44501.552488425928</v>
      </c>
      <c r="D41" s="4">
        <v>0</v>
      </c>
      <c r="E41" s="4">
        <v>33000</v>
      </c>
      <c r="F41" s="4">
        <v>-33000</v>
      </c>
      <c r="G41">
        <v>104275779</v>
      </c>
      <c r="H41" t="s">
        <v>61</v>
      </c>
      <c r="J41" t="s">
        <v>30</v>
      </c>
      <c r="K41" t="s">
        <v>26</v>
      </c>
      <c r="L41">
        <v>0</v>
      </c>
      <c r="N41" s="11" t="s">
        <v>508</v>
      </c>
      <c r="O41" s="9" t="str">
        <f t="shared" si="0"/>
        <v>이명주</v>
      </c>
      <c r="P41" s="9" t="str">
        <f t="shared" si="1"/>
        <v/>
      </c>
      <c r="Q41" s="9" t="str">
        <f>IF(P41="","",VLOOKUP(P41,현금영수증!$A$1:$B$332,2,0))</f>
        <v/>
      </c>
      <c r="R41" t="s">
        <v>61</v>
      </c>
      <c r="S41" t="s">
        <v>28</v>
      </c>
      <c r="AC41" t="s">
        <v>331</v>
      </c>
    </row>
    <row r="42" spans="1:30" x14ac:dyDescent="0.2">
      <c r="A42">
        <v>293</v>
      </c>
      <c r="B42">
        <v>294</v>
      </c>
      <c r="C42" s="1">
        <v>44500.494108796294</v>
      </c>
      <c r="D42" s="4">
        <v>278000</v>
      </c>
      <c r="E42" s="4">
        <v>0</v>
      </c>
      <c r="F42" s="4">
        <v>278000</v>
      </c>
      <c r="G42">
        <v>9617664</v>
      </c>
      <c r="H42" t="s">
        <v>293</v>
      </c>
      <c r="I42">
        <v>60150101176395</v>
      </c>
      <c r="J42" t="s">
        <v>30</v>
      </c>
      <c r="K42" t="s">
        <v>31</v>
      </c>
      <c r="L42">
        <v>0</v>
      </c>
      <c r="N42" s="11" t="s">
        <v>508</v>
      </c>
      <c r="O42" s="9" t="str">
        <f t="shared" si="0"/>
        <v>이명주</v>
      </c>
      <c r="P42" s="9" t="str">
        <f t="shared" si="1"/>
        <v>222-10-13176_278000</v>
      </c>
      <c r="Q42" s="9" t="str">
        <f>IF(P42="","",VLOOKUP(P42,현금영수증!$A$1:$B$332,2,0))</f>
        <v>2021-11-17 12:06:54</v>
      </c>
      <c r="R42" t="s">
        <v>61</v>
      </c>
      <c r="S42">
        <v>60150101176395</v>
      </c>
      <c r="T42">
        <v>11</v>
      </c>
      <c r="U42" s="1">
        <v>44523.563298611109</v>
      </c>
      <c r="V42">
        <v>245000</v>
      </c>
      <c r="W42" t="s">
        <v>30</v>
      </c>
      <c r="X42">
        <v>60150101176395</v>
      </c>
      <c r="Y42" t="s">
        <v>36</v>
      </c>
      <c r="Z42" t="s">
        <v>109</v>
      </c>
      <c r="AA42" t="s">
        <v>61</v>
      </c>
      <c r="AB42" t="s">
        <v>330</v>
      </c>
      <c r="AC42" t="s">
        <v>331</v>
      </c>
      <c r="AD42">
        <v>60150101176395</v>
      </c>
    </row>
    <row r="43" spans="1:30" x14ac:dyDescent="0.2">
      <c r="A43">
        <v>299</v>
      </c>
      <c r="B43">
        <v>300</v>
      </c>
      <c r="C43" s="1">
        <v>44499.527060185188</v>
      </c>
      <c r="D43" s="4">
        <v>278000</v>
      </c>
      <c r="E43" s="4">
        <v>0</v>
      </c>
      <c r="F43" s="4">
        <v>278000</v>
      </c>
      <c r="G43">
        <v>10575714</v>
      </c>
      <c r="H43" t="s">
        <v>293</v>
      </c>
      <c r="I43">
        <v>60150101176395</v>
      </c>
      <c r="J43" t="s">
        <v>30</v>
      </c>
      <c r="K43" t="s">
        <v>31</v>
      </c>
      <c r="L43">
        <v>0</v>
      </c>
      <c r="N43" s="11" t="s">
        <v>508</v>
      </c>
      <c r="O43" s="9" t="str">
        <f t="shared" si="0"/>
        <v>이명주</v>
      </c>
      <c r="P43" s="9" t="str">
        <f t="shared" si="1"/>
        <v>222-10-13176_278000</v>
      </c>
      <c r="Q43" s="9" t="str">
        <f>IF(P43="","",VLOOKUP(P43,현금영수증!$A$1:$B$332,2,0))</f>
        <v>2021-11-17 12:06:54</v>
      </c>
      <c r="R43" t="s">
        <v>61</v>
      </c>
      <c r="S43">
        <v>60150101176395</v>
      </c>
      <c r="T43">
        <v>11</v>
      </c>
      <c r="U43" s="1">
        <v>44523.563298611109</v>
      </c>
      <c r="V43">
        <v>245000</v>
      </c>
      <c r="W43" t="s">
        <v>30</v>
      </c>
      <c r="X43">
        <v>60150101176395</v>
      </c>
      <c r="Y43" t="s">
        <v>36</v>
      </c>
      <c r="Z43" t="s">
        <v>109</v>
      </c>
      <c r="AA43" t="s">
        <v>61</v>
      </c>
      <c r="AB43" t="s">
        <v>330</v>
      </c>
      <c r="AC43" t="s">
        <v>331</v>
      </c>
      <c r="AD43">
        <v>60150101176395</v>
      </c>
    </row>
    <row r="44" spans="1:30" x14ac:dyDescent="0.2">
      <c r="A44">
        <v>396</v>
      </c>
      <c r="B44">
        <v>397</v>
      </c>
      <c r="C44" s="1">
        <v>44490.828252314815</v>
      </c>
      <c r="D44" s="4">
        <v>45000</v>
      </c>
      <c r="E44" s="4">
        <v>0</v>
      </c>
      <c r="F44" s="4">
        <v>45000</v>
      </c>
      <c r="G44">
        <v>38725565</v>
      </c>
      <c r="H44" t="s">
        <v>293</v>
      </c>
      <c r="I44">
        <v>60150101176395</v>
      </c>
      <c r="J44" t="s">
        <v>30</v>
      </c>
      <c r="K44" t="s">
        <v>31</v>
      </c>
      <c r="L44">
        <v>0</v>
      </c>
      <c r="N44" s="11" t="s">
        <v>508</v>
      </c>
      <c r="O44" s="9" t="str">
        <f t="shared" si="0"/>
        <v>이명주</v>
      </c>
      <c r="P44" s="9" t="str">
        <f t="shared" si="1"/>
        <v>222-10-13176_45000</v>
      </c>
      <c r="Q44" s="9" t="str">
        <f>IF(P44="","",VLOOKUP(P44,현금영수증!$A$1:$B$332,2,0))</f>
        <v>2021-10-29 19:38:05</v>
      </c>
      <c r="R44" t="s">
        <v>61</v>
      </c>
      <c r="S44">
        <v>60150101176395</v>
      </c>
      <c r="T44">
        <v>11</v>
      </c>
      <c r="U44" s="1">
        <v>44523.563298611109</v>
      </c>
      <c r="V44">
        <v>245000</v>
      </c>
      <c r="W44" t="s">
        <v>30</v>
      </c>
      <c r="X44">
        <v>60150101176395</v>
      </c>
      <c r="Y44" t="s">
        <v>36</v>
      </c>
      <c r="Z44" t="s">
        <v>109</v>
      </c>
      <c r="AA44" t="s">
        <v>61</v>
      </c>
      <c r="AB44" t="s">
        <v>330</v>
      </c>
      <c r="AC44" t="s">
        <v>331</v>
      </c>
      <c r="AD44">
        <v>60150101176395</v>
      </c>
    </row>
    <row r="45" spans="1:30" x14ac:dyDescent="0.2">
      <c r="A45">
        <v>397</v>
      </c>
      <c r="B45">
        <v>398</v>
      </c>
      <c r="C45" s="1">
        <v>44490.756238425929</v>
      </c>
      <c r="D45" s="4">
        <v>45000</v>
      </c>
      <c r="E45" s="4">
        <v>0</v>
      </c>
      <c r="F45" s="4">
        <v>45000</v>
      </c>
      <c r="G45">
        <v>38770565</v>
      </c>
      <c r="H45" t="s">
        <v>293</v>
      </c>
      <c r="I45">
        <v>60150101176395</v>
      </c>
      <c r="J45" t="s">
        <v>30</v>
      </c>
      <c r="K45" t="s">
        <v>31</v>
      </c>
      <c r="L45">
        <v>0</v>
      </c>
      <c r="N45" s="11" t="s">
        <v>508</v>
      </c>
      <c r="O45" s="9" t="str">
        <f t="shared" si="0"/>
        <v>이명주</v>
      </c>
      <c r="P45" s="9" t="str">
        <f t="shared" si="1"/>
        <v>222-10-13176_45000</v>
      </c>
      <c r="Q45" s="9" t="str">
        <f>IF(P45="","",VLOOKUP(P45,현금영수증!$A$1:$B$332,2,0))</f>
        <v>2021-10-29 19:38:05</v>
      </c>
      <c r="R45" t="s">
        <v>61</v>
      </c>
      <c r="S45">
        <v>60150101176395</v>
      </c>
      <c r="T45">
        <v>11</v>
      </c>
      <c r="U45" s="1">
        <v>44523.563298611109</v>
      </c>
      <c r="V45">
        <v>245000</v>
      </c>
      <c r="W45" t="s">
        <v>30</v>
      </c>
      <c r="X45">
        <v>60150101176395</v>
      </c>
      <c r="Y45" t="s">
        <v>36</v>
      </c>
      <c r="Z45" t="s">
        <v>109</v>
      </c>
      <c r="AA45" t="s">
        <v>61</v>
      </c>
      <c r="AB45" t="s">
        <v>330</v>
      </c>
      <c r="AC45" t="s">
        <v>331</v>
      </c>
      <c r="AD45">
        <v>60150101176395</v>
      </c>
    </row>
    <row r="46" spans="1:30" x14ac:dyDescent="0.2">
      <c r="A46">
        <v>400</v>
      </c>
      <c r="B46">
        <v>401</v>
      </c>
      <c r="C46" s="1">
        <v>44490.715081018519</v>
      </c>
      <c r="D46" s="4">
        <v>48000</v>
      </c>
      <c r="E46" s="4">
        <v>0</v>
      </c>
      <c r="F46" s="4">
        <v>48000</v>
      </c>
      <c r="G46">
        <v>38917195</v>
      </c>
      <c r="H46" t="s">
        <v>293</v>
      </c>
      <c r="I46">
        <v>60150101176395</v>
      </c>
      <c r="J46" t="s">
        <v>30</v>
      </c>
      <c r="K46" t="s">
        <v>31</v>
      </c>
      <c r="L46">
        <v>0</v>
      </c>
      <c r="N46" s="11" t="s">
        <v>508</v>
      </c>
      <c r="O46" s="9" t="str">
        <f t="shared" si="0"/>
        <v>이명주</v>
      </c>
      <c r="P46" s="9" t="str">
        <f t="shared" si="1"/>
        <v>222-10-13176_48000</v>
      </c>
      <c r="Q46" s="9" t="str">
        <f>IF(P46="","",VLOOKUP(P46,현금영수증!$A$1:$B$332,2,0))</f>
        <v>2021-10-29 19:38:08</v>
      </c>
      <c r="R46" t="s">
        <v>61</v>
      </c>
      <c r="S46">
        <v>60150101176395</v>
      </c>
      <c r="T46">
        <v>11</v>
      </c>
      <c r="U46" s="1">
        <v>44523.563298611109</v>
      </c>
      <c r="V46">
        <v>245000</v>
      </c>
      <c r="W46" t="s">
        <v>30</v>
      </c>
      <c r="X46">
        <v>60150101176395</v>
      </c>
      <c r="Y46" t="s">
        <v>36</v>
      </c>
      <c r="Z46" t="s">
        <v>109</v>
      </c>
      <c r="AA46" t="s">
        <v>61</v>
      </c>
      <c r="AB46" t="s">
        <v>330</v>
      </c>
      <c r="AC46" t="s">
        <v>331</v>
      </c>
      <c r="AD46">
        <v>60150101176395</v>
      </c>
    </row>
    <row r="47" spans="1:30" x14ac:dyDescent="0.2">
      <c r="A47">
        <v>405</v>
      </c>
      <c r="B47">
        <v>406</v>
      </c>
      <c r="C47" s="1">
        <v>44490.532650462963</v>
      </c>
      <c r="D47" s="4">
        <v>45000</v>
      </c>
      <c r="E47" s="4">
        <v>0</v>
      </c>
      <c r="F47" s="4">
        <v>45000</v>
      </c>
      <c r="G47">
        <v>39295018</v>
      </c>
      <c r="H47" t="s">
        <v>293</v>
      </c>
      <c r="I47">
        <v>60150101176395</v>
      </c>
      <c r="J47" t="s">
        <v>30</v>
      </c>
      <c r="K47" t="s">
        <v>31</v>
      </c>
      <c r="L47">
        <v>0</v>
      </c>
      <c r="N47" s="11" t="s">
        <v>508</v>
      </c>
      <c r="O47" s="9" t="str">
        <f t="shared" si="0"/>
        <v>이명주</v>
      </c>
      <c r="P47" s="9" t="str">
        <f t="shared" si="1"/>
        <v>222-10-13176_45000</v>
      </c>
      <c r="Q47" s="9" t="str">
        <f>IF(P47="","",VLOOKUP(P47,현금영수증!$A$1:$B$332,2,0))</f>
        <v>2021-10-29 19:38:05</v>
      </c>
      <c r="R47" t="s">
        <v>61</v>
      </c>
      <c r="S47">
        <v>60150101176395</v>
      </c>
      <c r="T47">
        <v>11</v>
      </c>
      <c r="U47" s="1">
        <v>44523.563298611109</v>
      </c>
      <c r="V47">
        <v>245000</v>
      </c>
      <c r="W47" t="s">
        <v>30</v>
      </c>
      <c r="X47">
        <v>60150101176395</v>
      </c>
      <c r="Y47" t="s">
        <v>36</v>
      </c>
      <c r="Z47" t="s">
        <v>109</v>
      </c>
      <c r="AA47" t="s">
        <v>61</v>
      </c>
      <c r="AB47" t="s">
        <v>330</v>
      </c>
      <c r="AC47" t="s">
        <v>331</v>
      </c>
      <c r="AD47">
        <v>60150101176395</v>
      </c>
    </row>
    <row r="48" spans="1:30" x14ac:dyDescent="0.2">
      <c r="A48">
        <v>407</v>
      </c>
      <c r="B48">
        <v>408</v>
      </c>
      <c r="C48" s="1">
        <v>44490.501840277779</v>
      </c>
      <c r="D48" s="4">
        <v>279000</v>
      </c>
      <c r="E48" s="4">
        <v>0</v>
      </c>
      <c r="F48" s="4">
        <v>279000</v>
      </c>
      <c r="G48">
        <v>39506368</v>
      </c>
      <c r="H48" t="s">
        <v>293</v>
      </c>
      <c r="I48">
        <v>60150101176395</v>
      </c>
      <c r="J48" t="s">
        <v>30</v>
      </c>
      <c r="K48" t="s">
        <v>31</v>
      </c>
      <c r="L48">
        <v>0</v>
      </c>
      <c r="N48" s="11" t="s">
        <v>508</v>
      </c>
      <c r="O48" s="9" t="str">
        <f t="shared" si="0"/>
        <v>이명주</v>
      </c>
      <c r="P48" s="9" t="str">
        <f t="shared" si="1"/>
        <v>222-10-13176_279000</v>
      </c>
      <c r="Q48" s="9" t="str">
        <f>IF(P48="","",VLOOKUP(P48,현금영수증!$A$1:$B$332,2,0))</f>
        <v>2021-10-29 19:38:08</v>
      </c>
      <c r="R48" t="s">
        <v>61</v>
      </c>
      <c r="S48">
        <v>60150101176395</v>
      </c>
      <c r="T48">
        <v>11</v>
      </c>
      <c r="U48" s="1">
        <v>44523.563298611109</v>
      </c>
      <c r="V48">
        <v>245000</v>
      </c>
      <c r="W48" t="s">
        <v>30</v>
      </c>
      <c r="X48">
        <v>60150101176395</v>
      </c>
      <c r="Y48" t="s">
        <v>36</v>
      </c>
      <c r="Z48" t="s">
        <v>109</v>
      </c>
      <c r="AA48" t="s">
        <v>61</v>
      </c>
      <c r="AB48" t="s">
        <v>330</v>
      </c>
      <c r="AC48" t="s">
        <v>331</v>
      </c>
      <c r="AD48">
        <v>60150101176395</v>
      </c>
    </row>
    <row r="49" spans="1:30" x14ac:dyDescent="0.2">
      <c r="A49">
        <v>95</v>
      </c>
      <c r="B49">
        <v>96</v>
      </c>
      <c r="C49" s="1">
        <v>44514.725115740737</v>
      </c>
      <c r="D49" s="4">
        <v>133350</v>
      </c>
      <c r="E49" s="4">
        <v>0</v>
      </c>
      <c r="F49" s="4">
        <v>133350</v>
      </c>
      <c r="G49">
        <v>80138173</v>
      </c>
      <c r="H49" t="s">
        <v>156</v>
      </c>
      <c r="I49">
        <v>3511141043443</v>
      </c>
      <c r="J49" t="s">
        <v>41</v>
      </c>
      <c r="K49" t="s">
        <v>31</v>
      </c>
      <c r="L49">
        <v>0</v>
      </c>
      <c r="N49" s="11" t="s">
        <v>502</v>
      </c>
      <c r="O49" s="9" t="str">
        <f t="shared" si="0"/>
        <v>갈성현</v>
      </c>
      <c r="P49" s="9" t="str">
        <f t="shared" si="1"/>
        <v>295-01-01638_133350</v>
      </c>
      <c r="Q49" s="9" t="e">
        <f>IF(P49="","",VLOOKUP(P49,현금영수증!$A$1:$B$332,2,0))</f>
        <v>#N/A</v>
      </c>
      <c r="R49" t="s">
        <v>74</v>
      </c>
      <c r="S49">
        <v>3511141043443</v>
      </c>
      <c r="T49">
        <v>62</v>
      </c>
      <c r="U49" s="1">
        <v>44514.725115740737</v>
      </c>
      <c r="V49">
        <v>133350</v>
      </c>
      <c r="W49" t="s">
        <v>41</v>
      </c>
      <c r="X49">
        <v>3511141043443</v>
      </c>
      <c r="Y49" t="s">
        <v>36</v>
      </c>
      <c r="Z49" t="s">
        <v>156</v>
      </c>
      <c r="AA49" t="s">
        <v>74</v>
      </c>
      <c r="AB49" t="s">
        <v>330</v>
      </c>
      <c r="AC49" t="s">
        <v>331</v>
      </c>
      <c r="AD49">
        <v>3511141043443</v>
      </c>
    </row>
    <row r="50" spans="1:30" x14ac:dyDescent="0.2">
      <c r="A50">
        <v>114</v>
      </c>
      <c r="B50">
        <v>115</v>
      </c>
      <c r="C50" s="1">
        <v>44512.588067129633</v>
      </c>
      <c r="D50" s="4">
        <v>773000</v>
      </c>
      <c r="E50" s="4">
        <v>0</v>
      </c>
      <c r="F50" s="4">
        <v>773000</v>
      </c>
      <c r="G50">
        <v>96528727</v>
      </c>
      <c r="H50" t="s">
        <v>169</v>
      </c>
      <c r="I50">
        <v>3511141043443</v>
      </c>
      <c r="J50" t="s">
        <v>41</v>
      </c>
      <c r="K50" t="s">
        <v>31</v>
      </c>
      <c r="L50">
        <v>0</v>
      </c>
      <c r="N50" s="11" t="s">
        <v>502</v>
      </c>
      <c r="O50" s="9" t="str">
        <f t="shared" si="0"/>
        <v>갈성현</v>
      </c>
      <c r="P50" s="9" t="str">
        <f t="shared" si="1"/>
        <v>295-01-01638_773000</v>
      </c>
      <c r="Q50" s="9" t="e">
        <f>IF(P50="","",VLOOKUP(P50,현금영수증!$A$1:$B$332,2,0))</f>
        <v>#N/A</v>
      </c>
      <c r="R50" t="s">
        <v>74</v>
      </c>
      <c r="S50">
        <v>3511141043443</v>
      </c>
      <c r="T50">
        <v>62</v>
      </c>
      <c r="U50" s="1">
        <v>44514.725115740737</v>
      </c>
      <c r="V50">
        <v>133350</v>
      </c>
      <c r="W50" t="s">
        <v>41</v>
      </c>
      <c r="X50">
        <v>3511141043443</v>
      </c>
      <c r="Y50" t="s">
        <v>36</v>
      </c>
      <c r="Z50" t="s">
        <v>156</v>
      </c>
      <c r="AA50" t="s">
        <v>74</v>
      </c>
      <c r="AB50" t="s">
        <v>330</v>
      </c>
      <c r="AC50" t="s">
        <v>331</v>
      </c>
      <c r="AD50">
        <v>3511141043443</v>
      </c>
    </row>
    <row r="51" spans="1:30" x14ac:dyDescent="0.2">
      <c r="A51">
        <v>150</v>
      </c>
      <c r="B51">
        <v>151</v>
      </c>
      <c r="C51" s="1">
        <v>44509.94190972222</v>
      </c>
      <c r="D51" s="4">
        <v>396800</v>
      </c>
      <c r="E51" s="4">
        <v>0</v>
      </c>
      <c r="F51" s="4">
        <v>396800</v>
      </c>
      <c r="G51">
        <v>98303363</v>
      </c>
      <c r="H51" t="s">
        <v>192</v>
      </c>
      <c r="I51">
        <v>3511141043443</v>
      </c>
      <c r="J51" t="s">
        <v>41</v>
      </c>
      <c r="K51" t="s">
        <v>31</v>
      </c>
      <c r="L51">
        <v>0</v>
      </c>
      <c r="N51" s="11" t="s">
        <v>502</v>
      </c>
      <c r="O51" s="9" t="str">
        <f t="shared" si="0"/>
        <v>갈성현</v>
      </c>
      <c r="P51" s="9" t="str">
        <f t="shared" si="1"/>
        <v>295-01-01638_396800</v>
      </c>
      <c r="Q51" s="9" t="e">
        <f>IF(P51="","",VLOOKUP(P51,현금영수증!$A$1:$B$332,2,0))</f>
        <v>#N/A</v>
      </c>
      <c r="R51" t="s">
        <v>74</v>
      </c>
      <c r="S51">
        <v>3511141043443</v>
      </c>
      <c r="T51">
        <v>62</v>
      </c>
      <c r="U51" s="1">
        <v>44514.725115740737</v>
      </c>
      <c r="V51">
        <v>133350</v>
      </c>
      <c r="W51" t="s">
        <v>41</v>
      </c>
      <c r="X51">
        <v>3511141043443</v>
      </c>
      <c r="Y51" t="s">
        <v>36</v>
      </c>
      <c r="Z51" t="s">
        <v>156</v>
      </c>
      <c r="AA51" t="s">
        <v>74</v>
      </c>
      <c r="AB51" t="s">
        <v>330</v>
      </c>
      <c r="AC51" t="s">
        <v>331</v>
      </c>
      <c r="AD51">
        <v>3511141043443</v>
      </c>
    </row>
    <row r="52" spans="1:30" x14ac:dyDescent="0.2">
      <c r="A52">
        <v>180</v>
      </c>
      <c r="B52">
        <v>181</v>
      </c>
      <c r="C52" s="1">
        <v>44508.620856481481</v>
      </c>
      <c r="D52" s="4">
        <v>273600</v>
      </c>
      <c r="E52" s="4">
        <v>0</v>
      </c>
      <c r="F52" s="4">
        <v>273600</v>
      </c>
      <c r="G52">
        <v>104069982</v>
      </c>
      <c r="H52" t="s">
        <v>217</v>
      </c>
      <c r="I52">
        <v>3511141043443</v>
      </c>
      <c r="J52" t="s">
        <v>41</v>
      </c>
      <c r="K52" t="s">
        <v>31</v>
      </c>
      <c r="L52">
        <v>0</v>
      </c>
      <c r="N52" s="11" t="s">
        <v>502</v>
      </c>
      <c r="O52" s="9" t="str">
        <f t="shared" si="0"/>
        <v>갈성현</v>
      </c>
      <c r="P52" s="9" t="str">
        <f t="shared" si="1"/>
        <v>295-01-01638_273600</v>
      </c>
      <c r="Q52" s="9" t="e">
        <f>IF(P52="","",VLOOKUP(P52,현금영수증!$A$1:$B$332,2,0))</f>
        <v>#N/A</v>
      </c>
      <c r="R52" t="s">
        <v>74</v>
      </c>
      <c r="S52">
        <v>3511141043443</v>
      </c>
      <c r="T52">
        <v>62</v>
      </c>
      <c r="U52" s="1">
        <v>44514.725115740737</v>
      </c>
      <c r="V52">
        <v>133350</v>
      </c>
      <c r="W52" t="s">
        <v>41</v>
      </c>
      <c r="X52">
        <v>3511141043443</v>
      </c>
      <c r="Y52" t="s">
        <v>36</v>
      </c>
      <c r="Z52" t="s">
        <v>156</v>
      </c>
      <c r="AA52" t="s">
        <v>74</v>
      </c>
      <c r="AB52" t="s">
        <v>330</v>
      </c>
      <c r="AC52" t="s">
        <v>331</v>
      </c>
      <c r="AD52">
        <v>3511141043443</v>
      </c>
    </row>
    <row r="53" spans="1:30" x14ac:dyDescent="0.2">
      <c r="A53">
        <v>190</v>
      </c>
      <c r="B53">
        <v>191</v>
      </c>
      <c r="C53" s="1">
        <v>44508.484988425924</v>
      </c>
      <c r="D53" s="4">
        <v>0</v>
      </c>
      <c r="E53" s="4">
        <v>597000</v>
      </c>
      <c r="F53" s="4">
        <v>-597000</v>
      </c>
      <c r="G53">
        <v>103231438</v>
      </c>
      <c r="H53" t="s">
        <v>74</v>
      </c>
      <c r="J53" t="s">
        <v>75</v>
      </c>
      <c r="K53" t="s">
        <v>26</v>
      </c>
      <c r="L53">
        <v>0</v>
      </c>
      <c r="N53" s="11" t="s">
        <v>502</v>
      </c>
      <c r="O53" s="9" t="str">
        <f t="shared" si="0"/>
        <v>갈성현</v>
      </c>
      <c r="P53" s="9" t="str">
        <f t="shared" si="1"/>
        <v/>
      </c>
      <c r="Q53" s="9" t="str">
        <f>IF(P53="","",VLOOKUP(P53,현금영수증!$A$1:$B$332,2,0))</f>
        <v/>
      </c>
      <c r="R53" t="s">
        <v>74</v>
      </c>
      <c r="S53" t="s">
        <v>28</v>
      </c>
      <c r="AC53" t="s">
        <v>331</v>
      </c>
    </row>
    <row r="54" spans="1:30" x14ac:dyDescent="0.2">
      <c r="A54">
        <v>231</v>
      </c>
      <c r="B54">
        <v>232</v>
      </c>
      <c r="C54" s="1">
        <v>44504.673807870371</v>
      </c>
      <c r="D54" s="4">
        <v>597000</v>
      </c>
      <c r="E54" s="4">
        <v>0</v>
      </c>
      <c r="F54" s="4">
        <v>597000</v>
      </c>
      <c r="G54">
        <v>106337565</v>
      </c>
      <c r="H54" t="s">
        <v>257</v>
      </c>
      <c r="I54">
        <v>3511141043443</v>
      </c>
      <c r="J54" t="s">
        <v>41</v>
      </c>
      <c r="K54" t="s">
        <v>31</v>
      </c>
      <c r="L54">
        <v>0</v>
      </c>
      <c r="N54" s="11" t="s">
        <v>502</v>
      </c>
      <c r="O54" s="9" t="str">
        <f t="shared" si="0"/>
        <v>갈성현</v>
      </c>
      <c r="P54" s="9" t="str">
        <f t="shared" si="1"/>
        <v>295-01-01638_597000</v>
      </c>
      <c r="Q54" s="9" t="e">
        <f>IF(P54="","",VLOOKUP(P54,현금영수증!$A$1:$B$332,2,0))</f>
        <v>#N/A</v>
      </c>
      <c r="R54" t="s">
        <v>74</v>
      </c>
      <c r="S54">
        <v>3511141043443</v>
      </c>
      <c r="T54">
        <v>62</v>
      </c>
      <c r="U54" s="1">
        <v>44514.725115740737</v>
      </c>
      <c r="V54">
        <v>133350</v>
      </c>
      <c r="W54" t="s">
        <v>41</v>
      </c>
      <c r="X54">
        <v>3511141043443</v>
      </c>
      <c r="Y54" t="s">
        <v>36</v>
      </c>
      <c r="Z54" t="s">
        <v>156</v>
      </c>
      <c r="AA54" t="s">
        <v>74</v>
      </c>
      <c r="AB54" t="s">
        <v>330</v>
      </c>
      <c r="AC54" t="s">
        <v>331</v>
      </c>
      <c r="AD54">
        <v>3511141043443</v>
      </c>
    </row>
    <row r="55" spans="1:30" x14ac:dyDescent="0.2">
      <c r="A55">
        <v>273</v>
      </c>
      <c r="B55">
        <v>274</v>
      </c>
      <c r="C55" s="1">
        <v>44501.90215277778</v>
      </c>
      <c r="D55" s="4">
        <v>209250</v>
      </c>
      <c r="E55" s="4">
        <v>0</v>
      </c>
      <c r="F55" s="4">
        <v>209250</v>
      </c>
      <c r="G55">
        <v>105645389</v>
      </c>
      <c r="H55" t="s">
        <v>287</v>
      </c>
      <c r="I55">
        <v>3511141043443</v>
      </c>
      <c r="J55" t="s">
        <v>41</v>
      </c>
      <c r="K55" t="s">
        <v>31</v>
      </c>
      <c r="L55">
        <v>0</v>
      </c>
      <c r="N55" s="11" t="s">
        <v>502</v>
      </c>
      <c r="O55" s="9" t="str">
        <f t="shared" si="0"/>
        <v>갈성현</v>
      </c>
      <c r="P55" s="9" t="str">
        <f t="shared" si="1"/>
        <v>295-01-01638_209250</v>
      </c>
      <c r="Q55" s="9" t="e">
        <f>IF(P55="","",VLOOKUP(P55,현금영수증!$A$1:$B$332,2,0))</f>
        <v>#N/A</v>
      </c>
      <c r="R55" t="s">
        <v>74</v>
      </c>
      <c r="S55">
        <v>3511141043443</v>
      </c>
      <c r="T55">
        <v>62</v>
      </c>
      <c r="U55" s="1">
        <v>44514.725115740737</v>
      </c>
      <c r="V55">
        <v>133350</v>
      </c>
      <c r="W55" t="s">
        <v>41</v>
      </c>
      <c r="X55">
        <v>3511141043443</v>
      </c>
      <c r="Y55" t="s">
        <v>36</v>
      </c>
      <c r="Z55" t="s">
        <v>156</v>
      </c>
      <c r="AA55" t="s">
        <v>74</v>
      </c>
      <c r="AB55" t="s">
        <v>330</v>
      </c>
      <c r="AC55" t="s">
        <v>331</v>
      </c>
      <c r="AD55">
        <v>3511141043443</v>
      </c>
    </row>
    <row r="56" spans="1:30" x14ac:dyDescent="0.2">
      <c r="A56">
        <v>287</v>
      </c>
      <c r="B56">
        <v>288</v>
      </c>
      <c r="C56" s="1">
        <v>44500.926608796297</v>
      </c>
      <c r="D56" s="4">
        <v>100350</v>
      </c>
      <c r="E56" s="4">
        <v>0</v>
      </c>
      <c r="F56" s="4">
        <v>100350</v>
      </c>
      <c r="G56">
        <v>8721274</v>
      </c>
      <c r="H56" t="s">
        <v>287</v>
      </c>
      <c r="I56">
        <v>3511141043443</v>
      </c>
      <c r="J56" t="s">
        <v>41</v>
      </c>
      <c r="K56" t="s">
        <v>31</v>
      </c>
      <c r="L56">
        <v>0</v>
      </c>
      <c r="N56" s="11" t="s">
        <v>502</v>
      </c>
      <c r="O56" s="9" t="str">
        <f t="shared" si="0"/>
        <v>갈성현</v>
      </c>
      <c r="P56" s="9" t="str">
        <f t="shared" si="1"/>
        <v>295-01-01638_100350</v>
      </c>
      <c r="Q56" s="9" t="str">
        <f>IF(P56="","",VLOOKUP(P56,현금영수증!$A$1:$B$332,2,0))</f>
        <v>2021-11-09 19:13:34</v>
      </c>
      <c r="R56" t="s">
        <v>74</v>
      </c>
      <c r="S56">
        <v>3511141043443</v>
      </c>
      <c r="T56">
        <v>62</v>
      </c>
      <c r="U56" s="1">
        <v>44514.725115740737</v>
      </c>
      <c r="V56">
        <v>133350</v>
      </c>
      <c r="W56" t="s">
        <v>41</v>
      </c>
      <c r="X56">
        <v>3511141043443</v>
      </c>
      <c r="Y56" t="s">
        <v>36</v>
      </c>
      <c r="Z56" t="s">
        <v>156</v>
      </c>
      <c r="AA56" t="s">
        <v>74</v>
      </c>
      <c r="AB56" t="s">
        <v>330</v>
      </c>
      <c r="AC56" t="s">
        <v>331</v>
      </c>
      <c r="AD56">
        <v>3511141043443</v>
      </c>
    </row>
    <row r="57" spans="1:30" x14ac:dyDescent="0.2">
      <c r="A57">
        <v>306</v>
      </c>
      <c r="B57">
        <v>307</v>
      </c>
      <c r="C57" s="1">
        <v>44498.74119212963</v>
      </c>
      <c r="D57" s="4">
        <v>200670</v>
      </c>
      <c r="E57" s="4">
        <v>0</v>
      </c>
      <c r="F57" s="4">
        <v>200670</v>
      </c>
      <c r="G57">
        <v>12077444</v>
      </c>
      <c r="H57" t="s">
        <v>287</v>
      </c>
      <c r="I57">
        <v>3511141043443</v>
      </c>
      <c r="J57" t="s">
        <v>41</v>
      </c>
      <c r="K57" t="s">
        <v>31</v>
      </c>
      <c r="L57">
        <v>0</v>
      </c>
      <c r="N57" s="11" t="s">
        <v>502</v>
      </c>
      <c r="O57" s="9" t="str">
        <f t="shared" si="0"/>
        <v>갈성현</v>
      </c>
      <c r="P57" s="9" t="str">
        <f t="shared" si="1"/>
        <v>295-01-01638_200670</v>
      </c>
      <c r="Q57" s="9" t="str">
        <f>IF(P57="","",VLOOKUP(P57,현금영수증!$A$1:$B$332,2,0))</f>
        <v>2021-11-09 19:13:38</v>
      </c>
      <c r="R57" t="s">
        <v>74</v>
      </c>
      <c r="S57">
        <v>3511141043443</v>
      </c>
      <c r="T57">
        <v>62</v>
      </c>
      <c r="U57" s="1">
        <v>44514.725115740737</v>
      </c>
      <c r="V57">
        <v>133350</v>
      </c>
      <c r="W57" t="s">
        <v>41</v>
      </c>
      <c r="X57">
        <v>3511141043443</v>
      </c>
      <c r="Y57" t="s">
        <v>36</v>
      </c>
      <c r="Z57" t="s">
        <v>156</v>
      </c>
      <c r="AA57" t="s">
        <v>74</v>
      </c>
      <c r="AB57" t="s">
        <v>330</v>
      </c>
      <c r="AC57" t="s">
        <v>331</v>
      </c>
      <c r="AD57">
        <v>3511141043443</v>
      </c>
    </row>
    <row r="58" spans="1:30" x14ac:dyDescent="0.2">
      <c r="A58">
        <v>312</v>
      </c>
      <c r="B58">
        <v>313</v>
      </c>
      <c r="C58" s="1">
        <v>44498.435752314814</v>
      </c>
      <c r="D58" s="4">
        <v>305800</v>
      </c>
      <c r="E58" s="4">
        <v>0</v>
      </c>
      <c r="F58" s="4">
        <v>305800</v>
      </c>
      <c r="G58">
        <v>10327694</v>
      </c>
      <c r="H58" t="s">
        <v>287</v>
      </c>
      <c r="I58">
        <v>3511141043443</v>
      </c>
      <c r="J58" t="s">
        <v>41</v>
      </c>
      <c r="K58" t="s">
        <v>31</v>
      </c>
      <c r="L58">
        <v>0</v>
      </c>
      <c r="N58" s="11" t="s">
        <v>502</v>
      </c>
      <c r="O58" s="9" t="str">
        <f t="shared" si="0"/>
        <v>갈성현</v>
      </c>
      <c r="P58" s="9" t="str">
        <f t="shared" si="1"/>
        <v>295-01-01638_305800</v>
      </c>
      <c r="Q58" s="9" t="str">
        <f>IF(P58="","",VLOOKUP(P58,현금영수증!$A$1:$B$332,2,0))</f>
        <v>2021-11-09 19:13:37</v>
      </c>
      <c r="R58" t="s">
        <v>74</v>
      </c>
      <c r="S58">
        <v>3511141043443</v>
      </c>
      <c r="T58">
        <v>62</v>
      </c>
      <c r="U58" s="1">
        <v>44514.725115740737</v>
      </c>
      <c r="V58">
        <v>133350</v>
      </c>
      <c r="W58" t="s">
        <v>41</v>
      </c>
      <c r="X58">
        <v>3511141043443</v>
      </c>
      <c r="Y58" t="s">
        <v>36</v>
      </c>
      <c r="Z58" t="s">
        <v>156</v>
      </c>
      <c r="AA58" t="s">
        <v>74</v>
      </c>
      <c r="AB58" t="s">
        <v>330</v>
      </c>
      <c r="AC58" t="s">
        <v>331</v>
      </c>
      <c r="AD58">
        <v>3511141043443</v>
      </c>
    </row>
    <row r="59" spans="1:30" x14ac:dyDescent="0.2">
      <c r="A59">
        <v>313</v>
      </c>
      <c r="B59">
        <v>314</v>
      </c>
      <c r="C59" s="1">
        <v>44498.428240740737</v>
      </c>
      <c r="D59" s="4">
        <v>163350</v>
      </c>
      <c r="E59" s="4">
        <v>0</v>
      </c>
      <c r="F59" s="4">
        <v>163350</v>
      </c>
      <c r="G59">
        <v>10633494</v>
      </c>
      <c r="H59" t="s">
        <v>287</v>
      </c>
      <c r="I59">
        <v>3511141043443</v>
      </c>
      <c r="J59" t="s">
        <v>41</v>
      </c>
      <c r="K59" t="s">
        <v>31</v>
      </c>
      <c r="L59">
        <v>0</v>
      </c>
      <c r="N59" s="11" t="s">
        <v>502</v>
      </c>
      <c r="O59" s="9" t="str">
        <f t="shared" si="0"/>
        <v>갈성현</v>
      </c>
      <c r="P59" s="9" t="str">
        <f t="shared" si="1"/>
        <v>295-01-01638_163350</v>
      </c>
      <c r="Q59" s="9" t="str">
        <f>IF(P59="","",VLOOKUP(P59,현금영수증!$A$1:$B$332,2,0))</f>
        <v>2021-11-09 19:13:37</v>
      </c>
      <c r="R59" t="s">
        <v>74</v>
      </c>
      <c r="S59">
        <v>3511141043443</v>
      </c>
      <c r="T59">
        <v>62</v>
      </c>
      <c r="U59" s="1">
        <v>44514.725115740737</v>
      </c>
      <c r="V59">
        <v>133350</v>
      </c>
      <c r="W59" t="s">
        <v>41</v>
      </c>
      <c r="X59">
        <v>3511141043443</v>
      </c>
      <c r="Y59" t="s">
        <v>36</v>
      </c>
      <c r="Z59" t="s">
        <v>156</v>
      </c>
      <c r="AA59" t="s">
        <v>74</v>
      </c>
      <c r="AB59" t="s">
        <v>330</v>
      </c>
      <c r="AC59" t="s">
        <v>331</v>
      </c>
      <c r="AD59">
        <v>3511141043443</v>
      </c>
    </row>
    <row r="60" spans="1:30" x14ac:dyDescent="0.2">
      <c r="A60">
        <v>314</v>
      </c>
      <c r="B60">
        <v>315</v>
      </c>
      <c r="C60" s="1">
        <v>44498.420763888891</v>
      </c>
      <c r="D60" s="4">
        <v>308800</v>
      </c>
      <c r="E60" s="4">
        <v>0</v>
      </c>
      <c r="F60" s="4">
        <v>308800</v>
      </c>
      <c r="G60">
        <v>10796844</v>
      </c>
      <c r="H60" t="s">
        <v>287</v>
      </c>
      <c r="I60">
        <v>3511141043443</v>
      </c>
      <c r="J60" t="s">
        <v>41</v>
      </c>
      <c r="K60" t="s">
        <v>31</v>
      </c>
      <c r="L60">
        <v>0</v>
      </c>
      <c r="N60" s="11" t="s">
        <v>502</v>
      </c>
      <c r="O60" s="9" t="str">
        <f t="shared" si="0"/>
        <v>갈성현</v>
      </c>
      <c r="P60" s="9" t="str">
        <f t="shared" si="1"/>
        <v>295-01-01638_308800</v>
      </c>
      <c r="Q60" s="9" t="str">
        <f>IF(P60="","",VLOOKUP(P60,현금영수증!$A$1:$B$332,2,0))</f>
        <v>2021-11-09 19:13:37</v>
      </c>
      <c r="R60" t="s">
        <v>74</v>
      </c>
      <c r="S60">
        <v>3511141043443</v>
      </c>
      <c r="T60">
        <v>62</v>
      </c>
      <c r="U60" s="1">
        <v>44514.725115740737</v>
      </c>
      <c r="V60">
        <v>133350</v>
      </c>
      <c r="W60" t="s">
        <v>41</v>
      </c>
      <c r="X60">
        <v>3511141043443</v>
      </c>
      <c r="Y60" t="s">
        <v>36</v>
      </c>
      <c r="Z60" t="s">
        <v>156</v>
      </c>
      <c r="AA60" t="s">
        <v>74</v>
      </c>
      <c r="AB60" t="s">
        <v>330</v>
      </c>
      <c r="AC60" t="s">
        <v>331</v>
      </c>
      <c r="AD60">
        <v>3511141043443</v>
      </c>
    </row>
    <row r="61" spans="1:30" x14ac:dyDescent="0.2">
      <c r="A61">
        <v>320</v>
      </c>
      <c r="B61">
        <v>321</v>
      </c>
      <c r="C61" s="1">
        <v>44497.73033564815</v>
      </c>
      <c r="D61" s="4">
        <v>113550</v>
      </c>
      <c r="E61" s="4">
        <v>0</v>
      </c>
      <c r="F61" s="4">
        <v>113550</v>
      </c>
      <c r="G61">
        <v>13252884</v>
      </c>
      <c r="H61" t="s">
        <v>287</v>
      </c>
      <c r="I61">
        <v>3511141043443</v>
      </c>
      <c r="J61" t="s">
        <v>41</v>
      </c>
      <c r="K61" t="s">
        <v>31</v>
      </c>
      <c r="L61">
        <v>0</v>
      </c>
      <c r="N61" s="11" t="s">
        <v>502</v>
      </c>
      <c r="O61" s="9" t="str">
        <f t="shared" si="0"/>
        <v>갈성현</v>
      </c>
      <c r="P61" s="9" t="str">
        <f t="shared" si="1"/>
        <v>295-01-01638_113550</v>
      </c>
      <c r="Q61" s="9" t="e">
        <f>IF(P61="","",VLOOKUP(P61,현금영수증!$A$1:$B$332,2,0))</f>
        <v>#N/A</v>
      </c>
      <c r="R61" t="s">
        <v>74</v>
      </c>
      <c r="S61">
        <v>3511141043443</v>
      </c>
      <c r="T61">
        <v>62</v>
      </c>
      <c r="U61" s="1">
        <v>44514.725115740737</v>
      </c>
      <c r="V61">
        <v>133350</v>
      </c>
      <c r="W61" t="s">
        <v>41</v>
      </c>
      <c r="X61">
        <v>3511141043443</v>
      </c>
      <c r="Y61" t="s">
        <v>36</v>
      </c>
      <c r="Z61" t="s">
        <v>156</v>
      </c>
      <c r="AA61" t="s">
        <v>74</v>
      </c>
      <c r="AB61" t="s">
        <v>330</v>
      </c>
      <c r="AC61" t="s">
        <v>331</v>
      </c>
      <c r="AD61">
        <v>3511141043443</v>
      </c>
    </row>
    <row r="62" spans="1:30" x14ac:dyDescent="0.2">
      <c r="A62">
        <v>321</v>
      </c>
      <c r="B62">
        <v>322</v>
      </c>
      <c r="C62" s="1">
        <v>44497.643819444442</v>
      </c>
      <c r="D62" s="4">
        <v>393800</v>
      </c>
      <c r="E62" s="4">
        <v>0</v>
      </c>
      <c r="F62" s="4">
        <v>393800</v>
      </c>
      <c r="G62">
        <v>13366434</v>
      </c>
      <c r="H62" t="s">
        <v>287</v>
      </c>
      <c r="I62">
        <v>3511141043443</v>
      </c>
      <c r="J62" t="s">
        <v>41</v>
      </c>
      <c r="K62" t="s">
        <v>31</v>
      </c>
      <c r="L62">
        <v>0</v>
      </c>
      <c r="N62" s="11" t="s">
        <v>502</v>
      </c>
      <c r="O62" s="9" t="str">
        <f t="shared" si="0"/>
        <v>갈성현</v>
      </c>
      <c r="P62" s="9" t="str">
        <f t="shared" si="1"/>
        <v>295-01-01638_393800</v>
      </c>
      <c r="Q62" s="9" t="str">
        <f>IF(P62="","",VLOOKUP(P62,현금영수증!$A$1:$B$332,2,0))</f>
        <v>2021-11-09 19:13:38</v>
      </c>
      <c r="R62" t="s">
        <v>74</v>
      </c>
      <c r="S62">
        <v>3511141043443</v>
      </c>
      <c r="T62">
        <v>62</v>
      </c>
      <c r="U62" s="1">
        <v>44514.725115740737</v>
      </c>
      <c r="V62">
        <v>133350</v>
      </c>
      <c r="W62" t="s">
        <v>41</v>
      </c>
      <c r="X62">
        <v>3511141043443</v>
      </c>
      <c r="Y62" t="s">
        <v>36</v>
      </c>
      <c r="Z62" t="s">
        <v>156</v>
      </c>
      <c r="AA62" t="s">
        <v>74</v>
      </c>
      <c r="AB62" t="s">
        <v>330</v>
      </c>
      <c r="AC62" t="s">
        <v>331</v>
      </c>
      <c r="AD62">
        <v>3511141043443</v>
      </c>
    </row>
    <row r="63" spans="1:30" x14ac:dyDescent="0.2">
      <c r="A63">
        <v>329</v>
      </c>
      <c r="B63">
        <v>330</v>
      </c>
      <c r="C63" s="1">
        <v>44496.958067129628</v>
      </c>
      <c r="D63" s="4">
        <v>200670</v>
      </c>
      <c r="E63" s="4">
        <v>0</v>
      </c>
      <c r="F63" s="4">
        <v>200670</v>
      </c>
      <c r="G63">
        <v>12416669</v>
      </c>
      <c r="H63" t="s">
        <v>287</v>
      </c>
      <c r="I63">
        <v>3511141043443</v>
      </c>
      <c r="J63" t="s">
        <v>41</v>
      </c>
      <c r="K63" t="s">
        <v>31</v>
      </c>
      <c r="L63">
        <v>0</v>
      </c>
      <c r="N63" s="11" t="s">
        <v>502</v>
      </c>
      <c r="O63" s="9" t="str">
        <f t="shared" si="0"/>
        <v>갈성현</v>
      </c>
      <c r="P63" s="9" t="str">
        <f t="shared" si="1"/>
        <v>295-01-01638_200670</v>
      </c>
      <c r="Q63" s="9" t="str">
        <f>IF(P63="","",VLOOKUP(P63,현금영수증!$A$1:$B$332,2,0))</f>
        <v>2021-11-09 19:13:38</v>
      </c>
      <c r="R63" t="s">
        <v>74</v>
      </c>
      <c r="S63">
        <v>3511141043443</v>
      </c>
      <c r="T63">
        <v>62</v>
      </c>
      <c r="U63" s="1">
        <v>44514.725115740737</v>
      </c>
      <c r="V63">
        <v>133350</v>
      </c>
      <c r="W63" t="s">
        <v>41</v>
      </c>
      <c r="X63">
        <v>3511141043443</v>
      </c>
      <c r="Y63" t="s">
        <v>36</v>
      </c>
      <c r="Z63" t="s">
        <v>156</v>
      </c>
      <c r="AA63" t="s">
        <v>74</v>
      </c>
      <c r="AB63" t="s">
        <v>330</v>
      </c>
      <c r="AC63" t="s">
        <v>331</v>
      </c>
      <c r="AD63">
        <v>3511141043443</v>
      </c>
    </row>
    <row r="64" spans="1:30" x14ac:dyDescent="0.2">
      <c r="A64">
        <v>419</v>
      </c>
      <c r="B64">
        <v>420</v>
      </c>
      <c r="C64" s="1">
        <v>44488.838958333334</v>
      </c>
      <c r="D64" s="4">
        <v>119600</v>
      </c>
      <c r="E64" s="4">
        <v>0</v>
      </c>
      <c r="F64" s="4">
        <v>119600</v>
      </c>
      <c r="G64">
        <v>39519527</v>
      </c>
      <c r="H64" t="s">
        <v>287</v>
      </c>
      <c r="I64">
        <v>3511141043443</v>
      </c>
      <c r="J64" t="s">
        <v>41</v>
      </c>
      <c r="K64" t="s">
        <v>31</v>
      </c>
      <c r="L64">
        <v>0</v>
      </c>
      <c r="N64" s="11" t="s">
        <v>502</v>
      </c>
      <c r="O64" s="9" t="str">
        <f t="shared" si="0"/>
        <v>갈성현</v>
      </c>
      <c r="P64" s="9" t="str">
        <f t="shared" si="1"/>
        <v>295-01-01638_119600</v>
      </c>
      <c r="Q64" s="9" t="str">
        <f>IF(P64="","",VLOOKUP(P64,현금영수증!$A$1:$B$332,2,0))</f>
        <v>2021-10-31 20:52:53</v>
      </c>
      <c r="R64" t="s">
        <v>74</v>
      </c>
      <c r="S64">
        <v>3511141043443</v>
      </c>
      <c r="T64">
        <v>62</v>
      </c>
      <c r="U64" s="1">
        <v>44514.725115740737</v>
      </c>
      <c r="V64">
        <v>133350</v>
      </c>
      <c r="W64" t="s">
        <v>41</v>
      </c>
      <c r="X64">
        <v>3511141043443</v>
      </c>
      <c r="Y64" t="s">
        <v>36</v>
      </c>
      <c r="Z64" t="s">
        <v>156</v>
      </c>
      <c r="AA64" t="s">
        <v>74</v>
      </c>
      <c r="AB64" t="s">
        <v>330</v>
      </c>
      <c r="AC64" t="s">
        <v>331</v>
      </c>
      <c r="AD64">
        <v>3511141043443</v>
      </c>
    </row>
    <row r="65" spans="1:30" x14ac:dyDescent="0.2">
      <c r="A65">
        <v>521</v>
      </c>
      <c r="B65">
        <v>522</v>
      </c>
      <c r="C65" s="1">
        <v>44466.945983796293</v>
      </c>
      <c r="D65" s="4">
        <v>68175</v>
      </c>
      <c r="E65" s="4">
        <v>0</v>
      </c>
      <c r="F65" s="4">
        <v>68175</v>
      </c>
      <c r="G65">
        <v>57009821</v>
      </c>
      <c r="H65" t="s">
        <v>74</v>
      </c>
      <c r="I65">
        <v>3511141043443</v>
      </c>
      <c r="J65" t="s">
        <v>41</v>
      </c>
      <c r="K65" t="s">
        <v>31</v>
      </c>
      <c r="L65">
        <v>0</v>
      </c>
      <c r="N65" s="11" t="s">
        <v>502</v>
      </c>
      <c r="O65" s="9" t="str">
        <f t="shared" si="0"/>
        <v>갈성현</v>
      </c>
      <c r="P65" s="9" t="str">
        <f t="shared" si="1"/>
        <v>295-01-01638_68175</v>
      </c>
      <c r="Q65" s="9" t="str">
        <f>IF(P65="","",VLOOKUP(P65,현금영수증!$A$1:$B$332,2,0))</f>
        <v>2021-10-27 14:29:51</v>
      </c>
      <c r="R65" t="s">
        <v>74</v>
      </c>
      <c r="S65">
        <v>3511141043443</v>
      </c>
      <c r="T65">
        <v>62</v>
      </c>
      <c r="U65" s="1">
        <v>44514.725115740737</v>
      </c>
      <c r="V65">
        <v>133350</v>
      </c>
      <c r="W65" t="s">
        <v>41</v>
      </c>
      <c r="X65">
        <v>3511141043443</v>
      </c>
      <c r="Y65" t="s">
        <v>36</v>
      </c>
      <c r="Z65" t="s">
        <v>156</v>
      </c>
      <c r="AA65" t="s">
        <v>74</v>
      </c>
      <c r="AB65" t="s">
        <v>330</v>
      </c>
      <c r="AC65" t="s">
        <v>331</v>
      </c>
      <c r="AD65">
        <v>3511141043443</v>
      </c>
    </row>
    <row r="66" spans="1:30" x14ac:dyDescent="0.2">
      <c r="A66">
        <v>540</v>
      </c>
      <c r="B66">
        <v>541</v>
      </c>
      <c r="C66" s="1">
        <v>44461.865011574075</v>
      </c>
      <c r="D66" s="4">
        <v>153150</v>
      </c>
      <c r="E66" s="4">
        <v>0</v>
      </c>
      <c r="F66" s="4">
        <v>153150</v>
      </c>
      <c r="G66">
        <v>69840735</v>
      </c>
      <c r="H66" t="s">
        <v>287</v>
      </c>
      <c r="I66">
        <v>3511141043443</v>
      </c>
      <c r="J66" t="s">
        <v>41</v>
      </c>
      <c r="K66" t="s">
        <v>31</v>
      </c>
      <c r="L66">
        <v>0</v>
      </c>
      <c r="N66" s="11" t="s">
        <v>502</v>
      </c>
      <c r="O66" s="9" t="str">
        <f t="shared" ref="O66:O129" si="2">LEFT(R66,3)</f>
        <v>갈성현</v>
      </c>
      <c r="P66" s="9" t="str">
        <f t="shared" ref="P66:P129" si="3">IF(F66&gt;0,N66&amp;"_"&amp;F66,"")</f>
        <v>295-01-01638_153150</v>
      </c>
      <c r="Q66" s="9" t="str">
        <f>IF(P66="","",VLOOKUP(P66,현금영수증!$A$1:$B$332,2,0))</f>
        <v>2021-10-27 14:29:56</v>
      </c>
      <c r="R66" t="s">
        <v>74</v>
      </c>
      <c r="S66">
        <v>3511141043443</v>
      </c>
      <c r="T66">
        <v>62</v>
      </c>
      <c r="U66" s="1">
        <v>44514.725115740737</v>
      </c>
      <c r="V66">
        <v>133350</v>
      </c>
      <c r="W66" t="s">
        <v>41</v>
      </c>
      <c r="X66">
        <v>3511141043443</v>
      </c>
      <c r="Y66" t="s">
        <v>36</v>
      </c>
      <c r="Z66" t="s">
        <v>156</v>
      </c>
      <c r="AA66" t="s">
        <v>74</v>
      </c>
      <c r="AB66" t="s">
        <v>330</v>
      </c>
      <c r="AC66" t="s">
        <v>331</v>
      </c>
      <c r="AD66">
        <v>3511141043443</v>
      </c>
    </row>
    <row r="67" spans="1:30" x14ac:dyDescent="0.2">
      <c r="A67">
        <v>543</v>
      </c>
      <c r="B67">
        <v>544</v>
      </c>
      <c r="C67" s="1">
        <v>44460.577106481483</v>
      </c>
      <c r="D67" s="4">
        <v>150150</v>
      </c>
      <c r="E67" s="4">
        <v>0</v>
      </c>
      <c r="F67" s="4">
        <v>150150</v>
      </c>
      <c r="G67">
        <v>70204385</v>
      </c>
      <c r="H67" t="s">
        <v>287</v>
      </c>
      <c r="I67">
        <v>3511141043443</v>
      </c>
      <c r="J67" t="s">
        <v>41</v>
      </c>
      <c r="K67" t="s">
        <v>31</v>
      </c>
      <c r="L67">
        <v>0</v>
      </c>
      <c r="N67" s="11" t="s">
        <v>502</v>
      </c>
      <c r="O67" s="9" t="str">
        <f t="shared" si="2"/>
        <v>갈성현</v>
      </c>
      <c r="P67" s="9" t="str">
        <f t="shared" si="3"/>
        <v>295-01-01638_150150</v>
      </c>
      <c r="Q67" s="9" t="str">
        <f>IF(P67="","",VLOOKUP(P67,현금영수증!$A$1:$B$332,2,0))</f>
        <v>2021-10-27 14:29:56</v>
      </c>
      <c r="R67" t="s">
        <v>74</v>
      </c>
      <c r="S67">
        <v>3511141043443</v>
      </c>
      <c r="T67">
        <v>62</v>
      </c>
      <c r="U67" s="1">
        <v>44514.725115740737</v>
      </c>
      <c r="V67">
        <v>133350</v>
      </c>
      <c r="W67" t="s">
        <v>41</v>
      </c>
      <c r="X67">
        <v>3511141043443</v>
      </c>
      <c r="Y67" t="s">
        <v>36</v>
      </c>
      <c r="Z67" t="s">
        <v>156</v>
      </c>
      <c r="AA67" t="s">
        <v>74</v>
      </c>
      <c r="AB67" t="s">
        <v>330</v>
      </c>
      <c r="AC67" t="s">
        <v>331</v>
      </c>
      <c r="AD67">
        <v>3511141043443</v>
      </c>
    </row>
    <row r="68" spans="1:30" x14ac:dyDescent="0.2">
      <c r="A68">
        <v>545</v>
      </c>
      <c r="B68">
        <v>546</v>
      </c>
      <c r="C68" s="1">
        <v>44458.643472222226</v>
      </c>
      <c r="D68" s="4">
        <v>153450</v>
      </c>
      <c r="E68" s="4">
        <v>0</v>
      </c>
      <c r="F68" s="4">
        <v>153450</v>
      </c>
      <c r="G68">
        <v>70348429</v>
      </c>
      <c r="H68" t="s">
        <v>287</v>
      </c>
      <c r="I68">
        <v>3511141043443</v>
      </c>
      <c r="J68" t="s">
        <v>41</v>
      </c>
      <c r="K68" t="s">
        <v>31</v>
      </c>
      <c r="L68">
        <v>0</v>
      </c>
      <c r="N68" s="11" t="s">
        <v>502</v>
      </c>
      <c r="O68" s="9" t="str">
        <f t="shared" si="2"/>
        <v>갈성현</v>
      </c>
      <c r="P68" s="9" t="str">
        <f t="shared" si="3"/>
        <v>295-01-01638_153450</v>
      </c>
      <c r="Q68" s="9" t="str">
        <f>IF(P68="","",VLOOKUP(P68,현금영수증!$A$1:$B$332,2,0))</f>
        <v>2021-10-27 14:29:57</v>
      </c>
      <c r="R68" t="s">
        <v>74</v>
      </c>
      <c r="S68">
        <v>3511141043443</v>
      </c>
      <c r="T68">
        <v>62</v>
      </c>
      <c r="U68" s="1">
        <v>44514.725115740737</v>
      </c>
      <c r="V68">
        <v>133350</v>
      </c>
      <c r="W68" t="s">
        <v>41</v>
      </c>
      <c r="X68">
        <v>3511141043443</v>
      </c>
      <c r="Y68" t="s">
        <v>36</v>
      </c>
      <c r="Z68" t="s">
        <v>156</v>
      </c>
      <c r="AA68" t="s">
        <v>74</v>
      </c>
      <c r="AB68" t="s">
        <v>330</v>
      </c>
      <c r="AC68" t="s">
        <v>331</v>
      </c>
      <c r="AD68">
        <v>3511141043443</v>
      </c>
    </row>
    <row r="69" spans="1:30" x14ac:dyDescent="0.2">
      <c r="A69">
        <v>548</v>
      </c>
      <c r="B69">
        <v>549</v>
      </c>
      <c r="C69" s="1">
        <v>44457.560810185183</v>
      </c>
      <c r="D69" s="4">
        <v>127380</v>
      </c>
      <c r="E69" s="4">
        <v>0</v>
      </c>
      <c r="F69" s="4">
        <v>127380</v>
      </c>
      <c r="G69">
        <v>70755379</v>
      </c>
      <c r="H69" t="s">
        <v>287</v>
      </c>
      <c r="I69">
        <v>3511141043443</v>
      </c>
      <c r="J69" t="s">
        <v>41</v>
      </c>
      <c r="K69" t="s">
        <v>31</v>
      </c>
      <c r="L69">
        <v>0</v>
      </c>
      <c r="N69" s="11" t="s">
        <v>502</v>
      </c>
      <c r="O69" s="9" t="str">
        <f t="shared" si="2"/>
        <v>갈성현</v>
      </c>
      <c r="P69" s="9" t="str">
        <f t="shared" si="3"/>
        <v>295-01-01638_127380</v>
      </c>
      <c r="Q69" s="9" t="str">
        <f>IF(P69="","",VLOOKUP(P69,현금영수증!$A$1:$B$332,2,0))</f>
        <v>2021-10-27 14:29:57</v>
      </c>
      <c r="R69" t="s">
        <v>74</v>
      </c>
      <c r="S69">
        <v>3511141043443</v>
      </c>
      <c r="T69">
        <v>62</v>
      </c>
      <c r="U69" s="1">
        <v>44514.725115740737</v>
      </c>
      <c r="V69">
        <v>133350</v>
      </c>
      <c r="W69" t="s">
        <v>41</v>
      </c>
      <c r="X69">
        <v>3511141043443</v>
      </c>
      <c r="Y69" t="s">
        <v>36</v>
      </c>
      <c r="Z69" t="s">
        <v>156</v>
      </c>
      <c r="AA69" t="s">
        <v>74</v>
      </c>
      <c r="AB69" t="s">
        <v>330</v>
      </c>
      <c r="AC69" t="s">
        <v>331</v>
      </c>
      <c r="AD69">
        <v>3511141043443</v>
      </c>
    </row>
    <row r="70" spans="1:30" x14ac:dyDescent="0.2">
      <c r="A70">
        <v>1</v>
      </c>
      <c r="B70">
        <v>2</v>
      </c>
      <c r="C70" s="1">
        <v>44525.720231481479</v>
      </c>
      <c r="D70" s="4">
        <v>109000</v>
      </c>
      <c r="E70" s="4">
        <v>0</v>
      </c>
      <c r="F70" s="4">
        <v>109000</v>
      </c>
      <c r="G70">
        <v>83864121</v>
      </c>
      <c r="H70" t="s">
        <v>100</v>
      </c>
      <c r="I70" t="s">
        <v>328</v>
      </c>
      <c r="J70" t="s">
        <v>48</v>
      </c>
      <c r="K70" t="s">
        <v>31</v>
      </c>
      <c r="L70">
        <v>0</v>
      </c>
      <c r="N70" s="11" t="s">
        <v>505</v>
      </c>
      <c r="O70" s="9" t="str">
        <f t="shared" si="2"/>
        <v>김소영</v>
      </c>
      <c r="P70" s="9" t="str">
        <f t="shared" si="3"/>
        <v>339-20-00454_109000</v>
      </c>
      <c r="Q70" s="9" t="str">
        <f>IF(P70="","",VLOOKUP(P70,현금영수증!$A$1:$B$332,2,0))</f>
        <v>2021-11-21 20:15:07</v>
      </c>
      <c r="R70" t="s">
        <v>329</v>
      </c>
      <c r="S70">
        <v>56101862101031</v>
      </c>
      <c r="T70">
        <v>1</v>
      </c>
      <c r="U70" s="1">
        <v>44525.720231481479</v>
      </c>
      <c r="V70">
        <v>109000</v>
      </c>
      <c r="W70" t="s">
        <v>48</v>
      </c>
      <c r="X70" t="s">
        <v>328</v>
      </c>
      <c r="Y70" t="s">
        <v>36</v>
      </c>
      <c r="Z70" t="s">
        <v>100</v>
      </c>
      <c r="AA70" t="s">
        <v>329</v>
      </c>
      <c r="AB70" t="s">
        <v>330</v>
      </c>
      <c r="AC70" t="s">
        <v>331</v>
      </c>
      <c r="AD70">
        <v>56101862101031</v>
      </c>
    </row>
    <row r="71" spans="1:30" x14ac:dyDescent="0.2">
      <c r="A71">
        <v>2</v>
      </c>
      <c r="B71">
        <v>3</v>
      </c>
      <c r="C71" s="1">
        <v>44525.71435185185</v>
      </c>
      <c r="D71" s="4">
        <v>57900</v>
      </c>
      <c r="E71" s="4">
        <v>0</v>
      </c>
      <c r="F71" s="4">
        <v>57900</v>
      </c>
      <c r="G71">
        <v>83973121</v>
      </c>
      <c r="H71" t="s">
        <v>101</v>
      </c>
      <c r="I71" t="s">
        <v>328</v>
      </c>
      <c r="J71" t="s">
        <v>48</v>
      </c>
      <c r="K71" t="s">
        <v>31</v>
      </c>
      <c r="L71">
        <v>0</v>
      </c>
      <c r="N71" s="11" t="s">
        <v>505</v>
      </c>
      <c r="O71" s="9" t="str">
        <f t="shared" si="2"/>
        <v>김소영</v>
      </c>
      <c r="P71" s="9" t="str">
        <f t="shared" si="3"/>
        <v>339-20-00454_57900</v>
      </c>
      <c r="Q71" s="9" t="e">
        <f>IF(P71="","",VLOOKUP(P71,현금영수증!$A$1:$B$332,2,0))</f>
        <v>#N/A</v>
      </c>
      <c r="R71" t="s">
        <v>329</v>
      </c>
      <c r="S71">
        <v>56101862101031</v>
      </c>
      <c r="T71">
        <v>1</v>
      </c>
      <c r="U71" s="1">
        <v>44525.720231481479</v>
      </c>
      <c r="V71">
        <v>109000</v>
      </c>
      <c r="W71" t="s">
        <v>48</v>
      </c>
      <c r="X71" t="s">
        <v>328</v>
      </c>
      <c r="Y71" t="s">
        <v>36</v>
      </c>
      <c r="Z71" t="s">
        <v>100</v>
      </c>
      <c r="AA71" t="s">
        <v>329</v>
      </c>
      <c r="AB71" t="s">
        <v>330</v>
      </c>
      <c r="AC71" t="s">
        <v>331</v>
      </c>
      <c r="AD71">
        <v>56101862101031</v>
      </c>
    </row>
    <row r="72" spans="1:30" x14ac:dyDescent="0.2">
      <c r="A72">
        <v>52</v>
      </c>
      <c r="B72">
        <v>53</v>
      </c>
      <c r="C72" s="1">
        <v>44517.751921296294</v>
      </c>
      <c r="D72" s="4">
        <v>109000</v>
      </c>
      <c r="E72" s="4">
        <v>0</v>
      </c>
      <c r="F72" s="4">
        <v>109000</v>
      </c>
      <c r="G72">
        <v>71075329</v>
      </c>
      <c r="H72" t="s">
        <v>127</v>
      </c>
      <c r="I72" t="s">
        <v>328</v>
      </c>
      <c r="J72" t="s">
        <v>48</v>
      </c>
      <c r="K72" t="s">
        <v>31</v>
      </c>
      <c r="L72">
        <v>0</v>
      </c>
      <c r="N72" s="11" t="s">
        <v>505</v>
      </c>
      <c r="O72" s="9" t="str">
        <f t="shared" si="2"/>
        <v>김소영</v>
      </c>
      <c r="P72" s="9" t="str">
        <f t="shared" si="3"/>
        <v>339-20-00454_109000</v>
      </c>
      <c r="Q72" s="9" t="str">
        <f>IF(P72="","",VLOOKUP(P72,현금영수증!$A$1:$B$332,2,0))</f>
        <v>2021-11-21 20:15:07</v>
      </c>
      <c r="R72" t="s">
        <v>329</v>
      </c>
      <c r="S72">
        <v>56101862101031</v>
      </c>
      <c r="T72">
        <v>1</v>
      </c>
      <c r="U72" s="1">
        <v>44525.720231481479</v>
      </c>
      <c r="V72">
        <v>109000</v>
      </c>
      <c r="W72" t="s">
        <v>48</v>
      </c>
      <c r="X72" t="s">
        <v>328</v>
      </c>
      <c r="Y72" t="s">
        <v>36</v>
      </c>
      <c r="Z72" t="s">
        <v>100</v>
      </c>
      <c r="AA72" t="s">
        <v>329</v>
      </c>
      <c r="AB72" t="s">
        <v>330</v>
      </c>
      <c r="AC72" t="s">
        <v>331</v>
      </c>
      <c r="AD72">
        <v>56101862101031</v>
      </c>
    </row>
    <row r="73" spans="1:30" x14ac:dyDescent="0.2">
      <c r="A73">
        <v>61</v>
      </c>
      <c r="B73">
        <v>62</v>
      </c>
      <c r="C73" s="1">
        <v>44517.592835648145</v>
      </c>
      <c r="D73" s="4">
        <v>57900</v>
      </c>
      <c r="E73" s="4">
        <v>0</v>
      </c>
      <c r="F73" s="4">
        <v>57900</v>
      </c>
      <c r="G73">
        <v>72500329</v>
      </c>
      <c r="H73" t="s">
        <v>134</v>
      </c>
      <c r="I73" t="s">
        <v>328</v>
      </c>
      <c r="J73" t="s">
        <v>48</v>
      </c>
      <c r="K73" t="s">
        <v>31</v>
      </c>
      <c r="L73">
        <v>0</v>
      </c>
      <c r="N73" s="11" t="s">
        <v>505</v>
      </c>
      <c r="O73" s="9" t="str">
        <f t="shared" si="2"/>
        <v>김소영</v>
      </c>
      <c r="P73" s="9" t="str">
        <f t="shared" si="3"/>
        <v>339-20-00454_57900</v>
      </c>
      <c r="Q73" s="9" t="e">
        <f>IF(P73="","",VLOOKUP(P73,현금영수증!$A$1:$B$332,2,0))</f>
        <v>#N/A</v>
      </c>
      <c r="R73" t="s">
        <v>329</v>
      </c>
      <c r="S73">
        <v>56101862101031</v>
      </c>
      <c r="T73">
        <v>1</v>
      </c>
      <c r="U73" s="1">
        <v>44525.720231481479</v>
      </c>
      <c r="V73">
        <v>109000</v>
      </c>
      <c r="W73" t="s">
        <v>48</v>
      </c>
      <c r="X73" t="s">
        <v>328</v>
      </c>
      <c r="Y73" t="s">
        <v>36</v>
      </c>
      <c r="Z73" t="s">
        <v>100</v>
      </c>
      <c r="AA73" t="s">
        <v>329</v>
      </c>
      <c r="AB73" t="s">
        <v>330</v>
      </c>
      <c r="AC73" t="s">
        <v>331</v>
      </c>
      <c r="AD73">
        <v>56101862101031</v>
      </c>
    </row>
    <row r="74" spans="1:30" x14ac:dyDescent="0.2">
      <c r="A74">
        <v>84</v>
      </c>
      <c r="B74">
        <v>85</v>
      </c>
      <c r="C74" s="1">
        <v>44515.554652777777</v>
      </c>
      <c r="D74" s="4">
        <v>139000</v>
      </c>
      <c r="E74" s="4">
        <v>0</v>
      </c>
      <c r="F74" s="4">
        <v>139000</v>
      </c>
      <c r="G74">
        <v>78642831</v>
      </c>
      <c r="H74" t="s">
        <v>147</v>
      </c>
      <c r="I74" t="s">
        <v>328</v>
      </c>
      <c r="J74" t="s">
        <v>48</v>
      </c>
      <c r="K74" t="s">
        <v>31</v>
      </c>
      <c r="L74">
        <v>0</v>
      </c>
      <c r="N74" s="11" t="s">
        <v>505</v>
      </c>
      <c r="O74" s="9" t="str">
        <f t="shared" si="2"/>
        <v>김소영</v>
      </c>
      <c r="P74" s="9" t="str">
        <f t="shared" si="3"/>
        <v>339-20-00454_139000</v>
      </c>
      <c r="Q74" s="9" t="str">
        <f>IF(P74="","",VLOOKUP(P74,현금영수증!$A$1:$B$332,2,0))</f>
        <v>2021-11-21 20:14:57</v>
      </c>
      <c r="R74" t="s">
        <v>329</v>
      </c>
      <c r="S74">
        <v>56101862101031</v>
      </c>
      <c r="T74">
        <v>1</v>
      </c>
      <c r="U74" s="1">
        <v>44525.720231481479</v>
      </c>
      <c r="V74">
        <v>109000</v>
      </c>
      <c r="W74" t="s">
        <v>48</v>
      </c>
      <c r="X74" t="s">
        <v>328</v>
      </c>
      <c r="Y74" t="s">
        <v>36</v>
      </c>
      <c r="Z74" t="s">
        <v>100</v>
      </c>
      <c r="AA74" t="s">
        <v>329</v>
      </c>
      <c r="AB74" t="s">
        <v>330</v>
      </c>
      <c r="AC74" t="s">
        <v>331</v>
      </c>
      <c r="AD74">
        <v>56101862101031</v>
      </c>
    </row>
    <row r="75" spans="1:30" x14ac:dyDescent="0.2">
      <c r="A75">
        <v>115</v>
      </c>
      <c r="B75">
        <v>116</v>
      </c>
      <c r="C75" s="1">
        <v>44512.583715277775</v>
      </c>
      <c r="D75" s="4">
        <v>109000</v>
      </c>
      <c r="E75" s="4">
        <v>0</v>
      </c>
      <c r="F75" s="4">
        <v>109000</v>
      </c>
      <c r="G75">
        <v>97301727</v>
      </c>
      <c r="H75" t="s">
        <v>170</v>
      </c>
      <c r="I75" t="s">
        <v>328</v>
      </c>
      <c r="J75" t="s">
        <v>48</v>
      </c>
      <c r="K75" t="s">
        <v>31</v>
      </c>
      <c r="L75">
        <v>0</v>
      </c>
      <c r="N75" s="11" t="s">
        <v>505</v>
      </c>
      <c r="O75" s="9" t="str">
        <f t="shared" si="2"/>
        <v>김소영</v>
      </c>
      <c r="P75" s="9" t="str">
        <f t="shared" si="3"/>
        <v>339-20-00454_109000</v>
      </c>
      <c r="Q75" s="9" t="str">
        <f>IF(P75="","",VLOOKUP(P75,현금영수증!$A$1:$B$332,2,0))</f>
        <v>2021-11-21 20:15:07</v>
      </c>
      <c r="R75" t="s">
        <v>329</v>
      </c>
      <c r="S75">
        <v>56101862101031</v>
      </c>
      <c r="T75">
        <v>1</v>
      </c>
      <c r="U75" s="1">
        <v>44525.720231481479</v>
      </c>
      <c r="V75">
        <v>109000</v>
      </c>
      <c r="W75" t="s">
        <v>48</v>
      </c>
      <c r="X75" t="s">
        <v>328</v>
      </c>
      <c r="Y75" t="s">
        <v>36</v>
      </c>
      <c r="Z75" t="s">
        <v>100</v>
      </c>
      <c r="AA75" t="s">
        <v>329</v>
      </c>
      <c r="AB75" t="s">
        <v>330</v>
      </c>
      <c r="AC75" t="s">
        <v>331</v>
      </c>
      <c r="AD75">
        <v>56101862101031</v>
      </c>
    </row>
    <row r="76" spans="1:30" x14ac:dyDescent="0.2">
      <c r="A76">
        <v>173</v>
      </c>
      <c r="B76">
        <v>174</v>
      </c>
      <c r="C76" s="1">
        <v>44508.833344907405</v>
      </c>
      <c r="D76" s="4">
        <v>136000</v>
      </c>
      <c r="E76" s="4">
        <v>0</v>
      </c>
      <c r="F76" s="4">
        <v>136000</v>
      </c>
      <c r="G76">
        <v>94118853</v>
      </c>
      <c r="H76" t="s">
        <v>212</v>
      </c>
      <c r="I76" t="s">
        <v>328</v>
      </c>
      <c r="J76" t="s">
        <v>48</v>
      </c>
      <c r="K76" t="s">
        <v>31</v>
      </c>
      <c r="L76">
        <v>0</v>
      </c>
      <c r="N76" s="11" t="s">
        <v>505</v>
      </c>
      <c r="O76" s="9" t="str">
        <f t="shared" si="2"/>
        <v>김소영</v>
      </c>
      <c r="P76" s="9" t="str">
        <f t="shared" si="3"/>
        <v>339-20-00454_136000</v>
      </c>
      <c r="Q76" s="9" t="e">
        <f>IF(P76="","",VLOOKUP(P76,현금영수증!$A$1:$B$332,2,0))</f>
        <v>#N/A</v>
      </c>
      <c r="R76" t="s">
        <v>329</v>
      </c>
      <c r="S76">
        <v>56101862101031</v>
      </c>
      <c r="T76">
        <v>1</v>
      </c>
      <c r="U76" s="1">
        <v>44525.720231481479</v>
      </c>
      <c r="V76">
        <v>109000</v>
      </c>
      <c r="W76" t="s">
        <v>48</v>
      </c>
      <c r="X76" t="s">
        <v>328</v>
      </c>
      <c r="Y76" t="s">
        <v>36</v>
      </c>
      <c r="Z76" t="s">
        <v>100</v>
      </c>
      <c r="AA76" t="s">
        <v>329</v>
      </c>
      <c r="AB76" t="s">
        <v>330</v>
      </c>
      <c r="AC76" t="s">
        <v>331</v>
      </c>
      <c r="AD76">
        <v>56101862101031</v>
      </c>
    </row>
    <row r="77" spans="1:30" x14ac:dyDescent="0.2">
      <c r="A77">
        <v>174</v>
      </c>
      <c r="B77">
        <v>175</v>
      </c>
      <c r="C77" s="1">
        <v>44508.83017361111</v>
      </c>
      <c r="D77" s="4">
        <v>109000</v>
      </c>
      <c r="E77" s="4">
        <v>0</v>
      </c>
      <c r="F77" s="4">
        <v>109000</v>
      </c>
      <c r="G77">
        <v>94254853</v>
      </c>
      <c r="H77" t="s">
        <v>213</v>
      </c>
      <c r="I77" t="s">
        <v>328</v>
      </c>
      <c r="J77" t="s">
        <v>48</v>
      </c>
      <c r="K77" t="s">
        <v>31</v>
      </c>
      <c r="L77">
        <v>0</v>
      </c>
      <c r="N77" s="11" t="s">
        <v>505</v>
      </c>
      <c r="O77" s="9" t="str">
        <f t="shared" si="2"/>
        <v>김소영</v>
      </c>
      <c r="P77" s="9" t="str">
        <f t="shared" si="3"/>
        <v>339-20-00454_109000</v>
      </c>
      <c r="Q77" s="9" t="str">
        <f>IF(P77="","",VLOOKUP(P77,현금영수증!$A$1:$B$332,2,0))</f>
        <v>2021-11-21 20:15:07</v>
      </c>
      <c r="R77" t="s">
        <v>329</v>
      </c>
      <c r="S77">
        <v>56101862101031</v>
      </c>
      <c r="T77">
        <v>1</v>
      </c>
      <c r="U77" s="1">
        <v>44525.720231481479</v>
      </c>
      <c r="V77">
        <v>109000</v>
      </c>
      <c r="W77" t="s">
        <v>48</v>
      </c>
      <c r="X77" t="s">
        <v>328</v>
      </c>
      <c r="Y77" t="s">
        <v>36</v>
      </c>
      <c r="Z77" t="s">
        <v>100</v>
      </c>
      <c r="AA77" t="s">
        <v>329</v>
      </c>
      <c r="AB77" t="s">
        <v>330</v>
      </c>
      <c r="AC77" t="s">
        <v>331</v>
      </c>
      <c r="AD77">
        <v>56101862101031</v>
      </c>
    </row>
    <row r="78" spans="1:30" x14ac:dyDescent="0.2">
      <c r="A78">
        <v>215</v>
      </c>
      <c r="B78">
        <v>216</v>
      </c>
      <c r="C78" s="1">
        <v>44505.673020833332</v>
      </c>
      <c r="D78" s="4">
        <v>63390</v>
      </c>
      <c r="E78" s="4">
        <v>0</v>
      </c>
      <c r="F78" s="4">
        <v>63390</v>
      </c>
      <c r="G78">
        <v>107510893</v>
      </c>
      <c r="H78" t="s">
        <v>244</v>
      </c>
      <c r="I78" t="s">
        <v>328</v>
      </c>
      <c r="J78" t="s">
        <v>48</v>
      </c>
      <c r="K78" t="s">
        <v>31</v>
      </c>
      <c r="L78">
        <v>0</v>
      </c>
      <c r="N78" s="11" t="s">
        <v>505</v>
      </c>
      <c r="O78" s="9" t="str">
        <f t="shared" si="2"/>
        <v>김소영</v>
      </c>
      <c r="P78" s="9" t="str">
        <f t="shared" si="3"/>
        <v>339-20-00454_63390</v>
      </c>
      <c r="Q78" s="9" t="str">
        <f>IF(P78="","",VLOOKUP(P78,현금영수증!$A$1:$B$332,2,0))</f>
        <v>2021-11-21 20:15:00</v>
      </c>
      <c r="R78" t="s">
        <v>329</v>
      </c>
      <c r="S78">
        <v>56101862101031</v>
      </c>
      <c r="T78">
        <v>1</v>
      </c>
      <c r="U78" s="1">
        <v>44525.720231481479</v>
      </c>
      <c r="V78">
        <v>109000</v>
      </c>
      <c r="W78" t="s">
        <v>48</v>
      </c>
      <c r="X78" t="s">
        <v>328</v>
      </c>
      <c r="Y78" t="s">
        <v>36</v>
      </c>
      <c r="Z78" t="s">
        <v>100</v>
      </c>
      <c r="AA78" t="s">
        <v>329</v>
      </c>
      <c r="AB78" t="s">
        <v>330</v>
      </c>
      <c r="AC78" t="s">
        <v>331</v>
      </c>
      <c r="AD78">
        <v>56101862101031</v>
      </c>
    </row>
    <row r="79" spans="1:30" x14ac:dyDescent="0.2">
      <c r="A79">
        <v>220</v>
      </c>
      <c r="B79">
        <v>221</v>
      </c>
      <c r="C79" s="1">
        <v>44505.573645833334</v>
      </c>
      <c r="D79" s="4">
        <v>109000</v>
      </c>
      <c r="E79" s="4">
        <v>0</v>
      </c>
      <c r="F79" s="4">
        <v>109000</v>
      </c>
      <c r="G79">
        <v>107981903</v>
      </c>
      <c r="H79" t="s">
        <v>248</v>
      </c>
      <c r="I79" t="s">
        <v>328</v>
      </c>
      <c r="J79" t="s">
        <v>48</v>
      </c>
      <c r="K79" t="s">
        <v>31</v>
      </c>
      <c r="L79">
        <v>0</v>
      </c>
      <c r="N79" s="11" t="s">
        <v>505</v>
      </c>
      <c r="O79" s="9" t="str">
        <f t="shared" si="2"/>
        <v>김소영</v>
      </c>
      <c r="P79" s="9" t="str">
        <f t="shared" si="3"/>
        <v>339-20-00454_109000</v>
      </c>
      <c r="Q79" s="9" t="str">
        <f>IF(P79="","",VLOOKUP(P79,현금영수증!$A$1:$B$332,2,0))</f>
        <v>2021-11-21 20:15:07</v>
      </c>
      <c r="R79" t="s">
        <v>329</v>
      </c>
      <c r="S79">
        <v>56101862101031</v>
      </c>
      <c r="T79">
        <v>1</v>
      </c>
      <c r="U79" s="1">
        <v>44525.720231481479</v>
      </c>
      <c r="V79">
        <v>109000</v>
      </c>
      <c r="W79" t="s">
        <v>48</v>
      </c>
      <c r="X79" t="s">
        <v>328</v>
      </c>
      <c r="Y79" t="s">
        <v>36</v>
      </c>
      <c r="Z79" t="s">
        <v>100</v>
      </c>
      <c r="AA79" t="s">
        <v>329</v>
      </c>
      <c r="AB79" t="s">
        <v>330</v>
      </c>
      <c r="AC79" t="s">
        <v>331</v>
      </c>
      <c r="AD79">
        <v>56101862101031</v>
      </c>
    </row>
    <row r="80" spans="1:30" x14ac:dyDescent="0.2">
      <c r="A80">
        <v>222</v>
      </c>
      <c r="B80">
        <v>223</v>
      </c>
      <c r="C80" s="1">
        <v>44505.568877314814</v>
      </c>
      <c r="D80" s="4">
        <v>78000</v>
      </c>
      <c r="E80" s="4">
        <v>0</v>
      </c>
      <c r="F80" s="4">
        <v>78000</v>
      </c>
      <c r="G80">
        <v>105604088</v>
      </c>
      <c r="H80" t="s">
        <v>249</v>
      </c>
      <c r="I80" t="s">
        <v>328</v>
      </c>
      <c r="J80" t="s">
        <v>48</v>
      </c>
      <c r="K80" t="s">
        <v>31</v>
      </c>
      <c r="L80">
        <v>0</v>
      </c>
      <c r="N80" s="11" t="s">
        <v>505</v>
      </c>
      <c r="O80" s="9" t="str">
        <f t="shared" si="2"/>
        <v>김소영</v>
      </c>
      <c r="P80" s="9" t="str">
        <f t="shared" si="3"/>
        <v>339-20-00454_78000</v>
      </c>
      <c r="Q80" s="9" t="str">
        <f>IF(P80="","",VLOOKUP(P80,현금영수증!$A$1:$B$332,2,0))</f>
        <v>2021-11-21 20:15:01</v>
      </c>
      <c r="R80" t="s">
        <v>329</v>
      </c>
      <c r="S80">
        <v>56101862101031</v>
      </c>
      <c r="T80">
        <v>1</v>
      </c>
      <c r="U80" s="1">
        <v>44525.720231481479</v>
      </c>
      <c r="V80">
        <v>109000</v>
      </c>
      <c r="W80" t="s">
        <v>48</v>
      </c>
      <c r="X80" t="s">
        <v>328</v>
      </c>
      <c r="Y80" t="s">
        <v>36</v>
      </c>
      <c r="Z80" t="s">
        <v>100</v>
      </c>
      <c r="AA80" t="s">
        <v>329</v>
      </c>
      <c r="AB80" t="s">
        <v>330</v>
      </c>
      <c r="AC80" t="s">
        <v>331</v>
      </c>
      <c r="AD80">
        <v>56101862101031</v>
      </c>
    </row>
    <row r="81" spans="1:30" x14ac:dyDescent="0.2">
      <c r="A81">
        <v>223</v>
      </c>
      <c r="B81">
        <v>224</v>
      </c>
      <c r="C81" s="1">
        <v>44505.562002314815</v>
      </c>
      <c r="D81" s="4">
        <v>94000</v>
      </c>
      <c r="E81" s="4">
        <v>0</v>
      </c>
      <c r="F81" s="4">
        <v>94000</v>
      </c>
      <c r="G81">
        <v>105682088</v>
      </c>
      <c r="H81" t="s">
        <v>250</v>
      </c>
      <c r="I81" t="s">
        <v>328</v>
      </c>
      <c r="J81" t="s">
        <v>48</v>
      </c>
      <c r="K81" t="s">
        <v>31</v>
      </c>
      <c r="L81">
        <v>0</v>
      </c>
      <c r="N81" s="11" t="s">
        <v>505</v>
      </c>
      <c r="O81" s="9" t="str">
        <f t="shared" si="2"/>
        <v>김소영</v>
      </c>
      <c r="P81" s="9" t="str">
        <f t="shared" si="3"/>
        <v>339-20-00454_94000</v>
      </c>
      <c r="Q81" s="9" t="str">
        <f>IF(P81="","",VLOOKUP(P81,현금영수증!$A$1:$B$332,2,0))</f>
        <v>2021-11-21 20:15:01</v>
      </c>
      <c r="R81" t="s">
        <v>329</v>
      </c>
      <c r="S81">
        <v>56101862101031</v>
      </c>
      <c r="T81">
        <v>1</v>
      </c>
      <c r="U81" s="1">
        <v>44525.720231481479</v>
      </c>
      <c r="V81">
        <v>109000</v>
      </c>
      <c r="W81" t="s">
        <v>48</v>
      </c>
      <c r="X81" t="s">
        <v>328</v>
      </c>
      <c r="Y81" t="s">
        <v>36</v>
      </c>
      <c r="Z81" t="s">
        <v>100</v>
      </c>
      <c r="AA81" t="s">
        <v>329</v>
      </c>
      <c r="AB81" t="s">
        <v>330</v>
      </c>
      <c r="AC81" t="s">
        <v>331</v>
      </c>
      <c r="AD81">
        <v>56101862101031</v>
      </c>
    </row>
    <row r="82" spans="1:30" x14ac:dyDescent="0.2">
      <c r="A82">
        <v>224</v>
      </c>
      <c r="B82">
        <v>225</v>
      </c>
      <c r="C82" s="1">
        <v>44505.555358796293</v>
      </c>
      <c r="D82" s="4">
        <v>398000</v>
      </c>
      <c r="E82" s="4">
        <v>0</v>
      </c>
      <c r="F82" s="4">
        <v>398000</v>
      </c>
      <c r="G82">
        <v>105776088</v>
      </c>
      <c r="H82" t="s">
        <v>251</v>
      </c>
      <c r="I82" t="s">
        <v>328</v>
      </c>
      <c r="J82" t="s">
        <v>48</v>
      </c>
      <c r="K82" t="s">
        <v>31</v>
      </c>
      <c r="L82">
        <v>0</v>
      </c>
      <c r="N82" s="11" t="s">
        <v>505</v>
      </c>
      <c r="O82" s="9" t="str">
        <f t="shared" si="2"/>
        <v>김소영</v>
      </c>
      <c r="P82" s="9" t="str">
        <f t="shared" si="3"/>
        <v>339-20-00454_398000</v>
      </c>
      <c r="Q82" s="9" t="str">
        <f>IF(P82="","",VLOOKUP(P82,현금영수증!$A$1:$B$332,2,0))</f>
        <v>2021-11-21 20:15:01</v>
      </c>
      <c r="R82" t="s">
        <v>329</v>
      </c>
      <c r="S82">
        <v>56101862101031</v>
      </c>
      <c r="T82">
        <v>1</v>
      </c>
      <c r="U82" s="1">
        <v>44525.720231481479</v>
      </c>
      <c r="V82">
        <v>109000</v>
      </c>
      <c r="W82" t="s">
        <v>48</v>
      </c>
      <c r="X82" t="s">
        <v>328</v>
      </c>
      <c r="Y82" t="s">
        <v>36</v>
      </c>
      <c r="Z82" t="s">
        <v>100</v>
      </c>
      <c r="AA82" t="s">
        <v>329</v>
      </c>
      <c r="AB82" t="s">
        <v>330</v>
      </c>
      <c r="AC82" t="s">
        <v>331</v>
      </c>
      <c r="AD82">
        <v>56101862101031</v>
      </c>
    </row>
    <row r="83" spans="1:30" x14ac:dyDescent="0.2">
      <c r="A83">
        <v>237</v>
      </c>
      <c r="B83">
        <v>238</v>
      </c>
      <c r="C83" s="1">
        <v>44503.785034722219</v>
      </c>
      <c r="D83" s="4">
        <v>89000</v>
      </c>
      <c r="E83" s="4">
        <v>0</v>
      </c>
      <c r="F83" s="4">
        <v>89000</v>
      </c>
      <c r="G83">
        <v>104959976</v>
      </c>
      <c r="H83" t="s">
        <v>259</v>
      </c>
      <c r="I83" t="s">
        <v>328</v>
      </c>
      <c r="J83" t="s">
        <v>48</v>
      </c>
      <c r="K83" t="s">
        <v>31</v>
      </c>
      <c r="L83">
        <v>0</v>
      </c>
      <c r="N83" s="11" t="s">
        <v>505</v>
      </c>
      <c r="O83" s="9" t="str">
        <f t="shared" si="2"/>
        <v>김소영</v>
      </c>
      <c r="P83" s="9" t="str">
        <f t="shared" si="3"/>
        <v>339-20-00454_89000</v>
      </c>
      <c r="Q83" s="9" t="str">
        <f>IF(P83="","",VLOOKUP(P83,현금영수증!$A$1:$B$332,2,0))</f>
        <v>2021-11-21 20:15:03</v>
      </c>
      <c r="R83" t="s">
        <v>329</v>
      </c>
      <c r="S83">
        <v>56101862101031</v>
      </c>
      <c r="T83">
        <v>1</v>
      </c>
      <c r="U83" s="1">
        <v>44525.720231481479</v>
      </c>
      <c r="V83">
        <v>109000</v>
      </c>
      <c r="W83" t="s">
        <v>48</v>
      </c>
      <c r="X83" t="s">
        <v>328</v>
      </c>
      <c r="Y83" t="s">
        <v>36</v>
      </c>
      <c r="Z83" t="s">
        <v>100</v>
      </c>
      <c r="AA83" t="s">
        <v>329</v>
      </c>
      <c r="AB83" t="s">
        <v>330</v>
      </c>
      <c r="AC83" t="s">
        <v>331</v>
      </c>
      <c r="AD83">
        <v>56101862101031</v>
      </c>
    </row>
    <row r="84" spans="1:30" x14ac:dyDescent="0.2">
      <c r="A84">
        <v>242</v>
      </c>
      <c r="B84">
        <v>243</v>
      </c>
      <c r="C84" s="1">
        <v>44503.558877314812</v>
      </c>
      <c r="D84" s="4">
        <v>99800</v>
      </c>
      <c r="E84" s="4">
        <v>0</v>
      </c>
      <c r="F84" s="4">
        <v>99800</v>
      </c>
      <c r="G84">
        <v>106157536</v>
      </c>
      <c r="H84" t="s">
        <v>264</v>
      </c>
      <c r="I84" t="s">
        <v>328</v>
      </c>
      <c r="J84" t="s">
        <v>48</v>
      </c>
      <c r="K84" t="s">
        <v>31</v>
      </c>
      <c r="L84">
        <v>0</v>
      </c>
      <c r="N84" s="11" t="s">
        <v>505</v>
      </c>
      <c r="O84" s="9" t="str">
        <f t="shared" si="2"/>
        <v>김소영</v>
      </c>
      <c r="P84" s="9" t="str">
        <f t="shared" si="3"/>
        <v>339-20-00454_99800</v>
      </c>
      <c r="Q84" s="9" t="str">
        <f>IF(P84="","",VLOOKUP(P84,현금영수증!$A$1:$B$332,2,0))</f>
        <v>2021-11-21 20:15:03</v>
      </c>
      <c r="R84" t="s">
        <v>329</v>
      </c>
      <c r="S84">
        <v>56101862101031</v>
      </c>
      <c r="T84">
        <v>1</v>
      </c>
      <c r="U84" s="1">
        <v>44525.720231481479</v>
      </c>
      <c r="V84">
        <v>109000</v>
      </c>
      <c r="W84" t="s">
        <v>48</v>
      </c>
      <c r="X84" t="s">
        <v>328</v>
      </c>
      <c r="Y84" t="s">
        <v>36</v>
      </c>
      <c r="Z84" t="s">
        <v>100</v>
      </c>
      <c r="AA84" t="s">
        <v>329</v>
      </c>
      <c r="AB84" t="s">
        <v>330</v>
      </c>
      <c r="AC84" t="s">
        <v>331</v>
      </c>
      <c r="AD84">
        <v>56101862101031</v>
      </c>
    </row>
    <row r="85" spans="1:30" x14ac:dyDescent="0.2">
      <c r="A85">
        <v>258</v>
      </c>
      <c r="B85">
        <v>259</v>
      </c>
      <c r="C85" s="1">
        <v>44502.803831018522</v>
      </c>
      <c r="D85" s="4">
        <v>109000</v>
      </c>
      <c r="E85" s="4">
        <v>0</v>
      </c>
      <c r="F85" s="4">
        <v>109000</v>
      </c>
      <c r="G85">
        <v>107866511</v>
      </c>
      <c r="H85" t="s">
        <v>279</v>
      </c>
      <c r="I85" t="s">
        <v>328</v>
      </c>
      <c r="J85" t="s">
        <v>48</v>
      </c>
      <c r="K85" t="s">
        <v>31</v>
      </c>
      <c r="L85">
        <v>0</v>
      </c>
      <c r="N85" s="11" t="s">
        <v>505</v>
      </c>
      <c r="O85" s="9" t="str">
        <f t="shared" si="2"/>
        <v>김소영</v>
      </c>
      <c r="P85" s="9" t="str">
        <f t="shared" si="3"/>
        <v>339-20-00454_109000</v>
      </c>
      <c r="Q85" s="9" t="str">
        <f>IF(P85="","",VLOOKUP(P85,현금영수증!$A$1:$B$332,2,0))</f>
        <v>2021-11-21 20:15:07</v>
      </c>
      <c r="R85" t="s">
        <v>329</v>
      </c>
      <c r="S85">
        <v>56101862101031</v>
      </c>
      <c r="T85">
        <v>1</v>
      </c>
      <c r="U85" s="1">
        <v>44525.720231481479</v>
      </c>
      <c r="V85">
        <v>109000</v>
      </c>
      <c r="W85" t="s">
        <v>48</v>
      </c>
      <c r="X85" t="s">
        <v>328</v>
      </c>
      <c r="Y85" t="s">
        <v>36</v>
      </c>
      <c r="Z85" t="s">
        <v>100</v>
      </c>
      <c r="AA85" t="s">
        <v>329</v>
      </c>
      <c r="AB85" t="s">
        <v>330</v>
      </c>
      <c r="AC85" t="s">
        <v>331</v>
      </c>
      <c r="AD85">
        <v>56101862101031</v>
      </c>
    </row>
    <row r="86" spans="1:30" x14ac:dyDescent="0.2">
      <c r="A86">
        <v>276</v>
      </c>
      <c r="B86">
        <v>277</v>
      </c>
      <c r="C86" s="1">
        <v>44501.677048611113</v>
      </c>
      <c r="D86" s="4">
        <v>109000</v>
      </c>
      <c r="E86" s="4">
        <v>0</v>
      </c>
      <c r="F86" s="4">
        <v>109000</v>
      </c>
      <c r="G86">
        <v>106443989</v>
      </c>
      <c r="H86" t="s">
        <v>290</v>
      </c>
      <c r="I86" t="s">
        <v>328</v>
      </c>
      <c r="J86" t="s">
        <v>48</v>
      </c>
      <c r="K86" t="s">
        <v>31</v>
      </c>
      <c r="L86">
        <v>0</v>
      </c>
      <c r="N86" s="11" t="s">
        <v>505</v>
      </c>
      <c r="O86" s="9" t="str">
        <f t="shared" si="2"/>
        <v>김소영</v>
      </c>
      <c r="P86" s="9" t="str">
        <f t="shared" si="3"/>
        <v>339-20-00454_109000</v>
      </c>
      <c r="Q86" s="9" t="str">
        <f>IF(P86="","",VLOOKUP(P86,현금영수증!$A$1:$B$332,2,0))</f>
        <v>2021-11-21 20:15:07</v>
      </c>
      <c r="R86" t="s">
        <v>329</v>
      </c>
      <c r="S86">
        <v>56101862101031</v>
      </c>
      <c r="T86">
        <v>1</v>
      </c>
      <c r="U86" s="1">
        <v>44525.720231481479</v>
      </c>
      <c r="V86">
        <v>109000</v>
      </c>
      <c r="W86" t="s">
        <v>48</v>
      </c>
      <c r="X86" t="s">
        <v>328</v>
      </c>
      <c r="Y86" t="s">
        <v>36</v>
      </c>
      <c r="Z86" t="s">
        <v>100</v>
      </c>
      <c r="AA86" t="s">
        <v>329</v>
      </c>
      <c r="AB86" t="s">
        <v>330</v>
      </c>
      <c r="AC86" t="s">
        <v>331</v>
      </c>
      <c r="AD86">
        <v>56101862101031</v>
      </c>
    </row>
    <row r="87" spans="1:30" x14ac:dyDescent="0.2">
      <c r="A87">
        <v>290</v>
      </c>
      <c r="B87">
        <v>291</v>
      </c>
      <c r="C87" s="1">
        <v>44500.813587962963</v>
      </c>
      <c r="D87" s="4">
        <v>109000</v>
      </c>
      <c r="E87" s="4">
        <v>0</v>
      </c>
      <c r="F87" s="4">
        <v>109000</v>
      </c>
      <c r="G87">
        <v>9212924</v>
      </c>
      <c r="H87" t="s">
        <v>290</v>
      </c>
      <c r="I87" t="s">
        <v>328</v>
      </c>
      <c r="J87" t="s">
        <v>48</v>
      </c>
      <c r="K87" t="s">
        <v>31</v>
      </c>
      <c r="L87">
        <v>0</v>
      </c>
      <c r="N87" s="11" t="s">
        <v>505</v>
      </c>
      <c r="O87" s="9" t="str">
        <f t="shared" si="2"/>
        <v>김소영</v>
      </c>
      <c r="P87" s="9" t="str">
        <f t="shared" si="3"/>
        <v>339-20-00454_109000</v>
      </c>
      <c r="Q87" s="9" t="str">
        <f>IF(P87="","",VLOOKUP(P87,현금영수증!$A$1:$B$332,2,0))</f>
        <v>2021-11-21 20:15:07</v>
      </c>
      <c r="R87" t="s">
        <v>329</v>
      </c>
      <c r="S87">
        <v>56101862101031</v>
      </c>
      <c r="T87">
        <v>1</v>
      </c>
      <c r="U87" s="1">
        <v>44525.720231481479</v>
      </c>
      <c r="V87">
        <v>109000</v>
      </c>
      <c r="W87" t="s">
        <v>48</v>
      </c>
      <c r="X87" t="s">
        <v>328</v>
      </c>
      <c r="Y87" t="s">
        <v>36</v>
      </c>
      <c r="Z87" t="s">
        <v>100</v>
      </c>
      <c r="AA87" t="s">
        <v>329</v>
      </c>
      <c r="AB87" t="s">
        <v>330</v>
      </c>
      <c r="AC87" t="s">
        <v>331</v>
      </c>
      <c r="AD87">
        <v>56101862101031</v>
      </c>
    </row>
    <row r="88" spans="1:30" x14ac:dyDescent="0.2">
      <c r="A88">
        <v>291</v>
      </c>
      <c r="B88">
        <v>292</v>
      </c>
      <c r="C88" s="1">
        <v>44500.651631944442</v>
      </c>
      <c r="D88" s="4">
        <v>63390</v>
      </c>
      <c r="E88" s="4">
        <v>0</v>
      </c>
      <c r="F88" s="4">
        <v>63390</v>
      </c>
      <c r="G88">
        <v>9321924</v>
      </c>
      <c r="H88" t="s">
        <v>290</v>
      </c>
      <c r="I88" t="s">
        <v>328</v>
      </c>
      <c r="J88" t="s">
        <v>48</v>
      </c>
      <c r="K88" t="s">
        <v>31</v>
      </c>
      <c r="L88">
        <v>0</v>
      </c>
      <c r="N88" s="11" t="s">
        <v>505</v>
      </c>
      <c r="O88" s="9" t="str">
        <f t="shared" si="2"/>
        <v>김소영</v>
      </c>
      <c r="P88" s="9" t="str">
        <f t="shared" si="3"/>
        <v>339-20-00454_63390</v>
      </c>
      <c r="Q88" s="9" t="str">
        <f>IF(P88="","",VLOOKUP(P88,현금영수증!$A$1:$B$332,2,0))</f>
        <v>2021-11-21 20:15:00</v>
      </c>
      <c r="R88" t="s">
        <v>329</v>
      </c>
      <c r="S88">
        <v>56101862101031</v>
      </c>
      <c r="T88">
        <v>1</v>
      </c>
      <c r="U88" s="1">
        <v>44525.720231481479</v>
      </c>
      <c r="V88">
        <v>109000</v>
      </c>
      <c r="W88" t="s">
        <v>48</v>
      </c>
      <c r="X88" t="s">
        <v>328</v>
      </c>
      <c r="Y88" t="s">
        <v>36</v>
      </c>
      <c r="Z88" t="s">
        <v>100</v>
      </c>
      <c r="AA88" t="s">
        <v>329</v>
      </c>
      <c r="AB88" t="s">
        <v>330</v>
      </c>
      <c r="AC88" t="s">
        <v>331</v>
      </c>
      <c r="AD88">
        <v>56101862101031</v>
      </c>
    </row>
    <row r="89" spans="1:30" x14ac:dyDescent="0.2">
      <c r="A89">
        <v>304</v>
      </c>
      <c r="B89">
        <v>305</v>
      </c>
      <c r="C89" s="1">
        <v>44498.917291666665</v>
      </c>
      <c r="D89" s="4">
        <v>109800</v>
      </c>
      <c r="E89" s="4">
        <v>0</v>
      </c>
      <c r="F89" s="4">
        <v>109800</v>
      </c>
      <c r="G89">
        <v>11414644</v>
      </c>
      <c r="H89" t="s">
        <v>290</v>
      </c>
      <c r="I89" t="s">
        <v>328</v>
      </c>
      <c r="J89" t="s">
        <v>48</v>
      </c>
      <c r="K89" t="s">
        <v>31</v>
      </c>
      <c r="L89">
        <v>0</v>
      </c>
      <c r="N89" s="11" t="s">
        <v>505</v>
      </c>
      <c r="O89" s="9" t="str">
        <f t="shared" si="2"/>
        <v>김소영</v>
      </c>
      <c r="P89" s="9" t="str">
        <f t="shared" si="3"/>
        <v>339-20-00454_109800</v>
      </c>
      <c r="Q89" s="9" t="str">
        <f>IF(P89="","",VLOOKUP(P89,현금영수증!$A$1:$B$332,2,0))</f>
        <v>2021-11-02 21:20:55</v>
      </c>
      <c r="R89" t="s">
        <v>329</v>
      </c>
      <c r="S89">
        <v>56101862101031</v>
      </c>
      <c r="T89">
        <v>1</v>
      </c>
      <c r="U89" s="1">
        <v>44525.720231481479</v>
      </c>
      <c r="V89">
        <v>109000</v>
      </c>
      <c r="W89" t="s">
        <v>48</v>
      </c>
      <c r="X89" t="s">
        <v>328</v>
      </c>
      <c r="Y89" t="s">
        <v>36</v>
      </c>
      <c r="Z89" t="s">
        <v>100</v>
      </c>
      <c r="AA89" t="s">
        <v>329</v>
      </c>
      <c r="AB89" t="s">
        <v>330</v>
      </c>
      <c r="AC89" t="s">
        <v>331</v>
      </c>
      <c r="AD89">
        <v>56101862101031</v>
      </c>
    </row>
    <row r="90" spans="1:30" x14ac:dyDescent="0.2">
      <c r="A90">
        <v>319</v>
      </c>
      <c r="B90">
        <v>320</v>
      </c>
      <c r="C90" s="1">
        <v>44497.925439814811</v>
      </c>
      <c r="D90" s="4">
        <v>54900</v>
      </c>
      <c r="E90" s="4">
        <v>0</v>
      </c>
      <c r="F90" s="4">
        <v>54900</v>
      </c>
      <c r="G90">
        <v>13197984</v>
      </c>
      <c r="H90" t="s">
        <v>290</v>
      </c>
      <c r="I90" t="s">
        <v>328</v>
      </c>
      <c r="J90" t="s">
        <v>48</v>
      </c>
      <c r="K90" t="s">
        <v>31</v>
      </c>
      <c r="L90">
        <v>0</v>
      </c>
      <c r="N90" s="11" t="s">
        <v>505</v>
      </c>
      <c r="O90" s="9" t="str">
        <f t="shared" si="2"/>
        <v>김소영</v>
      </c>
      <c r="P90" s="9" t="str">
        <f t="shared" si="3"/>
        <v>339-20-00454_54900</v>
      </c>
      <c r="Q90" s="9" t="str">
        <f>IF(P90="","",VLOOKUP(P90,현금영수증!$A$1:$B$332,2,0))</f>
        <v>2021-11-02 21:20:55</v>
      </c>
      <c r="R90" t="s">
        <v>329</v>
      </c>
      <c r="S90">
        <v>56101862101031</v>
      </c>
      <c r="T90">
        <v>1</v>
      </c>
      <c r="U90" s="1">
        <v>44525.720231481479</v>
      </c>
      <c r="V90">
        <v>109000</v>
      </c>
      <c r="W90" t="s">
        <v>48</v>
      </c>
      <c r="X90" t="s">
        <v>328</v>
      </c>
      <c r="Y90" t="s">
        <v>36</v>
      </c>
      <c r="Z90" t="s">
        <v>100</v>
      </c>
      <c r="AA90" t="s">
        <v>329</v>
      </c>
      <c r="AB90" t="s">
        <v>330</v>
      </c>
      <c r="AC90" t="s">
        <v>331</v>
      </c>
      <c r="AD90">
        <v>56101862101031</v>
      </c>
    </row>
    <row r="91" spans="1:30" x14ac:dyDescent="0.2">
      <c r="A91">
        <v>323</v>
      </c>
      <c r="B91">
        <v>324</v>
      </c>
      <c r="C91" s="1">
        <v>44497.512569444443</v>
      </c>
      <c r="D91" s="4">
        <v>54900</v>
      </c>
      <c r="E91" s="4">
        <v>0</v>
      </c>
      <c r="F91" s="4">
        <v>54900</v>
      </c>
      <c r="G91">
        <v>11599409</v>
      </c>
      <c r="H91" t="s">
        <v>290</v>
      </c>
      <c r="I91" t="s">
        <v>328</v>
      </c>
      <c r="J91" t="s">
        <v>48</v>
      </c>
      <c r="K91" t="s">
        <v>31</v>
      </c>
      <c r="L91">
        <v>0</v>
      </c>
      <c r="N91" s="11" t="s">
        <v>505</v>
      </c>
      <c r="O91" s="9" t="str">
        <f t="shared" si="2"/>
        <v>김소영</v>
      </c>
      <c r="P91" s="9" t="str">
        <f t="shared" si="3"/>
        <v>339-20-00454_54900</v>
      </c>
      <c r="Q91" s="9" t="str">
        <f>IF(P91="","",VLOOKUP(P91,현금영수증!$A$1:$B$332,2,0))</f>
        <v>2021-11-02 21:20:55</v>
      </c>
      <c r="R91" t="s">
        <v>329</v>
      </c>
      <c r="S91">
        <v>56101862101031</v>
      </c>
      <c r="T91">
        <v>1</v>
      </c>
      <c r="U91" s="1">
        <v>44525.720231481479</v>
      </c>
      <c r="V91">
        <v>109000</v>
      </c>
      <c r="W91" t="s">
        <v>48</v>
      </c>
      <c r="X91" t="s">
        <v>328</v>
      </c>
      <c r="Y91" t="s">
        <v>36</v>
      </c>
      <c r="Z91" t="s">
        <v>100</v>
      </c>
      <c r="AA91" t="s">
        <v>329</v>
      </c>
      <c r="AB91" t="s">
        <v>330</v>
      </c>
      <c r="AC91" t="s">
        <v>331</v>
      </c>
      <c r="AD91">
        <v>56101862101031</v>
      </c>
    </row>
    <row r="92" spans="1:30" x14ac:dyDescent="0.2">
      <c r="A92">
        <v>331</v>
      </c>
      <c r="B92">
        <v>332</v>
      </c>
      <c r="C92" s="1">
        <v>44496.87939814815</v>
      </c>
      <c r="D92" s="4">
        <v>96800</v>
      </c>
      <c r="E92" s="4">
        <v>0</v>
      </c>
      <c r="F92" s="4">
        <v>96800</v>
      </c>
      <c r="G92">
        <v>12919339</v>
      </c>
      <c r="H92" t="s">
        <v>290</v>
      </c>
      <c r="I92" t="s">
        <v>328</v>
      </c>
      <c r="J92" t="s">
        <v>48</v>
      </c>
      <c r="K92" t="s">
        <v>31</v>
      </c>
      <c r="L92">
        <v>0</v>
      </c>
      <c r="N92" s="11" t="s">
        <v>505</v>
      </c>
      <c r="O92" s="9" t="str">
        <f t="shared" si="2"/>
        <v>김소영</v>
      </c>
      <c r="P92" s="9" t="str">
        <f t="shared" si="3"/>
        <v>339-20-00454_96800</v>
      </c>
      <c r="Q92" s="9" t="str">
        <f>IF(P92="","",VLOOKUP(P92,현금영수증!$A$1:$B$332,2,0))</f>
        <v>2021-11-02 21:20:56</v>
      </c>
      <c r="R92" t="s">
        <v>329</v>
      </c>
      <c r="S92">
        <v>56101862101031</v>
      </c>
      <c r="T92">
        <v>1</v>
      </c>
      <c r="U92" s="1">
        <v>44525.720231481479</v>
      </c>
      <c r="V92">
        <v>109000</v>
      </c>
      <c r="W92" t="s">
        <v>48</v>
      </c>
      <c r="X92" t="s">
        <v>328</v>
      </c>
      <c r="Y92" t="s">
        <v>36</v>
      </c>
      <c r="Z92" t="s">
        <v>100</v>
      </c>
      <c r="AA92" t="s">
        <v>329</v>
      </c>
      <c r="AB92" t="s">
        <v>330</v>
      </c>
      <c r="AC92" t="s">
        <v>331</v>
      </c>
      <c r="AD92">
        <v>56101862101031</v>
      </c>
    </row>
    <row r="93" spans="1:30" x14ac:dyDescent="0.2">
      <c r="A93">
        <v>335</v>
      </c>
      <c r="B93">
        <v>336</v>
      </c>
      <c r="C93" s="1">
        <v>44496.739131944443</v>
      </c>
      <c r="D93" s="4">
        <v>215000</v>
      </c>
      <c r="E93" s="4">
        <v>0</v>
      </c>
      <c r="F93" s="4">
        <v>215000</v>
      </c>
      <c r="G93">
        <v>13617699</v>
      </c>
      <c r="H93" t="s">
        <v>290</v>
      </c>
      <c r="I93" t="s">
        <v>328</v>
      </c>
      <c r="J93" t="s">
        <v>48</v>
      </c>
      <c r="K93" t="s">
        <v>31</v>
      </c>
      <c r="L93">
        <v>0</v>
      </c>
      <c r="N93" s="11" t="s">
        <v>505</v>
      </c>
      <c r="O93" s="9" t="str">
        <f t="shared" si="2"/>
        <v>김소영</v>
      </c>
      <c r="P93" s="9" t="str">
        <f t="shared" si="3"/>
        <v>339-20-00454_215000</v>
      </c>
      <c r="Q93" s="9" t="str">
        <f>IF(P93="","",VLOOKUP(P93,현금영수증!$A$1:$B$332,2,0))</f>
        <v>2021-11-02 21:20:56</v>
      </c>
      <c r="R93" t="s">
        <v>329</v>
      </c>
      <c r="S93">
        <v>56101862101031</v>
      </c>
      <c r="T93">
        <v>1</v>
      </c>
      <c r="U93" s="1">
        <v>44525.720231481479</v>
      </c>
      <c r="V93">
        <v>109000</v>
      </c>
      <c r="W93" t="s">
        <v>48</v>
      </c>
      <c r="X93" t="s">
        <v>328</v>
      </c>
      <c r="Y93" t="s">
        <v>36</v>
      </c>
      <c r="Z93" t="s">
        <v>100</v>
      </c>
      <c r="AA93" t="s">
        <v>329</v>
      </c>
      <c r="AB93" t="s">
        <v>330</v>
      </c>
      <c r="AC93" t="s">
        <v>331</v>
      </c>
      <c r="AD93">
        <v>56101862101031</v>
      </c>
    </row>
    <row r="94" spans="1:30" x14ac:dyDescent="0.2">
      <c r="A94">
        <v>336</v>
      </c>
      <c r="B94">
        <v>337</v>
      </c>
      <c r="C94" s="1">
        <v>44496.726365740738</v>
      </c>
      <c r="D94" s="4">
        <v>112800</v>
      </c>
      <c r="E94" s="4">
        <v>0</v>
      </c>
      <c r="F94" s="4">
        <v>112800</v>
      </c>
      <c r="G94">
        <v>13832699</v>
      </c>
      <c r="H94" t="s">
        <v>290</v>
      </c>
      <c r="I94" t="s">
        <v>328</v>
      </c>
      <c r="J94" t="s">
        <v>48</v>
      </c>
      <c r="K94" t="s">
        <v>31</v>
      </c>
      <c r="L94">
        <v>0</v>
      </c>
      <c r="N94" s="11" t="s">
        <v>505</v>
      </c>
      <c r="O94" s="9" t="str">
        <f t="shared" si="2"/>
        <v>김소영</v>
      </c>
      <c r="P94" s="9" t="str">
        <f t="shared" si="3"/>
        <v>339-20-00454_112800</v>
      </c>
      <c r="Q94" s="9" t="str">
        <f>IF(P94="","",VLOOKUP(P94,현금영수증!$A$1:$B$332,2,0))</f>
        <v>2021-11-02 21:20:57</v>
      </c>
      <c r="R94" t="s">
        <v>329</v>
      </c>
      <c r="S94">
        <v>56101862101031</v>
      </c>
      <c r="T94">
        <v>1</v>
      </c>
      <c r="U94" s="1">
        <v>44525.720231481479</v>
      </c>
      <c r="V94">
        <v>109000</v>
      </c>
      <c r="W94" t="s">
        <v>48</v>
      </c>
      <c r="X94" t="s">
        <v>328</v>
      </c>
      <c r="Y94" t="s">
        <v>36</v>
      </c>
      <c r="Z94" t="s">
        <v>100</v>
      </c>
      <c r="AA94" t="s">
        <v>329</v>
      </c>
      <c r="AB94" t="s">
        <v>330</v>
      </c>
      <c r="AC94" t="s">
        <v>331</v>
      </c>
      <c r="AD94">
        <v>56101862101031</v>
      </c>
    </row>
    <row r="95" spans="1:30" x14ac:dyDescent="0.2">
      <c r="A95">
        <v>337</v>
      </c>
      <c r="B95">
        <v>338</v>
      </c>
      <c r="C95" s="1">
        <v>44496.725983796299</v>
      </c>
      <c r="D95" s="4">
        <v>296400</v>
      </c>
      <c r="E95" s="4">
        <v>0</v>
      </c>
      <c r="F95" s="4">
        <v>296400</v>
      </c>
      <c r="G95">
        <v>13945499</v>
      </c>
      <c r="H95" t="s">
        <v>290</v>
      </c>
      <c r="I95" t="s">
        <v>328</v>
      </c>
      <c r="J95" t="s">
        <v>48</v>
      </c>
      <c r="K95" t="s">
        <v>31</v>
      </c>
      <c r="L95">
        <v>0</v>
      </c>
      <c r="N95" s="11" t="s">
        <v>505</v>
      </c>
      <c r="O95" s="9" t="str">
        <f t="shared" si="2"/>
        <v>김소영</v>
      </c>
      <c r="P95" s="9" t="str">
        <f t="shared" si="3"/>
        <v>339-20-00454_296400</v>
      </c>
      <c r="Q95" s="9" t="str">
        <f>IF(P95="","",VLOOKUP(P95,현금영수증!$A$1:$B$332,2,0))</f>
        <v>2021-11-02 21:20:57</v>
      </c>
      <c r="R95" t="s">
        <v>329</v>
      </c>
      <c r="S95">
        <v>56101862101031</v>
      </c>
      <c r="T95">
        <v>1</v>
      </c>
      <c r="U95" s="1">
        <v>44525.720231481479</v>
      </c>
      <c r="V95">
        <v>109000</v>
      </c>
      <c r="W95" t="s">
        <v>48</v>
      </c>
      <c r="X95" t="s">
        <v>328</v>
      </c>
      <c r="Y95" t="s">
        <v>36</v>
      </c>
      <c r="Z95" t="s">
        <v>100</v>
      </c>
      <c r="AA95" t="s">
        <v>329</v>
      </c>
      <c r="AB95" t="s">
        <v>330</v>
      </c>
      <c r="AC95" t="s">
        <v>331</v>
      </c>
      <c r="AD95">
        <v>56101862101031</v>
      </c>
    </row>
    <row r="96" spans="1:30" x14ac:dyDescent="0.2">
      <c r="A96">
        <v>338</v>
      </c>
      <c r="B96">
        <v>339</v>
      </c>
      <c r="C96" s="1">
        <v>44496.720381944448</v>
      </c>
      <c r="D96" s="4">
        <v>83000</v>
      </c>
      <c r="E96" s="4">
        <v>0</v>
      </c>
      <c r="F96" s="4">
        <v>83000</v>
      </c>
      <c r="G96">
        <v>14241899</v>
      </c>
      <c r="H96" t="s">
        <v>290</v>
      </c>
      <c r="I96" t="s">
        <v>328</v>
      </c>
      <c r="J96" t="s">
        <v>48</v>
      </c>
      <c r="K96" t="s">
        <v>31</v>
      </c>
      <c r="L96">
        <v>0</v>
      </c>
      <c r="N96" s="11" t="s">
        <v>505</v>
      </c>
      <c r="O96" s="9" t="str">
        <f t="shared" si="2"/>
        <v>김소영</v>
      </c>
      <c r="P96" s="9" t="str">
        <f t="shared" si="3"/>
        <v>339-20-00454_83000</v>
      </c>
      <c r="Q96" s="9" t="e">
        <f>IF(P96="","",VLOOKUP(P96,현금영수증!$A$1:$B$332,2,0))</f>
        <v>#N/A</v>
      </c>
      <c r="R96" t="s">
        <v>329</v>
      </c>
      <c r="S96">
        <v>56101862101031</v>
      </c>
      <c r="T96">
        <v>1</v>
      </c>
      <c r="U96" s="1">
        <v>44525.720231481479</v>
      </c>
      <c r="V96">
        <v>109000</v>
      </c>
      <c r="W96" t="s">
        <v>48</v>
      </c>
      <c r="X96" t="s">
        <v>328</v>
      </c>
      <c r="Y96" t="s">
        <v>36</v>
      </c>
      <c r="Z96" t="s">
        <v>100</v>
      </c>
      <c r="AA96" t="s">
        <v>329</v>
      </c>
      <c r="AB96" t="s">
        <v>330</v>
      </c>
      <c r="AC96" t="s">
        <v>331</v>
      </c>
      <c r="AD96">
        <v>56101862101031</v>
      </c>
    </row>
    <row r="97" spans="1:30" x14ac:dyDescent="0.2">
      <c r="A97">
        <v>339</v>
      </c>
      <c r="B97">
        <v>340</v>
      </c>
      <c r="C97" s="1">
        <v>44496.719664351855</v>
      </c>
      <c r="D97" s="4">
        <v>106800</v>
      </c>
      <c r="E97" s="4">
        <v>0</v>
      </c>
      <c r="F97" s="4">
        <v>106800</v>
      </c>
      <c r="G97">
        <v>14324899</v>
      </c>
      <c r="H97" t="s">
        <v>290</v>
      </c>
      <c r="I97" t="s">
        <v>328</v>
      </c>
      <c r="J97" t="s">
        <v>48</v>
      </c>
      <c r="K97" t="s">
        <v>31</v>
      </c>
      <c r="L97">
        <v>0</v>
      </c>
      <c r="N97" s="11" t="s">
        <v>505</v>
      </c>
      <c r="O97" s="9" t="str">
        <f t="shared" si="2"/>
        <v>김소영</v>
      </c>
      <c r="P97" s="9" t="str">
        <f t="shared" si="3"/>
        <v>339-20-00454_106800</v>
      </c>
      <c r="Q97" s="9" t="str">
        <f>IF(P97="","",VLOOKUP(P97,현금영수증!$A$1:$B$332,2,0))</f>
        <v>2021-11-02 21:20:57</v>
      </c>
      <c r="R97" t="s">
        <v>329</v>
      </c>
      <c r="S97">
        <v>56101862101031</v>
      </c>
      <c r="T97">
        <v>1</v>
      </c>
      <c r="U97" s="1">
        <v>44525.720231481479</v>
      </c>
      <c r="V97">
        <v>109000</v>
      </c>
      <c r="W97" t="s">
        <v>48</v>
      </c>
      <c r="X97" t="s">
        <v>328</v>
      </c>
      <c r="Y97" t="s">
        <v>36</v>
      </c>
      <c r="Z97" t="s">
        <v>100</v>
      </c>
      <c r="AA97" t="s">
        <v>329</v>
      </c>
      <c r="AB97" t="s">
        <v>330</v>
      </c>
      <c r="AC97" t="s">
        <v>331</v>
      </c>
      <c r="AD97">
        <v>56101862101031</v>
      </c>
    </row>
    <row r="98" spans="1:30" x14ac:dyDescent="0.2">
      <c r="A98">
        <v>356</v>
      </c>
      <c r="B98">
        <v>357</v>
      </c>
      <c r="C98" s="1">
        <v>44494.832604166666</v>
      </c>
      <c r="D98" s="4">
        <v>109000</v>
      </c>
      <c r="E98" s="4">
        <v>0</v>
      </c>
      <c r="F98" s="4">
        <v>109000</v>
      </c>
      <c r="G98">
        <v>5247852</v>
      </c>
      <c r="H98" t="s">
        <v>290</v>
      </c>
      <c r="I98" t="s">
        <v>328</v>
      </c>
      <c r="J98" t="s">
        <v>48</v>
      </c>
      <c r="K98" t="s">
        <v>31</v>
      </c>
      <c r="L98">
        <v>0</v>
      </c>
      <c r="N98" s="11" t="s">
        <v>505</v>
      </c>
      <c r="O98" s="9" t="str">
        <f t="shared" si="2"/>
        <v>김소영</v>
      </c>
      <c r="P98" s="9" t="str">
        <f t="shared" si="3"/>
        <v>339-20-00454_109000</v>
      </c>
      <c r="Q98" s="9" t="str">
        <f>IF(P98="","",VLOOKUP(P98,현금영수증!$A$1:$B$332,2,0))</f>
        <v>2021-11-21 20:15:07</v>
      </c>
      <c r="R98" t="s">
        <v>329</v>
      </c>
      <c r="S98">
        <v>56101862101031</v>
      </c>
      <c r="T98">
        <v>1</v>
      </c>
      <c r="U98" s="1">
        <v>44525.720231481479</v>
      </c>
      <c r="V98">
        <v>109000</v>
      </c>
      <c r="W98" t="s">
        <v>48</v>
      </c>
      <c r="X98" t="s">
        <v>328</v>
      </c>
      <c r="Y98" t="s">
        <v>36</v>
      </c>
      <c r="Z98" t="s">
        <v>100</v>
      </c>
      <c r="AA98" t="s">
        <v>329</v>
      </c>
      <c r="AB98" t="s">
        <v>330</v>
      </c>
      <c r="AC98" t="s">
        <v>331</v>
      </c>
      <c r="AD98">
        <v>56101862101031</v>
      </c>
    </row>
    <row r="99" spans="1:30" x14ac:dyDescent="0.2">
      <c r="A99">
        <v>379</v>
      </c>
      <c r="B99">
        <v>380</v>
      </c>
      <c r="C99" s="1">
        <v>44492.832731481481</v>
      </c>
      <c r="D99" s="4">
        <v>199000</v>
      </c>
      <c r="E99" s="4">
        <v>0</v>
      </c>
      <c r="F99" s="4">
        <v>199000</v>
      </c>
      <c r="G99">
        <v>37519233</v>
      </c>
      <c r="H99" t="s">
        <v>290</v>
      </c>
      <c r="I99" t="s">
        <v>328</v>
      </c>
      <c r="J99" t="s">
        <v>48</v>
      </c>
      <c r="K99" t="s">
        <v>31</v>
      </c>
      <c r="L99">
        <v>0</v>
      </c>
      <c r="N99" s="11" t="s">
        <v>505</v>
      </c>
      <c r="O99" s="9" t="str">
        <f t="shared" si="2"/>
        <v>김소영</v>
      </c>
      <c r="P99" s="9" t="str">
        <f t="shared" si="3"/>
        <v>339-20-00454_199000</v>
      </c>
      <c r="Q99" s="9" t="str">
        <f>IF(P99="","",VLOOKUP(P99,현금영수증!$A$1:$B$332,2,0))</f>
        <v>2021-11-02 21:21:02</v>
      </c>
      <c r="R99" t="s">
        <v>329</v>
      </c>
      <c r="S99">
        <v>56101862101031</v>
      </c>
      <c r="T99">
        <v>1</v>
      </c>
      <c r="U99" s="1">
        <v>44525.720231481479</v>
      </c>
      <c r="V99">
        <v>109000</v>
      </c>
      <c r="W99" t="s">
        <v>48</v>
      </c>
      <c r="X99" t="s">
        <v>328</v>
      </c>
      <c r="Y99" t="s">
        <v>36</v>
      </c>
      <c r="Z99" t="s">
        <v>100</v>
      </c>
      <c r="AA99" t="s">
        <v>329</v>
      </c>
      <c r="AB99" t="s">
        <v>330</v>
      </c>
      <c r="AC99" t="s">
        <v>331</v>
      </c>
      <c r="AD99">
        <v>56101862101031</v>
      </c>
    </row>
    <row r="100" spans="1:30" x14ac:dyDescent="0.2">
      <c r="A100">
        <v>415</v>
      </c>
      <c r="B100">
        <v>416</v>
      </c>
      <c r="C100" s="1">
        <v>44489.453958333332</v>
      </c>
      <c r="D100" s="4">
        <v>139000</v>
      </c>
      <c r="E100" s="4">
        <v>0</v>
      </c>
      <c r="F100" s="4">
        <v>139000</v>
      </c>
      <c r="G100">
        <v>39783406</v>
      </c>
      <c r="H100" t="s">
        <v>290</v>
      </c>
      <c r="I100" t="s">
        <v>328</v>
      </c>
      <c r="J100" t="s">
        <v>48</v>
      </c>
      <c r="K100" t="s">
        <v>31</v>
      </c>
      <c r="L100">
        <v>0</v>
      </c>
      <c r="N100" s="11" t="s">
        <v>505</v>
      </c>
      <c r="O100" s="9" t="str">
        <f t="shared" si="2"/>
        <v>김소영</v>
      </c>
      <c r="P100" s="9" t="str">
        <f t="shared" si="3"/>
        <v>339-20-00454_139000</v>
      </c>
      <c r="Q100" s="9" t="str">
        <f>IF(P100="","",VLOOKUP(P100,현금영수증!$A$1:$B$332,2,0))</f>
        <v>2021-11-21 20:14:57</v>
      </c>
      <c r="R100" t="s">
        <v>329</v>
      </c>
      <c r="S100">
        <v>56101862101031</v>
      </c>
      <c r="T100">
        <v>1</v>
      </c>
      <c r="U100" s="1">
        <v>44525.720231481479</v>
      </c>
      <c r="V100">
        <v>109000</v>
      </c>
      <c r="W100" t="s">
        <v>48</v>
      </c>
      <c r="X100" t="s">
        <v>328</v>
      </c>
      <c r="Y100" t="s">
        <v>36</v>
      </c>
      <c r="Z100" t="s">
        <v>100</v>
      </c>
      <c r="AA100" t="s">
        <v>329</v>
      </c>
      <c r="AB100" t="s">
        <v>330</v>
      </c>
      <c r="AC100" t="s">
        <v>331</v>
      </c>
      <c r="AD100">
        <v>56101862101031</v>
      </c>
    </row>
    <row r="101" spans="1:30" x14ac:dyDescent="0.2">
      <c r="A101">
        <v>420</v>
      </c>
      <c r="B101">
        <v>421</v>
      </c>
      <c r="C101" s="1">
        <v>44488.836145833331</v>
      </c>
      <c r="D101" s="4">
        <v>139000</v>
      </c>
      <c r="E101" s="4">
        <v>0</v>
      </c>
      <c r="F101" s="4">
        <v>139000</v>
      </c>
      <c r="G101">
        <v>39639127</v>
      </c>
      <c r="H101" t="s">
        <v>290</v>
      </c>
      <c r="I101" t="s">
        <v>328</v>
      </c>
      <c r="J101" t="s">
        <v>48</v>
      </c>
      <c r="K101" t="s">
        <v>31</v>
      </c>
      <c r="L101">
        <v>0</v>
      </c>
      <c r="N101" s="11" t="s">
        <v>505</v>
      </c>
      <c r="O101" s="9" t="str">
        <f t="shared" si="2"/>
        <v>김소영</v>
      </c>
      <c r="P101" s="9" t="str">
        <f t="shared" si="3"/>
        <v>339-20-00454_139000</v>
      </c>
      <c r="Q101" s="9" t="str">
        <f>IF(P101="","",VLOOKUP(P101,현금영수증!$A$1:$B$332,2,0))</f>
        <v>2021-11-21 20:14:57</v>
      </c>
      <c r="R101" t="s">
        <v>329</v>
      </c>
      <c r="S101">
        <v>56101862101031</v>
      </c>
      <c r="T101">
        <v>1</v>
      </c>
      <c r="U101" s="1">
        <v>44525.720231481479</v>
      </c>
      <c r="V101">
        <v>109000</v>
      </c>
      <c r="W101" t="s">
        <v>48</v>
      </c>
      <c r="X101" t="s">
        <v>328</v>
      </c>
      <c r="Y101" t="s">
        <v>36</v>
      </c>
      <c r="Z101" t="s">
        <v>100</v>
      </c>
      <c r="AA101" t="s">
        <v>329</v>
      </c>
      <c r="AB101" t="s">
        <v>330</v>
      </c>
      <c r="AC101" t="s">
        <v>331</v>
      </c>
      <c r="AD101">
        <v>56101862101031</v>
      </c>
    </row>
    <row r="102" spans="1:30" x14ac:dyDescent="0.2">
      <c r="A102">
        <v>443</v>
      </c>
      <c r="B102">
        <v>444</v>
      </c>
      <c r="C102" s="1">
        <v>44487.05878472222</v>
      </c>
      <c r="D102" s="4">
        <v>109000</v>
      </c>
      <c r="E102" s="4">
        <v>0</v>
      </c>
      <c r="F102" s="4">
        <v>109000</v>
      </c>
      <c r="G102">
        <v>51566837</v>
      </c>
      <c r="H102" t="s">
        <v>290</v>
      </c>
      <c r="I102" t="s">
        <v>328</v>
      </c>
      <c r="J102" t="s">
        <v>48</v>
      </c>
      <c r="K102" t="s">
        <v>31</v>
      </c>
      <c r="L102">
        <v>0</v>
      </c>
      <c r="N102" s="11" t="s">
        <v>505</v>
      </c>
      <c r="O102" s="9" t="str">
        <f t="shared" si="2"/>
        <v>김소영</v>
      </c>
      <c r="P102" s="9" t="str">
        <f t="shared" si="3"/>
        <v>339-20-00454_109000</v>
      </c>
      <c r="Q102" s="9" t="str">
        <f>IF(P102="","",VLOOKUP(P102,현금영수증!$A$1:$B$332,2,0))</f>
        <v>2021-11-21 20:15:07</v>
      </c>
      <c r="R102" t="s">
        <v>329</v>
      </c>
      <c r="S102">
        <v>56101862101031</v>
      </c>
      <c r="T102">
        <v>1</v>
      </c>
      <c r="U102" s="1">
        <v>44525.720231481479</v>
      </c>
      <c r="V102">
        <v>109000</v>
      </c>
      <c r="W102" t="s">
        <v>48</v>
      </c>
      <c r="X102" t="s">
        <v>328</v>
      </c>
      <c r="Y102" t="s">
        <v>36</v>
      </c>
      <c r="Z102" t="s">
        <v>100</v>
      </c>
      <c r="AA102" t="s">
        <v>329</v>
      </c>
      <c r="AB102" t="s">
        <v>330</v>
      </c>
      <c r="AC102" t="s">
        <v>331</v>
      </c>
      <c r="AD102">
        <v>56101862101031</v>
      </c>
    </row>
    <row r="103" spans="1:30" x14ac:dyDescent="0.2">
      <c r="A103">
        <v>465</v>
      </c>
      <c r="B103">
        <v>466</v>
      </c>
      <c r="C103" s="1">
        <v>44483.680636574078</v>
      </c>
      <c r="D103" s="4">
        <v>139000</v>
      </c>
      <c r="E103" s="4">
        <v>0</v>
      </c>
      <c r="F103" s="4">
        <v>139000</v>
      </c>
      <c r="G103">
        <v>55145228</v>
      </c>
      <c r="H103" t="s">
        <v>290</v>
      </c>
      <c r="I103" t="s">
        <v>328</v>
      </c>
      <c r="J103" t="s">
        <v>48</v>
      </c>
      <c r="K103" t="s">
        <v>31</v>
      </c>
      <c r="L103">
        <v>0</v>
      </c>
      <c r="N103" s="11" t="s">
        <v>505</v>
      </c>
      <c r="O103" s="9" t="str">
        <f t="shared" si="2"/>
        <v>김소영</v>
      </c>
      <c r="P103" s="9" t="str">
        <f t="shared" si="3"/>
        <v>339-20-00454_139000</v>
      </c>
      <c r="Q103" s="9" t="str">
        <f>IF(P103="","",VLOOKUP(P103,현금영수증!$A$1:$B$332,2,0))</f>
        <v>2021-11-21 20:14:57</v>
      </c>
      <c r="R103" t="s">
        <v>329</v>
      </c>
      <c r="S103">
        <v>56101862101031</v>
      </c>
      <c r="T103">
        <v>1</v>
      </c>
      <c r="U103" s="1">
        <v>44525.720231481479</v>
      </c>
      <c r="V103">
        <v>109000</v>
      </c>
      <c r="W103" t="s">
        <v>48</v>
      </c>
      <c r="X103" t="s">
        <v>328</v>
      </c>
      <c r="Y103" t="s">
        <v>36</v>
      </c>
      <c r="Z103" t="s">
        <v>100</v>
      </c>
      <c r="AA103" t="s">
        <v>329</v>
      </c>
      <c r="AB103" t="s">
        <v>330</v>
      </c>
      <c r="AC103" t="s">
        <v>331</v>
      </c>
      <c r="AD103">
        <v>56101862101031</v>
      </c>
    </row>
    <row r="104" spans="1:30" x14ac:dyDescent="0.2">
      <c r="A104">
        <v>466</v>
      </c>
      <c r="B104">
        <v>467</v>
      </c>
      <c r="C104" s="1">
        <v>44483.660081018519</v>
      </c>
      <c r="D104" s="4">
        <v>109000</v>
      </c>
      <c r="E104" s="4">
        <v>0</v>
      </c>
      <c r="F104" s="4">
        <v>109000</v>
      </c>
      <c r="G104">
        <v>55284228</v>
      </c>
      <c r="H104" t="s">
        <v>290</v>
      </c>
      <c r="I104" t="s">
        <v>328</v>
      </c>
      <c r="J104" t="s">
        <v>48</v>
      </c>
      <c r="K104" t="s">
        <v>31</v>
      </c>
      <c r="L104">
        <v>0</v>
      </c>
      <c r="N104" s="11" t="s">
        <v>505</v>
      </c>
      <c r="O104" s="9" t="str">
        <f t="shared" si="2"/>
        <v>김소영</v>
      </c>
      <c r="P104" s="9" t="str">
        <f t="shared" si="3"/>
        <v>339-20-00454_109000</v>
      </c>
      <c r="Q104" s="9" t="str">
        <f>IF(P104="","",VLOOKUP(P104,현금영수증!$A$1:$B$332,2,0))</f>
        <v>2021-11-21 20:15:07</v>
      </c>
      <c r="R104" t="s">
        <v>329</v>
      </c>
      <c r="S104">
        <v>56101862101031</v>
      </c>
      <c r="T104">
        <v>1</v>
      </c>
      <c r="U104" s="1">
        <v>44525.720231481479</v>
      </c>
      <c r="V104">
        <v>109000</v>
      </c>
      <c r="W104" t="s">
        <v>48</v>
      </c>
      <c r="X104" t="s">
        <v>328</v>
      </c>
      <c r="Y104" t="s">
        <v>36</v>
      </c>
      <c r="Z104" t="s">
        <v>100</v>
      </c>
      <c r="AA104" t="s">
        <v>329</v>
      </c>
      <c r="AB104" t="s">
        <v>330</v>
      </c>
      <c r="AC104" t="s">
        <v>331</v>
      </c>
      <c r="AD104">
        <v>56101862101031</v>
      </c>
    </row>
    <row r="105" spans="1:30" x14ac:dyDescent="0.2">
      <c r="A105">
        <v>487</v>
      </c>
      <c r="B105">
        <v>488</v>
      </c>
      <c r="C105" s="1">
        <v>44477.802824074075</v>
      </c>
      <c r="D105" s="4">
        <v>125235</v>
      </c>
      <c r="E105" s="4">
        <v>0</v>
      </c>
      <c r="F105" s="4">
        <v>125235</v>
      </c>
      <c r="G105">
        <v>57267462</v>
      </c>
      <c r="H105" t="s">
        <v>290</v>
      </c>
      <c r="I105" t="s">
        <v>328</v>
      </c>
      <c r="J105" t="s">
        <v>48</v>
      </c>
      <c r="K105" t="s">
        <v>31</v>
      </c>
      <c r="L105">
        <v>0</v>
      </c>
      <c r="N105" s="11" t="s">
        <v>505</v>
      </c>
      <c r="O105" s="9" t="str">
        <f t="shared" si="2"/>
        <v>김소영</v>
      </c>
      <c r="P105" s="9" t="str">
        <f t="shared" si="3"/>
        <v>339-20-00454_125235</v>
      </c>
      <c r="Q105" s="9" t="str">
        <f>IF(P105="","",VLOOKUP(P105,현금영수증!$A$1:$B$332,2,0))</f>
        <v>2021-11-02 21:21:20</v>
      </c>
      <c r="R105" t="s">
        <v>329</v>
      </c>
      <c r="S105">
        <v>56101862101031</v>
      </c>
      <c r="T105">
        <v>1</v>
      </c>
      <c r="U105" s="1">
        <v>44525.720231481479</v>
      </c>
      <c r="V105">
        <v>109000</v>
      </c>
      <c r="W105" t="s">
        <v>48</v>
      </c>
      <c r="X105" t="s">
        <v>328</v>
      </c>
      <c r="Y105" t="s">
        <v>36</v>
      </c>
      <c r="Z105" t="s">
        <v>100</v>
      </c>
      <c r="AA105" t="s">
        <v>329</v>
      </c>
      <c r="AB105" t="s">
        <v>330</v>
      </c>
      <c r="AC105" t="s">
        <v>331</v>
      </c>
      <c r="AD105">
        <v>56101862101031</v>
      </c>
    </row>
    <row r="106" spans="1:30" x14ac:dyDescent="0.2">
      <c r="A106">
        <v>494</v>
      </c>
      <c r="B106">
        <v>495</v>
      </c>
      <c r="C106" s="1">
        <v>44475.761157407411</v>
      </c>
      <c r="D106" s="4">
        <v>85800</v>
      </c>
      <c r="E106" s="4">
        <v>0</v>
      </c>
      <c r="F106" s="4">
        <v>85800</v>
      </c>
      <c r="G106">
        <v>56544317</v>
      </c>
      <c r="H106" t="s">
        <v>290</v>
      </c>
      <c r="I106" t="s">
        <v>328</v>
      </c>
      <c r="J106" t="s">
        <v>48</v>
      </c>
      <c r="K106" t="s">
        <v>31</v>
      </c>
      <c r="L106">
        <v>0</v>
      </c>
      <c r="N106" s="11" t="s">
        <v>505</v>
      </c>
      <c r="O106" s="9" t="str">
        <f t="shared" si="2"/>
        <v>김소영</v>
      </c>
      <c r="P106" s="9" t="str">
        <f t="shared" si="3"/>
        <v>339-20-00454_85800</v>
      </c>
      <c r="Q106" s="9" t="str">
        <f>IF(P106="","",VLOOKUP(P106,현금영수증!$A$1:$B$332,2,0))</f>
        <v>2021-11-02 21:21:22</v>
      </c>
      <c r="R106" t="s">
        <v>329</v>
      </c>
      <c r="S106">
        <v>56101862101031</v>
      </c>
      <c r="T106">
        <v>1</v>
      </c>
      <c r="U106" s="1">
        <v>44525.720231481479</v>
      </c>
      <c r="V106">
        <v>109000</v>
      </c>
      <c r="W106" t="s">
        <v>48</v>
      </c>
      <c r="X106" t="s">
        <v>328</v>
      </c>
      <c r="Y106" t="s">
        <v>36</v>
      </c>
      <c r="Z106" t="s">
        <v>100</v>
      </c>
      <c r="AA106" t="s">
        <v>329</v>
      </c>
      <c r="AB106" t="s">
        <v>330</v>
      </c>
      <c r="AC106" t="s">
        <v>331</v>
      </c>
      <c r="AD106">
        <v>56101862101031</v>
      </c>
    </row>
    <row r="107" spans="1:30" x14ac:dyDescent="0.2">
      <c r="A107">
        <v>506</v>
      </c>
      <c r="B107">
        <v>507</v>
      </c>
      <c r="C107" s="1">
        <v>44469.743738425925</v>
      </c>
      <c r="D107" s="4">
        <v>85800</v>
      </c>
      <c r="E107" s="4">
        <v>0</v>
      </c>
      <c r="F107" s="4">
        <v>85800</v>
      </c>
      <c r="G107">
        <v>53752117</v>
      </c>
      <c r="H107" t="s">
        <v>290</v>
      </c>
      <c r="I107" t="s">
        <v>328</v>
      </c>
      <c r="J107" t="s">
        <v>48</v>
      </c>
      <c r="K107" t="s">
        <v>31</v>
      </c>
      <c r="L107">
        <v>0</v>
      </c>
      <c r="N107" s="11" t="s">
        <v>505</v>
      </c>
      <c r="O107" s="9" t="str">
        <f t="shared" si="2"/>
        <v>김소영</v>
      </c>
      <c r="P107" s="9" t="str">
        <f t="shared" si="3"/>
        <v>339-20-00454_85800</v>
      </c>
      <c r="Q107" s="9" t="str">
        <f>IF(P107="","",VLOOKUP(P107,현금영수증!$A$1:$B$332,2,0))</f>
        <v>2021-11-02 21:21:22</v>
      </c>
      <c r="R107" t="s">
        <v>329</v>
      </c>
      <c r="S107">
        <v>56101862101031</v>
      </c>
      <c r="T107">
        <v>1</v>
      </c>
      <c r="U107" s="1">
        <v>44525.720231481479</v>
      </c>
      <c r="V107">
        <v>109000</v>
      </c>
      <c r="W107" t="s">
        <v>48</v>
      </c>
      <c r="X107" t="s">
        <v>328</v>
      </c>
      <c r="Y107" t="s">
        <v>36</v>
      </c>
      <c r="Z107" t="s">
        <v>100</v>
      </c>
      <c r="AA107" t="s">
        <v>329</v>
      </c>
      <c r="AB107" t="s">
        <v>330</v>
      </c>
      <c r="AC107" t="s">
        <v>331</v>
      </c>
      <c r="AD107">
        <v>56101862101031</v>
      </c>
    </row>
    <row r="108" spans="1:30" x14ac:dyDescent="0.2">
      <c r="A108">
        <v>541</v>
      </c>
      <c r="B108">
        <v>542</v>
      </c>
      <c r="C108" s="1">
        <v>44461.752002314817</v>
      </c>
      <c r="D108" s="4">
        <v>75800</v>
      </c>
      <c r="E108" s="4">
        <v>0</v>
      </c>
      <c r="F108" s="4">
        <v>75800</v>
      </c>
      <c r="G108">
        <v>69993885</v>
      </c>
      <c r="H108" t="s">
        <v>290</v>
      </c>
      <c r="I108" t="s">
        <v>328</v>
      </c>
      <c r="J108" t="s">
        <v>48</v>
      </c>
      <c r="K108" t="s">
        <v>31</v>
      </c>
      <c r="L108">
        <v>0</v>
      </c>
      <c r="N108" s="11" t="s">
        <v>505</v>
      </c>
      <c r="O108" s="9" t="str">
        <f t="shared" si="2"/>
        <v>김소영</v>
      </c>
      <c r="P108" s="9" t="str">
        <f t="shared" si="3"/>
        <v>339-20-00454_75800</v>
      </c>
      <c r="Q108" s="9" t="str">
        <f>IF(P108="","",VLOOKUP(P108,현금영수증!$A$1:$B$332,2,0))</f>
        <v>2021-10-01 09:46:25</v>
      </c>
      <c r="R108" t="s">
        <v>329</v>
      </c>
      <c r="S108">
        <v>56101862101031</v>
      </c>
      <c r="T108">
        <v>1</v>
      </c>
      <c r="U108" s="1">
        <v>44525.720231481479</v>
      </c>
      <c r="V108">
        <v>109000</v>
      </c>
      <c r="W108" t="s">
        <v>48</v>
      </c>
      <c r="X108" t="s">
        <v>328</v>
      </c>
      <c r="Y108" t="s">
        <v>36</v>
      </c>
      <c r="Z108" t="s">
        <v>100</v>
      </c>
      <c r="AA108" t="s">
        <v>329</v>
      </c>
      <c r="AB108" t="s">
        <v>330</v>
      </c>
      <c r="AC108" t="s">
        <v>331</v>
      </c>
      <c r="AD108">
        <v>56101862101031</v>
      </c>
    </row>
    <row r="109" spans="1:30" x14ac:dyDescent="0.2">
      <c r="A109">
        <v>104</v>
      </c>
      <c r="B109">
        <v>105</v>
      </c>
      <c r="C109" s="1">
        <v>44512.782025462962</v>
      </c>
      <c r="D109" s="4">
        <v>0</v>
      </c>
      <c r="E109" s="4">
        <v>577500</v>
      </c>
      <c r="F109" s="4">
        <v>-577500</v>
      </c>
      <c r="G109">
        <v>81450523</v>
      </c>
      <c r="H109" t="s">
        <v>62</v>
      </c>
      <c r="J109" t="s">
        <v>63</v>
      </c>
      <c r="K109" t="s">
        <v>26</v>
      </c>
      <c r="L109">
        <v>0</v>
      </c>
      <c r="N109" s="11" t="s">
        <v>500</v>
      </c>
      <c r="O109" s="9" t="str">
        <f t="shared" si="2"/>
        <v>이내형</v>
      </c>
      <c r="P109" s="9" t="str">
        <f t="shared" si="3"/>
        <v/>
      </c>
      <c r="Q109" s="9" t="str">
        <f>IF(P109="","",VLOOKUP(P109,현금영수증!$A$1:$B$332,2,0))</f>
        <v/>
      </c>
      <c r="R109" t="s">
        <v>62</v>
      </c>
      <c r="S109" t="s">
        <v>28</v>
      </c>
      <c r="AC109" t="s">
        <v>331</v>
      </c>
    </row>
    <row r="110" spans="1:30" x14ac:dyDescent="0.2">
      <c r="A110">
        <v>112</v>
      </c>
      <c r="B110">
        <v>113</v>
      </c>
      <c r="C110" s="1">
        <v>44512.594502314816</v>
      </c>
      <c r="D110" s="4">
        <v>577500</v>
      </c>
      <c r="E110" s="4">
        <v>0</v>
      </c>
      <c r="F110" s="4">
        <v>577500</v>
      </c>
      <c r="G110">
        <v>95750227</v>
      </c>
      <c r="H110" t="s">
        <v>167</v>
      </c>
      <c r="I110">
        <v>1002249432218</v>
      </c>
      <c r="J110" t="s">
        <v>63</v>
      </c>
      <c r="K110" t="s">
        <v>31</v>
      </c>
      <c r="L110">
        <v>0</v>
      </c>
      <c r="N110" s="11" t="s">
        <v>500</v>
      </c>
      <c r="O110" s="9" t="str">
        <f t="shared" si="2"/>
        <v>이내형</v>
      </c>
      <c r="P110" s="9" t="str">
        <f t="shared" si="3"/>
        <v>367-07-00159_577500</v>
      </c>
      <c r="Q110" s="9" t="e">
        <f>IF(P110="","",VLOOKUP(P110,현금영수증!$A$1:$B$332,2,0))</f>
        <v>#N/A</v>
      </c>
      <c r="R110" t="s">
        <v>62</v>
      </c>
      <c r="S110">
        <v>1002249432218</v>
      </c>
      <c r="T110">
        <v>73</v>
      </c>
      <c r="U110" s="1">
        <v>44512.594502314816</v>
      </c>
      <c r="V110">
        <v>577500</v>
      </c>
      <c r="W110" t="s">
        <v>63</v>
      </c>
      <c r="X110">
        <v>1002249432218</v>
      </c>
      <c r="Y110" t="s">
        <v>36</v>
      </c>
      <c r="Z110" t="s">
        <v>167</v>
      </c>
      <c r="AA110" t="s">
        <v>62</v>
      </c>
      <c r="AB110" t="s">
        <v>330</v>
      </c>
      <c r="AC110" t="s">
        <v>331</v>
      </c>
      <c r="AD110">
        <v>1002249432218</v>
      </c>
    </row>
    <row r="111" spans="1:30" x14ac:dyDescent="0.2">
      <c r="A111">
        <v>122</v>
      </c>
      <c r="B111">
        <v>123</v>
      </c>
      <c r="C111" s="1">
        <v>44511.907777777778</v>
      </c>
      <c r="D111" s="4">
        <v>330800</v>
      </c>
      <c r="E111" s="4">
        <v>0</v>
      </c>
      <c r="F111" s="4">
        <v>330800</v>
      </c>
      <c r="G111">
        <v>94874892</v>
      </c>
      <c r="H111" t="s">
        <v>175</v>
      </c>
      <c r="I111">
        <v>1002249432218</v>
      </c>
      <c r="J111" t="s">
        <v>63</v>
      </c>
      <c r="K111" t="s">
        <v>31</v>
      </c>
      <c r="L111">
        <v>0</v>
      </c>
      <c r="N111" s="11" t="s">
        <v>500</v>
      </c>
      <c r="O111" s="9" t="str">
        <f t="shared" si="2"/>
        <v>이내형</v>
      </c>
      <c r="P111" s="9" t="str">
        <f t="shared" si="3"/>
        <v>367-07-00159_330800</v>
      </c>
      <c r="Q111" s="9" t="str">
        <f>IF(P111="","",VLOOKUP(P111,현금영수증!$A$1:$B$332,2,0))</f>
        <v>2021-11-18 15:10:20</v>
      </c>
      <c r="R111" t="s">
        <v>62</v>
      </c>
      <c r="S111">
        <v>1002249432218</v>
      </c>
      <c r="T111">
        <v>73</v>
      </c>
      <c r="U111" s="1">
        <v>44512.594502314816</v>
      </c>
      <c r="V111">
        <v>577500</v>
      </c>
      <c r="W111" t="s">
        <v>63</v>
      </c>
      <c r="X111">
        <v>1002249432218</v>
      </c>
      <c r="Y111" t="s">
        <v>36</v>
      </c>
      <c r="Z111" t="s">
        <v>167</v>
      </c>
      <c r="AA111" t="s">
        <v>62</v>
      </c>
      <c r="AB111" t="s">
        <v>330</v>
      </c>
      <c r="AC111" t="s">
        <v>331</v>
      </c>
      <c r="AD111">
        <v>1002249432218</v>
      </c>
    </row>
    <row r="112" spans="1:30" x14ac:dyDescent="0.2">
      <c r="A112">
        <v>145</v>
      </c>
      <c r="B112">
        <v>146</v>
      </c>
      <c r="C112" s="1">
        <v>44510.588541666664</v>
      </c>
      <c r="D112" s="4">
        <v>0</v>
      </c>
      <c r="E112" s="4">
        <v>613500</v>
      </c>
      <c r="F112" s="4">
        <v>-613500</v>
      </c>
      <c r="G112">
        <v>101749951</v>
      </c>
      <c r="H112" t="s">
        <v>62</v>
      </c>
      <c r="J112" t="s">
        <v>63</v>
      </c>
      <c r="K112" t="s">
        <v>26</v>
      </c>
      <c r="L112">
        <v>0</v>
      </c>
      <c r="N112" s="11" t="s">
        <v>500</v>
      </c>
      <c r="O112" s="9" t="str">
        <f t="shared" si="2"/>
        <v>이내형</v>
      </c>
      <c r="P112" s="9" t="str">
        <f t="shared" si="3"/>
        <v/>
      </c>
      <c r="Q112" s="9" t="str">
        <f>IF(P112="","",VLOOKUP(P112,현금영수증!$A$1:$B$332,2,0))</f>
        <v/>
      </c>
      <c r="R112" t="s">
        <v>62</v>
      </c>
      <c r="S112" t="s">
        <v>28</v>
      </c>
      <c r="AC112" t="s">
        <v>331</v>
      </c>
    </row>
    <row r="113" spans="1:30" x14ac:dyDescent="0.2">
      <c r="A113">
        <v>155</v>
      </c>
      <c r="B113">
        <v>156</v>
      </c>
      <c r="C113" s="1">
        <v>44509.898287037038</v>
      </c>
      <c r="D113" s="4">
        <v>613500</v>
      </c>
      <c r="E113" s="4">
        <v>0</v>
      </c>
      <c r="F113" s="4">
        <v>613500</v>
      </c>
      <c r="G113">
        <v>99483163</v>
      </c>
      <c r="H113" t="s">
        <v>197</v>
      </c>
      <c r="I113">
        <v>1002249432218</v>
      </c>
      <c r="J113" t="s">
        <v>63</v>
      </c>
      <c r="K113" t="s">
        <v>31</v>
      </c>
      <c r="L113">
        <v>0</v>
      </c>
      <c r="N113" s="11" t="s">
        <v>500</v>
      </c>
      <c r="O113" s="9" t="str">
        <f t="shared" si="2"/>
        <v>이내형</v>
      </c>
      <c r="P113" s="9" t="str">
        <f t="shared" si="3"/>
        <v>367-07-00159_613500</v>
      </c>
      <c r="Q113" s="9" t="str">
        <f>IF(P113="","",VLOOKUP(P113,현금영수증!$A$1:$B$332,2,0))</f>
        <v>2021-10-25 16:29:17</v>
      </c>
      <c r="R113" t="s">
        <v>62</v>
      </c>
      <c r="S113">
        <v>1002249432218</v>
      </c>
      <c r="T113">
        <v>73</v>
      </c>
      <c r="U113" s="1">
        <v>44512.594502314816</v>
      </c>
      <c r="V113">
        <v>577500</v>
      </c>
      <c r="W113" t="s">
        <v>63</v>
      </c>
      <c r="X113">
        <v>1002249432218</v>
      </c>
      <c r="Y113" t="s">
        <v>36</v>
      </c>
      <c r="Z113" t="s">
        <v>167</v>
      </c>
      <c r="AA113" t="s">
        <v>62</v>
      </c>
      <c r="AB113" t="s">
        <v>330</v>
      </c>
      <c r="AC113" t="s">
        <v>331</v>
      </c>
      <c r="AD113">
        <v>1002249432218</v>
      </c>
    </row>
    <row r="114" spans="1:30" x14ac:dyDescent="0.2">
      <c r="A114">
        <v>167</v>
      </c>
      <c r="B114">
        <v>168</v>
      </c>
      <c r="C114" s="1">
        <v>44509.464756944442</v>
      </c>
      <c r="D114" s="4">
        <v>292600</v>
      </c>
      <c r="E114" s="4">
        <v>0</v>
      </c>
      <c r="F114" s="4">
        <v>292600</v>
      </c>
      <c r="G114">
        <v>93250702</v>
      </c>
      <c r="H114" t="s">
        <v>207</v>
      </c>
      <c r="I114">
        <v>1002249432218</v>
      </c>
      <c r="J114" t="s">
        <v>63</v>
      </c>
      <c r="K114" t="s">
        <v>31</v>
      </c>
      <c r="L114">
        <v>0</v>
      </c>
      <c r="N114" s="11" t="s">
        <v>500</v>
      </c>
      <c r="O114" s="9" t="str">
        <f t="shared" si="2"/>
        <v>이내형</v>
      </c>
      <c r="P114" s="9" t="str">
        <f t="shared" si="3"/>
        <v>367-07-00159_292600</v>
      </c>
      <c r="Q114" s="9" t="str">
        <f>IF(P114="","",VLOOKUP(P114,현금영수증!$A$1:$B$332,2,0))</f>
        <v>2021-11-18 15:10:21</v>
      </c>
      <c r="R114" t="s">
        <v>62</v>
      </c>
      <c r="S114">
        <v>1002249432218</v>
      </c>
      <c r="T114">
        <v>73</v>
      </c>
      <c r="U114" s="1">
        <v>44512.594502314816</v>
      </c>
      <c r="V114">
        <v>577500</v>
      </c>
      <c r="W114" t="s">
        <v>63</v>
      </c>
      <c r="X114">
        <v>1002249432218</v>
      </c>
      <c r="Y114" t="s">
        <v>36</v>
      </c>
      <c r="Z114" t="s">
        <v>167</v>
      </c>
      <c r="AA114" t="s">
        <v>62</v>
      </c>
      <c r="AB114" t="s">
        <v>330</v>
      </c>
      <c r="AC114" t="s">
        <v>331</v>
      </c>
      <c r="AD114">
        <v>1002249432218</v>
      </c>
    </row>
    <row r="115" spans="1:30" x14ac:dyDescent="0.2">
      <c r="A115">
        <v>196</v>
      </c>
      <c r="B115">
        <v>197</v>
      </c>
      <c r="C115" s="1">
        <v>44507.87699074074</v>
      </c>
      <c r="D115" s="4">
        <v>159750</v>
      </c>
      <c r="E115" s="4">
        <v>0</v>
      </c>
      <c r="F115" s="4">
        <v>159750</v>
      </c>
      <c r="G115">
        <v>103901673</v>
      </c>
      <c r="H115" t="s">
        <v>227</v>
      </c>
      <c r="I115">
        <v>1002249432218</v>
      </c>
      <c r="J115" t="s">
        <v>63</v>
      </c>
      <c r="K115" t="s">
        <v>31</v>
      </c>
      <c r="L115">
        <v>0</v>
      </c>
      <c r="N115" s="11" t="s">
        <v>500</v>
      </c>
      <c r="O115" s="9" t="str">
        <f t="shared" si="2"/>
        <v>이내형</v>
      </c>
      <c r="P115" s="9" t="str">
        <f t="shared" si="3"/>
        <v>367-07-00159_159750</v>
      </c>
      <c r="Q115" s="9" t="str">
        <f>IF(P115="","",VLOOKUP(P115,현금영수증!$A$1:$B$332,2,0))</f>
        <v>2021-11-18 15:10:22</v>
      </c>
      <c r="R115" t="s">
        <v>62</v>
      </c>
      <c r="S115">
        <v>1002249432218</v>
      </c>
      <c r="T115">
        <v>73</v>
      </c>
      <c r="U115" s="1">
        <v>44512.594502314816</v>
      </c>
      <c r="V115">
        <v>577500</v>
      </c>
      <c r="W115" t="s">
        <v>63</v>
      </c>
      <c r="X115">
        <v>1002249432218</v>
      </c>
      <c r="Y115" t="s">
        <v>36</v>
      </c>
      <c r="Z115" t="s">
        <v>167</v>
      </c>
      <c r="AA115" t="s">
        <v>62</v>
      </c>
      <c r="AB115" t="s">
        <v>330</v>
      </c>
      <c r="AC115" t="s">
        <v>331</v>
      </c>
      <c r="AD115">
        <v>1002249432218</v>
      </c>
    </row>
    <row r="116" spans="1:30" x14ac:dyDescent="0.2">
      <c r="A116">
        <v>200</v>
      </c>
      <c r="B116">
        <v>201</v>
      </c>
      <c r="C116" s="1">
        <v>44507.849247685182</v>
      </c>
      <c r="D116" s="4">
        <v>233670</v>
      </c>
      <c r="E116" s="4">
        <v>0</v>
      </c>
      <c r="F116" s="4">
        <v>233670</v>
      </c>
      <c r="G116">
        <v>104214823</v>
      </c>
      <c r="H116" t="s">
        <v>230</v>
      </c>
      <c r="I116">
        <v>1002249432218</v>
      </c>
      <c r="J116" t="s">
        <v>63</v>
      </c>
      <c r="K116" t="s">
        <v>31</v>
      </c>
      <c r="L116">
        <v>0</v>
      </c>
      <c r="N116" s="11" t="s">
        <v>500</v>
      </c>
      <c r="O116" s="9" t="str">
        <f t="shared" si="2"/>
        <v>이내형</v>
      </c>
      <c r="P116" s="9" t="str">
        <f t="shared" si="3"/>
        <v>367-07-00159_233670</v>
      </c>
      <c r="Q116" s="9" t="str">
        <f>IF(P116="","",VLOOKUP(P116,현금영수증!$A$1:$B$332,2,0))</f>
        <v>2021-11-18 15:10:22</v>
      </c>
      <c r="R116" t="s">
        <v>62</v>
      </c>
      <c r="S116">
        <v>1002249432218</v>
      </c>
      <c r="T116">
        <v>73</v>
      </c>
      <c r="U116" s="1">
        <v>44512.594502314816</v>
      </c>
      <c r="V116">
        <v>577500</v>
      </c>
      <c r="W116" t="s">
        <v>63</v>
      </c>
      <c r="X116">
        <v>1002249432218</v>
      </c>
      <c r="Y116" t="s">
        <v>36</v>
      </c>
      <c r="Z116" t="s">
        <v>167</v>
      </c>
      <c r="AA116" t="s">
        <v>62</v>
      </c>
      <c r="AB116" t="s">
        <v>330</v>
      </c>
      <c r="AC116" t="s">
        <v>331</v>
      </c>
      <c r="AD116">
        <v>1002249432218</v>
      </c>
    </row>
    <row r="117" spans="1:30" x14ac:dyDescent="0.2">
      <c r="A117">
        <v>230</v>
      </c>
      <c r="B117">
        <v>231</v>
      </c>
      <c r="C117" s="1">
        <v>44504.792488425926</v>
      </c>
      <c r="D117" s="4">
        <v>295600</v>
      </c>
      <c r="E117" s="4">
        <v>0</v>
      </c>
      <c r="F117" s="4">
        <v>295600</v>
      </c>
      <c r="G117">
        <v>106041965</v>
      </c>
      <c r="H117" t="s">
        <v>256</v>
      </c>
      <c r="I117">
        <v>1002249432218</v>
      </c>
      <c r="J117" t="s">
        <v>63</v>
      </c>
      <c r="K117" t="s">
        <v>31</v>
      </c>
      <c r="L117">
        <v>0</v>
      </c>
      <c r="N117" s="11" t="s">
        <v>500</v>
      </c>
      <c r="O117" s="9" t="str">
        <f t="shared" si="2"/>
        <v>이내형</v>
      </c>
      <c r="P117" s="9" t="str">
        <f t="shared" si="3"/>
        <v>367-07-00159_295600</v>
      </c>
      <c r="Q117" s="9" t="str">
        <f>IF(P117="","",VLOOKUP(P117,현금영수증!$A$1:$B$332,2,0))</f>
        <v>2021-11-18 15:10:25</v>
      </c>
      <c r="R117" t="s">
        <v>62</v>
      </c>
      <c r="S117">
        <v>1002249432218</v>
      </c>
      <c r="T117">
        <v>73</v>
      </c>
      <c r="U117" s="1">
        <v>44512.594502314816</v>
      </c>
      <c r="V117">
        <v>577500</v>
      </c>
      <c r="W117" t="s">
        <v>63</v>
      </c>
      <c r="X117">
        <v>1002249432218</v>
      </c>
      <c r="Y117" t="s">
        <v>36</v>
      </c>
      <c r="Z117" t="s">
        <v>167</v>
      </c>
      <c r="AA117" t="s">
        <v>62</v>
      </c>
      <c r="AB117" t="s">
        <v>330</v>
      </c>
      <c r="AC117" t="s">
        <v>331</v>
      </c>
      <c r="AD117">
        <v>1002249432218</v>
      </c>
    </row>
    <row r="118" spans="1:30" x14ac:dyDescent="0.2">
      <c r="A118">
        <v>248</v>
      </c>
      <c r="B118">
        <v>249</v>
      </c>
      <c r="C118" s="1">
        <v>44502.985474537039</v>
      </c>
      <c r="D118" s="4">
        <v>295600</v>
      </c>
      <c r="E118" s="4">
        <v>0</v>
      </c>
      <c r="F118" s="4">
        <v>295600</v>
      </c>
      <c r="G118">
        <v>105167171</v>
      </c>
      <c r="H118" t="s">
        <v>269</v>
      </c>
      <c r="I118">
        <v>1002249432218</v>
      </c>
      <c r="J118" t="s">
        <v>63</v>
      </c>
      <c r="K118" t="s">
        <v>31</v>
      </c>
      <c r="L118">
        <v>0</v>
      </c>
      <c r="N118" s="11" t="s">
        <v>500</v>
      </c>
      <c r="O118" s="9" t="str">
        <f t="shared" si="2"/>
        <v>이내형</v>
      </c>
      <c r="P118" s="9" t="str">
        <f t="shared" si="3"/>
        <v>367-07-00159_295600</v>
      </c>
      <c r="Q118" s="9" t="str">
        <f>IF(P118="","",VLOOKUP(P118,현금영수증!$A$1:$B$332,2,0))</f>
        <v>2021-11-18 15:10:25</v>
      </c>
      <c r="R118" t="s">
        <v>62</v>
      </c>
      <c r="S118">
        <v>1002249432218</v>
      </c>
      <c r="T118">
        <v>73</v>
      </c>
      <c r="U118" s="1">
        <v>44512.594502314816</v>
      </c>
      <c r="V118">
        <v>577500</v>
      </c>
      <c r="W118" t="s">
        <v>63</v>
      </c>
      <c r="X118">
        <v>1002249432218</v>
      </c>
      <c r="Y118" t="s">
        <v>36</v>
      </c>
      <c r="Z118" t="s">
        <v>167</v>
      </c>
      <c r="AA118" t="s">
        <v>62</v>
      </c>
      <c r="AB118" t="s">
        <v>330</v>
      </c>
      <c r="AC118" t="s">
        <v>331</v>
      </c>
      <c r="AD118">
        <v>1002249432218</v>
      </c>
    </row>
    <row r="119" spans="1:30" x14ac:dyDescent="0.2">
      <c r="A119">
        <v>288</v>
      </c>
      <c r="B119">
        <v>289</v>
      </c>
      <c r="C119" s="1">
        <v>44500.925810185188</v>
      </c>
      <c r="D119" s="4">
        <v>163600</v>
      </c>
      <c r="E119" s="4">
        <v>0</v>
      </c>
      <c r="F119" s="4">
        <v>163600</v>
      </c>
      <c r="G119">
        <v>8821624</v>
      </c>
      <c r="H119" t="s">
        <v>291</v>
      </c>
      <c r="I119">
        <v>1002249432218</v>
      </c>
      <c r="J119" t="s">
        <v>63</v>
      </c>
      <c r="K119" t="s">
        <v>31</v>
      </c>
      <c r="L119">
        <v>0</v>
      </c>
      <c r="N119" s="11" t="s">
        <v>500</v>
      </c>
      <c r="O119" s="9" t="str">
        <f t="shared" si="2"/>
        <v>이내형</v>
      </c>
      <c r="P119" s="9" t="str">
        <f t="shared" si="3"/>
        <v>367-07-00159_163600</v>
      </c>
      <c r="Q119" s="9" t="str">
        <f>IF(P119="","",VLOOKUP(P119,현금영수증!$A$1:$B$332,2,0))</f>
        <v>2021-11-18 15:10:28</v>
      </c>
      <c r="R119" t="s">
        <v>62</v>
      </c>
      <c r="S119">
        <v>1002249432218</v>
      </c>
      <c r="T119">
        <v>73</v>
      </c>
      <c r="U119" s="1">
        <v>44512.594502314816</v>
      </c>
      <c r="V119">
        <v>577500</v>
      </c>
      <c r="W119" t="s">
        <v>63</v>
      </c>
      <c r="X119">
        <v>1002249432218</v>
      </c>
      <c r="Y119" t="s">
        <v>36</v>
      </c>
      <c r="Z119" t="s">
        <v>167</v>
      </c>
      <c r="AA119" t="s">
        <v>62</v>
      </c>
      <c r="AB119" t="s">
        <v>330</v>
      </c>
      <c r="AC119" t="s">
        <v>331</v>
      </c>
      <c r="AD119">
        <v>1002249432218</v>
      </c>
    </row>
    <row r="120" spans="1:30" x14ac:dyDescent="0.2">
      <c r="A120">
        <v>292</v>
      </c>
      <c r="B120">
        <v>293</v>
      </c>
      <c r="C120" s="1">
        <v>44500.494803240741</v>
      </c>
      <c r="D120" s="4">
        <v>232350</v>
      </c>
      <c r="E120" s="4">
        <v>0</v>
      </c>
      <c r="F120" s="4">
        <v>232350</v>
      </c>
      <c r="G120">
        <v>9385314</v>
      </c>
      <c r="H120" t="s">
        <v>291</v>
      </c>
      <c r="I120">
        <v>1002249432218</v>
      </c>
      <c r="J120" t="s">
        <v>63</v>
      </c>
      <c r="K120" t="s">
        <v>31</v>
      </c>
      <c r="L120">
        <v>0</v>
      </c>
      <c r="N120" s="11" t="s">
        <v>500</v>
      </c>
      <c r="O120" s="9" t="str">
        <f t="shared" si="2"/>
        <v>이내형</v>
      </c>
      <c r="P120" s="9" t="str">
        <f t="shared" si="3"/>
        <v>367-07-00159_232350</v>
      </c>
      <c r="Q120" s="9" t="str">
        <f>IF(P120="","",VLOOKUP(P120,현금영수증!$A$1:$B$332,2,0))</f>
        <v>2021-10-31 19:43:05</v>
      </c>
      <c r="R120" t="s">
        <v>62</v>
      </c>
      <c r="S120">
        <v>1002249432218</v>
      </c>
      <c r="T120">
        <v>73</v>
      </c>
      <c r="U120" s="1">
        <v>44512.594502314816</v>
      </c>
      <c r="V120">
        <v>577500</v>
      </c>
      <c r="W120" t="s">
        <v>63</v>
      </c>
      <c r="X120">
        <v>1002249432218</v>
      </c>
      <c r="Y120" t="s">
        <v>36</v>
      </c>
      <c r="Z120" t="s">
        <v>167</v>
      </c>
      <c r="AA120" t="s">
        <v>62</v>
      </c>
      <c r="AB120" t="s">
        <v>330</v>
      </c>
      <c r="AC120" t="s">
        <v>331</v>
      </c>
      <c r="AD120">
        <v>1002249432218</v>
      </c>
    </row>
    <row r="121" spans="1:30" x14ac:dyDescent="0.2">
      <c r="A121">
        <v>359</v>
      </c>
      <c r="B121">
        <v>360</v>
      </c>
      <c r="C121" s="1">
        <v>44494.585428240738</v>
      </c>
      <c r="D121" s="4">
        <v>133350</v>
      </c>
      <c r="E121" s="4">
        <v>0</v>
      </c>
      <c r="F121" s="4">
        <v>133350</v>
      </c>
      <c r="G121">
        <v>5492202</v>
      </c>
      <c r="H121" t="s">
        <v>291</v>
      </c>
      <c r="I121">
        <v>1002249432218</v>
      </c>
      <c r="J121" t="s">
        <v>63</v>
      </c>
      <c r="K121" t="s">
        <v>31</v>
      </c>
      <c r="L121">
        <v>0</v>
      </c>
      <c r="N121" s="11" t="s">
        <v>500</v>
      </c>
      <c r="O121" s="9" t="str">
        <f t="shared" si="2"/>
        <v>이내형</v>
      </c>
      <c r="P121" s="9" t="str">
        <f t="shared" si="3"/>
        <v>367-07-00159_133350</v>
      </c>
      <c r="Q121" s="9" t="str">
        <f>IF(P121="","",VLOOKUP(P121,현금영수증!$A$1:$B$332,2,0))</f>
        <v>2021-10-26 20:56:18</v>
      </c>
      <c r="R121" t="s">
        <v>62</v>
      </c>
      <c r="S121">
        <v>1002249432218</v>
      </c>
      <c r="T121">
        <v>73</v>
      </c>
      <c r="U121" s="1">
        <v>44512.594502314816</v>
      </c>
      <c r="V121">
        <v>577500</v>
      </c>
      <c r="W121" t="s">
        <v>63</v>
      </c>
      <c r="X121">
        <v>1002249432218</v>
      </c>
      <c r="Y121" t="s">
        <v>36</v>
      </c>
      <c r="Z121" t="s">
        <v>167</v>
      </c>
      <c r="AA121" t="s">
        <v>62</v>
      </c>
      <c r="AB121" t="s">
        <v>330</v>
      </c>
      <c r="AC121" t="s">
        <v>331</v>
      </c>
      <c r="AD121">
        <v>1002249432218</v>
      </c>
    </row>
    <row r="122" spans="1:30" x14ac:dyDescent="0.2">
      <c r="A122">
        <v>387</v>
      </c>
      <c r="B122">
        <v>388</v>
      </c>
      <c r="C122" s="1">
        <v>44491.629814814813</v>
      </c>
      <c r="D122" s="4">
        <v>106950</v>
      </c>
      <c r="E122" s="4">
        <v>0</v>
      </c>
      <c r="F122" s="4">
        <v>106950</v>
      </c>
      <c r="G122">
        <v>38952153</v>
      </c>
      <c r="H122" t="s">
        <v>291</v>
      </c>
      <c r="I122">
        <v>1002249432218</v>
      </c>
      <c r="J122" t="s">
        <v>63</v>
      </c>
      <c r="K122" t="s">
        <v>31</v>
      </c>
      <c r="L122">
        <v>0</v>
      </c>
      <c r="N122" s="11" t="s">
        <v>500</v>
      </c>
      <c r="O122" s="9" t="str">
        <f t="shared" si="2"/>
        <v>이내형</v>
      </c>
      <c r="P122" s="9" t="str">
        <f t="shared" si="3"/>
        <v>367-07-00159_106950</v>
      </c>
      <c r="Q122" s="9" t="e">
        <f>IF(P122="","",VLOOKUP(P122,현금영수증!$A$1:$B$332,2,0))</f>
        <v>#N/A</v>
      </c>
      <c r="R122" t="s">
        <v>62</v>
      </c>
      <c r="S122">
        <v>1002249432218</v>
      </c>
      <c r="T122">
        <v>73</v>
      </c>
      <c r="U122" s="1">
        <v>44512.594502314816</v>
      </c>
      <c r="V122">
        <v>577500</v>
      </c>
      <c r="W122" t="s">
        <v>63</v>
      </c>
      <c r="X122">
        <v>1002249432218</v>
      </c>
      <c r="Y122" t="s">
        <v>36</v>
      </c>
      <c r="Z122" t="s">
        <v>167</v>
      </c>
      <c r="AA122" t="s">
        <v>62</v>
      </c>
      <c r="AB122" t="s">
        <v>330</v>
      </c>
      <c r="AC122" t="s">
        <v>331</v>
      </c>
      <c r="AD122">
        <v>1002249432218</v>
      </c>
    </row>
    <row r="123" spans="1:30" x14ac:dyDescent="0.2">
      <c r="A123">
        <v>406</v>
      </c>
      <c r="B123">
        <v>407</v>
      </c>
      <c r="C123" s="1">
        <v>44490.531990740739</v>
      </c>
      <c r="D123" s="4">
        <v>166350</v>
      </c>
      <c r="E123" s="4">
        <v>0</v>
      </c>
      <c r="F123" s="4">
        <v>166350</v>
      </c>
      <c r="G123">
        <v>39340018</v>
      </c>
      <c r="H123" t="s">
        <v>291</v>
      </c>
      <c r="I123">
        <v>1002249432218</v>
      </c>
      <c r="J123" t="s">
        <v>63</v>
      </c>
      <c r="K123" t="s">
        <v>31</v>
      </c>
      <c r="L123">
        <v>0</v>
      </c>
      <c r="N123" s="11" t="s">
        <v>500</v>
      </c>
      <c r="O123" s="9" t="str">
        <f t="shared" si="2"/>
        <v>이내형</v>
      </c>
      <c r="P123" s="9" t="str">
        <f t="shared" si="3"/>
        <v>367-07-00159_166350</v>
      </c>
      <c r="Q123" s="9" t="str">
        <f>IF(P123="","",VLOOKUP(P123,현금영수증!$A$1:$B$332,2,0))</f>
        <v>2021-10-25 16:29:16</v>
      </c>
      <c r="R123" t="s">
        <v>62</v>
      </c>
      <c r="S123">
        <v>1002249432218</v>
      </c>
      <c r="T123">
        <v>73</v>
      </c>
      <c r="U123" s="1">
        <v>44512.594502314816</v>
      </c>
      <c r="V123">
        <v>577500</v>
      </c>
      <c r="W123" t="s">
        <v>63</v>
      </c>
      <c r="X123">
        <v>1002249432218</v>
      </c>
      <c r="Y123" t="s">
        <v>36</v>
      </c>
      <c r="Z123" t="s">
        <v>167</v>
      </c>
      <c r="AA123" t="s">
        <v>62</v>
      </c>
      <c r="AB123" t="s">
        <v>330</v>
      </c>
      <c r="AC123" t="s">
        <v>331</v>
      </c>
      <c r="AD123">
        <v>1002249432218</v>
      </c>
    </row>
    <row r="124" spans="1:30" x14ac:dyDescent="0.2">
      <c r="A124">
        <v>413</v>
      </c>
      <c r="B124">
        <v>414</v>
      </c>
      <c r="C124" s="1">
        <v>44489.625902777778</v>
      </c>
      <c r="D124" s="4">
        <v>613500</v>
      </c>
      <c r="E124" s="4">
        <v>0</v>
      </c>
      <c r="F124" s="4">
        <v>613500</v>
      </c>
      <c r="G124">
        <v>40373718</v>
      </c>
      <c r="H124" t="s">
        <v>291</v>
      </c>
      <c r="I124">
        <v>1002249432218</v>
      </c>
      <c r="J124" t="s">
        <v>63</v>
      </c>
      <c r="K124" t="s">
        <v>31</v>
      </c>
      <c r="L124">
        <v>0</v>
      </c>
      <c r="N124" s="11" t="s">
        <v>500</v>
      </c>
      <c r="O124" s="9" t="str">
        <f t="shared" si="2"/>
        <v>이내형</v>
      </c>
      <c r="P124" s="9" t="str">
        <f t="shared" si="3"/>
        <v>367-07-00159_613500</v>
      </c>
      <c r="Q124" s="9" t="str">
        <f>IF(P124="","",VLOOKUP(P124,현금영수증!$A$1:$B$332,2,0))</f>
        <v>2021-10-25 16:29:17</v>
      </c>
      <c r="R124" t="s">
        <v>62</v>
      </c>
      <c r="S124">
        <v>1002249432218</v>
      </c>
      <c r="T124">
        <v>73</v>
      </c>
      <c r="U124" s="1">
        <v>44512.594502314816</v>
      </c>
      <c r="V124">
        <v>577500</v>
      </c>
      <c r="W124" t="s">
        <v>63</v>
      </c>
      <c r="X124">
        <v>1002249432218</v>
      </c>
      <c r="Y124" t="s">
        <v>36</v>
      </c>
      <c r="Z124" t="s">
        <v>167</v>
      </c>
      <c r="AA124" t="s">
        <v>62</v>
      </c>
      <c r="AB124" t="s">
        <v>330</v>
      </c>
      <c r="AC124" t="s">
        <v>331</v>
      </c>
      <c r="AD124">
        <v>1002249432218</v>
      </c>
    </row>
    <row r="125" spans="1:30" x14ac:dyDescent="0.2">
      <c r="A125">
        <v>474</v>
      </c>
      <c r="B125">
        <v>475</v>
      </c>
      <c r="C125" s="1">
        <v>44482.713796296295</v>
      </c>
      <c r="D125" s="4">
        <v>97350</v>
      </c>
      <c r="E125" s="4">
        <v>0</v>
      </c>
      <c r="F125" s="4">
        <v>97350</v>
      </c>
      <c r="G125">
        <v>55555621</v>
      </c>
      <c r="H125" t="s">
        <v>291</v>
      </c>
      <c r="I125">
        <v>1002249432218</v>
      </c>
      <c r="J125" t="s">
        <v>63</v>
      </c>
      <c r="K125" t="s">
        <v>31</v>
      </c>
      <c r="L125">
        <v>0</v>
      </c>
      <c r="N125" s="11" t="s">
        <v>500</v>
      </c>
      <c r="O125" s="9" t="str">
        <f t="shared" si="2"/>
        <v>이내형</v>
      </c>
      <c r="P125" s="9" t="str">
        <f t="shared" si="3"/>
        <v>367-07-00159_97350</v>
      </c>
      <c r="Q125" s="9" t="str">
        <f>IF(P125="","",VLOOKUP(P125,현금영수증!$A$1:$B$332,2,0))</f>
        <v>2021-10-25 16:29:34</v>
      </c>
      <c r="R125" t="s">
        <v>62</v>
      </c>
      <c r="S125">
        <v>1002249432218</v>
      </c>
      <c r="T125">
        <v>73</v>
      </c>
      <c r="U125" s="1">
        <v>44512.594502314816</v>
      </c>
      <c r="V125">
        <v>577500</v>
      </c>
      <c r="W125" t="s">
        <v>63</v>
      </c>
      <c r="X125">
        <v>1002249432218</v>
      </c>
      <c r="Y125" t="s">
        <v>36</v>
      </c>
      <c r="Z125" t="s">
        <v>167</v>
      </c>
      <c r="AA125" t="s">
        <v>62</v>
      </c>
      <c r="AB125" t="s">
        <v>330</v>
      </c>
      <c r="AC125" t="s">
        <v>331</v>
      </c>
      <c r="AD125">
        <v>1002249432218</v>
      </c>
    </row>
    <row r="126" spans="1:30" x14ac:dyDescent="0.2">
      <c r="A126">
        <v>475</v>
      </c>
      <c r="B126">
        <v>476</v>
      </c>
      <c r="C126" s="1">
        <v>44482.711226851854</v>
      </c>
      <c r="D126" s="4">
        <v>265350</v>
      </c>
      <c r="E126" s="4">
        <v>0</v>
      </c>
      <c r="F126" s="4">
        <v>265350</v>
      </c>
      <c r="G126">
        <v>55652971</v>
      </c>
      <c r="H126" t="s">
        <v>291</v>
      </c>
      <c r="I126">
        <v>1002249432218</v>
      </c>
      <c r="J126" t="s">
        <v>63</v>
      </c>
      <c r="K126" t="s">
        <v>31</v>
      </c>
      <c r="L126">
        <v>0</v>
      </c>
      <c r="N126" s="11" t="s">
        <v>500</v>
      </c>
      <c r="O126" s="9" t="str">
        <f t="shared" si="2"/>
        <v>이내형</v>
      </c>
      <c r="P126" s="9" t="str">
        <f t="shared" si="3"/>
        <v>367-07-00159_265350</v>
      </c>
      <c r="Q126" s="9" t="str">
        <f>IF(P126="","",VLOOKUP(P126,현금영수증!$A$1:$B$332,2,0))</f>
        <v>2021-10-25 16:29:35</v>
      </c>
      <c r="R126" t="s">
        <v>62</v>
      </c>
      <c r="S126">
        <v>1002249432218</v>
      </c>
      <c r="T126">
        <v>73</v>
      </c>
      <c r="U126" s="1">
        <v>44512.594502314816</v>
      </c>
      <c r="V126">
        <v>577500</v>
      </c>
      <c r="W126" t="s">
        <v>63</v>
      </c>
      <c r="X126">
        <v>1002249432218</v>
      </c>
      <c r="Y126" t="s">
        <v>36</v>
      </c>
      <c r="Z126" t="s">
        <v>167</v>
      </c>
      <c r="AA126" t="s">
        <v>62</v>
      </c>
      <c r="AB126" t="s">
        <v>330</v>
      </c>
      <c r="AC126" t="s">
        <v>331</v>
      </c>
      <c r="AD126">
        <v>1002249432218</v>
      </c>
    </row>
    <row r="127" spans="1:30" x14ac:dyDescent="0.2">
      <c r="A127">
        <v>522</v>
      </c>
      <c r="B127">
        <v>523</v>
      </c>
      <c r="C127" s="1">
        <v>44466.940763888888</v>
      </c>
      <c r="D127" s="4">
        <v>68830</v>
      </c>
      <c r="E127" s="4">
        <v>0</v>
      </c>
      <c r="F127" s="4">
        <v>68830</v>
      </c>
      <c r="G127">
        <v>57077996</v>
      </c>
      <c r="H127" t="s">
        <v>62</v>
      </c>
      <c r="I127">
        <v>1002249432218</v>
      </c>
      <c r="J127" t="s">
        <v>63</v>
      </c>
      <c r="K127" t="s">
        <v>31</v>
      </c>
      <c r="L127">
        <v>0</v>
      </c>
      <c r="N127" s="11" t="s">
        <v>500</v>
      </c>
      <c r="O127" s="9" t="str">
        <f t="shared" si="2"/>
        <v>이내형</v>
      </c>
      <c r="P127" s="9" t="str">
        <f t="shared" si="3"/>
        <v>367-07-00159_68830</v>
      </c>
      <c r="Q127" s="9" t="str">
        <f>IF(P127="","",VLOOKUP(P127,현금영수증!$A$1:$B$332,2,0))</f>
        <v>2021-09-30 17:10:18</v>
      </c>
      <c r="R127" t="s">
        <v>62</v>
      </c>
      <c r="S127">
        <v>1002249432218</v>
      </c>
      <c r="T127">
        <v>73</v>
      </c>
      <c r="U127" s="1">
        <v>44512.594502314816</v>
      </c>
      <c r="V127">
        <v>577500</v>
      </c>
      <c r="W127" t="s">
        <v>63</v>
      </c>
      <c r="X127">
        <v>1002249432218</v>
      </c>
      <c r="Y127" t="s">
        <v>36</v>
      </c>
      <c r="Z127" t="s">
        <v>167</v>
      </c>
      <c r="AA127" t="s">
        <v>62</v>
      </c>
      <c r="AB127" t="s">
        <v>330</v>
      </c>
      <c r="AC127" t="s">
        <v>331</v>
      </c>
      <c r="AD127">
        <v>1002249432218</v>
      </c>
    </row>
    <row r="128" spans="1:30" x14ac:dyDescent="0.2">
      <c r="A128">
        <v>528</v>
      </c>
      <c r="B128">
        <v>529</v>
      </c>
      <c r="C128" s="1">
        <v>44465.748599537037</v>
      </c>
      <c r="D128" s="4">
        <v>90450</v>
      </c>
      <c r="E128" s="4">
        <v>0</v>
      </c>
      <c r="F128" s="4">
        <v>90450</v>
      </c>
      <c r="G128">
        <v>60449158</v>
      </c>
      <c r="H128" t="s">
        <v>62</v>
      </c>
      <c r="I128">
        <v>1002249432218</v>
      </c>
      <c r="J128" t="s">
        <v>63</v>
      </c>
      <c r="K128" t="s">
        <v>31</v>
      </c>
      <c r="L128">
        <v>0</v>
      </c>
      <c r="N128" s="11" t="s">
        <v>500</v>
      </c>
      <c r="O128" s="9" t="str">
        <f t="shared" si="2"/>
        <v>이내형</v>
      </c>
      <c r="P128" s="9" t="str">
        <f t="shared" si="3"/>
        <v>367-07-00159_90450</v>
      </c>
      <c r="Q128" s="9" t="str">
        <f>IF(P128="","",VLOOKUP(P128,현금영수증!$A$1:$B$332,2,0))</f>
        <v>2021-09-27 23:00:19</v>
      </c>
      <c r="R128" t="s">
        <v>62</v>
      </c>
      <c r="S128">
        <v>1002249432218</v>
      </c>
      <c r="T128">
        <v>73</v>
      </c>
      <c r="U128" s="1">
        <v>44512.594502314816</v>
      </c>
      <c r="V128">
        <v>577500</v>
      </c>
      <c r="W128" t="s">
        <v>63</v>
      </c>
      <c r="X128">
        <v>1002249432218</v>
      </c>
      <c r="Y128" t="s">
        <v>36</v>
      </c>
      <c r="Z128" t="s">
        <v>167</v>
      </c>
      <c r="AA128" t="s">
        <v>62</v>
      </c>
      <c r="AB128" t="s">
        <v>330</v>
      </c>
      <c r="AC128" t="s">
        <v>331</v>
      </c>
      <c r="AD128">
        <v>1002249432218</v>
      </c>
    </row>
    <row r="129" spans="1:30" x14ac:dyDescent="0.2">
      <c r="A129">
        <v>127</v>
      </c>
      <c r="B129">
        <v>128</v>
      </c>
      <c r="C129" s="1">
        <v>44511.877824074072</v>
      </c>
      <c r="D129" s="4">
        <v>286470</v>
      </c>
      <c r="E129" s="4">
        <v>0</v>
      </c>
      <c r="F129" s="4">
        <v>286470</v>
      </c>
      <c r="G129">
        <v>95478692</v>
      </c>
      <c r="H129" t="s">
        <v>180</v>
      </c>
      <c r="I129">
        <v>31489102482407</v>
      </c>
      <c r="J129" t="s">
        <v>43</v>
      </c>
      <c r="K129" t="s">
        <v>31</v>
      </c>
      <c r="L129">
        <v>0</v>
      </c>
      <c r="N129" s="11" t="s">
        <v>509</v>
      </c>
      <c r="O129" s="9" t="str">
        <f t="shared" si="2"/>
        <v>이래희</v>
      </c>
      <c r="P129" s="9" t="str">
        <f t="shared" si="3"/>
        <v>368-04-00243_286470</v>
      </c>
      <c r="Q129" s="9" t="e">
        <f>IF(P129="","",VLOOKUP(P129,현금영수증!$A$1:$B$332,2,0))</f>
        <v>#N/A</v>
      </c>
      <c r="R129" t="s">
        <v>371</v>
      </c>
      <c r="S129">
        <v>31489102482407</v>
      </c>
      <c r="T129">
        <v>86</v>
      </c>
      <c r="U129" s="1">
        <v>44511.877824074072</v>
      </c>
      <c r="V129">
        <v>286470</v>
      </c>
      <c r="W129" t="s">
        <v>43</v>
      </c>
      <c r="X129">
        <v>31489102482407</v>
      </c>
      <c r="Y129" t="s">
        <v>36</v>
      </c>
      <c r="Z129" t="s">
        <v>180</v>
      </c>
      <c r="AA129" t="s">
        <v>371</v>
      </c>
      <c r="AB129" t="s">
        <v>330</v>
      </c>
      <c r="AC129" t="s">
        <v>331</v>
      </c>
      <c r="AD129">
        <v>31489102482407</v>
      </c>
    </row>
    <row r="130" spans="1:30" x14ac:dyDescent="0.2">
      <c r="A130">
        <v>210</v>
      </c>
      <c r="B130">
        <v>211</v>
      </c>
      <c r="C130" s="1">
        <v>44505.899074074077</v>
      </c>
      <c r="D130" s="4">
        <v>352800</v>
      </c>
      <c r="E130" s="4">
        <v>0</v>
      </c>
      <c r="F130" s="4">
        <v>352800</v>
      </c>
      <c r="G130">
        <v>106324593</v>
      </c>
      <c r="H130" t="s">
        <v>240</v>
      </c>
      <c r="I130">
        <v>31489102482407</v>
      </c>
      <c r="J130" t="s">
        <v>43</v>
      </c>
      <c r="K130" t="s">
        <v>31</v>
      </c>
      <c r="L130">
        <v>0</v>
      </c>
      <c r="N130" s="11" t="s">
        <v>509</v>
      </c>
      <c r="O130" s="9" t="str">
        <f t="shared" ref="O130:O193" si="4">LEFT(R130,3)</f>
        <v>이래희</v>
      </c>
      <c r="P130" s="9" t="str">
        <f t="shared" ref="P130:P193" si="5">IF(F130&gt;0,N130&amp;"_"&amp;F130,"")</f>
        <v>368-04-00243_352800</v>
      </c>
      <c r="Q130" s="9" t="e">
        <f>IF(P130="","",VLOOKUP(P130,현금영수증!$A$1:$B$332,2,0))</f>
        <v>#N/A</v>
      </c>
      <c r="R130" t="s">
        <v>371</v>
      </c>
      <c r="S130">
        <v>31489102482407</v>
      </c>
      <c r="T130">
        <v>86</v>
      </c>
      <c r="U130" s="1">
        <v>44511.877824074072</v>
      </c>
      <c r="V130">
        <v>286470</v>
      </c>
      <c r="W130" t="s">
        <v>43</v>
      </c>
      <c r="X130">
        <v>31489102482407</v>
      </c>
      <c r="Y130" t="s">
        <v>36</v>
      </c>
      <c r="Z130" t="s">
        <v>180</v>
      </c>
      <c r="AA130" t="s">
        <v>371</v>
      </c>
      <c r="AB130" t="s">
        <v>330</v>
      </c>
      <c r="AC130" t="s">
        <v>331</v>
      </c>
      <c r="AD130">
        <v>31489102482407</v>
      </c>
    </row>
    <row r="131" spans="1:30" x14ac:dyDescent="0.2">
      <c r="A131">
        <v>452</v>
      </c>
      <c r="B131">
        <v>453</v>
      </c>
      <c r="C131" s="1">
        <v>44485.70511574074</v>
      </c>
      <c r="D131" s="4">
        <v>613500</v>
      </c>
      <c r="E131" s="4">
        <v>0</v>
      </c>
      <c r="F131" s="4">
        <v>613500</v>
      </c>
      <c r="G131">
        <v>53232178</v>
      </c>
      <c r="H131" t="s">
        <v>316</v>
      </c>
      <c r="I131">
        <v>31489102482407</v>
      </c>
      <c r="J131" t="s">
        <v>43</v>
      </c>
      <c r="K131" t="s">
        <v>31</v>
      </c>
      <c r="L131">
        <v>0</v>
      </c>
      <c r="N131" s="11" t="s">
        <v>509</v>
      </c>
      <c r="O131" s="9" t="str">
        <f t="shared" si="4"/>
        <v>이래희</v>
      </c>
      <c r="P131" s="9" t="str">
        <f t="shared" si="5"/>
        <v>368-04-00243_613500</v>
      </c>
      <c r="Q131" s="9" t="str">
        <f>IF(P131="","",VLOOKUP(P131,현금영수증!$A$1:$B$332,2,0))</f>
        <v>2021-10-30 09:12:44</v>
      </c>
      <c r="R131" t="s">
        <v>371</v>
      </c>
      <c r="S131">
        <v>31489102482407</v>
      </c>
      <c r="T131">
        <v>86</v>
      </c>
      <c r="U131" s="1">
        <v>44511.877824074072</v>
      </c>
      <c r="V131">
        <v>286470</v>
      </c>
      <c r="W131" t="s">
        <v>43</v>
      </c>
      <c r="X131">
        <v>31489102482407</v>
      </c>
      <c r="Y131" t="s">
        <v>36</v>
      </c>
      <c r="Z131" t="s">
        <v>180</v>
      </c>
      <c r="AA131" t="s">
        <v>371</v>
      </c>
      <c r="AB131" t="s">
        <v>330</v>
      </c>
      <c r="AC131" t="s">
        <v>331</v>
      </c>
      <c r="AD131">
        <v>31489102482407</v>
      </c>
    </row>
    <row r="132" spans="1:30" x14ac:dyDescent="0.2">
      <c r="A132">
        <v>458</v>
      </c>
      <c r="B132">
        <v>459</v>
      </c>
      <c r="C132" s="1">
        <v>44484.567083333335</v>
      </c>
      <c r="D132" s="4">
        <v>613500</v>
      </c>
      <c r="E132" s="4">
        <v>0</v>
      </c>
      <c r="F132" s="4">
        <v>613500</v>
      </c>
      <c r="G132">
        <v>56127587</v>
      </c>
      <c r="H132" t="s">
        <v>316</v>
      </c>
      <c r="I132">
        <v>31489102482407</v>
      </c>
      <c r="J132" t="s">
        <v>43</v>
      </c>
      <c r="K132" t="s">
        <v>31</v>
      </c>
      <c r="L132">
        <v>0</v>
      </c>
      <c r="N132" s="11" t="s">
        <v>509</v>
      </c>
      <c r="O132" s="9" t="str">
        <f t="shared" si="4"/>
        <v>이래희</v>
      </c>
      <c r="P132" s="9" t="str">
        <f t="shared" si="5"/>
        <v>368-04-00243_613500</v>
      </c>
      <c r="Q132" s="9" t="str">
        <f>IF(P132="","",VLOOKUP(P132,현금영수증!$A$1:$B$332,2,0))</f>
        <v>2021-10-30 09:12:44</v>
      </c>
      <c r="R132" t="s">
        <v>371</v>
      </c>
      <c r="S132">
        <v>31489102482407</v>
      </c>
      <c r="T132">
        <v>86</v>
      </c>
      <c r="U132" s="1">
        <v>44511.877824074072</v>
      </c>
      <c r="V132">
        <v>286470</v>
      </c>
      <c r="W132" t="s">
        <v>43</v>
      </c>
      <c r="X132">
        <v>31489102482407</v>
      </c>
      <c r="Y132" t="s">
        <v>36</v>
      </c>
      <c r="Z132" t="s">
        <v>180</v>
      </c>
      <c r="AA132" t="s">
        <v>371</v>
      </c>
      <c r="AB132" t="s">
        <v>330</v>
      </c>
      <c r="AC132" t="s">
        <v>331</v>
      </c>
      <c r="AD132">
        <v>31489102482407</v>
      </c>
    </row>
    <row r="133" spans="1:30" x14ac:dyDescent="0.2">
      <c r="A133">
        <v>531</v>
      </c>
      <c r="B133">
        <v>532</v>
      </c>
      <c r="C133" s="1">
        <v>44464.831666666665</v>
      </c>
      <c r="D133" s="4">
        <v>89620</v>
      </c>
      <c r="E133" s="4">
        <v>0</v>
      </c>
      <c r="F133" s="4">
        <v>89620</v>
      </c>
      <c r="G133">
        <v>60780433</v>
      </c>
      <c r="H133" t="s">
        <v>316</v>
      </c>
      <c r="I133">
        <v>31489102482407</v>
      </c>
      <c r="J133" t="s">
        <v>43</v>
      </c>
      <c r="K133" t="s">
        <v>31</v>
      </c>
      <c r="L133">
        <v>0</v>
      </c>
      <c r="N133" s="11" t="s">
        <v>509</v>
      </c>
      <c r="O133" s="9" t="str">
        <f t="shared" si="4"/>
        <v>이래희</v>
      </c>
      <c r="P133" s="9" t="str">
        <f t="shared" si="5"/>
        <v>368-04-00243_89620</v>
      </c>
      <c r="Q133" s="9" t="str">
        <f>IF(P133="","",VLOOKUP(P133,현금영수증!$A$1:$B$332,2,0))</f>
        <v>2021-10-03 14:01:39</v>
      </c>
      <c r="R133" t="s">
        <v>371</v>
      </c>
      <c r="S133">
        <v>31489102482407</v>
      </c>
      <c r="T133">
        <v>86</v>
      </c>
      <c r="U133" s="1">
        <v>44511.877824074072</v>
      </c>
      <c r="V133">
        <v>286470</v>
      </c>
      <c r="W133" t="s">
        <v>43</v>
      </c>
      <c r="X133">
        <v>31489102482407</v>
      </c>
      <c r="Y133" t="s">
        <v>36</v>
      </c>
      <c r="Z133" t="s">
        <v>180</v>
      </c>
      <c r="AA133" t="s">
        <v>371</v>
      </c>
      <c r="AB133" t="s">
        <v>330</v>
      </c>
      <c r="AC133" t="s">
        <v>331</v>
      </c>
      <c r="AD133">
        <v>31489102482407</v>
      </c>
    </row>
    <row r="134" spans="1:30" x14ac:dyDescent="0.2">
      <c r="A134">
        <v>179</v>
      </c>
      <c r="B134">
        <v>180</v>
      </c>
      <c r="C134" s="1">
        <v>44508.623900462961</v>
      </c>
      <c r="D134" s="4">
        <v>130350</v>
      </c>
      <c r="E134" s="4">
        <v>0</v>
      </c>
      <c r="F134" s="4">
        <v>130350</v>
      </c>
      <c r="G134">
        <v>103939632</v>
      </c>
      <c r="H134" t="s">
        <v>216</v>
      </c>
      <c r="I134">
        <v>59600204109183</v>
      </c>
      <c r="J134" t="s">
        <v>30</v>
      </c>
      <c r="K134" t="s">
        <v>31</v>
      </c>
      <c r="L134">
        <v>0</v>
      </c>
      <c r="N134" s="11" t="s">
        <v>499</v>
      </c>
      <c r="O134" s="9" t="str">
        <f t="shared" si="4"/>
        <v>김지희</v>
      </c>
      <c r="P134" s="9" t="str">
        <f t="shared" si="5"/>
        <v>457-16-00207_130350</v>
      </c>
      <c r="Q134" s="9" t="str">
        <f>IF(P134="","",VLOOKUP(P134,현금영수증!$A$1:$B$332,2,0))</f>
        <v>2021-11-18 18:00:28</v>
      </c>
      <c r="R134" t="s">
        <v>77</v>
      </c>
      <c r="S134">
        <v>59600204109183</v>
      </c>
      <c r="T134">
        <v>123</v>
      </c>
      <c r="U134" s="1">
        <v>44508.623900462961</v>
      </c>
      <c r="V134">
        <v>130350</v>
      </c>
      <c r="W134" t="s">
        <v>30</v>
      </c>
      <c r="X134">
        <v>59600204109183</v>
      </c>
      <c r="Y134" t="s">
        <v>36</v>
      </c>
      <c r="Z134" t="s">
        <v>216</v>
      </c>
      <c r="AA134" t="s">
        <v>77</v>
      </c>
      <c r="AB134" t="s">
        <v>330</v>
      </c>
      <c r="AC134" t="s">
        <v>331</v>
      </c>
      <c r="AD134">
        <v>59600204109183</v>
      </c>
    </row>
    <row r="135" spans="1:30" x14ac:dyDescent="0.2">
      <c r="A135">
        <v>209</v>
      </c>
      <c r="B135">
        <v>210</v>
      </c>
      <c r="C135" s="1">
        <v>44505.953379629631</v>
      </c>
      <c r="D135" s="4">
        <v>93750</v>
      </c>
      <c r="E135" s="4">
        <v>0</v>
      </c>
      <c r="F135" s="4">
        <v>93750</v>
      </c>
      <c r="G135">
        <v>106230843</v>
      </c>
      <c r="H135" t="s">
        <v>239</v>
      </c>
      <c r="I135">
        <v>59600204109183</v>
      </c>
      <c r="J135" t="s">
        <v>30</v>
      </c>
      <c r="K135" t="s">
        <v>31</v>
      </c>
      <c r="L135">
        <v>0</v>
      </c>
      <c r="N135" s="11" t="s">
        <v>499</v>
      </c>
      <c r="O135" s="9" t="str">
        <f t="shared" si="4"/>
        <v>김지희</v>
      </c>
      <c r="P135" s="9" t="str">
        <f t="shared" si="5"/>
        <v>457-16-00207_93750</v>
      </c>
      <c r="Q135" s="9" t="str">
        <f>IF(P135="","",VLOOKUP(P135,현금영수증!$A$1:$B$332,2,0))</f>
        <v>2021-11-18 18:00:37</v>
      </c>
      <c r="R135" t="s">
        <v>77</v>
      </c>
      <c r="S135">
        <v>59600204109183</v>
      </c>
      <c r="T135">
        <v>123</v>
      </c>
      <c r="U135" s="1">
        <v>44508.623900462961</v>
      </c>
      <c r="V135">
        <v>130350</v>
      </c>
      <c r="W135" t="s">
        <v>30</v>
      </c>
      <c r="X135">
        <v>59600204109183</v>
      </c>
      <c r="Y135" t="s">
        <v>36</v>
      </c>
      <c r="Z135" t="s">
        <v>216</v>
      </c>
      <c r="AA135" t="s">
        <v>77</v>
      </c>
      <c r="AB135" t="s">
        <v>330</v>
      </c>
      <c r="AC135" t="s">
        <v>331</v>
      </c>
      <c r="AD135">
        <v>59600204109183</v>
      </c>
    </row>
    <row r="136" spans="1:30" x14ac:dyDescent="0.2">
      <c r="A136">
        <v>217</v>
      </c>
      <c r="B136">
        <v>218</v>
      </c>
      <c r="C136" s="1">
        <v>44505.586319444446</v>
      </c>
      <c r="D136" s="4">
        <v>100350</v>
      </c>
      <c r="E136" s="4">
        <v>0</v>
      </c>
      <c r="F136" s="4">
        <v>100350</v>
      </c>
      <c r="G136">
        <v>107512883</v>
      </c>
      <c r="H136" t="s">
        <v>245</v>
      </c>
      <c r="I136">
        <v>59600204109183</v>
      </c>
      <c r="J136" t="s">
        <v>30</v>
      </c>
      <c r="K136" t="s">
        <v>31</v>
      </c>
      <c r="L136">
        <v>0</v>
      </c>
      <c r="N136" s="11" t="s">
        <v>499</v>
      </c>
      <c r="O136" s="9" t="str">
        <f t="shared" si="4"/>
        <v>김지희</v>
      </c>
      <c r="P136" s="9" t="str">
        <f t="shared" si="5"/>
        <v>457-16-00207_100350</v>
      </c>
      <c r="Q136" s="9" t="str">
        <f>IF(P136="","",VLOOKUP(P136,현금영수증!$A$1:$B$332,2,0))</f>
        <v>2021-11-18 18:01:00</v>
      </c>
      <c r="R136" t="s">
        <v>77</v>
      </c>
      <c r="S136">
        <v>59600204109183</v>
      </c>
      <c r="T136">
        <v>123</v>
      </c>
      <c r="U136" s="1">
        <v>44508.623900462961</v>
      </c>
      <c r="V136">
        <v>130350</v>
      </c>
      <c r="W136" t="s">
        <v>30</v>
      </c>
      <c r="X136">
        <v>59600204109183</v>
      </c>
      <c r="Y136" t="s">
        <v>36</v>
      </c>
      <c r="Z136" t="s">
        <v>216</v>
      </c>
      <c r="AA136" t="s">
        <v>77</v>
      </c>
      <c r="AB136" t="s">
        <v>330</v>
      </c>
      <c r="AC136" t="s">
        <v>331</v>
      </c>
      <c r="AD136">
        <v>59600204109183</v>
      </c>
    </row>
    <row r="137" spans="1:30" x14ac:dyDescent="0.2">
      <c r="A137">
        <v>218</v>
      </c>
      <c r="B137">
        <v>219</v>
      </c>
      <c r="C137" s="1">
        <v>44505.581018518518</v>
      </c>
      <c r="D137" s="4">
        <v>154800</v>
      </c>
      <c r="E137" s="4">
        <v>0</v>
      </c>
      <c r="F137" s="4">
        <v>154800</v>
      </c>
      <c r="G137">
        <v>107613233</v>
      </c>
      <c r="H137" t="s">
        <v>246</v>
      </c>
      <c r="I137">
        <v>508101336070</v>
      </c>
      <c r="J137" t="s">
        <v>400</v>
      </c>
      <c r="K137" t="s">
        <v>31</v>
      </c>
      <c r="L137">
        <v>0</v>
      </c>
      <c r="N137" s="11" t="s">
        <v>499</v>
      </c>
      <c r="O137" s="9" t="str">
        <f t="shared" si="4"/>
        <v>김지희</v>
      </c>
      <c r="P137" s="9" t="str">
        <f t="shared" si="5"/>
        <v>457-16-00207_154800</v>
      </c>
      <c r="Q137" s="9" t="str">
        <f>IF(P137="","",VLOOKUP(P137,현금영수증!$A$1:$B$332,2,0))</f>
        <v>2021-11-18 18:00:31</v>
      </c>
      <c r="R137" t="s">
        <v>77</v>
      </c>
      <c r="S137">
        <v>508101336070</v>
      </c>
      <c r="T137">
        <v>156</v>
      </c>
      <c r="U137" s="1">
        <v>44505.581018518518</v>
      </c>
      <c r="V137">
        <v>154800</v>
      </c>
      <c r="W137" t="s">
        <v>400</v>
      </c>
      <c r="X137">
        <v>508101336070</v>
      </c>
      <c r="Y137" t="s">
        <v>36</v>
      </c>
      <c r="Z137" t="s">
        <v>246</v>
      </c>
      <c r="AA137" t="s">
        <v>77</v>
      </c>
      <c r="AB137" t="s">
        <v>330</v>
      </c>
      <c r="AC137" t="s">
        <v>331</v>
      </c>
      <c r="AD137">
        <v>508101336070</v>
      </c>
    </row>
    <row r="138" spans="1:30" x14ac:dyDescent="0.2">
      <c r="A138">
        <v>229</v>
      </c>
      <c r="B138">
        <v>230</v>
      </c>
      <c r="C138" s="1">
        <v>44504.803090277775</v>
      </c>
      <c r="D138" s="4">
        <v>90750</v>
      </c>
      <c r="E138" s="4">
        <v>0</v>
      </c>
      <c r="F138" s="4">
        <v>90750</v>
      </c>
      <c r="G138">
        <v>105951215</v>
      </c>
      <c r="H138" t="s">
        <v>255</v>
      </c>
      <c r="I138">
        <v>59600204109183</v>
      </c>
      <c r="J138" t="s">
        <v>30</v>
      </c>
      <c r="K138" t="s">
        <v>31</v>
      </c>
      <c r="L138">
        <v>0</v>
      </c>
      <c r="N138" s="11" t="s">
        <v>499</v>
      </c>
      <c r="O138" s="9" t="str">
        <f t="shared" si="4"/>
        <v>김지희</v>
      </c>
      <c r="P138" s="9" t="str">
        <f t="shared" si="5"/>
        <v>457-16-00207_90750</v>
      </c>
      <c r="Q138" s="9" t="str">
        <f>IF(P138="","",VLOOKUP(P138,현금영수증!$A$1:$B$332,2,0))</f>
        <v>2021-11-18 18:00:32</v>
      </c>
      <c r="R138" t="s">
        <v>77</v>
      </c>
      <c r="S138">
        <v>59600204109183</v>
      </c>
      <c r="T138">
        <v>123</v>
      </c>
      <c r="U138" s="1">
        <v>44508.623900462961</v>
      </c>
      <c r="V138">
        <v>130350</v>
      </c>
      <c r="W138" t="s">
        <v>30</v>
      </c>
      <c r="X138">
        <v>59600204109183</v>
      </c>
      <c r="Y138" t="s">
        <v>36</v>
      </c>
      <c r="Z138" t="s">
        <v>216</v>
      </c>
      <c r="AA138" t="s">
        <v>77</v>
      </c>
      <c r="AB138" t="s">
        <v>330</v>
      </c>
      <c r="AC138" t="s">
        <v>331</v>
      </c>
      <c r="AD138">
        <v>59600204109183</v>
      </c>
    </row>
    <row r="139" spans="1:30" x14ac:dyDescent="0.2">
      <c r="A139">
        <v>236</v>
      </c>
      <c r="B139">
        <v>237</v>
      </c>
      <c r="C139" s="1">
        <v>44504.414097222223</v>
      </c>
      <c r="D139" s="4">
        <v>0</v>
      </c>
      <c r="E139" s="4">
        <v>213870</v>
      </c>
      <c r="F139" s="4">
        <v>-213870</v>
      </c>
      <c r="G139">
        <v>105173846</v>
      </c>
      <c r="H139" t="s">
        <v>77</v>
      </c>
      <c r="J139" t="s">
        <v>30</v>
      </c>
      <c r="K139" t="s">
        <v>26</v>
      </c>
      <c r="L139">
        <v>0</v>
      </c>
      <c r="N139" s="11" t="s">
        <v>499</v>
      </c>
      <c r="O139" s="9" t="str">
        <f t="shared" si="4"/>
        <v>김지희</v>
      </c>
      <c r="P139" s="9" t="str">
        <f t="shared" si="5"/>
        <v/>
      </c>
      <c r="Q139" s="9" t="str">
        <f>IF(P139="","",VLOOKUP(P139,현금영수증!$A$1:$B$332,2,0))</f>
        <v/>
      </c>
      <c r="R139" t="s">
        <v>77</v>
      </c>
      <c r="S139" t="s">
        <v>28</v>
      </c>
      <c r="AC139" t="s">
        <v>331</v>
      </c>
    </row>
    <row r="140" spans="1:30" x14ac:dyDescent="0.2">
      <c r="A140">
        <v>240</v>
      </c>
      <c r="B140">
        <v>241</v>
      </c>
      <c r="C140" s="1">
        <v>44503.568993055553</v>
      </c>
      <c r="D140" s="4">
        <v>156750</v>
      </c>
      <c r="E140" s="4">
        <v>0</v>
      </c>
      <c r="F140" s="4">
        <v>156750</v>
      </c>
      <c r="G140">
        <v>105688936</v>
      </c>
      <c r="H140" t="s">
        <v>262</v>
      </c>
      <c r="I140">
        <v>59600204109183</v>
      </c>
      <c r="J140" t="s">
        <v>30</v>
      </c>
      <c r="K140" t="s">
        <v>31</v>
      </c>
      <c r="L140">
        <v>0</v>
      </c>
      <c r="N140" s="11" t="s">
        <v>499</v>
      </c>
      <c r="O140" s="9" t="str">
        <f t="shared" si="4"/>
        <v>김지희</v>
      </c>
      <c r="P140" s="9" t="str">
        <f t="shared" si="5"/>
        <v>457-16-00207_156750</v>
      </c>
      <c r="Q140" s="9" t="str">
        <f>IF(P140="","",VLOOKUP(P140,현금영수증!$A$1:$B$332,2,0))</f>
        <v>2021-11-18 18:00:34</v>
      </c>
      <c r="R140" t="s">
        <v>77</v>
      </c>
      <c r="S140">
        <v>59600204109183</v>
      </c>
      <c r="T140">
        <v>123</v>
      </c>
      <c r="U140" s="1">
        <v>44508.623900462961</v>
      </c>
      <c r="V140">
        <v>130350</v>
      </c>
      <c r="W140" t="s">
        <v>30</v>
      </c>
      <c r="X140">
        <v>59600204109183</v>
      </c>
      <c r="Y140" t="s">
        <v>36</v>
      </c>
      <c r="Z140" t="s">
        <v>216</v>
      </c>
      <c r="AA140" t="s">
        <v>77</v>
      </c>
      <c r="AB140" t="s">
        <v>330</v>
      </c>
      <c r="AC140" t="s">
        <v>331</v>
      </c>
      <c r="AD140">
        <v>59600204109183</v>
      </c>
    </row>
    <row r="141" spans="1:30" x14ac:dyDescent="0.2">
      <c r="A141">
        <v>251</v>
      </c>
      <c r="B141">
        <v>252</v>
      </c>
      <c r="C141" s="1">
        <v>44502.955671296295</v>
      </c>
      <c r="D141" s="4">
        <v>93750</v>
      </c>
      <c r="E141" s="4">
        <v>0</v>
      </c>
      <c r="F141" s="4">
        <v>93750</v>
      </c>
      <c r="G141">
        <v>105999741</v>
      </c>
      <c r="H141" t="s">
        <v>272</v>
      </c>
      <c r="I141">
        <v>59600204109183</v>
      </c>
      <c r="J141" t="s">
        <v>30</v>
      </c>
      <c r="K141" t="s">
        <v>31</v>
      </c>
      <c r="L141">
        <v>0</v>
      </c>
      <c r="N141" s="11" t="s">
        <v>499</v>
      </c>
      <c r="O141" s="9" t="str">
        <f t="shared" si="4"/>
        <v>김지희</v>
      </c>
      <c r="P141" s="9" t="str">
        <f t="shared" si="5"/>
        <v>457-16-00207_93750</v>
      </c>
      <c r="Q141" s="9" t="str">
        <f>IF(P141="","",VLOOKUP(P141,현금영수증!$A$1:$B$332,2,0))</f>
        <v>2021-11-18 18:00:37</v>
      </c>
      <c r="R141" t="s">
        <v>77</v>
      </c>
      <c r="S141">
        <v>59600204109183</v>
      </c>
      <c r="T141">
        <v>123</v>
      </c>
      <c r="U141" s="1">
        <v>44508.623900462961</v>
      </c>
      <c r="V141">
        <v>130350</v>
      </c>
      <c r="W141" t="s">
        <v>30</v>
      </c>
      <c r="X141">
        <v>59600204109183</v>
      </c>
      <c r="Y141" t="s">
        <v>36</v>
      </c>
      <c r="Z141" t="s">
        <v>216</v>
      </c>
      <c r="AA141" t="s">
        <v>77</v>
      </c>
      <c r="AB141" t="s">
        <v>330</v>
      </c>
      <c r="AC141" t="s">
        <v>331</v>
      </c>
      <c r="AD141">
        <v>59600204109183</v>
      </c>
    </row>
    <row r="142" spans="1:30" x14ac:dyDescent="0.2">
      <c r="A142">
        <v>252</v>
      </c>
      <c r="B142">
        <v>253</v>
      </c>
      <c r="C142" s="1">
        <v>44502.948263888888</v>
      </c>
      <c r="D142" s="4">
        <v>73950</v>
      </c>
      <c r="E142" s="4">
        <v>0</v>
      </c>
      <c r="F142" s="4">
        <v>73950</v>
      </c>
      <c r="G142">
        <v>106093491</v>
      </c>
      <c r="H142" t="s">
        <v>273</v>
      </c>
      <c r="I142">
        <v>59600204109183</v>
      </c>
      <c r="J142" t="s">
        <v>30</v>
      </c>
      <c r="K142" t="s">
        <v>31</v>
      </c>
      <c r="L142">
        <v>0</v>
      </c>
      <c r="N142" s="11" t="s">
        <v>499</v>
      </c>
      <c r="O142" s="9" t="str">
        <f t="shared" si="4"/>
        <v>김지희</v>
      </c>
      <c r="P142" s="9" t="str">
        <f t="shared" si="5"/>
        <v>457-16-00207_73950</v>
      </c>
      <c r="Q142" s="9" t="str">
        <f>IF(P142="","",VLOOKUP(P142,현금영수증!$A$1:$B$332,2,0))</f>
        <v>2021-11-18 18:00:36</v>
      </c>
      <c r="R142" t="s">
        <v>77</v>
      </c>
      <c r="S142">
        <v>59600204109183</v>
      </c>
      <c r="T142">
        <v>123</v>
      </c>
      <c r="U142" s="1">
        <v>44508.623900462961</v>
      </c>
      <c r="V142">
        <v>130350</v>
      </c>
      <c r="W142" t="s">
        <v>30</v>
      </c>
      <c r="X142">
        <v>59600204109183</v>
      </c>
      <c r="Y142" t="s">
        <v>36</v>
      </c>
      <c r="Z142" t="s">
        <v>216</v>
      </c>
      <c r="AA142" t="s">
        <v>77</v>
      </c>
      <c r="AB142" t="s">
        <v>330</v>
      </c>
      <c r="AC142" t="s">
        <v>331</v>
      </c>
      <c r="AD142">
        <v>59600204109183</v>
      </c>
    </row>
    <row r="143" spans="1:30" x14ac:dyDescent="0.2">
      <c r="A143">
        <v>253</v>
      </c>
      <c r="B143">
        <v>254</v>
      </c>
      <c r="C143" s="1">
        <v>44502.829351851855</v>
      </c>
      <c r="D143" s="4">
        <v>150150</v>
      </c>
      <c r="E143" s="4">
        <v>0</v>
      </c>
      <c r="F143" s="4">
        <v>150150</v>
      </c>
      <c r="G143">
        <v>106167441</v>
      </c>
      <c r="H143" t="s">
        <v>274</v>
      </c>
      <c r="I143">
        <v>59600204109183</v>
      </c>
      <c r="J143" t="s">
        <v>30</v>
      </c>
      <c r="K143" t="s">
        <v>31</v>
      </c>
      <c r="L143">
        <v>0</v>
      </c>
      <c r="N143" s="11" t="s">
        <v>499</v>
      </c>
      <c r="O143" s="9" t="str">
        <f t="shared" si="4"/>
        <v>김지희</v>
      </c>
      <c r="P143" s="9" t="str">
        <f t="shared" si="5"/>
        <v>457-16-00207_150150</v>
      </c>
      <c r="Q143" s="9" t="str">
        <f>IF(P143="","",VLOOKUP(P143,현금영수증!$A$1:$B$332,2,0))</f>
        <v>2021-11-18 18:00:37</v>
      </c>
      <c r="R143" t="s">
        <v>77</v>
      </c>
      <c r="S143">
        <v>59600204109183</v>
      </c>
      <c r="T143">
        <v>123</v>
      </c>
      <c r="U143" s="1">
        <v>44508.623900462961</v>
      </c>
      <c r="V143">
        <v>130350</v>
      </c>
      <c r="W143" t="s">
        <v>30</v>
      </c>
      <c r="X143">
        <v>59600204109183</v>
      </c>
      <c r="Y143" t="s">
        <v>36</v>
      </c>
      <c r="Z143" t="s">
        <v>216</v>
      </c>
      <c r="AA143" t="s">
        <v>77</v>
      </c>
      <c r="AB143" t="s">
        <v>330</v>
      </c>
      <c r="AC143" t="s">
        <v>331</v>
      </c>
      <c r="AD143">
        <v>59600204109183</v>
      </c>
    </row>
    <row r="144" spans="1:30" x14ac:dyDescent="0.2">
      <c r="A144">
        <v>254</v>
      </c>
      <c r="B144">
        <v>255</v>
      </c>
      <c r="C144" s="1">
        <v>44502.823240740741</v>
      </c>
      <c r="D144" s="4">
        <v>93750</v>
      </c>
      <c r="E144" s="4">
        <v>0</v>
      </c>
      <c r="F144" s="4">
        <v>93750</v>
      </c>
      <c r="G144">
        <v>106317591</v>
      </c>
      <c r="H144" t="s">
        <v>275</v>
      </c>
      <c r="I144">
        <v>59600204109183</v>
      </c>
      <c r="J144" t="s">
        <v>30</v>
      </c>
      <c r="K144" t="s">
        <v>31</v>
      </c>
      <c r="L144">
        <v>0</v>
      </c>
      <c r="N144" s="11" t="s">
        <v>499</v>
      </c>
      <c r="O144" s="9" t="str">
        <f t="shared" si="4"/>
        <v>김지희</v>
      </c>
      <c r="P144" s="9" t="str">
        <f t="shared" si="5"/>
        <v>457-16-00207_93750</v>
      </c>
      <c r="Q144" s="9" t="str">
        <f>IF(P144="","",VLOOKUP(P144,현금영수증!$A$1:$B$332,2,0))</f>
        <v>2021-11-18 18:00:37</v>
      </c>
      <c r="R144" t="s">
        <v>77</v>
      </c>
      <c r="S144">
        <v>59600204109183</v>
      </c>
      <c r="T144">
        <v>123</v>
      </c>
      <c r="U144" s="1">
        <v>44508.623900462961</v>
      </c>
      <c r="V144">
        <v>130350</v>
      </c>
      <c r="W144" t="s">
        <v>30</v>
      </c>
      <c r="X144">
        <v>59600204109183</v>
      </c>
      <c r="Y144" t="s">
        <v>36</v>
      </c>
      <c r="Z144" t="s">
        <v>216</v>
      </c>
      <c r="AA144" t="s">
        <v>77</v>
      </c>
      <c r="AB144" t="s">
        <v>330</v>
      </c>
      <c r="AC144" t="s">
        <v>331</v>
      </c>
      <c r="AD144">
        <v>59600204109183</v>
      </c>
    </row>
    <row r="145" spans="1:30" x14ac:dyDescent="0.2">
      <c r="A145">
        <v>264</v>
      </c>
      <c r="B145">
        <v>265</v>
      </c>
      <c r="C145" s="1">
        <v>44502.647928240738</v>
      </c>
      <c r="D145" s="4">
        <v>200670</v>
      </c>
      <c r="E145" s="4">
        <v>0</v>
      </c>
      <c r="F145" s="4">
        <v>200670</v>
      </c>
      <c r="G145">
        <v>114597411</v>
      </c>
      <c r="H145" t="s">
        <v>282</v>
      </c>
      <c r="I145">
        <v>59600204109183</v>
      </c>
      <c r="J145" t="s">
        <v>30</v>
      </c>
      <c r="K145" t="s">
        <v>31</v>
      </c>
      <c r="L145">
        <v>0</v>
      </c>
      <c r="N145" s="11" t="s">
        <v>499</v>
      </c>
      <c r="O145" s="9" t="str">
        <f t="shared" si="4"/>
        <v>김지희</v>
      </c>
      <c r="P145" s="9" t="str">
        <f t="shared" si="5"/>
        <v>457-16-00207_200670</v>
      </c>
      <c r="Q145" s="9" t="str">
        <f>IF(P145="","",VLOOKUP(P145,현금영수증!$A$1:$B$332,2,0))</f>
        <v>2021-11-18 18:00:37</v>
      </c>
      <c r="R145" t="s">
        <v>77</v>
      </c>
      <c r="S145">
        <v>59600204109183</v>
      </c>
      <c r="T145">
        <v>123</v>
      </c>
      <c r="U145" s="1">
        <v>44508.623900462961</v>
      </c>
      <c r="V145">
        <v>130350</v>
      </c>
      <c r="W145" t="s">
        <v>30</v>
      </c>
      <c r="X145">
        <v>59600204109183</v>
      </c>
      <c r="Y145" t="s">
        <v>36</v>
      </c>
      <c r="Z145" t="s">
        <v>216</v>
      </c>
      <c r="AA145" t="s">
        <v>77</v>
      </c>
      <c r="AB145" t="s">
        <v>330</v>
      </c>
      <c r="AC145" t="s">
        <v>331</v>
      </c>
      <c r="AD145">
        <v>59600204109183</v>
      </c>
    </row>
    <row r="146" spans="1:30" x14ac:dyDescent="0.2">
      <c r="A146">
        <v>294</v>
      </c>
      <c r="B146">
        <v>295</v>
      </c>
      <c r="C146" s="1">
        <v>44500.484432870369</v>
      </c>
      <c r="D146" s="4">
        <v>232350</v>
      </c>
      <c r="E146" s="4">
        <v>0</v>
      </c>
      <c r="F146" s="4">
        <v>232350</v>
      </c>
      <c r="G146">
        <v>9895664</v>
      </c>
      <c r="H146" t="s">
        <v>282</v>
      </c>
      <c r="I146">
        <v>59600204109183</v>
      </c>
      <c r="J146" t="s">
        <v>30</v>
      </c>
      <c r="K146" t="s">
        <v>31</v>
      </c>
      <c r="L146">
        <v>0</v>
      </c>
      <c r="N146" s="11" t="s">
        <v>499</v>
      </c>
      <c r="O146" s="9" t="str">
        <f t="shared" si="4"/>
        <v>김지희</v>
      </c>
      <c r="P146" s="9" t="str">
        <f t="shared" si="5"/>
        <v>457-16-00207_232350</v>
      </c>
      <c r="Q146" s="9" t="str">
        <f>IF(P146="","",VLOOKUP(P146,현금영수증!$A$1:$B$332,2,0))</f>
        <v>2021-11-18 18:00:41</v>
      </c>
      <c r="R146" t="s">
        <v>77</v>
      </c>
      <c r="S146">
        <v>59600204109183</v>
      </c>
      <c r="T146">
        <v>123</v>
      </c>
      <c r="U146" s="1">
        <v>44508.623900462961</v>
      </c>
      <c r="V146">
        <v>130350</v>
      </c>
      <c r="W146" t="s">
        <v>30</v>
      </c>
      <c r="X146">
        <v>59600204109183</v>
      </c>
      <c r="Y146" t="s">
        <v>36</v>
      </c>
      <c r="Z146" t="s">
        <v>216</v>
      </c>
      <c r="AA146" t="s">
        <v>77</v>
      </c>
      <c r="AB146" t="s">
        <v>330</v>
      </c>
      <c r="AC146" t="s">
        <v>331</v>
      </c>
      <c r="AD146">
        <v>59600204109183</v>
      </c>
    </row>
    <row r="147" spans="1:30" x14ac:dyDescent="0.2">
      <c r="A147">
        <v>301</v>
      </c>
      <c r="B147">
        <v>302</v>
      </c>
      <c r="C147" s="1">
        <v>44499.515567129631</v>
      </c>
      <c r="D147" s="4">
        <v>120780</v>
      </c>
      <c r="E147" s="4">
        <v>0</v>
      </c>
      <c r="F147" s="4">
        <v>120780</v>
      </c>
      <c r="G147">
        <v>10981714</v>
      </c>
      <c r="H147" t="s">
        <v>282</v>
      </c>
      <c r="I147">
        <v>508101336070</v>
      </c>
      <c r="J147" t="s">
        <v>400</v>
      </c>
      <c r="K147" t="s">
        <v>31</v>
      </c>
      <c r="L147">
        <v>0</v>
      </c>
      <c r="N147" s="11" t="s">
        <v>499</v>
      </c>
      <c r="O147" s="9" t="str">
        <f t="shared" si="4"/>
        <v>김지희</v>
      </c>
      <c r="P147" s="9" t="str">
        <f t="shared" si="5"/>
        <v>457-16-00207_120780</v>
      </c>
      <c r="Q147" s="9" t="str">
        <f>IF(P147="","",VLOOKUP(P147,현금영수증!$A$1:$B$332,2,0))</f>
        <v>2021-11-18 18:00:47</v>
      </c>
      <c r="R147" t="s">
        <v>77</v>
      </c>
      <c r="S147">
        <v>508101336070</v>
      </c>
      <c r="T147">
        <v>156</v>
      </c>
      <c r="U147" s="1">
        <v>44505.581018518518</v>
      </c>
      <c r="V147">
        <v>154800</v>
      </c>
      <c r="W147" t="s">
        <v>400</v>
      </c>
      <c r="X147">
        <v>508101336070</v>
      </c>
      <c r="Y147" t="s">
        <v>36</v>
      </c>
      <c r="Z147" t="s">
        <v>246</v>
      </c>
      <c r="AA147" t="s">
        <v>77</v>
      </c>
      <c r="AB147" t="s">
        <v>330</v>
      </c>
      <c r="AC147" t="s">
        <v>331</v>
      </c>
      <c r="AD147">
        <v>508101336070</v>
      </c>
    </row>
    <row r="148" spans="1:30" x14ac:dyDescent="0.2">
      <c r="A148">
        <v>309</v>
      </c>
      <c r="B148">
        <v>310</v>
      </c>
      <c r="C148" s="1">
        <v>44498.491423611114</v>
      </c>
      <c r="D148" s="4">
        <v>213870</v>
      </c>
      <c r="E148" s="4">
        <v>0</v>
      </c>
      <c r="F148" s="4">
        <v>213870</v>
      </c>
      <c r="G148">
        <v>10817334</v>
      </c>
      <c r="H148" t="s">
        <v>282</v>
      </c>
      <c r="I148">
        <v>59600204109183</v>
      </c>
      <c r="J148" t="s">
        <v>30</v>
      </c>
      <c r="K148" t="s">
        <v>31</v>
      </c>
      <c r="L148">
        <v>0</v>
      </c>
      <c r="N148" s="11" t="s">
        <v>499</v>
      </c>
      <c r="O148" s="9" t="str">
        <f t="shared" si="4"/>
        <v>김지희</v>
      </c>
      <c r="P148" s="9" t="str">
        <f t="shared" si="5"/>
        <v>457-16-00207_213870</v>
      </c>
      <c r="Q148" s="9" t="e">
        <f>IF(P148="","",VLOOKUP(P148,현금영수증!$A$1:$B$332,2,0))</f>
        <v>#N/A</v>
      </c>
      <c r="R148" t="s">
        <v>77</v>
      </c>
      <c r="S148">
        <v>59600204109183</v>
      </c>
      <c r="T148">
        <v>123</v>
      </c>
      <c r="U148" s="1">
        <v>44508.623900462961</v>
      </c>
      <c r="V148">
        <v>130350</v>
      </c>
      <c r="W148" t="s">
        <v>30</v>
      </c>
      <c r="X148">
        <v>59600204109183</v>
      </c>
      <c r="Y148" t="s">
        <v>36</v>
      </c>
      <c r="Z148" t="s">
        <v>216</v>
      </c>
      <c r="AA148" t="s">
        <v>77</v>
      </c>
      <c r="AB148" t="s">
        <v>330</v>
      </c>
      <c r="AC148" t="s">
        <v>331</v>
      </c>
      <c r="AD148">
        <v>59600204109183</v>
      </c>
    </row>
    <row r="149" spans="1:30" x14ac:dyDescent="0.2">
      <c r="A149">
        <v>332</v>
      </c>
      <c r="B149">
        <v>333</v>
      </c>
      <c r="C149" s="1">
        <v>44496.842372685183</v>
      </c>
      <c r="D149" s="4">
        <v>120780</v>
      </c>
      <c r="E149" s="4">
        <v>0</v>
      </c>
      <c r="F149" s="4">
        <v>120780</v>
      </c>
      <c r="G149">
        <v>13016139</v>
      </c>
      <c r="H149" t="s">
        <v>282</v>
      </c>
      <c r="I149">
        <v>508101336070</v>
      </c>
      <c r="J149" t="s">
        <v>400</v>
      </c>
      <c r="K149" t="s">
        <v>31</v>
      </c>
      <c r="L149">
        <v>0</v>
      </c>
      <c r="N149" s="11" t="s">
        <v>499</v>
      </c>
      <c r="O149" s="9" t="str">
        <f t="shared" si="4"/>
        <v>김지희</v>
      </c>
      <c r="P149" s="9" t="str">
        <f t="shared" si="5"/>
        <v>457-16-00207_120780</v>
      </c>
      <c r="Q149" s="9" t="str">
        <f>IF(P149="","",VLOOKUP(P149,현금영수증!$A$1:$B$332,2,0))</f>
        <v>2021-11-18 18:00:47</v>
      </c>
      <c r="R149" t="s">
        <v>77</v>
      </c>
      <c r="S149">
        <v>508101336070</v>
      </c>
      <c r="T149">
        <v>156</v>
      </c>
      <c r="U149" s="1">
        <v>44505.581018518518</v>
      </c>
      <c r="V149">
        <v>154800</v>
      </c>
      <c r="W149" t="s">
        <v>400</v>
      </c>
      <c r="X149">
        <v>508101336070</v>
      </c>
      <c r="Y149" t="s">
        <v>36</v>
      </c>
      <c r="Z149" t="s">
        <v>246</v>
      </c>
      <c r="AA149" t="s">
        <v>77</v>
      </c>
      <c r="AB149" t="s">
        <v>330</v>
      </c>
      <c r="AC149" t="s">
        <v>331</v>
      </c>
      <c r="AD149">
        <v>508101336070</v>
      </c>
    </row>
    <row r="150" spans="1:30" x14ac:dyDescent="0.2">
      <c r="A150">
        <v>334</v>
      </c>
      <c r="B150">
        <v>335</v>
      </c>
      <c r="C150" s="1">
        <v>44496.743750000001</v>
      </c>
      <c r="D150" s="4">
        <v>123780</v>
      </c>
      <c r="E150" s="4">
        <v>0</v>
      </c>
      <c r="F150" s="4">
        <v>123780</v>
      </c>
      <c r="G150">
        <v>13493919</v>
      </c>
      <c r="H150" t="s">
        <v>282</v>
      </c>
      <c r="I150">
        <v>508101336070</v>
      </c>
      <c r="J150" t="s">
        <v>400</v>
      </c>
      <c r="K150" t="s">
        <v>31</v>
      </c>
      <c r="L150">
        <v>0</v>
      </c>
      <c r="N150" s="11" t="s">
        <v>499</v>
      </c>
      <c r="O150" s="9" t="str">
        <f t="shared" si="4"/>
        <v>김지희</v>
      </c>
      <c r="P150" s="9" t="str">
        <f t="shared" si="5"/>
        <v>457-16-00207_123780</v>
      </c>
      <c r="Q150" s="9" t="str">
        <f>IF(P150="","",VLOOKUP(P150,현금영수증!$A$1:$B$332,2,0))</f>
        <v>2021-11-18 18:00:48</v>
      </c>
      <c r="R150" t="s">
        <v>77</v>
      </c>
      <c r="S150">
        <v>508101336070</v>
      </c>
      <c r="T150">
        <v>156</v>
      </c>
      <c r="U150" s="1">
        <v>44505.581018518518</v>
      </c>
      <c r="V150">
        <v>154800</v>
      </c>
      <c r="W150" t="s">
        <v>400</v>
      </c>
      <c r="X150">
        <v>508101336070</v>
      </c>
      <c r="Y150" t="s">
        <v>36</v>
      </c>
      <c r="Z150" t="s">
        <v>246</v>
      </c>
      <c r="AA150" t="s">
        <v>77</v>
      </c>
      <c r="AB150" t="s">
        <v>330</v>
      </c>
      <c r="AC150" t="s">
        <v>331</v>
      </c>
      <c r="AD150">
        <v>508101336070</v>
      </c>
    </row>
    <row r="151" spans="1:30" x14ac:dyDescent="0.2">
      <c r="A151">
        <v>366</v>
      </c>
      <c r="B151">
        <v>367</v>
      </c>
      <c r="C151" s="1">
        <v>44494.470347222225</v>
      </c>
      <c r="D151" s="4">
        <v>233670</v>
      </c>
      <c r="E151" s="4">
        <v>0</v>
      </c>
      <c r="F151" s="4">
        <v>233670</v>
      </c>
      <c r="G151">
        <v>26593481</v>
      </c>
      <c r="H151" t="s">
        <v>282</v>
      </c>
      <c r="I151">
        <v>59600204109183</v>
      </c>
      <c r="J151" t="s">
        <v>30</v>
      </c>
      <c r="K151" t="s">
        <v>31</v>
      </c>
      <c r="L151">
        <v>0</v>
      </c>
      <c r="N151" s="11" t="s">
        <v>499</v>
      </c>
      <c r="O151" s="9" t="str">
        <f t="shared" si="4"/>
        <v>김지희</v>
      </c>
      <c r="P151" s="9" t="str">
        <f t="shared" si="5"/>
        <v>457-16-00207_233670</v>
      </c>
      <c r="Q151" s="9" t="str">
        <f>IF(P151="","",VLOOKUP(P151,현금영수증!$A$1:$B$332,2,0))</f>
        <v>2021-11-18 18:01:19</v>
      </c>
      <c r="R151" t="s">
        <v>77</v>
      </c>
      <c r="S151">
        <v>59600204109183</v>
      </c>
      <c r="T151">
        <v>123</v>
      </c>
      <c r="U151" s="1">
        <v>44508.623900462961</v>
      </c>
      <c r="V151">
        <v>130350</v>
      </c>
      <c r="W151" t="s">
        <v>30</v>
      </c>
      <c r="X151">
        <v>59600204109183</v>
      </c>
      <c r="Y151" t="s">
        <v>36</v>
      </c>
      <c r="Z151" t="s">
        <v>216</v>
      </c>
      <c r="AA151" t="s">
        <v>77</v>
      </c>
      <c r="AB151" t="s">
        <v>330</v>
      </c>
      <c r="AC151" t="s">
        <v>331</v>
      </c>
      <c r="AD151">
        <v>59600204109183</v>
      </c>
    </row>
    <row r="152" spans="1:30" x14ac:dyDescent="0.2">
      <c r="A152">
        <v>374</v>
      </c>
      <c r="B152">
        <v>375</v>
      </c>
      <c r="C152" s="1">
        <v>44493.527083333334</v>
      </c>
      <c r="D152" s="4">
        <v>100350</v>
      </c>
      <c r="E152" s="4">
        <v>0</v>
      </c>
      <c r="F152" s="4">
        <v>100350</v>
      </c>
      <c r="G152">
        <v>36285243</v>
      </c>
      <c r="H152" t="s">
        <v>282</v>
      </c>
      <c r="I152">
        <v>59600204109183</v>
      </c>
      <c r="J152" t="s">
        <v>30</v>
      </c>
      <c r="K152" t="s">
        <v>31</v>
      </c>
      <c r="L152">
        <v>0</v>
      </c>
      <c r="N152" s="11" t="s">
        <v>499</v>
      </c>
      <c r="O152" s="9" t="str">
        <f t="shared" si="4"/>
        <v>김지희</v>
      </c>
      <c r="P152" s="9" t="str">
        <f t="shared" si="5"/>
        <v>457-16-00207_100350</v>
      </c>
      <c r="Q152" s="9" t="str">
        <f>IF(P152="","",VLOOKUP(P152,현금영수증!$A$1:$B$332,2,0))</f>
        <v>2021-11-18 18:01:00</v>
      </c>
      <c r="R152" t="s">
        <v>77</v>
      </c>
      <c r="S152">
        <v>59600204109183</v>
      </c>
      <c r="T152">
        <v>123</v>
      </c>
      <c r="U152" s="1">
        <v>44508.623900462961</v>
      </c>
      <c r="V152">
        <v>130350</v>
      </c>
      <c r="W152" t="s">
        <v>30</v>
      </c>
      <c r="X152">
        <v>59600204109183</v>
      </c>
      <c r="Y152" t="s">
        <v>36</v>
      </c>
      <c r="Z152" t="s">
        <v>216</v>
      </c>
      <c r="AA152" t="s">
        <v>77</v>
      </c>
      <c r="AB152" t="s">
        <v>330</v>
      </c>
      <c r="AC152" t="s">
        <v>331</v>
      </c>
      <c r="AD152">
        <v>59600204109183</v>
      </c>
    </row>
    <row r="153" spans="1:30" x14ac:dyDescent="0.2">
      <c r="A153">
        <v>385</v>
      </c>
      <c r="B153">
        <v>386</v>
      </c>
      <c r="C153" s="1">
        <v>44491.664675925924</v>
      </c>
      <c r="D153" s="4">
        <v>198800</v>
      </c>
      <c r="E153" s="4">
        <v>0</v>
      </c>
      <c r="F153" s="4">
        <v>198800</v>
      </c>
      <c r="G153">
        <v>38587003</v>
      </c>
      <c r="H153" t="s">
        <v>282</v>
      </c>
      <c r="I153">
        <v>59600204109183</v>
      </c>
      <c r="J153" t="s">
        <v>30</v>
      </c>
      <c r="K153" t="s">
        <v>31</v>
      </c>
      <c r="L153">
        <v>0</v>
      </c>
      <c r="N153" s="11" t="s">
        <v>499</v>
      </c>
      <c r="O153" s="9" t="str">
        <f t="shared" si="4"/>
        <v>김지희</v>
      </c>
      <c r="P153" s="9" t="str">
        <f t="shared" si="5"/>
        <v>457-16-00207_198800</v>
      </c>
      <c r="Q153" s="9" t="str">
        <f>IF(P153="","",VLOOKUP(P153,현금영수증!$A$1:$B$332,2,0))</f>
        <v>2021-11-18 18:00:53</v>
      </c>
      <c r="R153" t="s">
        <v>77</v>
      </c>
      <c r="S153">
        <v>59600204109183</v>
      </c>
      <c r="T153">
        <v>123</v>
      </c>
      <c r="U153" s="1">
        <v>44508.623900462961</v>
      </c>
      <c r="V153">
        <v>130350</v>
      </c>
      <c r="W153" t="s">
        <v>30</v>
      </c>
      <c r="X153">
        <v>59600204109183</v>
      </c>
      <c r="Y153" t="s">
        <v>36</v>
      </c>
      <c r="Z153" t="s">
        <v>216</v>
      </c>
      <c r="AA153" t="s">
        <v>77</v>
      </c>
      <c r="AB153" t="s">
        <v>330</v>
      </c>
      <c r="AC153" t="s">
        <v>331</v>
      </c>
      <c r="AD153">
        <v>59600204109183</v>
      </c>
    </row>
    <row r="154" spans="1:30" x14ac:dyDescent="0.2">
      <c r="A154">
        <v>389</v>
      </c>
      <c r="B154">
        <v>390</v>
      </c>
      <c r="C154" s="1">
        <v>44491.545266203706</v>
      </c>
      <c r="D154" s="4">
        <v>196350</v>
      </c>
      <c r="E154" s="4">
        <v>0</v>
      </c>
      <c r="F154" s="4">
        <v>196350</v>
      </c>
      <c r="G154">
        <v>37508645</v>
      </c>
      <c r="H154" t="s">
        <v>282</v>
      </c>
      <c r="I154">
        <v>59600204109183</v>
      </c>
      <c r="J154" t="s">
        <v>30</v>
      </c>
      <c r="K154" t="s">
        <v>31</v>
      </c>
      <c r="L154">
        <v>0</v>
      </c>
      <c r="N154" s="11" t="s">
        <v>499</v>
      </c>
      <c r="O154" s="9" t="str">
        <f t="shared" si="4"/>
        <v>김지희</v>
      </c>
      <c r="P154" s="9" t="str">
        <f t="shared" si="5"/>
        <v>457-16-00207_196350</v>
      </c>
      <c r="Q154" s="9" t="str">
        <f>IF(P154="","",VLOOKUP(P154,현금영수증!$A$1:$B$332,2,0))</f>
        <v>2021-11-18 18:00:54</v>
      </c>
      <c r="R154" t="s">
        <v>77</v>
      </c>
      <c r="S154">
        <v>59600204109183</v>
      </c>
      <c r="T154">
        <v>123</v>
      </c>
      <c r="U154" s="1">
        <v>44508.623900462961</v>
      </c>
      <c r="V154">
        <v>130350</v>
      </c>
      <c r="W154" t="s">
        <v>30</v>
      </c>
      <c r="X154">
        <v>59600204109183</v>
      </c>
      <c r="Y154" t="s">
        <v>36</v>
      </c>
      <c r="Z154" t="s">
        <v>216</v>
      </c>
      <c r="AA154" t="s">
        <v>77</v>
      </c>
      <c r="AB154" t="s">
        <v>330</v>
      </c>
      <c r="AC154" t="s">
        <v>331</v>
      </c>
      <c r="AD154">
        <v>59600204109183</v>
      </c>
    </row>
    <row r="155" spans="1:30" x14ac:dyDescent="0.2">
      <c r="A155">
        <v>391</v>
      </c>
      <c r="B155">
        <v>392</v>
      </c>
      <c r="C155" s="1">
        <v>44491.537916666668</v>
      </c>
      <c r="D155" s="4">
        <v>199350</v>
      </c>
      <c r="E155" s="4">
        <v>0</v>
      </c>
      <c r="F155" s="4">
        <v>199350</v>
      </c>
      <c r="G155">
        <v>37938665</v>
      </c>
      <c r="H155" t="s">
        <v>282</v>
      </c>
      <c r="I155">
        <v>59600204109183</v>
      </c>
      <c r="J155" t="s">
        <v>30</v>
      </c>
      <c r="K155" t="s">
        <v>31</v>
      </c>
      <c r="L155">
        <v>0</v>
      </c>
      <c r="N155" s="11" t="s">
        <v>499</v>
      </c>
      <c r="O155" s="9" t="str">
        <f t="shared" si="4"/>
        <v>김지희</v>
      </c>
      <c r="P155" s="9" t="str">
        <f t="shared" si="5"/>
        <v>457-16-00207_199350</v>
      </c>
      <c r="Q155" s="9" t="str">
        <f>IF(P155="","",VLOOKUP(P155,현금영수증!$A$1:$B$332,2,0))</f>
        <v>2021-11-18 18:00:55</v>
      </c>
      <c r="R155" t="s">
        <v>77</v>
      </c>
      <c r="S155">
        <v>59600204109183</v>
      </c>
      <c r="T155">
        <v>123</v>
      </c>
      <c r="U155" s="1">
        <v>44508.623900462961</v>
      </c>
      <c r="V155">
        <v>130350</v>
      </c>
      <c r="W155" t="s">
        <v>30</v>
      </c>
      <c r="X155">
        <v>59600204109183</v>
      </c>
      <c r="Y155" t="s">
        <v>36</v>
      </c>
      <c r="Z155" t="s">
        <v>216</v>
      </c>
      <c r="AA155" t="s">
        <v>77</v>
      </c>
      <c r="AB155" t="s">
        <v>330</v>
      </c>
      <c r="AC155" t="s">
        <v>331</v>
      </c>
      <c r="AD155">
        <v>59600204109183</v>
      </c>
    </row>
    <row r="156" spans="1:30" x14ac:dyDescent="0.2">
      <c r="A156">
        <v>425</v>
      </c>
      <c r="B156">
        <v>426</v>
      </c>
      <c r="C156" s="1">
        <v>44488.473506944443</v>
      </c>
      <c r="D156" s="4">
        <v>326700</v>
      </c>
      <c r="E156" s="4">
        <v>0</v>
      </c>
      <c r="F156" s="4">
        <v>326700</v>
      </c>
      <c r="G156">
        <v>49160133</v>
      </c>
      <c r="H156" t="s">
        <v>282</v>
      </c>
      <c r="I156">
        <v>59600204109183</v>
      </c>
      <c r="J156" t="s">
        <v>30</v>
      </c>
      <c r="K156" t="s">
        <v>31</v>
      </c>
      <c r="L156">
        <v>0</v>
      </c>
      <c r="N156" s="11" t="s">
        <v>499</v>
      </c>
      <c r="O156" s="9" t="str">
        <f t="shared" si="4"/>
        <v>김지희</v>
      </c>
      <c r="P156" s="9" t="str">
        <f t="shared" si="5"/>
        <v>457-16-00207_326700</v>
      </c>
      <c r="Q156" s="9" t="str">
        <f>IF(P156="","",VLOOKUP(P156,현금영수증!$A$1:$B$332,2,0))</f>
        <v>2021-11-18 18:00:58</v>
      </c>
      <c r="R156" t="s">
        <v>77</v>
      </c>
      <c r="S156">
        <v>59600204109183</v>
      </c>
      <c r="T156">
        <v>123</v>
      </c>
      <c r="U156" s="1">
        <v>44508.623900462961</v>
      </c>
      <c r="V156">
        <v>130350</v>
      </c>
      <c r="W156" t="s">
        <v>30</v>
      </c>
      <c r="X156">
        <v>59600204109183</v>
      </c>
      <c r="Y156" t="s">
        <v>36</v>
      </c>
      <c r="Z156" t="s">
        <v>216</v>
      </c>
      <c r="AA156" t="s">
        <v>77</v>
      </c>
      <c r="AB156" t="s">
        <v>330</v>
      </c>
      <c r="AC156" t="s">
        <v>331</v>
      </c>
      <c r="AD156">
        <v>59600204109183</v>
      </c>
    </row>
    <row r="157" spans="1:30" x14ac:dyDescent="0.2">
      <c r="A157">
        <v>432</v>
      </c>
      <c r="B157">
        <v>433</v>
      </c>
      <c r="C157" s="1">
        <v>44487.935567129629</v>
      </c>
      <c r="D157" s="4">
        <v>329700</v>
      </c>
      <c r="E157" s="4">
        <v>0</v>
      </c>
      <c r="F157" s="4">
        <v>329700</v>
      </c>
      <c r="G157">
        <v>50346412</v>
      </c>
      <c r="H157" t="s">
        <v>282</v>
      </c>
      <c r="I157">
        <v>59600204109183</v>
      </c>
      <c r="J157" t="s">
        <v>30</v>
      </c>
      <c r="K157" t="s">
        <v>31</v>
      </c>
      <c r="L157">
        <v>0</v>
      </c>
      <c r="N157" s="11" t="s">
        <v>499</v>
      </c>
      <c r="O157" s="9" t="str">
        <f t="shared" si="4"/>
        <v>김지희</v>
      </c>
      <c r="P157" s="9" t="str">
        <f t="shared" si="5"/>
        <v>457-16-00207_329700</v>
      </c>
      <c r="Q157" s="9" t="str">
        <f>IF(P157="","",VLOOKUP(P157,현금영수증!$A$1:$B$332,2,0))</f>
        <v>2021-11-18 18:00:58</v>
      </c>
      <c r="R157" t="s">
        <v>77</v>
      </c>
      <c r="S157">
        <v>59600204109183</v>
      </c>
      <c r="T157">
        <v>123</v>
      </c>
      <c r="U157" s="1">
        <v>44508.623900462961</v>
      </c>
      <c r="V157">
        <v>130350</v>
      </c>
      <c r="W157" t="s">
        <v>30</v>
      </c>
      <c r="X157">
        <v>59600204109183</v>
      </c>
      <c r="Y157" t="s">
        <v>36</v>
      </c>
      <c r="Z157" t="s">
        <v>216</v>
      </c>
      <c r="AA157" t="s">
        <v>77</v>
      </c>
      <c r="AB157" t="s">
        <v>330</v>
      </c>
      <c r="AC157" t="s">
        <v>331</v>
      </c>
      <c r="AD157">
        <v>59600204109183</v>
      </c>
    </row>
    <row r="158" spans="1:30" x14ac:dyDescent="0.2">
      <c r="A158">
        <v>434</v>
      </c>
      <c r="B158">
        <v>435</v>
      </c>
      <c r="C158" s="1">
        <v>44487.84202546296</v>
      </c>
      <c r="D158" s="4">
        <v>100350</v>
      </c>
      <c r="E158" s="4">
        <v>0</v>
      </c>
      <c r="F158" s="4">
        <v>100350</v>
      </c>
      <c r="G158">
        <v>50909782</v>
      </c>
      <c r="H158" t="s">
        <v>282</v>
      </c>
      <c r="I158">
        <v>59600204109183</v>
      </c>
      <c r="J158" t="s">
        <v>30</v>
      </c>
      <c r="K158" t="s">
        <v>31</v>
      </c>
      <c r="L158">
        <v>0</v>
      </c>
      <c r="N158" s="11" t="s">
        <v>499</v>
      </c>
      <c r="O158" s="9" t="str">
        <f t="shared" si="4"/>
        <v>김지희</v>
      </c>
      <c r="P158" s="9" t="str">
        <f t="shared" si="5"/>
        <v>457-16-00207_100350</v>
      </c>
      <c r="Q158" s="9" t="str">
        <f>IF(P158="","",VLOOKUP(P158,현금영수증!$A$1:$B$332,2,0))</f>
        <v>2021-11-18 18:01:00</v>
      </c>
      <c r="R158" t="s">
        <v>77</v>
      </c>
      <c r="S158">
        <v>59600204109183</v>
      </c>
      <c r="T158">
        <v>123</v>
      </c>
      <c r="U158" s="1">
        <v>44508.623900462961</v>
      </c>
      <c r="V158">
        <v>130350</v>
      </c>
      <c r="W158" t="s">
        <v>30</v>
      </c>
      <c r="X158">
        <v>59600204109183</v>
      </c>
      <c r="Y158" t="s">
        <v>36</v>
      </c>
      <c r="Z158" t="s">
        <v>216</v>
      </c>
      <c r="AA158" t="s">
        <v>77</v>
      </c>
      <c r="AB158" t="s">
        <v>330</v>
      </c>
      <c r="AC158" t="s">
        <v>331</v>
      </c>
      <c r="AD158">
        <v>59600204109183</v>
      </c>
    </row>
    <row r="159" spans="1:30" x14ac:dyDescent="0.2">
      <c r="A159">
        <v>438</v>
      </c>
      <c r="B159">
        <v>439</v>
      </c>
      <c r="C159" s="1">
        <v>44487.50675925926</v>
      </c>
      <c r="D159" s="4">
        <v>266340</v>
      </c>
      <c r="E159" s="4">
        <v>0</v>
      </c>
      <c r="F159" s="4">
        <v>266340</v>
      </c>
      <c r="G159">
        <v>51169204</v>
      </c>
      <c r="H159" t="s">
        <v>282</v>
      </c>
      <c r="I159">
        <v>59600204109183</v>
      </c>
      <c r="J159" t="s">
        <v>30</v>
      </c>
      <c r="K159" t="s">
        <v>31</v>
      </c>
      <c r="L159">
        <v>0</v>
      </c>
      <c r="N159" s="11" t="s">
        <v>499</v>
      </c>
      <c r="O159" s="9" t="str">
        <f t="shared" si="4"/>
        <v>김지희</v>
      </c>
      <c r="P159" s="9" t="str">
        <f t="shared" si="5"/>
        <v>457-16-00207_266340</v>
      </c>
      <c r="Q159" s="9" t="str">
        <f>IF(P159="","",VLOOKUP(P159,현금영수증!$A$1:$B$332,2,0))</f>
        <v>2021-11-18 18:01:00</v>
      </c>
      <c r="R159" t="s">
        <v>77</v>
      </c>
      <c r="S159">
        <v>59600204109183</v>
      </c>
      <c r="T159">
        <v>123</v>
      </c>
      <c r="U159" s="1">
        <v>44508.623900462961</v>
      </c>
      <c r="V159">
        <v>130350</v>
      </c>
      <c r="W159" t="s">
        <v>30</v>
      </c>
      <c r="X159">
        <v>59600204109183</v>
      </c>
      <c r="Y159" t="s">
        <v>36</v>
      </c>
      <c r="Z159" t="s">
        <v>216</v>
      </c>
      <c r="AA159" t="s">
        <v>77</v>
      </c>
      <c r="AB159" t="s">
        <v>330</v>
      </c>
      <c r="AC159" t="s">
        <v>331</v>
      </c>
      <c r="AD159">
        <v>59600204109183</v>
      </c>
    </row>
    <row r="160" spans="1:30" x14ac:dyDescent="0.2">
      <c r="A160">
        <v>439</v>
      </c>
      <c r="B160">
        <v>440</v>
      </c>
      <c r="C160" s="1">
        <v>44487.504282407404</v>
      </c>
      <c r="D160" s="4">
        <v>100350</v>
      </c>
      <c r="E160" s="4">
        <v>0</v>
      </c>
      <c r="F160" s="4">
        <v>100350</v>
      </c>
      <c r="G160">
        <v>51435544</v>
      </c>
      <c r="H160" t="s">
        <v>282</v>
      </c>
      <c r="I160">
        <v>59600204109183</v>
      </c>
      <c r="J160" t="s">
        <v>30</v>
      </c>
      <c r="K160" t="s">
        <v>31</v>
      </c>
      <c r="L160">
        <v>0</v>
      </c>
      <c r="N160" s="11" t="s">
        <v>499</v>
      </c>
      <c r="O160" s="9" t="str">
        <f t="shared" si="4"/>
        <v>김지희</v>
      </c>
      <c r="P160" s="9" t="str">
        <f t="shared" si="5"/>
        <v>457-16-00207_100350</v>
      </c>
      <c r="Q160" s="9" t="str">
        <f>IF(P160="","",VLOOKUP(P160,현금영수증!$A$1:$B$332,2,0))</f>
        <v>2021-11-18 18:01:00</v>
      </c>
      <c r="R160" t="s">
        <v>77</v>
      </c>
      <c r="S160">
        <v>59600204109183</v>
      </c>
      <c r="T160">
        <v>123</v>
      </c>
      <c r="U160" s="1">
        <v>44508.623900462961</v>
      </c>
      <c r="V160">
        <v>130350</v>
      </c>
      <c r="W160" t="s">
        <v>30</v>
      </c>
      <c r="X160">
        <v>59600204109183</v>
      </c>
      <c r="Y160" t="s">
        <v>36</v>
      </c>
      <c r="Z160" t="s">
        <v>216</v>
      </c>
      <c r="AA160" t="s">
        <v>77</v>
      </c>
      <c r="AB160" t="s">
        <v>330</v>
      </c>
      <c r="AC160" t="s">
        <v>331</v>
      </c>
      <c r="AD160">
        <v>59600204109183</v>
      </c>
    </row>
    <row r="161" spans="1:30" x14ac:dyDescent="0.2">
      <c r="A161">
        <v>459</v>
      </c>
      <c r="B161">
        <v>460</v>
      </c>
      <c r="C161" s="1">
        <v>44484.56459490741</v>
      </c>
      <c r="D161" s="4">
        <v>233670</v>
      </c>
      <c r="E161" s="4">
        <v>0</v>
      </c>
      <c r="F161" s="4">
        <v>233670</v>
      </c>
      <c r="G161">
        <v>56741087</v>
      </c>
      <c r="H161" t="s">
        <v>282</v>
      </c>
      <c r="I161">
        <v>59600204109183</v>
      </c>
      <c r="J161" t="s">
        <v>30</v>
      </c>
      <c r="K161" t="s">
        <v>31</v>
      </c>
      <c r="L161">
        <v>0</v>
      </c>
      <c r="N161" s="11" t="s">
        <v>499</v>
      </c>
      <c r="O161" s="9" t="str">
        <f t="shared" si="4"/>
        <v>김지희</v>
      </c>
      <c r="P161" s="9" t="str">
        <f t="shared" si="5"/>
        <v>457-16-00207_233670</v>
      </c>
      <c r="Q161" s="9" t="str">
        <f>IF(P161="","",VLOOKUP(P161,현금영수증!$A$1:$B$332,2,0))</f>
        <v>2021-11-18 18:01:19</v>
      </c>
      <c r="R161" t="s">
        <v>77</v>
      </c>
      <c r="S161">
        <v>59600204109183</v>
      </c>
      <c r="T161">
        <v>123</v>
      </c>
      <c r="U161" s="1">
        <v>44508.623900462961</v>
      </c>
      <c r="V161">
        <v>130350</v>
      </c>
      <c r="W161" t="s">
        <v>30</v>
      </c>
      <c r="X161">
        <v>59600204109183</v>
      </c>
      <c r="Y161" t="s">
        <v>36</v>
      </c>
      <c r="Z161" t="s">
        <v>216</v>
      </c>
      <c r="AA161" t="s">
        <v>77</v>
      </c>
      <c r="AB161" t="s">
        <v>330</v>
      </c>
      <c r="AC161" t="s">
        <v>331</v>
      </c>
      <c r="AD161">
        <v>59600204109183</v>
      </c>
    </row>
    <row r="162" spans="1:30" x14ac:dyDescent="0.2">
      <c r="A162">
        <v>464</v>
      </c>
      <c r="B162">
        <v>465</v>
      </c>
      <c r="C162" s="1">
        <v>44483.719224537039</v>
      </c>
      <c r="D162" s="4">
        <v>134670</v>
      </c>
      <c r="E162" s="4">
        <v>0</v>
      </c>
      <c r="F162" s="4">
        <v>134670</v>
      </c>
      <c r="G162">
        <v>55010558</v>
      </c>
      <c r="H162" t="s">
        <v>282</v>
      </c>
      <c r="I162">
        <v>59600204109183</v>
      </c>
      <c r="J162" t="s">
        <v>30</v>
      </c>
      <c r="K162" t="s">
        <v>31</v>
      </c>
      <c r="L162">
        <v>0</v>
      </c>
      <c r="N162" s="11" t="s">
        <v>499</v>
      </c>
      <c r="O162" s="9" t="str">
        <f t="shared" si="4"/>
        <v>김지희</v>
      </c>
      <c r="P162" s="9" t="str">
        <f t="shared" si="5"/>
        <v>457-16-00207_134670</v>
      </c>
      <c r="Q162" s="9" t="str">
        <f>IF(P162="","",VLOOKUP(P162,현금영수증!$A$1:$B$332,2,0))</f>
        <v>2021-11-18 18:01:21</v>
      </c>
      <c r="R162" t="s">
        <v>77</v>
      </c>
      <c r="S162">
        <v>59600204109183</v>
      </c>
      <c r="T162">
        <v>123</v>
      </c>
      <c r="U162" s="1">
        <v>44508.623900462961</v>
      </c>
      <c r="V162">
        <v>130350</v>
      </c>
      <c r="W162" t="s">
        <v>30</v>
      </c>
      <c r="X162">
        <v>59600204109183</v>
      </c>
      <c r="Y162" t="s">
        <v>36</v>
      </c>
      <c r="Z162" t="s">
        <v>216</v>
      </c>
      <c r="AA162" t="s">
        <v>77</v>
      </c>
      <c r="AB162" t="s">
        <v>330</v>
      </c>
      <c r="AC162" t="s">
        <v>331</v>
      </c>
      <c r="AD162">
        <v>59600204109183</v>
      </c>
    </row>
    <row r="163" spans="1:30" x14ac:dyDescent="0.2">
      <c r="A163">
        <v>473</v>
      </c>
      <c r="B163">
        <v>474</v>
      </c>
      <c r="C163" s="1">
        <v>44482.717581018522</v>
      </c>
      <c r="D163" s="4">
        <v>100350</v>
      </c>
      <c r="E163" s="4">
        <v>0</v>
      </c>
      <c r="F163" s="4">
        <v>100350</v>
      </c>
      <c r="G163">
        <v>55455271</v>
      </c>
      <c r="H163" t="s">
        <v>282</v>
      </c>
      <c r="I163">
        <v>59600204109183</v>
      </c>
      <c r="J163" t="s">
        <v>30</v>
      </c>
      <c r="K163" t="s">
        <v>31</v>
      </c>
      <c r="L163">
        <v>0</v>
      </c>
      <c r="N163" s="11" t="s">
        <v>499</v>
      </c>
      <c r="O163" s="9" t="str">
        <f t="shared" si="4"/>
        <v>김지희</v>
      </c>
      <c r="P163" s="9" t="str">
        <f t="shared" si="5"/>
        <v>457-16-00207_100350</v>
      </c>
      <c r="Q163" s="9" t="str">
        <f>IF(P163="","",VLOOKUP(P163,현금영수증!$A$1:$B$332,2,0))</f>
        <v>2021-11-18 18:01:00</v>
      </c>
      <c r="R163" t="s">
        <v>77</v>
      </c>
      <c r="S163">
        <v>59600204109183</v>
      </c>
      <c r="T163">
        <v>123</v>
      </c>
      <c r="U163" s="1">
        <v>44508.623900462961</v>
      </c>
      <c r="V163">
        <v>130350</v>
      </c>
      <c r="W163" t="s">
        <v>30</v>
      </c>
      <c r="X163">
        <v>59600204109183</v>
      </c>
      <c r="Y163" t="s">
        <v>36</v>
      </c>
      <c r="Z163" t="s">
        <v>216</v>
      </c>
      <c r="AA163" t="s">
        <v>77</v>
      </c>
      <c r="AB163" t="s">
        <v>330</v>
      </c>
      <c r="AC163" t="s">
        <v>331</v>
      </c>
      <c r="AD163">
        <v>59600204109183</v>
      </c>
    </row>
    <row r="164" spans="1:30" x14ac:dyDescent="0.2">
      <c r="A164">
        <v>539</v>
      </c>
      <c r="B164">
        <v>540</v>
      </c>
      <c r="C164" s="1">
        <v>44461.902453703704</v>
      </c>
      <c r="D164" s="4">
        <v>101830</v>
      </c>
      <c r="E164" s="4">
        <v>0</v>
      </c>
      <c r="F164" s="4">
        <v>101830</v>
      </c>
      <c r="G164">
        <v>69738905</v>
      </c>
      <c r="H164" t="s">
        <v>282</v>
      </c>
      <c r="I164">
        <v>59600204109183</v>
      </c>
      <c r="J164" t="s">
        <v>30</v>
      </c>
      <c r="K164" t="s">
        <v>31</v>
      </c>
      <c r="L164">
        <v>0</v>
      </c>
      <c r="N164" s="11" t="s">
        <v>499</v>
      </c>
      <c r="O164" s="9" t="str">
        <f t="shared" si="4"/>
        <v>김지희</v>
      </c>
      <c r="P164" s="9" t="str">
        <f t="shared" si="5"/>
        <v>457-16-00207_101830</v>
      </c>
      <c r="Q164" s="9" t="str">
        <f>IF(P164="","",VLOOKUP(P164,현금영수증!$A$1:$B$332,2,0))</f>
        <v>2021-09-28 17:09:09</v>
      </c>
      <c r="R164" t="s">
        <v>77</v>
      </c>
      <c r="S164">
        <v>59600204109183</v>
      </c>
      <c r="T164">
        <v>123</v>
      </c>
      <c r="U164" s="1">
        <v>44508.623900462961</v>
      </c>
      <c r="V164">
        <v>130350</v>
      </c>
      <c r="W164" t="s">
        <v>30</v>
      </c>
      <c r="X164">
        <v>59600204109183</v>
      </c>
      <c r="Y164" t="s">
        <v>36</v>
      </c>
      <c r="Z164" t="s">
        <v>216</v>
      </c>
      <c r="AA164" t="s">
        <v>77</v>
      </c>
      <c r="AB164" t="s">
        <v>330</v>
      </c>
      <c r="AC164" t="s">
        <v>331</v>
      </c>
      <c r="AD164">
        <v>59600204109183</v>
      </c>
    </row>
    <row r="165" spans="1:30" x14ac:dyDescent="0.2">
      <c r="A165">
        <v>547</v>
      </c>
      <c r="B165">
        <v>548</v>
      </c>
      <c r="C165" s="1">
        <v>44457.566203703704</v>
      </c>
      <c r="D165" s="4">
        <v>126750</v>
      </c>
      <c r="E165" s="4">
        <v>0</v>
      </c>
      <c r="F165" s="4">
        <v>126750</v>
      </c>
      <c r="G165">
        <v>70628629</v>
      </c>
      <c r="H165" t="s">
        <v>282</v>
      </c>
      <c r="I165">
        <v>59600204109183</v>
      </c>
      <c r="J165" t="s">
        <v>30</v>
      </c>
      <c r="K165" t="s">
        <v>31</v>
      </c>
      <c r="L165">
        <v>0</v>
      </c>
      <c r="N165" s="11" t="s">
        <v>499</v>
      </c>
      <c r="O165" s="9" t="str">
        <f t="shared" si="4"/>
        <v>김지희</v>
      </c>
      <c r="P165" s="9" t="str">
        <f t="shared" si="5"/>
        <v>457-16-00207_126750</v>
      </c>
      <c r="Q165" s="9" t="str">
        <f>IF(P165="","",VLOOKUP(P165,현금영수증!$A$1:$B$332,2,0))</f>
        <v>2021-09-28 17:09:21</v>
      </c>
      <c r="R165" t="s">
        <v>77</v>
      </c>
      <c r="S165">
        <v>59600204109183</v>
      </c>
      <c r="T165">
        <v>123</v>
      </c>
      <c r="U165" s="1">
        <v>44508.623900462961</v>
      </c>
      <c r="V165">
        <v>130350</v>
      </c>
      <c r="W165" t="s">
        <v>30</v>
      </c>
      <c r="X165">
        <v>59600204109183</v>
      </c>
      <c r="Y165" t="s">
        <v>36</v>
      </c>
      <c r="Z165" t="s">
        <v>216</v>
      </c>
      <c r="AA165" t="s">
        <v>77</v>
      </c>
      <c r="AB165" t="s">
        <v>330</v>
      </c>
      <c r="AC165" t="s">
        <v>331</v>
      </c>
      <c r="AD165">
        <v>59600204109183</v>
      </c>
    </row>
    <row r="166" spans="1:30" x14ac:dyDescent="0.2">
      <c r="A166">
        <v>14</v>
      </c>
      <c r="B166">
        <v>15</v>
      </c>
      <c r="C166" s="1">
        <v>44524.468472222223</v>
      </c>
      <c r="D166" s="4">
        <v>0</v>
      </c>
      <c r="E166" s="4">
        <v>55000</v>
      </c>
      <c r="F166" s="4">
        <v>-55000</v>
      </c>
      <c r="G166">
        <v>90534573</v>
      </c>
      <c r="H166" t="s">
        <v>45</v>
      </c>
      <c r="J166" t="s">
        <v>25</v>
      </c>
      <c r="K166" t="s">
        <v>26</v>
      </c>
      <c r="L166">
        <v>0</v>
      </c>
      <c r="N166" s="11" t="s">
        <v>515</v>
      </c>
      <c r="O166" s="9" t="str">
        <f t="shared" si="4"/>
        <v>박정률</v>
      </c>
      <c r="P166" s="9" t="str">
        <f t="shared" si="5"/>
        <v/>
      </c>
      <c r="Q166" s="9" t="str">
        <f>IF(P166="","",VLOOKUP(P166,현금영수증!$A$1:$B$332,2,0))</f>
        <v/>
      </c>
      <c r="R166" t="s">
        <v>45</v>
      </c>
      <c r="S166" t="s">
        <v>28</v>
      </c>
      <c r="AC166" t="s">
        <v>331</v>
      </c>
    </row>
    <row r="167" spans="1:30" x14ac:dyDescent="0.2">
      <c r="A167">
        <v>17</v>
      </c>
      <c r="B167">
        <v>18</v>
      </c>
      <c r="C167" s="1">
        <v>44523.672500000001</v>
      </c>
      <c r="D167" s="4">
        <v>201000</v>
      </c>
      <c r="E167" s="4">
        <v>0</v>
      </c>
      <c r="F167" s="4">
        <v>201000</v>
      </c>
      <c r="G167">
        <v>90688473</v>
      </c>
      <c r="H167" t="s">
        <v>105</v>
      </c>
      <c r="I167">
        <v>4490937026101</v>
      </c>
      <c r="J167" t="s">
        <v>25</v>
      </c>
      <c r="K167" t="s">
        <v>31</v>
      </c>
      <c r="L167">
        <v>0</v>
      </c>
      <c r="N167" s="11" t="s">
        <v>515</v>
      </c>
      <c r="O167" s="9" t="str">
        <f t="shared" si="4"/>
        <v>박정률</v>
      </c>
      <c r="P167" s="9" t="str">
        <f t="shared" si="5"/>
        <v>498-53-00203_201000</v>
      </c>
      <c r="Q167" s="9" t="str">
        <f>IF(P167="","",VLOOKUP(P167,현금영수증!$A$1:$B$332,2,0))</f>
        <v>2021-11-19 14:38:57</v>
      </c>
      <c r="R167" t="s">
        <v>45</v>
      </c>
      <c r="S167">
        <v>4490937026101</v>
      </c>
      <c r="T167">
        <v>7</v>
      </c>
      <c r="U167" s="1">
        <v>44523.672500000001</v>
      </c>
      <c r="V167">
        <v>201000</v>
      </c>
      <c r="W167" t="s">
        <v>25</v>
      </c>
      <c r="X167">
        <v>4490937026101</v>
      </c>
      <c r="Y167" t="s">
        <v>36</v>
      </c>
      <c r="Z167" t="s">
        <v>105</v>
      </c>
      <c r="AA167" t="s">
        <v>45</v>
      </c>
      <c r="AB167" t="s">
        <v>330</v>
      </c>
      <c r="AC167" t="s">
        <v>331</v>
      </c>
      <c r="AD167">
        <v>4490937026101</v>
      </c>
    </row>
    <row r="168" spans="1:30" x14ac:dyDescent="0.2">
      <c r="A168">
        <v>18</v>
      </c>
      <c r="B168">
        <v>19</v>
      </c>
      <c r="C168" s="1">
        <v>44523.617430555554</v>
      </c>
      <c r="D168" s="4">
        <v>58000</v>
      </c>
      <c r="E168" s="4">
        <v>0</v>
      </c>
      <c r="F168" s="4">
        <v>58000</v>
      </c>
      <c r="G168">
        <v>90889473</v>
      </c>
      <c r="H168" t="s">
        <v>106</v>
      </c>
      <c r="I168">
        <v>4490937026101</v>
      </c>
      <c r="J168" t="s">
        <v>25</v>
      </c>
      <c r="K168" t="s">
        <v>31</v>
      </c>
      <c r="L168">
        <v>0</v>
      </c>
      <c r="N168" s="11" t="s">
        <v>515</v>
      </c>
      <c r="O168" s="9" t="str">
        <f t="shared" si="4"/>
        <v>박정률</v>
      </c>
      <c r="P168" s="9" t="str">
        <f t="shared" si="5"/>
        <v>498-53-00203_58000</v>
      </c>
      <c r="Q168" s="9" t="str">
        <f>IF(P168="","",VLOOKUP(P168,현금영수증!$A$1:$B$332,2,0))</f>
        <v>2021-11-17 12:44:32</v>
      </c>
      <c r="R168" t="s">
        <v>45</v>
      </c>
      <c r="S168">
        <v>4490937026101</v>
      </c>
      <c r="T168">
        <v>7</v>
      </c>
      <c r="U168" s="1">
        <v>44523.672500000001</v>
      </c>
      <c r="V168">
        <v>201000</v>
      </c>
      <c r="W168" t="s">
        <v>25</v>
      </c>
      <c r="X168">
        <v>4490937026101</v>
      </c>
      <c r="Y168" t="s">
        <v>36</v>
      </c>
      <c r="Z168" t="s">
        <v>105</v>
      </c>
      <c r="AA168" t="s">
        <v>45</v>
      </c>
      <c r="AB168" t="s">
        <v>330</v>
      </c>
      <c r="AC168" t="s">
        <v>331</v>
      </c>
      <c r="AD168">
        <v>4490937026101</v>
      </c>
    </row>
    <row r="169" spans="1:30" x14ac:dyDescent="0.2">
      <c r="A169">
        <v>26</v>
      </c>
      <c r="B169">
        <v>27</v>
      </c>
      <c r="C169" s="1">
        <v>44522.790439814817</v>
      </c>
      <c r="D169" s="4">
        <v>201000</v>
      </c>
      <c r="E169" s="4">
        <v>0</v>
      </c>
      <c r="F169" s="4">
        <v>201000</v>
      </c>
      <c r="G169">
        <v>80132134</v>
      </c>
      <c r="H169" t="s">
        <v>110</v>
      </c>
      <c r="I169">
        <v>4490937026101</v>
      </c>
      <c r="J169" t="s">
        <v>25</v>
      </c>
      <c r="K169" t="s">
        <v>31</v>
      </c>
      <c r="L169">
        <v>0</v>
      </c>
      <c r="N169" s="11" t="s">
        <v>515</v>
      </c>
      <c r="O169" s="9" t="str">
        <f t="shared" si="4"/>
        <v>박정률</v>
      </c>
      <c r="P169" s="9" t="str">
        <f t="shared" si="5"/>
        <v>498-53-00203_201000</v>
      </c>
      <c r="Q169" s="9" t="str">
        <f>IF(P169="","",VLOOKUP(P169,현금영수증!$A$1:$B$332,2,0))</f>
        <v>2021-11-19 14:38:57</v>
      </c>
      <c r="R169" t="s">
        <v>45</v>
      </c>
      <c r="S169">
        <v>4490937026101</v>
      </c>
      <c r="T169">
        <v>7</v>
      </c>
      <c r="U169" s="1">
        <v>44523.672500000001</v>
      </c>
      <c r="V169">
        <v>201000</v>
      </c>
      <c r="W169" t="s">
        <v>25</v>
      </c>
      <c r="X169">
        <v>4490937026101</v>
      </c>
      <c r="Y169" t="s">
        <v>36</v>
      </c>
      <c r="Z169" t="s">
        <v>105</v>
      </c>
      <c r="AA169" t="s">
        <v>45</v>
      </c>
      <c r="AB169" t="s">
        <v>330</v>
      </c>
      <c r="AC169" t="s">
        <v>331</v>
      </c>
      <c r="AD169">
        <v>4490937026101</v>
      </c>
    </row>
    <row r="170" spans="1:30" x14ac:dyDescent="0.2">
      <c r="A170">
        <v>27</v>
      </c>
      <c r="B170">
        <v>28</v>
      </c>
      <c r="C170" s="1">
        <v>44522.788506944446</v>
      </c>
      <c r="D170" s="4">
        <v>58000</v>
      </c>
      <c r="E170" s="4">
        <v>0</v>
      </c>
      <c r="F170" s="4">
        <v>58000</v>
      </c>
      <c r="G170">
        <v>80333134</v>
      </c>
      <c r="H170" t="s">
        <v>111</v>
      </c>
      <c r="I170">
        <v>4490937026101</v>
      </c>
      <c r="J170" t="s">
        <v>25</v>
      </c>
      <c r="K170" t="s">
        <v>31</v>
      </c>
      <c r="L170">
        <v>0</v>
      </c>
      <c r="N170" s="11" t="s">
        <v>515</v>
      </c>
      <c r="O170" s="9" t="str">
        <f t="shared" si="4"/>
        <v>박정률</v>
      </c>
      <c r="P170" s="9" t="str">
        <f t="shared" si="5"/>
        <v>498-53-00203_58000</v>
      </c>
      <c r="Q170" s="9" t="str">
        <f>IF(P170="","",VLOOKUP(P170,현금영수증!$A$1:$B$332,2,0))</f>
        <v>2021-11-17 12:44:32</v>
      </c>
      <c r="R170" t="s">
        <v>45</v>
      </c>
      <c r="S170">
        <v>4490937026101</v>
      </c>
      <c r="T170">
        <v>7</v>
      </c>
      <c r="U170" s="1">
        <v>44523.672500000001</v>
      </c>
      <c r="V170">
        <v>201000</v>
      </c>
      <c r="W170" t="s">
        <v>25</v>
      </c>
      <c r="X170">
        <v>4490937026101</v>
      </c>
      <c r="Y170" t="s">
        <v>36</v>
      </c>
      <c r="Z170" t="s">
        <v>105</v>
      </c>
      <c r="AA170" t="s">
        <v>45</v>
      </c>
      <c r="AB170" t="s">
        <v>330</v>
      </c>
      <c r="AC170" t="s">
        <v>331</v>
      </c>
      <c r="AD170">
        <v>4490937026101</v>
      </c>
    </row>
    <row r="171" spans="1:30" x14ac:dyDescent="0.2">
      <c r="A171">
        <v>29</v>
      </c>
      <c r="B171">
        <v>30</v>
      </c>
      <c r="C171" s="1">
        <v>44522.765231481484</v>
      </c>
      <c r="D171" s="4">
        <v>55000</v>
      </c>
      <c r="E171" s="4">
        <v>0</v>
      </c>
      <c r="F171" s="4">
        <v>55000</v>
      </c>
      <c r="G171">
        <v>80449134</v>
      </c>
      <c r="H171" t="s">
        <v>113</v>
      </c>
      <c r="I171">
        <v>4490937026101</v>
      </c>
      <c r="J171" t="s">
        <v>25</v>
      </c>
      <c r="K171" t="s">
        <v>31</v>
      </c>
      <c r="L171">
        <v>0</v>
      </c>
      <c r="N171" s="11" t="s">
        <v>515</v>
      </c>
      <c r="O171" s="9" t="str">
        <f t="shared" si="4"/>
        <v>박정률</v>
      </c>
      <c r="P171" s="9" t="str">
        <f t="shared" si="5"/>
        <v>498-53-00203_55000</v>
      </c>
      <c r="Q171" s="9" t="e">
        <f>IF(P171="","",VLOOKUP(P171,현금영수증!$A$1:$B$332,2,0))</f>
        <v>#N/A</v>
      </c>
      <c r="R171" t="s">
        <v>45</v>
      </c>
      <c r="S171">
        <v>4490937026101</v>
      </c>
      <c r="T171">
        <v>7</v>
      </c>
      <c r="U171" s="1">
        <v>44523.672500000001</v>
      </c>
      <c r="V171">
        <v>201000</v>
      </c>
      <c r="W171" t="s">
        <v>25</v>
      </c>
      <c r="X171">
        <v>4490937026101</v>
      </c>
      <c r="Y171" t="s">
        <v>36</v>
      </c>
      <c r="Z171" t="s">
        <v>105</v>
      </c>
      <c r="AA171" t="s">
        <v>45</v>
      </c>
      <c r="AB171" t="s">
        <v>330</v>
      </c>
      <c r="AC171" t="s">
        <v>331</v>
      </c>
      <c r="AD171">
        <v>4490937026101</v>
      </c>
    </row>
    <row r="172" spans="1:30" x14ac:dyDescent="0.2">
      <c r="A172">
        <v>33</v>
      </c>
      <c r="B172">
        <v>34</v>
      </c>
      <c r="C172" s="1">
        <v>44522.747152777774</v>
      </c>
      <c r="D172" s="4">
        <v>443000</v>
      </c>
      <c r="E172" s="4">
        <v>0</v>
      </c>
      <c r="F172" s="4">
        <v>443000</v>
      </c>
      <c r="G172">
        <v>81052734</v>
      </c>
      <c r="H172" t="s">
        <v>116</v>
      </c>
      <c r="I172">
        <v>4490937026101</v>
      </c>
      <c r="J172" t="s">
        <v>25</v>
      </c>
      <c r="K172" t="s">
        <v>31</v>
      </c>
      <c r="L172">
        <v>0</v>
      </c>
      <c r="N172" s="11" t="s">
        <v>515</v>
      </c>
      <c r="O172" s="9" t="str">
        <f t="shared" si="4"/>
        <v>박정률</v>
      </c>
      <c r="P172" s="9" t="str">
        <f t="shared" si="5"/>
        <v>498-53-00203_443000</v>
      </c>
      <c r="Q172" s="9" t="e">
        <f>IF(P172="","",VLOOKUP(P172,현금영수증!$A$1:$B$332,2,0))</f>
        <v>#N/A</v>
      </c>
      <c r="R172" t="s">
        <v>45</v>
      </c>
      <c r="S172">
        <v>4490937026101</v>
      </c>
      <c r="T172">
        <v>7</v>
      </c>
      <c r="U172" s="1">
        <v>44523.672500000001</v>
      </c>
      <c r="V172">
        <v>201000</v>
      </c>
      <c r="W172" t="s">
        <v>25</v>
      </c>
      <c r="X172">
        <v>4490937026101</v>
      </c>
      <c r="Y172" t="s">
        <v>36</v>
      </c>
      <c r="Z172" t="s">
        <v>105</v>
      </c>
      <c r="AA172" t="s">
        <v>45</v>
      </c>
      <c r="AB172" t="s">
        <v>330</v>
      </c>
      <c r="AC172" t="s">
        <v>331</v>
      </c>
      <c r="AD172">
        <v>4490937026101</v>
      </c>
    </row>
    <row r="173" spans="1:30" x14ac:dyDescent="0.2">
      <c r="A173">
        <v>39</v>
      </c>
      <c r="B173">
        <v>40</v>
      </c>
      <c r="C173" s="1">
        <v>44519.750787037039</v>
      </c>
      <c r="D173" s="4">
        <v>245000</v>
      </c>
      <c r="E173" s="4">
        <v>0</v>
      </c>
      <c r="F173" s="4">
        <v>245000</v>
      </c>
      <c r="G173">
        <v>77804067</v>
      </c>
      <c r="H173" t="s">
        <v>118</v>
      </c>
      <c r="I173">
        <v>4490937026101</v>
      </c>
      <c r="J173" t="s">
        <v>25</v>
      </c>
      <c r="K173" t="s">
        <v>31</v>
      </c>
      <c r="L173">
        <v>0</v>
      </c>
      <c r="N173" s="11" t="s">
        <v>515</v>
      </c>
      <c r="O173" s="9" t="str">
        <f t="shared" si="4"/>
        <v>박정률</v>
      </c>
      <c r="P173" s="9" t="str">
        <f t="shared" si="5"/>
        <v>498-53-00203_245000</v>
      </c>
      <c r="Q173" s="9" t="str">
        <f>IF(P173="","",VLOOKUP(P173,현금영수증!$A$1:$B$332,2,0))</f>
        <v>2021-11-17 12:44:20</v>
      </c>
      <c r="R173" t="s">
        <v>45</v>
      </c>
      <c r="S173">
        <v>4490937026101</v>
      </c>
      <c r="T173">
        <v>7</v>
      </c>
      <c r="U173" s="1">
        <v>44523.672500000001</v>
      </c>
      <c r="V173">
        <v>201000</v>
      </c>
      <c r="W173" t="s">
        <v>25</v>
      </c>
      <c r="X173">
        <v>4490937026101</v>
      </c>
      <c r="Y173" t="s">
        <v>36</v>
      </c>
      <c r="Z173" t="s">
        <v>105</v>
      </c>
      <c r="AA173" t="s">
        <v>45</v>
      </c>
      <c r="AB173" t="s">
        <v>330</v>
      </c>
      <c r="AC173" t="s">
        <v>331</v>
      </c>
      <c r="AD173">
        <v>4490937026101</v>
      </c>
    </row>
    <row r="174" spans="1:30" x14ac:dyDescent="0.2">
      <c r="A174">
        <v>49</v>
      </c>
      <c r="B174">
        <v>50</v>
      </c>
      <c r="C174" s="1">
        <v>44517.784432870372</v>
      </c>
      <c r="D174" s="4">
        <v>58000</v>
      </c>
      <c r="E174" s="4">
        <v>0</v>
      </c>
      <c r="F174" s="4">
        <v>58000</v>
      </c>
      <c r="G174">
        <v>70860329</v>
      </c>
      <c r="H174" t="s">
        <v>124</v>
      </c>
      <c r="I174">
        <v>4490937026101</v>
      </c>
      <c r="J174" t="s">
        <v>25</v>
      </c>
      <c r="K174" t="s">
        <v>31</v>
      </c>
      <c r="L174">
        <v>0</v>
      </c>
      <c r="N174" s="11" t="s">
        <v>515</v>
      </c>
      <c r="O174" s="9" t="str">
        <f t="shared" si="4"/>
        <v>박정률</v>
      </c>
      <c r="P174" s="9" t="str">
        <f t="shared" si="5"/>
        <v>498-53-00203_58000</v>
      </c>
      <c r="Q174" s="9" t="str">
        <f>IF(P174="","",VLOOKUP(P174,현금영수증!$A$1:$B$332,2,0))</f>
        <v>2021-11-17 12:44:32</v>
      </c>
      <c r="R174" t="s">
        <v>45</v>
      </c>
      <c r="S174">
        <v>4490937026101</v>
      </c>
      <c r="T174">
        <v>7</v>
      </c>
      <c r="U174" s="1">
        <v>44523.672500000001</v>
      </c>
      <c r="V174">
        <v>201000</v>
      </c>
      <c r="W174" t="s">
        <v>25</v>
      </c>
      <c r="X174">
        <v>4490937026101</v>
      </c>
      <c r="Y174" t="s">
        <v>36</v>
      </c>
      <c r="Z174" t="s">
        <v>105</v>
      </c>
      <c r="AA174" t="s">
        <v>45</v>
      </c>
      <c r="AB174" t="s">
        <v>330</v>
      </c>
      <c r="AC174" t="s">
        <v>331</v>
      </c>
      <c r="AD174">
        <v>4490937026101</v>
      </c>
    </row>
    <row r="175" spans="1:30" x14ac:dyDescent="0.2">
      <c r="A175">
        <v>56</v>
      </c>
      <c r="B175">
        <v>57</v>
      </c>
      <c r="C175" s="1">
        <v>44517.695231481484</v>
      </c>
      <c r="D175" s="4">
        <v>245000</v>
      </c>
      <c r="E175" s="4">
        <v>0</v>
      </c>
      <c r="F175" s="4">
        <v>245000</v>
      </c>
      <c r="G175">
        <v>71782529</v>
      </c>
      <c r="H175" t="s">
        <v>129</v>
      </c>
      <c r="I175">
        <v>4490937026101</v>
      </c>
      <c r="J175" t="s">
        <v>25</v>
      </c>
      <c r="K175" t="s">
        <v>31</v>
      </c>
      <c r="L175">
        <v>0</v>
      </c>
      <c r="N175" s="11" t="s">
        <v>515</v>
      </c>
      <c r="O175" s="9" t="str">
        <f t="shared" si="4"/>
        <v>박정률</v>
      </c>
      <c r="P175" s="9" t="str">
        <f t="shared" si="5"/>
        <v>498-53-00203_245000</v>
      </c>
      <c r="Q175" s="9" t="str">
        <f>IF(P175="","",VLOOKUP(P175,현금영수증!$A$1:$B$332,2,0))</f>
        <v>2021-11-17 12:44:20</v>
      </c>
      <c r="R175" t="s">
        <v>45</v>
      </c>
      <c r="S175">
        <v>4490937026101</v>
      </c>
      <c r="T175">
        <v>7</v>
      </c>
      <c r="U175" s="1">
        <v>44523.672500000001</v>
      </c>
      <c r="V175">
        <v>201000</v>
      </c>
      <c r="W175" t="s">
        <v>25</v>
      </c>
      <c r="X175">
        <v>4490937026101</v>
      </c>
      <c r="Y175" t="s">
        <v>36</v>
      </c>
      <c r="Z175" t="s">
        <v>105</v>
      </c>
      <c r="AA175" t="s">
        <v>45</v>
      </c>
      <c r="AB175" t="s">
        <v>330</v>
      </c>
      <c r="AC175" t="s">
        <v>331</v>
      </c>
      <c r="AD175">
        <v>4490937026101</v>
      </c>
    </row>
    <row r="176" spans="1:30" x14ac:dyDescent="0.2">
      <c r="A176">
        <v>64</v>
      </c>
      <c r="B176">
        <v>65</v>
      </c>
      <c r="C176" s="1">
        <v>44517.492268518516</v>
      </c>
      <c r="D176" s="4">
        <v>245000</v>
      </c>
      <c r="E176" s="4">
        <v>0</v>
      </c>
      <c r="F176" s="4">
        <v>245000</v>
      </c>
      <c r="G176">
        <v>68119351</v>
      </c>
      <c r="H176" t="s">
        <v>136</v>
      </c>
      <c r="I176">
        <v>4490937026101</v>
      </c>
      <c r="J176" t="s">
        <v>25</v>
      </c>
      <c r="K176" t="s">
        <v>31</v>
      </c>
      <c r="L176">
        <v>0</v>
      </c>
      <c r="N176" s="11" t="s">
        <v>515</v>
      </c>
      <c r="O176" s="9" t="str">
        <f t="shared" si="4"/>
        <v>박정률</v>
      </c>
      <c r="P176" s="9" t="str">
        <f t="shared" si="5"/>
        <v>498-53-00203_245000</v>
      </c>
      <c r="Q176" s="9" t="str">
        <f>IF(P176="","",VLOOKUP(P176,현금영수증!$A$1:$B$332,2,0))</f>
        <v>2021-11-17 12:44:20</v>
      </c>
      <c r="R176" t="s">
        <v>45</v>
      </c>
      <c r="S176">
        <v>4490937026101</v>
      </c>
      <c r="T176">
        <v>7</v>
      </c>
      <c r="U176" s="1">
        <v>44523.672500000001</v>
      </c>
      <c r="V176">
        <v>201000</v>
      </c>
      <c r="W176" t="s">
        <v>25</v>
      </c>
      <c r="X176">
        <v>4490937026101</v>
      </c>
      <c r="Y176" t="s">
        <v>36</v>
      </c>
      <c r="Z176" t="s">
        <v>105</v>
      </c>
      <c r="AA176" t="s">
        <v>45</v>
      </c>
      <c r="AB176" t="s">
        <v>330</v>
      </c>
      <c r="AC176" t="s">
        <v>331</v>
      </c>
      <c r="AD176">
        <v>4490937026101</v>
      </c>
    </row>
    <row r="177" spans="1:30" x14ac:dyDescent="0.2">
      <c r="A177">
        <v>69</v>
      </c>
      <c r="B177">
        <v>70</v>
      </c>
      <c r="C177" s="1">
        <v>44516.712187500001</v>
      </c>
      <c r="D177" s="4">
        <v>0</v>
      </c>
      <c r="E177" s="4">
        <v>245000</v>
      </c>
      <c r="F177" s="4">
        <v>-245000</v>
      </c>
      <c r="G177">
        <v>72162339</v>
      </c>
      <c r="H177" t="s">
        <v>45</v>
      </c>
      <c r="J177" t="s">
        <v>25</v>
      </c>
      <c r="K177" t="s">
        <v>26</v>
      </c>
      <c r="L177">
        <v>0</v>
      </c>
      <c r="N177" s="11" t="s">
        <v>515</v>
      </c>
      <c r="O177" s="9" t="str">
        <f t="shared" si="4"/>
        <v>박정률</v>
      </c>
      <c r="P177" s="9" t="str">
        <f t="shared" si="5"/>
        <v/>
      </c>
      <c r="Q177" s="9" t="str">
        <f>IF(P177="","",VLOOKUP(P177,현금영수증!$A$1:$B$332,2,0))</f>
        <v/>
      </c>
      <c r="R177" t="s">
        <v>45</v>
      </c>
      <c r="S177" t="s">
        <v>28</v>
      </c>
      <c r="AC177" t="s">
        <v>331</v>
      </c>
    </row>
    <row r="178" spans="1:30" x14ac:dyDescent="0.2">
      <c r="A178">
        <v>70</v>
      </c>
      <c r="B178">
        <v>71</v>
      </c>
      <c r="C178" s="1">
        <v>44516.671655092592</v>
      </c>
      <c r="D178" s="4">
        <v>243000</v>
      </c>
      <c r="E178" s="4">
        <v>0</v>
      </c>
      <c r="F178" s="4">
        <v>243000</v>
      </c>
      <c r="G178">
        <v>71917339</v>
      </c>
      <c r="H178" t="s">
        <v>139</v>
      </c>
      <c r="I178">
        <v>4490937026101</v>
      </c>
      <c r="J178" t="s">
        <v>25</v>
      </c>
      <c r="K178" t="s">
        <v>31</v>
      </c>
      <c r="L178">
        <v>0</v>
      </c>
      <c r="N178" s="11" t="s">
        <v>515</v>
      </c>
      <c r="O178" s="9" t="str">
        <f t="shared" si="4"/>
        <v>박정률</v>
      </c>
      <c r="P178" s="9" t="str">
        <f t="shared" si="5"/>
        <v>498-53-00203_243000</v>
      </c>
      <c r="Q178" s="9" t="e">
        <f>IF(P178="","",VLOOKUP(P178,현금영수증!$A$1:$B$332,2,0))</f>
        <v>#N/A</v>
      </c>
      <c r="R178" t="s">
        <v>45</v>
      </c>
      <c r="S178">
        <v>4490937026101</v>
      </c>
      <c r="T178">
        <v>7</v>
      </c>
      <c r="U178" s="1">
        <v>44523.672500000001</v>
      </c>
      <c r="V178">
        <v>201000</v>
      </c>
      <c r="W178" t="s">
        <v>25</v>
      </c>
      <c r="X178">
        <v>4490937026101</v>
      </c>
      <c r="Y178" t="s">
        <v>36</v>
      </c>
      <c r="Z178" t="s">
        <v>105</v>
      </c>
      <c r="AA178" t="s">
        <v>45</v>
      </c>
      <c r="AB178" t="s">
        <v>330</v>
      </c>
      <c r="AC178" t="s">
        <v>331</v>
      </c>
      <c r="AD178">
        <v>4490937026101</v>
      </c>
    </row>
    <row r="179" spans="1:30" x14ac:dyDescent="0.2">
      <c r="A179">
        <v>71</v>
      </c>
      <c r="B179">
        <v>72</v>
      </c>
      <c r="C179" s="1">
        <v>44516.667997685188</v>
      </c>
      <c r="D179" s="4">
        <v>201000</v>
      </c>
      <c r="E179" s="4">
        <v>0</v>
      </c>
      <c r="F179" s="4">
        <v>201000</v>
      </c>
      <c r="G179">
        <v>72160339</v>
      </c>
      <c r="H179" t="s">
        <v>140</v>
      </c>
      <c r="I179">
        <v>4490937026101</v>
      </c>
      <c r="J179" t="s">
        <v>25</v>
      </c>
      <c r="K179" t="s">
        <v>31</v>
      </c>
      <c r="L179">
        <v>0</v>
      </c>
      <c r="N179" s="11" t="s">
        <v>515</v>
      </c>
      <c r="O179" s="9" t="str">
        <f t="shared" si="4"/>
        <v>박정률</v>
      </c>
      <c r="P179" s="9" t="str">
        <f t="shared" si="5"/>
        <v>498-53-00203_201000</v>
      </c>
      <c r="Q179" s="9" t="str">
        <f>IF(P179="","",VLOOKUP(P179,현금영수증!$A$1:$B$332,2,0))</f>
        <v>2021-11-19 14:38:57</v>
      </c>
      <c r="R179" t="s">
        <v>45</v>
      </c>
      <c r="S179">
        <v>4490937026101</v>
      </c>
      <c r="T179">
        <v>7</v>
      </c>
      <c r="U179" s="1">
        <v>44523.672500000001</v>
      </c>
      <c r="V179">
        <v>201000</v>
      </c>
      <c r="W179" t="s">
        <v>25</v>
      </c>
      <c r="X179">
        <v>4490937026101</v>
      </c>
      <c r="Y179" t="s">
        <v>36</v>
      </c>
      <c r="Z179" t="s">
        <v>105</v>
      </c>
      <c r="AA179" t="s">
        <v>45</v>
      </c>
      <c r="AB179" t="s">
        <v>330</v>
      </c>
      <c r="AC179" t="s">
        <v>331</v>
      </c>
      <c r="AD179">
        <v>4490937026101</v>
      </c>
    </row>
    <row r="180" spans="1:30" x14ac:dyDescent="0.2">
      <c r="A180">
        <v>79</v>
      </c>
      <c r="B180">
        <v>80</v>
      </c>
      <c r="C180" s="1">
        <v>44515.636307870373</v>
      </c>
      <c r="D180" s="4">
        <v>58000</v>
      </c>
      <c r="E180" s="4">
        <v>0</v>
      </c>
      <c r="F180" s="4">
        <v>58000</v>
      </c>
      <c r="G180">
        <v>69171952</v>
      </c>
      <c r="H180" t="s">
        <v>144</v>
      </c>
      <c r="I180">
        <v>4490937026101</v>
      </c>
      <c r="J180" t="s">
        <v>25</v>
      </c>
      <c r="K180" t="s">
        <v>31</v>
      </c>
      <c r="L180">
        <v>0</v>
      </c>
      <c r="N180" s="11" t="s">
        <v>515</v>
      </c>
      <c r="O180" s="9" t="str">
        <f t="shared" si="4"/>
        <v>박정률</v>
      </c>
      <c r="P180" s="9" t="str">
        <f t="shared" si="5"/>
        <v>498-53-00203_58000</v>
      </c>
      <c r="Q180" s="9" t="str">
        <f>IF(P180="","",VLOOKUP(P180,현금영수증!$A$1:$B$332,2,0))</f>
        <v>2021-11-17 12:44:32</v>
      </c>
      <c r="R180" t="s">
        <v>45</v>
      </c>
      <c r="S180">
        <v>4490937026101</v>
      </c>
      <c r="T180">
        <v>7</v>
      </c>
      <c r="U180" s="1">
        <v>44523.672500000001</v>
      </c>
      <c r="V180">
        <v>201000</v>
      </c>
      <c r="W180" t="s">
        <v>25</v>
      </c>
      <c r="X180">
        <v>4490937026101</v>
      </c>
      <c r="Y180" t="s">
        <v>36</v>
      </c>
      <c r="Z180" t="s">
        <v>105</v>
      </c>
      <c r="AA180" t="s">
        <v>45</v>
      </c>
      <c r="AB180" t="s">
        <v>330</v>
      </c>
      <c r="AC180" t="s">
        <v>331</v>
      </c>
      <c r="AD180">
        <v>4490937026101</v>
      </c>
    </row>
    <row r="181" spans="1:30" x14ac:dyDescent="0.2">
      <c r="A181">
        <v>82</v>
      </c>
      <c r="B181">
        <v>83</v>
      </c>
      <c r="C181" s="1">
        <v>44515.57534722222</v>
      </c>
      <c r="D181" s="4">
        <v>330000</v>
      </c>
      <c r="E181" s="4">
        <v>0</v>
      </c>
      <c r="F181" s="4">
        <v>330000</v>
      </c>
      <c r="G181">
        <v>78334831</v>
      </c>
      <c r="H181" t="s">
        <v>146</v>
      </c>
      <c r="I181">
        <v>4490937026101</v>
      </c>
      <c r="J181" t="s">
        <v>25</v>
      </c>
      <c r="K181" t="s">
        <v>31</v>
      </c>
      <c r="L181">
        <v>0</v>
      </c>
      <c r="N181" s="11" t="s">
        <v>515</v>
      </c>
      <c r="O181" s="9" t="str">
        <f t="shared" si="4"/>
        <v>박정률</v>
      </c>
      <c r="P181" s="9" t="str">
        <f t="shared" si="5"/>
        <v>498-53-00203_330000</v>
      </c>
      <c r="Q181" s="9" t="e">
        <f>IF(P181="","",VLOOKUP(P181,현금영수증!$A$1:$B$332,2,0))</f>
        <v>#N/A</v>
      </c>
      <c r="R181" t="s">
        <v>45</v>
      </c>
      <c r="S181">
        <v>4490937026101</v>
      </c>
      <c r="T181">
        <v>7</v>
      </c>
      <c r="U181" s="1">
        <v>44523.672500000001</v>
      </c>
      <c r="V181">
        <v>201000</v>
      </c>
      <c r="W181" t="s">
        <v>25</v>
      </c>
      <c r="X181">
        <v>4490937026101</v>
      </c>
      <c r="Y181" t="s">
        <v>36</v>
      </c>
      <c r="Z181" t="s">
        <v>105</v>
      </c>
      <c r="AA181" t="s">
        <v>45</v>
      </c>
      <c r="AB181" t="s">
        <v>330</v>
      </c>
      <c r="AC181" t="s">
        <v>331</v>
      </c>
      <c r="AD181">
        <v>4490937026101</v>
      </c>
    </row>
    <row r="182" spans="1:30" x14ac:dyDescent="0.2">
      <c r="A182">
        <v>88</v>
      </c>
      <c r="B182">
        <v>89</v>
      </c>
      <c r="C182" s="1">
        <v>44515.5153587963</v>
      </c>
      <c r="D182" s="4">
        <v>333000</v>
      </c>
      <c r="E182" s="4">
        <v>0</v>
      </c>
      <c r="F182" s="4">
        <v>333000</v>
      </c>
      <c r="G182">
        <v>78843773</v>
      </c>
      <c r="H182" t="s">
        <v>150</v>
      </c>
      <c r="I182">
        <v>4490937026101</v>
      </c>
      <c r="J182" t="s">
        <v>25</v>
      </c>
      <c r="K182" t="s">
        <v>31</v>
      </c>
      <c r="L182">
        <v>0</v>
      </c>
      <c r="N182" s="11" t="s">
        <v>515</v>
      </c>
      <c r="O182" s="9" t="str">
        <f t="shared" si="4"/>
        <v>박정률</v>
      </c>
      <c r="P182" s="9" t="str">
        <f t="shared" si="5"/>
        <v>498-53-00203_333000</v>
      </c>
      <c r="Q182" s="9" t="e">
        <f>IF(P182="","",VLOOKUP(P182,현금영수증!$A$1:$B$332,2,0))</f>
        <v>#N/A</v>
      </c>
      <c r="R182" t="s">
        <v>45</v>
      </c>
      <c r="S182">
        <v>4490937026101</v>
      </c>
      <c r="T182">
        <v>7</v>
      </c>
      <c r="U182" s="1">
        <v>44523.672500000001</v>
      </c>
      <c r="V182">
        <v>201000</v>
      </c>
      <c r="W182" t="s">
        <v>25</v>
      </c>
      <c r="X182">
        <v>4490937026101</v>
      </c>
      <c r="Y182" t="s">
        <v>36</v>
      </c>
      <c r="Z182" t="s">
        <v>105</v>
      </c>
      <c r="AA182" t="s">
        <v>45</v>
      </c>
      <c r="AB182" t="s">
        <v>330</v>
      </c>
      <c r="AC182" t="s">
        <v>331</v>
      </c>
      <c r="AD182">
        <v>4490937026101</v>
      </c>
    </row>
    <row r="183" spans="1:30" x14ac:dyDescent="0.2">
      <c r="A183">
        <v>99</v>
      </c>
      <c r="B183">
        <v>100</v>
      </c>
      <c r="C183" s="1">
        <v>44513.925659722219</v>
      </c>
      <c r="D183" s="4">
        <v>58000</v>
      </c>
      <c r="E183" s="4">
        <v>0</v>
      </c>
      <c r="F183" s="4">
        <v>58000</v>
      </c>
      <c r="G183">
        <v>80569023</v>
      </c>
      <c r="H183" t="s">
        <v>160</v>
      </c>
      <c r="I183">
        <v>4490937026101</v>
      </c>
      <c r="J183" t="s">
        <v>25</v>
      </c>
      <c r="K183" t="s">
        <v>31</v>
      </c>
      <c r="L183">
        <v>0</v>
      </c>
      <c r="N183" s="11" t="s">
        <v>515</v>
      </c>
      <c r="O183" s="9" t="str">
        <f t="shared" si="4"/>
        <v>박정률</v>
      </c>
      <c r="P183" s="9" t="str">
        <f t="shared" si="5"/>
        <v>498-53-00203_58000</v>
      </c>
      <c r="Q183" s="9" t="str">
        <f>IF(P183="","",VLOOKUP(P183,현금영수증!$A$1:$B$332,2,0))</f>
        <v>2021-11-17 12:44:32</v>
      </c>
      <c r="R183" t="s">
        <v>45</v>
      </c>
      <c r="S183">
        <v>4490937026101</v>
      </c>
      <c r="T183">
        <v>7</v>
      </c>
      <c r="U183" s="1">
        <v>44523.672500000001</v>
      </c>
      <c r="V183">
        <v>201000</v>
      </c>
      <c r="W183" t="s">
        <v>25</v>
      </c>
      <c r="X183">
        <v>4490937026101</v>
      </c>
      <c r="Y183" t="s">
        <v>36</v>
      </c>
      <c r="Z183" t="s">
        <v>105</v>
      </c>
      <c r="AA183" t="s">
        <v>45</v>
      </c>
      <c r="AB183" t="s">
        <v>330</v>
      </c>
      <c r="AC183" t="s">
        <v>331</v>
      </c>
      <c r="AD183">
        <v>4490937026101</v>
      </c>
    </row>
    <row r="184" spans="1:30" x14ac:dyDescent="0.2">
      <c r="A184">
        <v>100</v>
      </c>
      <c r="B184">
        <v>101</v>
      </c>
      <c r="C184" s="1">
        <v>44513.914872685185</v>
      </c>
      <c r="D184" s="4">
        <v>171000</v>
      </c>
      <c r="E184" s="4">
        <v>0</v>
      </c>
      <c r="F184" s="4">
        <v>171000</v>
      </c>
      <c r="G184">
        <v>80627023</v>
      </c>
      <c r="H184" t="s">
        <v>161</v>
      </c>
      <c r="I184">
        <v>4490937026101</v>
      </c>
      <c r="J184" t="s">
        <v>25</v>
      </c>
      <c r="K184" t="s">
        <v>31</v>
      </c>
      <c r="L184">
        <v>0</v>
      </c>
      <c r="N184" s="11" t="s">
        <v>515</v>
      </c>
      <c r="O184" s="9" t="str">
        <f t="shared" si="4"/>
        <v>박정률</v>
      </c>
      <c r="P184" s="9" t="str">
        <f t="shared" si="5"/>
        <v>498-53-00203_171000</v>
      </c>
      <c r="Q184" s="9" t="e">
        <f>IF(P184="","",VLOOKUP(P184,현금영수증!$A$1:$B$332,2,0))</f>
        <v>#N/A</v>
      </c>
      <c r="R184" t="s">
        <v>45</v>
      </c>
      <c r="S184">
        <v>4490937026101</v>
      </c>
      <c r="T184">
        <v>7</v>
      </c>
      <c r="U184" s="1">
        <v>44523.672500000001</v>
      </c>
      <c r="V184">
        <v>201000</v>
      </c>
      <c r="W184" t="s">
        <v>25</v>
      </c>
      <c r="X184">
        <v>4490937026101</v>
      </c>
      <c r="Y184" t="s">
        <v>36</v>
      </c>
      <c r="Z184" t="s">
        <v>105</v>
      </c>
      <c r="AA184" t="s">
        <v>45</v>
      </c>
      <c r="AB184" t="s">
        <v>330</v>
      </c>
      <c r="AC184" t="s">
        <v>331</v>
      </c>
      <c r="AD184">
        <v>4490937026101</v>
      </c>
    </row>
    <row r="185" spans="1:30" x14ac:dyDescent="0.2">
      <c r="A185">
        <v>101</v>
      </c>
      <c r="B185">
        <v>102</v>
      </c>
      <c r="C185" s="1">
        <v>44513.908437500002</v>
      </c>
      <c r="D185" s="4">
        <v>245000</v>
      </c>
      <c r="E185" s="4">
        <v>0</v>
      </c>
      <c r="F185" s="4">
        <v>245000</v>
      </c>
      <c r="G185">
        <v>80798023</v>
      </c>
      <c r="H185" t="s">
        <v>162</v>
      </c>
      <c r="I185">
        <v>4490937026101</v>
      </c>
      <c r="J185" t="s">
        <v>25</v>
      </c>
      <c r="K185" t="s">
        <v>31</v>
      </c>
      <c r="L185">
        <v>0</v>
      </c>
      <c r="N185" s="11" t="s">
        <v>515</v>
      </c>
      <c r="O185" s="9" t="str">
        <f t="shared" si="4"/>
        <v>박정률</v>
      </c>
      <c r="P185" s="9" t="str">
        <f t="shared" si="5"/>
        <v>498-53-00203_245000</v>
      </c>
      <c r="Q185" s="9" t="str">
        <f>IF(P185="","",VLOOKUP(P185,현금영수증!$A$1:$B$332,2,0))</f>
        <v>2021-11-17 12:44:20</v>
      </c>
      <c r="R185" t="s">
        <v>45</v>
      </c>
      <c r="S185">
        <v>4490937026101</v>
      </c>
      <c r="T185">
        <v>7</v>
      </c>
      <c r="U185" s="1">
        <v>44523.672500000001</v>
      </c>
      <c r="V185">
        <v>201000</v>
      </c>
      <c r="W185" t="s">
        <v>25</v>
      </c>
      <c r="X185">
        <v>4490937026101</v>
      </c>
      <c r="Y185" t="s">
        <v>36</v>
      </c>
      <c r="Z185" t="s">
        <v>105</v>
      </c>
      <c r="AA185" t="s">
        <v>45</v>
      </c>
      <c r="AB185" t="s">
        <v>330</v>
      </c>
      <c r="AC185" t="s">
        <v>331</v>
      </c>
      <c r="AD185">
        <v>4490937026101</v>
      </c>
    </row>
    <row r="186" spans="1:30" x14ac:dyDescent="0.2">
      <c r="A186">
        <v>102</v>
      </c>
      <c r="B186">
        <v>103</v>
      </c>
      <c r="C186" s="1">
        <v>44513.898263888892</v>
      </c>
      <c r="D186" s="4">
        <v>113000</v>
      </c>
      <c r="E186" s="4">
        <v>0</v>
      </c>
      <c r="F186" s="4">
        <v>113000</v>
      </c>
      <c r="G186">
        <v>81043023</v>
      </c>
      <c r="H186" t="s">
        <v>163</v>
      </c>
      <c r="I186">
        <v>4490937026101</v>
      </c>
      <c r="J186" t="s">
        <v>25</v>
      </c>
      <c r="K186" t="s">
        <v>31</v>
      </c>
      <c r="L186">
        <v>0</v>
      </c>
      <c r="N186" s="11" t="s">
        <v>515</v>
      </c>
      <c r="O186" s="9" t="str">
        <f t="shared" si="4"/>
        <v>박정률</v>
      </c>
      <c r="P186" s="9" t="str">
        <f t="shared" si="5"/>
        <v>498-53-00203_113000</v>
      </c>
      <c r="Q186" s="9" t="str">
        <f>IF(P186="","",VLOOKUP(P186,현금영수증!$A$1:$B$332,2,0))</f>
        <v>2021-11-17 12:44:31</v>
      </c>
      <c r="R186" t="s">
        <v>45</v>
      </c>
      <c r="S186">
        <v>4490937026101</v>
      </c>
      <c r="T186">
        <v>7</v>
      </c>
      <c r="U186" s="1">
        <v>44523.672500000001</v>
      </c>
      <c r="V186">
        <v>201000</v>
      </c>
      <c r="W186" t="s">
        <v>25</v>
      </c>
      <c r="X186">
        <v>4490937026101</v>
      </c>
      <c r="Y186" t="s">
        <v>36</v>
      </c>
      <c r="Z186" t="s">
        <v>105</v>
      </c>
      <c r="AA186" t="s">
        <v>45</v>
      </c>
      <c r="AB186" t="s">
        <v>330</v>
      </c>
      <c r="AC186" t="s">
        <v>331</v>
      </c>
      <c r="AD186">
        <v>4490937026101</v>
      </c>
    </row>
    <row r="187" spans="1:30" x14ac:dyDescent="0.2">
      <c r="A187">
        <v>110</v>
      </c>
      <c r="B187">
        <v>111</v>
      </c>
      <c r="C187" s="1">
        <v>44512.596284722225</v>
      </c>
      <c r="D187" s="4">
        <v>20000</v>
      </c>
      <c r="E187" s="4">
        <v>0</v>
      </c>
      <c r="F187" s="4">
        <v>20000</v>
      </c>
      <c r="G187">
        <v>94324804</v>
      </c>
      <c r="H187" t="s">
        <v>166</v>
      </c>
      <c r="I187">
        <v>4490937026101</v>
      </c>
      <c r="J187" t="s">
        <v>25</v>
      </c>
      <c r="K187" t="s">
        <v>31</v>
      </c>
      <c r="L187">
        <v>0</v>
      </c>
      <c r="N187" s="11" t="s">
        <v>515</v>
      </c>
      <c r="O187" s="9" t="str">
        <f t="shared" si="4"/>
        <v>박정률</v>
      </c>
      <c r="P187" s="9" t="str">
        <f t="shared" si="5"/>
        <v>498-53-00203_20000</v>
      </c>
      <c r="Q187" s="9" t="e">
        <f>IF(P187="","",VLOOKUP(P187,현금영수증!$A$1:$B$332,2,0))</f>
        <v>#N/A</v>
      </c>
      <c r="R187" t="s">
        <v>45</v>
      </c>
      <c r="S187">
        <v>4490937026101</v>
      </c>
      <c r="T187">
        <v>7</v>
      </c>
      <c r="U187" s="1">
        <v>44523.672500000001</v>
      </c>
      <c r="V187">
        <v>201000</v>
      </c>
      <c r="W187" t="s">
        <v>25</v>
      </c>
      <c r="X187">
        <v>4490937026101</v>
      </c>
      <c r="Y187" t="s">
        <v>36</v>
      </c>
      <c r="Z187" t="s">
        <v>105</v>
      </c>
      <c r="AA187" t="s">
        <v>45</v>
      </c>
      <c r="AB187" t="s">
        <v>330</v>
      </c>
      <c r="AC187" t="s">
        <v>331</v>
      </c>
      <c r="AD187">
        <v>4490937026101</v>
      </c>
    </row>
    <row r="188" spans="1:30" x14ac:dyDescent="0.2">
      <c r="A188">
        <v>113</v>
      </c>
      <c r="B188">
        <v>114</v>
      </c>
      <c r="C188" s="1">
        <v>44512.59070601852</v>
      </c>
      <c r="D188" s="4">
        <v>201000</v>
      </c>
      <c r="E188" s="4">
        <v>0</v>
      </c>
      <c r="F188" s="4">
        <v>201000</v>
      </c>
      <c r="G188">
        <v>96327727</v>
      </c>
      <c r="H188" t="s">
        <v>168</v>
      </c>
      <c r="I188">
        <v>4490937026101</v>
      </c>
      <c r="J188" t="s">
        <v>25</v>
      </c>
      <c r="K188" t="s">
        <v>31</v>
      </c>
      <c r="L188">
        <v>0</v>
      </c>
      <c r="N188" s="11" t="s">
        <v>515</v>
      </c>
      <c r="O188" s="9" t="str">
        <f t="shared" si="4"/>
        <v>박정률</v>
      </c>
      <c r="P188" s="9" t="str">
        <f t="shared" si="5"/>
        <v>498-53-00203_201000</v>
      </c>
      <c r="Q188" s="9" t="str">
        <f>IF(P188="","",VLOOKUP(P188,현금영수증!$A$1:$B$332,2,0))</f>
        <v>2021-11-19 14:38:57</v>
      </c>
      <c r="R188" t="s">
        <v>45</v>
      </c>
      <c r="S188">
        <v>4490937026101</v>
      </c>
      <c r="T188">
        <v>7</v>
      </c>
      <c r="U188" s="1">
        <v>44523.672500000001</v>
      </c>
      <c r="V188">
        <v>201000</v>
      </c>
      <c r="W188" t="s">
        <v>25</v>
      </c>
      <c r="X188">
        <v>4490937026101</v>
      </c>
      <c r="Y188" t="s">
        <v>36</v>
      </c>
      <c r="Z188" t="s">
        <v>105</v>
      </c>
      <c r="AA188" t="s">
        <v>45</v>
      </c>
      <c r="AB188" t="s">
        <v>330</v>
      </c>
      <c r="AC188" t="s">
        <v>331</v>
      </c>
      <c r="AD188">
        <v>4490937026101</v>
      </c>
    </row>
    <row r="189" spans="1:30" x14ac:dyDescent="0.2">
      <c r="A189">
        <v>118</v>
      </c>
      <c r="B189">
        <v>119</v>
      </c>
      <c r="C189" s="1">
        <v>44512.517523148148</v>
      </c>
      <c r="D189" s="4">
        <v>201000</v>
      </c>
      <c r="E189" s="4">
        <v>0</v>
      </c>
      <c r="F189" s="4">
        <v>201000</v>
      </c>
      <c r="G189">
        <v>94916389</v>
      </c>
      <c r="H189" t="s">
        <v>172</v>
      </c>
      <c r="I189">
        <v>4490937026101</v>
      </c>
      <c r="J189" t="s">
        <v>25</v>
      </c>
      <c r="K189" t="s">
        <v>31</v>
      </c>
      <c r="L189">
        <v>0</v>
      </c>
      <c r="N189" s="11" t="s">
        <v>515</v>
      </c>
      <c r="O189" s="9" t="str">
        <f t="shared" si="4"/>
        <v>박정률</v>
      </c>
      <c r="P189" s="9" t="str">
        <f t="shared" si="5"/>
        <v>498-53-00203_201000</v>
      </c>
      <c r="Q189" s="9" t="str">
        <f>IF(P189="","",VLOOKUP(P189,현금영수증!$A$1:$B$332,2,0))</f>
        <v>2021-11-19 14:38:57</v>
      </c>
      <c r="R189" t="s">
        <v>45</v>
      </c>
      <c r="S189">
        <v>4490937026101</v>
      </c>
      <c r="T189">
        <v>7</v>
      </c>
      <c r="U189" s="1">
        <v>44523.672500000001</v>
      </c>
      <c r="V189">
        <v>201000</v>
      </c>
      <c r="W189" t="s">
        <v>25</v>
      </c>
      <c r="X189">
        <v>4490937026101</v>
      </c>
      <c r="Y189" t="s">
        <v>36</v>
      </c>
      <c r="Z189" t="s">
        <v>105</v>
      </c>
      <c r="AA189" t="s">
        <v>45</v>
      </c>
      <c r="AB189" t="s">
        <v>330</v>
      </c>
      <c r="AC189" t="s">
        <v>331</v>
      </c>
      <c r="AD189">
        <v>4490937026101</v>
      </c>
    </row>
    <row r="190" spans="1:30" x14ac:dyDescent="0.2">
      <c r="A190">
        <v>125</v>
      </c>
      <c r="B190">
        <v>126</v>
      </c>
      <c r="C190" s="1">
        <v>44511.898020833331</v>
      </c>
      <c r="D190" s="4">
        <v>38000</v>
      </c>
      <c r="E190" s="4">
        <v>0</v>
      </c>
      <c r="F190" s="4">
        <v>38000</v>
      </c>
      <c r="G190">
        <v>95318692</v>
      </c>
      <c r="H190" t="s">
        <v>178</v>
      </c>
      <c r="I190">
        <v>4490937026101</v>
      </c>
      <c r="J190" t="s">
        <v>25</v>
      </c>
      <c r="K190" t="s">
        <v>31</v>
      </c>
      <c r="L190">
        <v>0</v>
      </c>
      <c r="N190" s="11" t="s">
        <v>515</v>
      </c>
      <c r="O190" s="9" t="str">
        <f t="shared" si="4"/>
        <v>박정률</v>
      </c>
      <c r="P190" s="9" t="str">
        <f t="shared" si="5"/>
        <v>498-53-00203_38000</v>
      </c>
      <c r="Q190" s="9" t="str">
        <f>IF(P190="","",VLOOKUP(P190,현금영수증!$A$1:$B$332,2,0))</f>
        <v>2021-11-19 14:37:07</v>
      </c>
      <c r="R190" t="s">
        <v>45</v>
      </c>
      <c r="S190">
        <v>4490937026101</v>
      </c>
      <c r="T190">
        <v>7</v>
      </c>
      <c r="U190" s="1">
        <v>44523.672500000001</v>
      </c>
      <c r="V190">
        <v>201000</v>
      </c>
      <c r="W190" t="s">
        <v>25</v>
      </c>
      <c r="X190">
        <v>4490937026101</v>
      </c>
      <c r="Y190" t="s">
        <v>36</v>
      </c>
      <c r="Z190" t="s">
        <v>105</v>
      </c>
      <c r="AA190" t="s">
        <v>45</v>
      </c>
      <c r="AB190" t="s">
        <v>330</v>
      </c>
      <c r="AC190" t="s">
        <v>331</v>
      </c>
      <c r="AD190">
        <v>4490937026101</v>
      </c>
    </row>
    <row r="191" spans="1:30" x14ac:dyDescent="0.2">
      <c r="A191">
        <v>126</v>
      </c>
      <c r="B191">
        <v>127</v>
      </c>
      <c r="C191" s="1">
        <v>44511.896319444444</v>
      </c>
      <c r="D191" s="4">
        <v>122000</v>
      </c>
      <c r="E191" s="4">
        <v>0</v>
      </c>
      <c r="F191" s="4">
        <v>122000</v>
      </c>
      <c r="G191">
        <v>95356692</v>
      </c>
      <c r="H191" t="s">
        <v>179</v>
      </c>
      <c r="I191">
        <v>4490937026101</v>
      </c>
      <c r="J191" t="s">
        <v>25</v>
      </c>
      <c r="K191" t="s">
        <v>31</v>
      </c>
      <c r="L191">
        <v>0</v>
      </c>
      <c r="N191" s="11" t="s">
        <v>515</v>
      </c>
      <c r="O191" s="9" t="str">
        <f t="shared" si="4"/>
        <v>박정률</v>
      </c>
      <c r="P191" s="9" t="str">
        <f t="shared" si="5"/>
        <v>498-53-00203_122000</v>
      </c>
      <c r="Q191" s="9" t="str">
        <f>IF(P191="","",VLOOKUP(P191,현금영수증!$A$1:$B$332,2,0))</f>
        <v>2021-11-19 14:37:06</v>
      </c>
      <c r="R191" t="s">
        <v>45</v>
      </c>
      <c r="S191">
        <v>4490937026101</v>
      </c>
      <c r="T191">
        <v>7</v>
      </c>
      <c r="U191" s="1">
        <v>44523.672500000001</v>
      </c>
      <c r="V191">
        <v>201000</v>
      </c>
      <c r="W191" t="s">
        <v>25</v>
      </c>
      <c r="X191">
        <v>4490937026101</v>
      </c>
      <c r="Y191" t="s">
        <v>36</v>
      </c>
      <c r="Z191" t="s">
        <v>105</v>
      </c>
      <c r="AA191" t="s">
        <v>45</v>
      </c>
      <c r="AB191" t="s">
        <v>330</v>
      </c>
      <c r="AC191" t="s">
        <v>331</v>
      </c>
      <c r="AD191">
        <v>4490937026101</v>
      </c>
    </row>
    <row r="192" spans="1:30" x14ac:dyDescent="0.2">
      <c r="A192">
        <v>128</v>
      </c>
      <c r="B192">
        <v>129</v>
      </c>
      <c r="C192" s="1">
        <v>44511.635937500003</v>
      </c>
      <c r="D192" s="4">
        <v>0</v>
      </c>
      <c r="E192" s="4">
        <v>55000</v>
      </c>
      <c r="F192" s="4">
        <v>-55000</v>
      </c>
      <c r="G192">
        <v>95765162</v>
      </c>
      <c r="H192" t="s">
        <v>45</v>
      </c>
      <c r="J192" t="s">
        <v>25</v>
      </c>
      <c r="K192" t="s">
        <v>26</v>
      </c>
      <c r="L192">
        <v>0</v>
      </c>
      <c r="N192" s="11" t="s">
        <v>515</v>
      </c>
      <c r="O192" s="9" t="str">
        <f t="shared" si="4"/>
        <v>박정률</v>
      </c>
      <c r="P192" s="9" t="str">
        <f t="shared" si="5"/>
        <v/>
      </c>
      <c r="Q192" s="9" t="str">
        <f>IF(P192="","",VLOOKUP(P192,현금영수증!$A$1:$B$332,2,0))</f>
        <v/>
      </c>
      <c r="R192" t="s">
        <v>45</v>
      </c>
      <c r="S192" t="s">
        <v>28</v>
      </c>
      <c r="AC192" t="s">
        <v>331</v>
      </c>
    </row>
    <row r="193" spans="1:30" x14ac:dyDescent="0.2">
      <c r="A193">
        <v>143</v>
      </c>
      <c r="B193">
        <v>144</v>
      </c>
      <c r="C193" s="1">
        <v>44510.599374999998</v>
      </c>
      <c r="D193" s="4">
        <v>245000</v>
      </c>
      <c r="E193" s="4">
        <v>0</v>
      </c>
      <c r="F193" s="4">
        <v>245000</v>
      </c>
      <c r="G193">
        <v>101446951</v>
      </c>
      <c r="H193" t="s">
        <v>188</v>
      </c>
      <c r="I193">
        <v>4490937026101</v>
      </c>
      <c r="J193" t="s">
        <v>25</v>
      </c>
      <c r="K193" t="s">
        <v>31</v>
      </c>
      <c r="L193">
        <v>0</v>
      </c>
      <c r="N193" s="11" t="s">
        <v>515</v>
      </c>
      <c r="O193" s="9" t="str">
        <f t="shared" si="4"/>
        <v>박정률</v>
      </c>
      <c r="P193" s="9" t="str">
        <f t="shared" si="5"/>
        <v>498-53-00203_245000</v>
      </c>
      <c r="Q193" s="9" t="str">
        <f>IF(P193="","",VLOOKUP(P193,현금영수증!$A$1:$B$332,2,0))</f>
        <v>2021-11-17 12:44:20</v>
      </c>
      <c r="R193" t="s">
        <v>45</v>
      </c>
      <c r="S193">
        <v>4490937026101</v>
      </c>
      <c r="T193">
        <v>7</v>
      </c>
      <c r="U193" s="1">
        <v>44523.672500000001</v>
      </c>
      <c r="V193">
        <v>201000</v>
      </c>
      <c r="W193" t="s">
        <v>25</v>
      </c>
      <c r="X193">
        <v>4490937026101</v>
      </c>
      <c r="Y193" t="s">
        <v>36</v>
      </c>
      <c r="Z193" t="s">
        <v>105</v>
      </c>
      <c r="AA193" t="s">
        <v>45</v>
      </c>
      <c r="AB193" t="s">
        <v>330</v>
      </c>
      <c r="AC193" t="s">
        <v>331</v>
      </c>
      <c r="AD193">
        <v>4490937026101</v>
      </c>
    </row>
    <row r="194" spans="1:30" x14ac:dyDescent="0.2">
      <c r="A194">
        <v>159</v>
      </c>
      <c r="B194">
        <v>160</v>
      </c>
      <c r="C194" s="1">
        <v>44509.500613425924</v>
      </c>
      <c r="D194" s="4">
        <v>113000</v>
      </c>
      <c r="E194" s="4">
        <v>0</v>
      </c>
      <c r="F194" s="4">
        <v>113000</v>
      </c>
      <c r="G194">
        <v>92495702</v>
      </c>
      <c r="H194" t="s">
        <v>200</v>
      </c>
      <c r="I194">
        <v>4490937026101</v>
      </c>
      <c r="J194" t="s">
        <v>25</v>
      </c>
      <c r="K194" t="s">
        <v>31</v>
      </c>
      <c r="L194">
        <v>0</v>
      </c>
      <c r="N194" s="11" t="s">
        <v>515</v>
      </c>
      <c r="O194" s="9" t="str">
        <f t="shared" ref="O194:O257" si="6">LEFT(R194,3)</f>
        <v>박정률</v>
      </c>
      <c r="P194" s="9" t="str">
        <f t="shared" ref="P194:P257" si="7">IF(F194&gt;0,N194&amp;"_"&amp;F194,"")</f>
        <v>498-53-00203_113000</v>
      </c>
      <c r="Q194" s="9" t="str">
        <f>IF(P194="","",VLOOKUP(P194,현금영수증!$A$1:$B$332,2,0))</f>
        <v>2021-11-17 12:44:31</v>
      </c>
      <c r="R194" t="s">
        <v>45</v>
      </c>
      <c r="S194">
        <v>4490937026101</v>
      </c>
      <c r="T194">
        <v>7</v>
      </c>
      <c r="U194" s="1">
        <v>44523.672500000001</v>
      </c>
      <c r="V194">
        <v>201000</v>
      </c>
      <c r="W194" t="s">
        <v>25</v>
      </c>
      <c r="X194">
        <v>4490937026101</v>
      </c>
      <c r="Y194" t="s">
        <v>36</v>
      </c>
      <c r="Z194" t="s">
        <v>105</v>
      </c>
      <c r="AA194" t="s">
        <v>45</v>
      </c>
      <c r="AB194" t="s">
        <v>330</v>
      </c>
      <c r="AC194" t="s">
        <v>331</v>
      </c>
      <c r="AD194">
        <v>4490937026101</v>
      </c>
    </row>
    <row r="195" spans="1:30" x14ac:dyDescent="0.2">
      <c r="A195">
        <v>160</v>
      </c>
      <c r="B195">
        <v>161</v>
      </c>
      <c r="C195" s="1">
        <v>44509.495937500003</v>
      </c>
      <c r="D195" s="4">
        <v>113000</v>
      </c>
      <c r="E195" s="4">
        <v>0</v>
      </c>
      <c r="F195" s="4">
        <v>113000</v>
      </c>
      <c r="G195">
        <v>92608702</v>
      </c>
      <c r="H195" t="s">
        <v>201</v>
      </c>
      <c r="I195">
        <v>4490937026101</v>
      </c>
      <c r="J195" t="s">
        <v>25</v>
      </c>
      <c r="K195" t="s">
        <v>31</v>
      </c>
      <c r="L195">
        <v>0</v>
      </c>
      <c r="N195" s="11" t="s">
        <v>515</v>
      </c>
      <c r="O195" s="9" t="str">
        <f t="shared" si="6"/>
        <v>박정률</v>
      </c>
      <c r="P195" s="9" t="str">
        <f t="shared" si="7"/>
        <v>498-53-00203_113000</v>
      </c>
      <c r="Q195" s="9" t="str">
        <f>IF(P195="","",VLOOKUP(P195,현금영수증!$A$1:$B$332,2,0))</f>
        <v>2021-11-17 12:44:31</v>
      </c>
      <c r="R195" t="s">
        <v>45</v>
      </c>
      <c r="S195">
        <v>4490937026101</v>
      </c>
      <c r="T195">
        <v>7</v>
      </c>
      <c r="U195" s="1">
        <v>44523.672500000001</v>
      </c>
      <c r="V195">
        <v>201000</v>
      </c>
      <c r="W195" t="s">
        <v>25</v>
      </c>
      <c r="X195">
        <v>4490937026101</v>
      </c>
      <c r="Y195" t="s">
        <v>36</v>
      </c>
      <c r="Z195" t="s">
        <v>105</v>
      </c>
      <c r="AA195" t="s">
        <v>45</v>
      </c>
      <c r="AB195" t="s">
        <v>330</v>
      </c>
      <c r="AC195" t="s">
        <v>331</v>
      </c>
      <c r="AD195">
        <v>4490937026101</v>
      </c>
    </row>
    <row r="196" spans="1:30" x14ac:dyDescent="0.2">
      <c r="A196">
        <v>162</v>
      </c>
      <c r="B196">
        <v>163</v>
      </c>
      <c r="C196" s="1">
        <v>44509.488391203704</v>
      </c>
      <c r="D196" s="4">
        <v>58000</v>
      </c>
      <c r="E196" s="4">
        <v>0</v>
      </c>
      <c r="F196" s="4">
        <v>58000</v>
      </c>
      <c r="G196">
        <v>92779702</v>
      </c>
      <c r="H196" t="s">
        <v>203</v>
      </c>
      <c r="I196">
        <v>4490937026101</v>
      </c>
      <c r="J196" t="s">
        <v>25</v>
      </c>
      <c r="K196" t="s">
        <v>31</v>
      </c>
      <c r="L196">
        <v>0</v>
      </c>
      <c r="N196" s="11" t="s">
        <v>515</v>
      </c>
      <c r="O196" s="9" t="str">
        <f t="shared" si="6"/>
        <v>박정률</v>
      </c>
      <c r="P196" s="9" t="str">
        <f t="shared" si="7"/>
        <v>498-53-00203_58000</v>
      </c>
      <c r="Q196" s="9" t="str">
        <f>IF(P196="","",VLOOKUP(P196,현금영수증!$A$1:$B$332,2,0))</f>
        <v>2021-11-17 12:44:32</v>
      </c>
      <c r="R196" t="s">
        <v>45</v>
      </c>
      <c r="S196">
        <v>4490937026101</v>
      </c>
      <c r="T196">
        <v>7</v>
      </c>
      <c r="U196" s="1">
        <v>44523.672500000001</v>
      </c>
      <c r="V196">
        <v>201000</v>
      </c>
      <c r="W196" t="s">
        <v>25</v>
      </c>
      <c r="X196">
        <v>4490937026101</v>
      </c>
      <c r="Y196" t="s">
        <v>36</v>
      </c>
      <c r="Z196" t="s">
        <v>105</v>
      </c>
      <c r="AA196" t="s">
        <v>45</v>
      </c>
      <c r="AB196" t="s">
        <v>330</v>
      </c>
      <c r="AC196" t="s">
        <v>331</v>
      </c>
      <c r="AD196">
        <v>4490937026101</v>
      </c>
    </row>
    <row r="197" spans="1:30" x14ac:dyDescent="0.2">
      <c r="A197">
        <v>163</v>
      </c>
      <c r="B197">
        <v>164</v>
      </c>
      <c r="C197" s="1">
        <v>44509.482372685183</v>
      </c>
      <c r="D197" s="4">
        <v>226000</v>
      </c>
      <c r="E197" s="4">
        <v>0</v>
      </c>
      <c r="F197" s="4">
        <v>226000</v>
      </c>
      <c r="G197">
        <v>92837702</v>
      </c>
      <c r="H197" t="s">
        <v>204</v>
      </c>
      <c r="I197">
        <v>4490937026101</v>
      </c>
      <c r="J197" t="s">
        <v>25</v>
      </c>
      <c r="K197" t="s">
        <v>31</v>
      </c>
      <c r="L197">
        <v>0</v>
      </c>
      <c r="N197" s="11" t="s">
        <v>515</v>
      </c>
      <c r="O197" s="9" t="str">
        <f t="shared" si="6"/>
        <v>박정률</v>
      </c>
      <c r="P197" s="9" t="str">
        <f t="shared" si="7"/>
        <v>498-53-00203_226000</v>
      </c>
      <c r="Q197" s="9" t="str">
        <f>IF(P197="","",VLOOKUP(P197,현금영수증!$A$1:$B$332,2,0))</f>
        <v>2021-11-17 12:44:32</v>
      </c>
      <c r="R197" t="s">
        <v>45</v>
      </c>
      <c r="S197">
        <v>4490937026101</v>
      </c>
      <c r="T197">
        <v>7</v>
      </c>
      <c r="U197" s="1">
        <v>44523.672500000001</v>
      </c>
      <c r="V197">
        <v>201000</v>
      </c>
      <c r="W197" t="s">
        <v>25</v>
      </c>
      <c r="X197">
        <v>4490937026101</v>
      </c>
      <c r="Y197" t="s">
        <v>36</v>
      </c>
      <c r="Z197" t="s">
        <v>105</v>
      </c>
      <c r="AA197" t="s">
        <v>45</v>
      </c>
      <c r="AB197" t="s">
        <v>330</v>
      </c>
      <c r="AC197" t="s">
        <v>331</v>
      </c>
      <c r="AD197">
        <v>4490937026101</v>
      </c>
    </row>
    <row r="198" spans="1:30" x14ac:dyDescent="0.2">
      <c r="A198">
        <v>164</v>
      </c>
      <c r="B198">
        <v>165</v>
      </c>
      <c r="C198" s="1">
        <v>44509.475925925923</v>
      </c>
      <c r="D198" s="4">
        <v>146000</v>
      </c>
      <c r="E198" s="4">
        <v>0</v>
      </c>
      <c r="F198" s="4">
        <v>146000</v>
      </c>
      <c r="G198">
        <v>93063702</v>
      </c>
      <c r="H198" t="s">
        <v>205</v>
      </c>
      <c r="I198">
        <v>4490937026101</v>
      </c>
      <c r="J198" t="s">
        <v>25</v>
      </c>
      <c r="K198" t="s">
        <v>31</v>
      </c>
      <c r="L198">
        <v>0</v>
      </c>
      <c r="N198" s="11" t="s">
        <v>515</v>
      </c>
      <c r="O198" s="9" t="str">
        <f t="shared" si="6"/>
        <v>박정률</v>
      </c>
      <c r="P198" s="9" t="str">
        <f t="shared" si="7"/>
        <v>498-53-00203_146000</v>
      </c>
      <c r="Q198" s="9" t="str">
        <f>IF(P198="","",VLOOKUP(P198,현금영수증!$A$1:$B$332,2,0))</f>
        <v>2021-11-17 12:44:32</v>
      </c>
      <c r="R198" t="s">
        <v>45</v>
      </c>
      <c r="S198">
        <v>4490937026101</v>
      </c>
      <c r="T198">
        <v>7</v>
      </c>
      <c r="U198" s="1">
        <v>44523.672500000001</v>
      </c>
      <c r="V198">
        <v>201000</v>
      </c>
      <c r="W198" t="s">
        <v>25</v>
      </c>
      <c r="X198">
        <v>4490937026101</v>
      </c>
      <c r="Y198" t="s">
        <v>36</v>
      </c>
      <c r="Z198" t="s">
        <v>105</v>
      </c>
      <c r="AA198" t="s">
        <v>45</v>
      </c>
      <c r="AB198" t="s">
        <v>330</v>
      </c>
      <c r="AC198" t="s">
        <v>331</v>
      </c>
      <c r="AD198">
        <v>4490937026101</v>
      </c>
    </row>
    <row r="199" spans="1:30" x14ac:dyDescent="0.2">
      <c r="A199">
        <v>166</v>
      </c>
      <c r="B199">
        <v>167</v>
      </c>
      <c r="C199" s="1">
        <v>44509.469756944447</v>
      </c>
      <c r="D199" s="4">
        <v>73000</v>
      </c>
      <c r="E199" s="4">
        <v>0</v>
      </c>
      <c r="F199" s="4">
        <v>73000</v>
      </c>
      <c r="G199">
        <v>93177702</v>
      </c>
      <c r="H199" t="s">
        <v>206</v>
      </c>
      <c r="I199">
        <v>4490937026101</v>
      </c>
      <c r="J199" t="s">
        <v>25</v>
      </c>
      <c r="K199" t="s">
        <v>31</v>
      </c>
      <c r="L199">
        <v>0</v>
      </c>
      <c r="N199" s="11" t="s">
        <v>515</v>
      </c>
      <c r="O199" s="9" t="str">
        <f t="shared" si="6"/>
        <v>박정률</v>
      </c>
      <c r="P199" s="9" t="str">
        <f t="shared" si="7"/>
        <v>498-53-00203_73000</v>
      </c>
      <c r="Q199" s="9" t="str">
        <f>IF(P199="","",VLOOKUP(P199,현금영수증!$A$1:$B$332,2,0))</f>
        <v>2021-11-17 12:44:33</v>
      </c>
      <c r="R199" t="s">
        <v>45</v>
      </c>
      <c r="S199">
        <v>4490937026101</v>
      </c>
      <c r="T199">
        <v>7</v>
      </c>
      <c r="U199" s="1">
        <v>44523.672500000001</v>
      </c>
      <c r="V199">
        <v>201000</v>
      </c>
      <c r="W199" t="s">
        <v>25</v>
      </c>
      <c r="X199">
        <v>4490937026101</v>
      </c>
      <c r="Y199" t="s">
        <v>36</v>
      </c>
      <c r="Z199" t="s">
        <v>105</v>
      </c>
      <c r="AA199" t="s">
        <v>45</v>
      </c>
      <c r="AB199" t="s">
        <v>330</v>
      </c>
      <c r="AC199" t="s">
        <v>331</v>
      </c>
      <c r="AD199">
        <v>4490937026101</v>
      </c>
    </row>
    <row r="200" spans="1:30" x14ac:dyDescent="0.2">
      <c r="A200">
        <v>226</v>
      </c>
      <c r="B200">
        <v>227</v>
      </c>
      <c r="C200" s="1">
        <v>44504.862129629626</v>
      </c>
      <c r="D200" s="4">
        <v>122000</v>
      </c>
      <c r="E200" s="4">
        <v>0</v>
      </c>
      <c r="F200" s="4">
        <v>122000</v>
      </c>
      <c r="G200">
        <v>105290215</v>
      </c>
      <c r="H200" t="s">
        <v>252</v>
      </c>
      <c r="I200">
        <v>4490937026101</v>
      </c>
      <c r="J200" t="s">
        <v>25</v>
      </c>
      <c r="K200" t="s">
        <v>31</v>
      </c>
      <c r="L200">
        <v>0</v>
      </c>
      <c r="N200" s="11" t="s">
        <v>515</v>
      </c>
      <c r="O200" s="9" t="str">
        <f t="shared" si="6"/>
        <v>박정률</v>
      </c>
      <c r="P200" s="9" t="str">
        <f t="shared" si="7"/>
        <v>498-53-00203_122000</v>
      </c>
      <c r="Q200" s="9" t="str">
        <f>IF(P200="","",VLOOKUP(P200,현금영수증!$A$1:$B$332,2,0))</f>
        <v>2021-11-19 14:37:06</v>
      </c>
      <c r="R200" t="s">
        <v>45</v>
      </c>
      <c r="S200">
        <v>4490937026101</v>
      </c>
      <c r="T200">
        <v>7</v>
      </c>
      <c r="U200" s="1">
        <v>44523.672500000001</v>
      </c>
      <c r="V200">
        <v>201000</v>
      </c>
      <c r="W200" t="s">
        <v>25</v>
      </c>
      <c r="X200">
        <v>4490937026101</v>
      </c>
      <c r="Y200" t="s">
        <v>36</v>
      </c>
      <c r="Z200" t="s">
        <v>105</v>
      </c>
      <c r="AA200" t="s">
        <v>45</v>
      </c>
      <c r="AB200" t="s">
        <v>330</v>
      </c>
      <c r="AC200" t="s">
        <v>331</v>
      </c>
      <c r="AD200">
        <v>4490937026101</v>
      </c>
    </row>
    <row r="201" spans="1:30" x14ac:dyDescent="0.2">
      <c r="A201">
        <v>297</v>
      </c>
      <c r="B201">
        <v>298</v>
      </c>
      <c r="C201" s="1">
        <v>44499.567627314813</v>
      </c>
      <c r="D201" s="4">
        <v>125000</v>
      </c>
      <c r="E201" s="4">
        <v>0</v>
      </c>
      <c r="F201" s="4">
        <v>125000</v>
      </c>
      <c r="G201">
        <v>10397714</v>
      </c>
      <c r="H201" t="s">
        <v>294</v>
      </c>
      <c r="I201">
        <v>4490937026101</v>
      </c>
      <c r="J201" t="s">
        <v>25</v>
      </c>
      <c r="K201" t="s">
        <v>31</v>
      </c>
      <c r="L201">
        <v>0</v>
      </c>
      <c r="N201" s="11" t="s">
        <v>515</v>
      </c>
      <c r="O201" s="9" t="str">
        <f t="shared" si="6"/>
        <v>박정률</v>
      </c>
      <c r="P201" s="9" t="str">
        <f t="shared" si="7"/>
        <v>498-53-00203_125000</v>
      </c>
      <c r="Q201" s="9" t="str">
        <f>IF(P201="","",VLOOKUP(P201,현금영수증!$A$1:$B$332,2,0))</f>
        <v>2021-11-17 11:48:14</v>
      </c>
      <c r="R201" t="s">
        <v>45</v>
      </c>
      <c r="S201">
        <v>4490937026101</v>
      </c>
      <c r="T201">
        <v>7</v>
      </c>
      <c r="U201" s="1">
        <v>44523.672500000001</v>
      </c>
      <c r="V201">
        <v>201000</v>
      </c>
      <c r="W201" t="s">
        <v>25</v>
      </c>
      <c r="X201">
        <v>4490937026101</v>
      </c>
      <c r="Y201" t="s">
        <v>36</v>
      </c>
      <c r="Z201" t="s">
        <v>105</v>
      </c>
      <c r="AA201" t="s">
        <v>45</v>
      </c>
      <c r="AB201" t="s">
        <v>330</v>
      </c>
      <c r="AC201" t="s">
        <v>331</v>
      </c>
      <c r="AD201">
        <v>4490937026101</v>
      </c>
    </row>
    <row r="202" spans="1:30" x14ac:dyDescent="0.2">
      <c r="A202">
        <v>298</v>
      </c>
      <c r="B202">
        <v>299</v>
      </c>
      <c r="C202" s="1">
        <v>44499.567118055558</v>
      </c>
      <c r="D202" s="4">
        <v>53000</v>
      </c>
      <c r="E202" s="4">
        <v>0</v>
      </c>
      <c r="F202" s="4">
        <v>53000</v>
      </c>
      <c r="G202">
        <v>10522714</v>
      </c>
      <c r="H202" t="s">
        <v>294</v>
      </c>
      <c r="I202">
        <v>4490937026101</v>
      </c>
      <c r="J202" t="s">
        <v>25</v>
      </c>
      <c r="K202" t="s">
        <v>31</v>
      </c>
      <c r="L202">
        <v>0</v>
      </c>
      <c r="N202" s="11" t="s">
        <v>515</v>
      </c>
      <c r="O202" s="9" t="str">
        <f t="shared" si="6"/>
        <v>박정률</v>
      </c>
      <c r="P202" s="9" t="str">
        <f t="shared" si="7"/>
        <v>498-53-00203_53000</v>
      </c>
      <c r="Q202" s="9" t="e">
        <f>IF(P202="","",VLOOKUP(P202,현금영수증!$A$1:$B$332,2,0))</f>
        <v>#N/A</v>
      </c>
      <c r="R202" t="s">
        <v>45</v>
      </c>
      <c r="S202">
        <v>4490937026101</v>
      </c>
      <c r="T202">
        <v>7</v>
      </c>
      <c r="U202" s="1">
        <v>44523.672500000001</v>
      </c>
      <c r="V202">
        <v>201000</v>
      </c>
      <c r="W202" t="s">
        <v>25</v>
      </c>
      <c r="X202">
        <v>4490937026101</v>
      </c>
      <c r="Y202" t="s">
        <v>36</v>
      </c>
      <c r="Z202" t="s">
        <v>105</v>
      </c>
      <c r="AA202" t="s">
        <v>45</v>
      </c>
      <c r="AB202" t="s">
        <v>330</v>
      </c>
      <c r="AC202" t="s">
        <v>331</v>
      </c>
      <c r="AD202">
        <v>4490937026101</v>
      </c>
    </row>
    <row r="203" spans="1:30" x14ac:dyDescent="0.2">
      <c r="A203">
        <v>300</v>
      </c>
      <c r="B203">
        <v>301</v>
      </c>
      <c r="C203" s="1">
        <v>44499.521458333336</v>
      </c>
      <c r="D203" s="4">
        <v>128000</v>
      </c>
      <c r="E203" s="4">
        <v>0</v>
      </c>
      <c r="F203" s="4">
        <v>128000</v>
      </c>
      <c r="G203">
        <v>10853714</v>
      </c>
      <c r="H203" t="s">
        <v>294</v>
      </c>
      <c r="I203">
        <v>4490937026101</v>
      </c>
      <c r="J203" t="s">
        <v>25</v>
      </c>
      <c r="K203" t="s">
        <v>31</v>
      </c>
      <c r="L203">
        <v>0</v>
      </c>
      <c r="N203" s="11" t="s">
        <v>515</v>
      </c>
      <c r="O203" s="9" t="str">
        <f t="shared" si="6"/>
        <v>박정률</v>
      </c>
      <c r="P203" s="9" t="str">
        <f t="shared" si="7"/>
        <v>498-53-00203_128000</v>
      </c>
      <c r="Q203" s="9" t="str">
        <f>IF(P203="","",VLOOKUP(P203,현금영수증!$A$1:$B$332,2,0))</f>
        <v>2021-11-17 11:48:15</v>
      </c>
      <c r="R203" t="s">
        <v>45</v>
      </c>
      <c r="S203">
        <v>4490937026101</v>
      </c>
      <c r="T203">
        <v>7</v>
      </c>
      <c r="U203" s="1">
        <v>44523.672500000001</v>
      </c>
      <c r="V203">
        <v>201000</v>
      </c>
      <c r="W203" t="s">
        <v>25</v>
      </c>
      <c r="X203">
        <v>4490937026101</v>
      </c>
      <c r="Y203" t="s">
        <v>36</v>
      </c>
      <c r="Z203" t="s">
        <v>105</v>
      </c>
      <c r="AA203" t="s">
        <v>45</v>
      </c>
      <c r="AB203" t="s">
        <v>330</v>
      </c>
      <c r="AC203" t="s">
        <v>331</v>
      </c>
      <c r="AD203">
        <v>4490937026101</v>
      </c>
    </row>
    <row r="204" spans="1:30" x14ac:dyDescent="0.2">
      <c r="A204">
        <v>412</v>
      </c>
      <c r="B204">
        <v>413</v>
      </c>
      <c r="C204" s="1">
        <v>44489.876481481479</v>
      </c>
      <c r="D204" s="4">
        <v>138000</v>
      </c>
      <c r="E204" s="4">
        <v>0</v>
      </c>
      <c r="F204" s="4">
        <v>138000</v>
      </c>
      <c r="G204">
        <v>40235718</v>
      </c>
      <c r="H204" t="s">
        <v>294</v>
      </c>
      <c r="I204">
        <v>4490937026101</v>
      </c>
      <c r="J204" t="s">
        <v>25</v>
      </c>
      <c r="K204" t="s">
        <v>31</v>
      </c>
      <c r="L204">
        <v>0</v>
      </c>
      <c r="N204" s="11" t="s">
        <v>515</v>
      </c>
      <c r="O204" s="9" t="str">
        <f t="shared" si="6"/>
        <v>박정률</v>
      </c>
      <c r="P204" s="9" t="str">
        <f t="shared" si="7"/>
        <v>498-53-00203_138000</v>
      </c>
      <c r="Q204" s="9" t="str">
        <f>IF(P204="","",VLOOKUP(P204,현금영수증!$A$1:$B$332,2,0))</f>
        <v>2021-10-28 18:09:57</v>
      </c>
      <c r="R204" t="s">
        <v>45</v>
      </c>
      <c r="S204">
        <v>4490937026101</v>
      </c>
      <c r="T204">
        <v>7</v>
      </c>
      <c r="U204" s="1">
        <v>44523.672500000001</v>
      </c>
      <c r="V204">
        <v>201000</v>
      </c>
      <c r="W204" t="s">
        <v>25</v>
      </c>
      <c r="X204">
        <v>4490937026101</v>
      </c>
      <c r="Y204" t="s">
        <v>36</v>
      </c>
      <c r="Z204" t="s">
        <v>105</v>
      </c>
      <c r="AA204" t="s">
        <v>45</v>
      </c>
      <c r="AB204" t="s">
        <v>330</v>
      </c>
      <c r="AC204" t="s">
        <v>331</v>
      </c>
      <c r="AD204">
        <v>4490937026101</v>
      </c>
    </row>
    <row r="205" spans="1:30" x14ac:dyDescent="0.2">
      <c r="A205">
        <v>257</v>
      </c>
      <c r="B205">
        <v>258</v>
      </c>
      <c r="C205" s="1">
        <v>44502.808645833335</v>
      </c>
      <c r="D205" s="4">
        <v>580500</v>
      </c>
      <c r="E205" s="4">
        <v>0</v>
      </c>
      <c r="F205" s="4">
        <v>580500</v>
      </c>
      <c r="G205">
        <v>107286011</v>
      </c>
      <c r="H205" t="s">
        <v>278</v>
      </c>
      <c r="I205">
        <v>23270104151904</v>
      </c>
      <c r="J205" t="s">
        <v>30</v>
      </c>
      <c r="K205" t="s">
        <v>31</v>
      </c>
      <c r="L205">
        <v>0</v>
      </c>
      <c r="N205" s="11" t="s">
        <v>504</v>
      </c>
      <c r="O205" s="9" t="str">
        <f t="shared" si="6"/>
        <v>구현주</v>
      </c>
      <c r="P205" s="9" t="str">
        <f t="shared" si="7"/>
        <v>545-06-00368_580500</v>
      </c>
      <c r="Q205" s="9" t="str">
        <f>IF(P205="","",VLOOKUP(P205,현금영수증!$A$1:$B$332,2,0))</f>
        <v>2021-11-05 16:13:46</v>
      </c>
      <c r="R205" t="s">
        <v>318</v>
      </c>
      <c r="S205">
        <v>23270104151904</v>
      </c>
      <c r="T205">
        <v>188</v>
      </c>
      <c r="U205" s="1">
        <v>44502.808645833335</v>
      </c>
      <c r="V205">
        <v>580500</v>
      </c>
      <c r="W205" t="s">
        <v>30</v>
      </c>
      <c r="X205">
        <v>23270104151904</v>
      </c>
      <c r="Y205" t="s">
        <v>36</v>
      </c>
      <c r="Z205" t="s">
        <v>278</v>
      </c>
      <c r="AA205" t="s">
        <v>318</v>
      </c>
      <c r="AB205" t="s">
        <v>330</v>
      </c>
      <c r="AC205" t="s">
        <v>331</v>
      </c>
      <c r="AD205">
        <v>23270104151904</v>
      </c>
    </row>
    <row r="206" spans="1:30" x14ac:dyDescent="0.2">
      <c r="A206">
        <v>271</v>
      </c>
      <c r="B206">
        <v>272</v>
      </c>
      <c r="C206" s="1">
        <v>44501.943356481483</v>
      </c>
      <c r="D206" s="4">
        <v>232350</v>
      </c>
      <c r="E206" s="4">
        <v>0</v>
      </c>
      <c r="F206" s="4">
        <v>232350</v>
      </c>
      <c r="G206">
        <v>105354039</v>
      </c>
      <c r="H206" t="s">
        <v>286</v>
      </c>
      <c r="I206">
        <v>23270104151904</v>
      </c>
      <c r="J206" t="s">
        <v>30</v>
      </c>
      <c r="K206" t="s">
        <v>31</v>
      </c>
      <c r="L206">
        <v>0</v>
      </c>
      <c r="N206" s="11" t="s">
        <v>504</v>
      </c>
      <c r="O206" s="9" t="str">
        <f t="shared" si="6"/>
        <v>구현주</v>
      </c>
      <c r="P206" s="9" t="str">
        <f t="shared" si="7"/>
        <v>545-06-00368_232350</v>
      </c>
      <c r="Q206" s="9" t="str">
        <f>IF(P206="","",VLOOKUP(P206,현금영수증!$A$1:$B$332,2,0))</f>
        <v>2021-11-05 16:13:48</v>
      </c>
      <c r="R206" t="s">
        <v>318</v>
      </c>
      <c r="S206">
        <v>23270104151904</v>
      </c>
      <c r="T206">
        <v>188</v>
      </c>
      <c r="U206" s="1">
        <v>44502.808645833335</v>
      </c>
      <c r="V206">
        <v>580500</v>
      </c>
      <c r="W206" t="s">
        <v>30</v>
      </c>
      <c r="X206">
        <v>23270104151904</v>
      </c>
      <c r="Y206" t="s">
        <v>36</v>
      </c>
      <c r="Z206" t="s">
        <v>278</v>
      </c>
      <c r="AA206" t="s">
        <v>318</v>
      </c>
      <c r="AB206" t="s">
        <v>330</v>
      </c>
      <c r="AC206" t="s">
        <v>331</v>
      </c>
      <c r="AD206">
        <v>23270104151904</v>
      </c>
    </row>
    <row r="207" spans="1:30" x14ac:dyDescent="0.2">
      <c r="A207">
        <v>318</v>
      </c>
      <c r="B207">
        <v>319</v>
      </c>
      <c r="C207" s="1">
        <v>44497.971493055556</v>
      </c>
      <c r="D207" s="4">
        <v>1540000</v>
      </c>
      <c r="E207" s="4">
        <v>0</v>
      </c>
      <c r="F207" s="4">
        <v>1540000</v>
      </c>
      <c r="G207">
        <v>11657984</v>
      </c>
      <c r="H207" t="s">
        <v>286</v>
      </c>
      <c r="I207">
        <v>23270104151904</v>
      </c>
      <c r="J207" t="s">
        <v>30</v>
      </c>
      <c r="K207" t="s">
        <v>31</v>
      </c>
      <c r="L207">
        <v>0</v>
      </c>
      <c r="N207" s="11" t="s">
        <v>504</v>
      </c>
      <c r="O207" s="9" t="str">
        <f t="shared" si="6"/>
        <v>구현주</v>
      </c>
      <c r="P207" s="9" t="str">
        <f t="shared" si="7"/>
        <v>545-06-00368_1540000</v>
      </c>
      <c r="Q207" s="9" t="str">
        <f>IF(P207="","",VLOOKUP(P207,현금영수증!$A$1:$B$332,2,0))</f>
        <v>2021-10-29 20:06:54</v>
      </c>
      <c r="R207" t="s">
        <v>318</v>
      </c>
      <c r="S207">
        <v>23270104151904</v>
      </c>
      <c r="T207">
        <v>188</v>
      </c>
      <c r="U207" s="1">
        <v>44502.808645833335</v>
      </c>
      <c r="V207">
        <v>580500</v>
      </c>
      <c r="W207" t="s">
        <v>30</v>
      </c>
      <c r="X207">
        <v>23270104151904</v>
      </c>
      <c r="Y207" t="s">
        <v>36</v>
      </c>
      <c r="Z207" t="s">
        <v>278</v>
      </c>
      <c r="AA207" t="s">
        <v>318</v>
      </c>
      <c r="AB207" t="s">
        <v>330</v>
      </c>
      <c r="AC207" t="s">
        <v>331</v>
      </c>
      <c r="AD207">
        <v>23270104151904</v>
      </c>
    </row>
    <row r="208" spans="1:30" x14ac:dyDescent="0.2">
      <c r="A208">
        <v>360</v>
      </c>
      <c r="B208">
        <v>361</v>
      </c>
      <c r="C208" s="1">
        <v>44494.582326388889</v>
      </c>
      <c r="D208" s="4">
        <v>234000</v>
      </c>
      <c r="E208" s="4">
        <v>0</v>
      </c>
      <c r="F208" s="4">
        <v>234000</v>
      </c>
      <c r="G208">
        <v>5625552</v>
      </c>
      <c r="H208" t="s">
        <v>286</v>
      </c>
      <c r="I208">
        <v>1002856522553</v>
      </c>
      <c r="J208" t="s">
        <v>63</v>
      </c>
      <c r="K208" t="s">
        <v>31</v>
      </c>
      <c r="L208">
        <v>0</v>
      </c>
      <c r="N208" s="11" t="s">
        <v>504</v>
      </c>
      <c r="O208" s="9" t="str">
        <f t="shared" si="6"/>
        <v>구현주</v>
      </c>
      <c r="P208" s="9" t="str">
        <f t="shared" si="7"/>
        <v>545-06-00368_234000</v>
      </c>
      <c r="Q208" s="9" t="str">
        <f>IF(P208="","",VLOOKUP(P208,현금영수증!$A$1:$B$332,2,0))</f>
        <v>2021-10-29 20:06:57</v>
      </c>
      <c r="R208" t="s">
        <v>440</v>
      </c>
      <c r="S208">
        <v>1002856522553</v>
      </c>
      <c r="T208">
        <v>267</v>
      </c>
      <c r="U208" s="1">
        <v>44494.582337962966</v>
      </c>
      <c r="V208">
        <v>234000</v>
      </c>
      <c r="W208" t="s">
        <v>63</v>
      </c>
      <c r="X208">
        <v>1002856522553</v>
      </c>
      <c r="Y208" t="s">
        <v>36</v>
      </c>
      <c r="Z208" t="s">
        <v>286</v>
      </c>
      <c r="AA208" t="s">
        <v>440</v>
      </c>
      <c r="AB208" t="s">
        <v>330</v>
      </c>
      <c r="AC208" t="s">
        <v>331</v>
      </c>
      <c r="AD208">
        <v>1002856522553</v>
      </c>
    </row>
    <row r="209" spans="1:30" x14ac:dyDescent="0.2">
      <c r="A209">
        <v>500</v>
      </c>
      <c r="B209">
        <v>501</v>
      </c>
      <c r="C209" s="1">
        <v>44473.748067129629</v>
      </c>
      <c r="D209" s="4">
        <v>199900</v>
      </c>
      <c r="E209" s="4">
        <v>0</v>
      </c>
      <c r="F209" s="4">
        <v>199900</v>
      </c>
      <c r="G209">
        <v>55068304</v>
      </c>
      <c r="H209" t="s">
        <v>286</v>
      </c>
      <c r="I209">
        <v>23270104151904</v>
      </c>
      <c r="J209" t="s">
        <v>30</v>
      </c>
      <c r="K209" t="s">
        <v>31</v>
      </c>
      <c r="L209">
        <v>0</v>
      </c>
      <c r="N209" s="11" t="s">
        <v>504</v>
      </c>
      <c r="O209" s="9" t="str">
        <f t="shared" si="6"/>
        <v>구현주</v>
      </c>
      <c r="P209" s="9" t="str">
        <f t="shared" si="7"/>
        <v>545-06-00368_199900</v>
      </c>
      <c r="Q209" s="9" t="str">
        <f>IF(P209="","",VLOOKUP(P209,현금영수증!$A$1:$B$332,2,0))</f>
        <v>2021-10-08 13:30:57</v>
      </c>
      <c r="R209" t="s">
        <v>318</v>
      </c>
      <c r="S209">
        <v>23270104151904</v>
      </c>
      <c r="T209">
        <v>188</v>
      </c>
      <c r="U209" s="1">
        <v>44502.808645833335</v>
      </c>
      <c r="V209">
        <v>580500</v>
      </c>
      <c r="W209" t="s">
        <v>30</v>
      </c>
      <c r="X209">
        <v>23270104151904</v>
      </c>
      <c r="Y209" t="s">
        <v>36</v>
      </c>
      <c r="Z209" t="s">
        <v>278</v>
      </c>
      <c r="AA209" t="s">
        <v>318</v>
      </c>
      <c r="AB209" t="s">
        <v>330</v>
      </c>
      <c r="AC209" t="s">
        <v>331</v>
      </c>
      <c r="AD209">
        <v>23270104151904</v>
      </c>
    </row>
    <row r="210" spans="1:30" x14ac:dyDescent="0.2">
      <c r="A210">
        <v>525</v>
      </c>
      <c r="B210">
        <v>526</v>
      </c>
      <c r="C210" s="1">
        <v>44466.631608796299</v>
      </c>
      <c r="D210" s="4">
        <v>133350</v>
      </c>
      <c r="E210" s="4">
        <v>0</v>
      </c>
      <c r="F210" s="4">
        <v>133350</v>
      </c>
      <c r="G210">
        <v>60329682</v>
      </c>
      <c r="H210" t="s">
        <v>318</v>
      </c>
      <c r="I210">
        <v>23270104151904</v>
      </c>
      <c r="J210" t="s">
        <v>30</v>
      </c>
      <c r="K210" t="s">
        <v>31</v>
      </c>
      <c r="L210">
        <v>0</v>
      </c>
      <c r="N210" s="11" t="s">
        <v>504</v>
      </c>
      <c r="O210" s="9" t="str">
        <f t="shared" si="6"/>
        <v>구현주</v>
      </c>
      <c r="P210" s="9" t="str">
        <f t="shared" si="7"/>
        <v>545-06-00368_133350</v>
      </c>
      <c r="Q210" s="9" t="str">
        <f>IF(P210="","",VLOOKUP(P210,현금영수증!$A$1:$B$332,2,0))</f>
        <v>2021-10-01 12:32:57</v>
      </c>
      <c r="R210" t="s">
        <v>318</v>
      </c>
      <c r="S210">
        <v>23270104151904</v>
      </c>
      <c r="T210">
        <v>188</v>
      </c>
      <c r="U210" s="1">
        <v>44502.808645833335</v>
      </c>
      <c r="V210">
        <v>580500</v>
      </c>
      <c r="W210" t="s">
        <v>30</v>
      </c>
      <c r="X210">
        <v>23270104151904</v>
      </c>
      <c r="Y210" t="s">
        <v>36</v>
      </c>
      <c r="Z210" t="s">
        <v>278</v>
      </c>
      <c r="AA210" t="s">
        <v>318</v>
      </c>
      <c r="AB210" t="s">
        <v>330</v>
      </c>
      <c r="AC210" t="s">
        <v>331</v>
      </c>
      <c r="AD210">
        <v>23270104151904</v>
      </c>
    </row>
    <row r="211" spans="1:30" x14ac:dyDescent="0.2">
      <c r="A211">
        <v>289</v>
      </c>
      <c r="B211">
        <v>290</v>
      </c>
      <c r="C211" s="1">
        <v>44500.863067129627</v>
      </c>
      <c r="D211" s="4">
        <v>227700</v>
      </c>
      <c r="E211" s="4">
        <v>0</v>
      </c>
      <c r="F211" s="4">
        <v>227700</v>
      </c>
      <c r="G211">
        <v>8985224</v>
      </c>
      <c r="H211" t="s">
        <v>292</v>
      </c>
      <c r="I211">
        <v>1005603032996</v>
      </c>
      <c r="J211" t="s">
        <v>63</v>
      </c>
      <c r="K211" t="s">
        <v>31</v>
      </c>
      <c r="L211">
        <v>0</v>
      </c>
      <c r="N211" s="11" t="s">
        <v>511</v>
      </c>
      <c r="O211" s="9" t="str">
        <f t="shared" si="6"/>
        <v>천숙이</v>
      </c>
      <c r="P211" s="9" t="str">
        <f t="shared" si="7"/>
        <v>618-12-22619_227700</v>
      </c>
      <c r="Q211" s="9" t="str">
        <f>IF(P211="","",VLOOKUP(P211,현금영수증!$A$1:$B$332,2,0))</f>
        <v>2021-11-09 13:45:25</v>
      </c>
      <c r="R211" t="s">
        <v>422</v>
      </c>
      <c r="S211">
        <v>1005603032996</v>
      </c>
      <c r="T211">
        <v>205</v>
      </c>
      <c r="U211" s="1">
        <v>44500.863078703704</v>
      </c>
      <c r="V211">
        <v>227700</v>
      </c>
      <c r="W211" t="s">
        <v>63</v>
      </c>
      <c r="X211">
        <v>1005603032996</v>
      </c>
      <c r="Y211" t="s">
        <v>36</v>
      </c>
      <c r="Z211" t="s">
        <v>292</v>
      </c>
      <c r="AA211" t="s">
        <v>422</v>
      </c>
      <c r="AB211" t="s">
        <v>330</v>
      </c>
      <c r="AC211" t="s">
        <v>331</v>
      </c>
      <c r="AD211">
        <v>1005603032996</v>
      </c>
    </row>
    <row r="212" spans="1:30" x14ac:dyDescent="0.2">
      <c r="A212">
        <v>296</v>
      </c>
      <c r="B212">
        <v>297</v>
      </c>
      <c r="C212" s="1">
        <v>44499.632534722223</v>
      </c>
      <c r="D212" s="4">
        <v>116700</v>
      </c>
      <c r="E212" s="4">
        <v>0</v>
      </c>
      <c r="F212" s="4">
        <v>116700</v>
      </c>
      <c r="G212">
        <v>10281014</v>
      </c>
      <c r="H212" t="s">
        <v>292</v>
      </c>
      <c r="I212">
        <v>1005603032996</v>
      </c>
      <c r="J212" t="s">
        <v>63</v>
      </c>
      <c r="K212" t="s">
        <v>31</v>
      </c>
      <c r="L212">
        <v>0</v>
      </c>
      <c r="N212" s="11" t="s">
        <v>511</v>
      </c>
      <c r="O212" s="9" t="str">
        <f t="shared" si="6"/>
        <v>천숙이</v>
      </c>
      <c r="P212" s="9" t="str">
        <f t="shared" si="7"/>
        <v>618-12-22619_116700</v>
      </c>
      <c r="Q212" s="9" t="str">
        <f>IF(P212="","",VLOOKUP(P212,현금영수증!$A$1:$B$332,2,0))</f>
        <v>2021-11-09 13:45:58</v>
      </c>
      <c r="R212" t="s">
        <v>422</v>
      </c>
      <c r="S212">
        <v>1005603032996</v>
      </c>
      <c r="T212">
        <v>205</v>
      </c>
      <c r="U212" s="1">
        <v>44500.863078703704</v>
      </c>
      <c r="V212">
        <v>227700</v>
      </c>
      <c r="W212" t="s">
        <v>63</v>
      </c>
      <c r="X212">
        <v>1005603032996</v>
      </c>
      <c r="Y212" t="s">
        <v>36</v>
      </c>
      <c r="Z212" t="s">
        <v>292</v>
      </c>
      <c r="AA212" t="s">
        <v>422</v>
      </c>
      <c r="AB212" t="s">
        <v>330</v>
      </c>
      <c r="AC212" t="s">
        <v>331</v>
      </c>
      <c r="AD212">
        <v>1005603032996</v>
      </c>
    </row>
    <row r="213" spans="1:30" x14ac:dyDescent="0.2">
      <c r="A213">
        <v>324</v>
      </c>
      <c r="B213">
        <v>325</v>
      </c>
      <c r="C213" s="1">
        <v>44497.501319444447</v>
      </c>
      <c r="D213" s="4">
        <v>179700</v>
      </c>
      <c r="E213" s="4">
        <v>0</v>
      </c>
      <c r="F213" s="4">
        <v>179700</v>
      </c>
      <c r="G213">
        <v>11654309</v>
      </c>
      <c r="H213" t="s">
        <v>292</v>
      </c>
      <c r="I213">
        <v>1005603032996</v>
      </c>
      <c r="J213" t="s">
        <v>63</v>
      </c>
      <c r="K213" t="s">
        <v>31</v>
      </c>
      <c r="L213">
        <v>0</v>
      </c>
      <c r="N213" s="11" t="s">
        <v>511</v>
      </c>
      <c r="O213" s="9" t="str">
        <f t="shared" si="6"/>
        <v>천숙이</v>
      </c>
      <c r="P213" s="9" t="str">
        <f t="shared" si="7"/>
        <v>618-12-22619_179700</v>
      </c>
      <c r="Q213" s="9" t="str">
        <f>IF(P213="","",VLOOKUP(P213,현금영수증!$A$1:$B$332,2,0))</f>
        <v>2021-11-09 13:45:32</v>
      </c>
      <c r="R213" t="s">
        <v>422</v>
      </c>
      <c r="S213">
        <v>1005603032996</v>
      </c>
      <c r="T213">
        <v>205</v>
      </c>
      <c r="U213" s="1">
        <v>44500.863078703704</v>
      </c>
      <c r="V213">
        <v>227700</v>
      </c>
      <c r="W213" t="s">
        <v>63</v>
      </c>
      <c r="X213">
        <v>1005603032996</v>
      </c>
      <c r="Y213" t="s">
        <v>36</v>
      </c>
      <c r="Z213" t="s">
        <v>292</v>
      </c>
      <c r="AA213" t="s">
        <v>422</v>
      </c>
      <c r="AB213" t="s">
        <v>330</v>
      </c>
      <c r="AC213" t="s">
        <v>331</v>
      </c>
      <c r="AD213">
        <v>1005603032996</v>
      </c>
    </row>
    <row r="214" spans="1:30" x14ac:dyDescent="0.2">
      <c r="A214">
        <v>328</v>
      </c>
      <c r="B214">
        <v>329</v>
      </c>
      <c r="C214" s="1">
        <v>44496.984166666669</v>
      </c>
      <c r="D214" s="4">
        <v>182700</v>
      </c>
      <c r="E214" s="4">
        <v>0</v>
      </c>
      <c r="F214" s="4">
        <v>182700</v>
      </c>
      <c r="G214">
        <v>12233969</v>
      </c>
      <c r="H214" t="s">
        <v>292</v>
      </c>
      <c r="I214">
        <v>1005603032996</v>
      </c>
      <c r="J214" t="s">
        <v>63</v>
      </c>
      <c r="K214" t="s">
        <v>31</v>
      </c>
      <c r="L214">
        <v>0</v>
      </c>
      <c r="N214" s="11" t="s">
        <v>511</v>
      </c>
      <c r="O214" s="9" t="str">
        <f t="shared" si="6"/>
        <v>천숙이</v>
      </c>
      <c r="P214" s="9" t="str">
        <f t="shared" si="7"/>
        <v>618-12-22619_182700</v>
      </c>
      <c r="Q214" s="9" t="str">
        <f>IF(P214="","",VLOOKUP(P214,현금영수증!$A$1:$B$332,2,0))</f>
        <v>2021-11-09 13:45:33</v>
      </c>
      <c r="R214" t="s">
        <v>422</v>
      </c>
      <c r="S214">
        <v>1005603032996</v>
      </c>
      <c r="T214">
        <v>205</v>
      </c>
      <c r="U214" s="1">
        <v>44500.863078703704</v>
      </c>
      <c r="V214">
        <v>227700</v>
      </c>
      <c r="W214" t="s">
        <v>63</v>
      </c>
      <c r="X214">
        <v>1005603032996</v>
      </c>
      <c r="Y214" t="s">
        <v>36</v>
      </c>
      <c r="Z214" t="s">
        <v>292</v>
      </c>
      <c r="AA214" t="s">
        <v>422</v>
      </c>
      <c r="AB214" t="s">
        <v>330</v>
      </c>
      <c r="AC214" t="s">
        <v>331</v>
      </c>
      <c r="AD214">
        <v>1005603032996</v>
      </c>
    </row>
    <row r="215" spans="1:30" x14ac:dyDescent="0.2">
      <c r="A215">
        <v>330</v>
      </c>
      <c r="B215">
        <v>331</v>
      </c>
      <c r="C215" s="1">
        <v>44496.893437500003</v>
      </c>
      <c r="D215" s="4">
        <v>302000</v>
      </c>
      <c r="E215" s="4">
        <v>0</v>
      </c>
      <c r="F215" s="4">
        <v>302000</v>
      </c>
      <c r="G215">
        <v>12617339</v>
      </c>
      <c r="H215" t="s">
        <v>292</v>
      </c>
      <c r="I215">
        <v>1005603032996</v>
      </c>
      <c r="J215" t="s">
        <v>63</v>
      </c>
      <c r="K215" t="s">
        <v>31</v>
      </c>
      <c r="L215">
        <v>0</v>
      </c>
      <c r="N215" s="11" t="s">
        <v>511</v>
      </c>
      <c r="O215" s="9" t="str">
        <f t="shared" si="6"/>
        <v>천숙이</v>
      </c>
      <c r="P215" s="9" t="str">
        <f t="shared" si="7"/>
        <v>618-12-22619_302000</v>
      </c>
      <c r="Q215" s="9" t="str">
        <f>IF(P215="","",VLOOKUP(P215,현금영수증!$A$1:$B$332,2,0))</f>
        <v>2021-11-09 13:45:34</v>
      </c>
      <c r="R215" t="s">
        <v>422</v>
      </c>
      <c r="S215">
        <v>1005603032996</v>
      </c>
      <c r="T215">
        <v>205</v>
      </c>
      <c r="U215" s="1">
        <v>44500.863078703704</v>
      </c>
      <c r="V215">
        <v>227700</v>
      </c>
      <c r="W215" t="s">
        <v>63</v>
      </c>
      <c r="X215">
        <v>1005603032996</v>
      </c>
      <c r="Y215" t="s">
        <v>36</v>
      </c>
      <c r="Z215" t="s">
        <v>292</v>
      </c>
      <c r="AA215" t="s">
        <v>422</v>
      </c>
      <c r="AB215" t="s">
        <v>330</v>
      </c>
      <c r="AC215" t="s">
        <v>331</v>
      </c>
      <c r="AD215">
        <v>1005603032996</v>
      </c>
    </row>
    <row r="216" spans="1:30" x14ac:dyDescent="0.2">
      <c r="A216">
        <v>346</v>
      </c>
      <c r="B216">
        <v>347</v>
      </c>
      <c r="C216" s="1">
        <v>44495.90347222222</v>
      </c>
      <c r="D216" s="4">
        <v>116700</v>
      </c>
      <c r="E216" s="4">
        <v>0</v>
      </c>
      <c r="F216" s="4">
        <v>116700</v>
      </c>
      <c r="G216">
        <v>10920291</v>
      </c>
      <c r="H216" t="s">
        <v>292</v>
      </c>
      <c r="I216">
        <v>1005603032996</v>
      </c>
      <c r="J216" t="s">
        <v>63</v>
      </c>
      <c r="K216" t="s">
        <v>31</v>
      </c>
      <c r="L216">
        <v>0</v>
      </c>
      <c r="N216" s="11" t="s">
        <v>511</v>
      </c>
      <c r="O216" s="9" t="str">
        <f t="shared" si="6"/>
        <v>천숙이</v>
      </c>
      <c r="P216" s="9" t="str">
        <f t="shared" si="7"/>
        <v>618-12-22619_116700</v>
      </c>
      <c r="Q216" s="9" t="str">
        <f>IF(P216="","",VLOOKUP(P216,현금영수증!$A$1:$B$332,2,0))</f>
        <v>2021-11-09 13:45:58</v>
      </c>
      <c r="R216" t="s">
        <v>422</v>
      </c>
      <c r="S216">
        <v>1005603032996</v>
      </c>
      <c r="T216">
        <v>205</v>
      </c>
      <c r="U216" s="1">
        <v>44500.863078703704</v>
      </c>
      <c r="V216">
        <v>227700</v>
      </c>
      <c r="W216" t="s">
        <v>63</v>
      </c>
      <c r="X216">
        <v>1005603032996</v>
      </c>
      <c r="Y216" t="s">
        <v>36</v>
      </c>
      <c r="Z216" t="s">
        <v>292</v>
      </c>
      <c r="AA216" t="s">
        <v>422</v>
      </c>
      <c r="AB216" t="s">
        <v>330</v>
      </c>
      <c r="AC216" t="s">
        <v>331</v>
      </c>
      <c r="AD216">
        <v>1005603032996</v>
      </c>
    </row>
    <row r="217" spans="1:30" x14ac:dyDescent="0.2">
      <c r="A217">
        <v>422</v>
      </c>
      <c r="B217">
        <v>423</v>
      </c>
      <c r="C217" s="1">
        <v>44488.696932870371</v>
      </c>
      <c r="D217" s="4">
        <v>59700</v>
      </c>
      <c r="E217" s="4">
        <v>0</v>
      </c>
      <c r="F217" s="4">
        <v>59700</v>
      </c>
      <c r="G217">
        <v>49574166</v>
      </c>
      <c r="H217" t="s">
        <v>292</v>
      </c>
      <c r="I217">
        <v>1005603032996</v>
      </c>
      <c r="J217" t="s">
        <v>63</v>
      </c>
      <c r="K217" t="s">
        <v>31</v>
      </c>
      <c r="L217">
        <v>0</v>
      </c>
      <c r="N217" s="11" t="s">
        <v>511</v>
      </c>
      <c r="O217" s="9" t="str">
        <f t="shared" si="6"/>
        <v>천숙이</v>
      </c>
      <c r="P217" s="9" t="str">
        <f t="shared" si="7"/>
        <v>618-12-22619_59700</v>
      </c>
      <c r="Q217" s="9" t="str">
        <f>IF(P217="","",VLOOKUP(P217,현금영수증!$A$1:$B$332,2,0))</f>
        <v>2021-11-09 13:45:57</v>
      </c>
      <c r="R217" t="s">
        <v>422</v>
      </c>
      <c r="S217">
        <v>1005603032996</v>
      </c>
      <c r="T217">
        <v>205</v>
      </c>
      <c r="U217" s="1">
        <v>44500.863078703704</v>
      </c>
      <c r="V217">
        <v>227700</v>
      </c>
      <c r="W217" t="s">
        <v>63</v>
      </c>
      <c r="X217">
        <v>1005603032996</v>
      </c>
      <c r="Y217" t="s">
        <v>36</v>
      </c>
      <c r="Z217" t="s">
        <v>292</v>
      </c>
      <c r="AA217" t="s">
        <v>422</v>
      </c>
      <c r="AB217" t="s">
        <v>330</v>
      </c>
      <c r="AC217" t="s">
        <v>331</v>
      </c>
      <c r="AD217">
        <v>1005603032996</v>
      </c>
    </row>
    <row r="218" spans="1:30" x14ac:dyDescent="0.2">
      <c r="A218">
        <v>423</v>
      </c>
      <c r="B218">
        <v>424</v>
      </c>
      <c r="C218" s="1">
        <v>44488.692627314813</v>
      </c>
      <c r="D218" s="4">
        <v>116700</v>
      </c>
      <c r="E218" s="4">
        <v>0</v>
      </c>
      <c r="F218" s="4">
        <v>116700</v>
      </c>
      <c r="G218">
        <v>49633866</v>
      </c>
      <c r="H218" t="s">
        <v>292</v>
      </c>
      <c r="I218">
        <v>1005603032996</v>
      </c>
      <c r="J218" t="s">
        <v>63</v>
      </c>
      <c r="K218" t="s">
        <v>31</v>
      </c>
      <c r="L218">
        <v>0</v>
      </c>
      <c r="N218" s="11" t="s">
        <v>511</v>
      </c>
      <c r="O218" s="9" t="str">
        <f t="shared" si="6"/>
        <v>천숙이</v>
      </c>
      <c r="P218" s="9" t="str">
        <f t="shared" si="7"/>
        <v>618-12-22619_116700</v>
      </c>
      <c r="Q218" s="9" t="str">
        <f>IF(P218="","",VLOOKUP(P218,현금영수증!$A$1:$B$332,2,0))</f>
        <v>2021-11-09 13:45:58</v>
      </c>
      <c r="R218" t="s">
        <v>422</v>
      </c>
      <c r="S218">
        <v>1005603032996</v>
      </c>
      <c r="T218">
        <v>205</v>
      </c>
      <c r="U218" s="1">
        <v>44500.863078703704</v>
      </c>
      <c r="V218">
        <v>227700</v>
      </c>
      <c r="W218" t="s">
        <v>63</v>
      </c>
      <c r="X218">
        <v>1005603032996</v>
      </c>
      <c r="Y218" t="s">
        <v>36</v>
      </c>
      <c r="Z218" t="s">
        <v>292</v>
      </c>
      <c r="AA218" t="s">
        <v>422</v>
      </c>
      <c r="AB218" t="s">
        <v>330</v>
      </c>
      <c r="AC218" t="s">
        <v>331</v>
      </c>
      <c r="AD218">
        <v>1005603032996</v>
      </c>
    </row>
    <row r="219" spans="1:30" x14ac:dyDescent="0.2">
      <c r="A219">
        <v>431</v>
      </c>
      <c r="B219">
        <v>432</v>
      </c>
      <c r="C219" s="1">
        <v>44487.946666666663</v>
      </c>
      <c r="D219" s="4">
        <v>230400</v>
      </c>
      <c r="E219" s="4">
        <v>0</v>
      </c>
      <c r="F219" s="4">
        <v>230400</v>
      </c>
      <c r="G219">
        <v>50116012</v>
      </c>
      <c r="H219" t="s">
        <v>292</v>
      </c>
      <c r="I219">
        <v>1005603032996</v>
      </c>
      <c r="J219" t="s">
        <v>63</v>
      </c>
      <c r="K219" t="s">
        <v>31</v>
      </c>
      <c r="L219">
        <v>0</v>
      </c>
      <c r="N219" s="11" t="s">
        <v>511</v>
      </c>
      <c r="O219" s="9" t="str">
        <f t="shared" si="6"/>
        <v>천숙이</v>
      </c>
      <c r="P219" s="9" t="str">
        <f t="shared" si="7"/>
        <v>618-12-22619_230400</v>
      </c>
      <c r="Q219" s="9" t="str">
        <f>IF(P219="","",VLOOKUP(P219,현금영수증!$A$1:$B$332,2,0))</f>
        <v>2021-11-09 13:46:00</v>
      </c>
      <c r="R219" t="s">
        <v>422</v>
      </c>
      <c r="S219">
        <v>1005603032996</v>
      </c>
      <c r="T219">
        <v>205</v>
      </c>
      <c r="U219" s="1">
        <v>44500.863078703704</v>
      </c>
      <c r="V219">
        <v>227700</v>
      </c>
      <c r="W219" t="s">
        <v>63</v>
      </c>
      <c r="X219">
        <v>1005603032996</v>
      </c>
      <c r="Y219" t="s">
        <v>36</v>
      </c>
      <c r="Z219" t="s">
        <v>292</v>
      </c>
      <c r="AA219" t="s">
        <v>422</v>
      </c>
      <c r="AB219" t="s">
        <v>330</v>
      </c>
      <c r="AC219" t="s">
        <v>331</v>
      </c>
      <c r="AD219">
        <v>1005603032996</v>
      </c>
    </row>
    <row r="220" spans="1:30" x14ac:dyDescent="0.2">
      <c r="A220">
        <v>486</v>
      </c>
      <c r="B220">
        <v>487</v>
      </c>
      <c r="C220" s="1">
        <v>44477.840567129628</v>
      </c>
      <c r="D220" s="4">
        <v>74700</v>
      </c>
      <c r="E220" s="4">
        <v>0</v>
      </c>
      <c r="F220" s="4">
        <v>74700</v>
      </c>
      <c r="G220">
        <v>57192762</v>
      </c>
      <c r="H220" t="s">
        <v>292</v>
      </c>
      <c r="I220">
        <v>3020335620861</v>
      </c>
      <c r="J220" t="s">
        <v>41</v>
      </c>
      <c r="K220" t="s">
        <v>31</v>
      </c>
      <c r="L220">
        <v>0</v>
      </c>
      <c r="N220" s="11" t="s">
        <v>511</v>
      </c>
      <c r="O220" s="9" t="str">
        <f t="shared" si="6"/>
        <v>천숙이</v>
      </c>
      <c r="P220" s="9" t="str">
        <f t="shared" si="7"/>
        <v>618-12-22619_74700</v>
      </c>
      <c r="Q220" s="9" t="str">
        <f>IF(P220="","",VLOOKUP(P220,현금영수증!$A$1:$B$332,2,0))</f>
        <v>2021-10-26 14:42:38</v>
      </c>
      <c r="R220" t="s">
        <v>477</v>
      </c>
      <c r="S220">
        <v>3020335620861</v>
      </c>
      <c r="T220">
        <v>359</v>
      </c>
      <c r="U220" s="1">
        <v>44477.840567129628</v>
      </c>
      <c r="V220">
        <v>74700</v>
      </c>
      <c r="W220" t="s">
        <v>41</v>
      </c>
      <c r="X220">
        <v>3020335620861</v>
      </c>
      <c r="Y220" t="s">
        <v>36</v>
      </c>
      <c r="Z220" t="s">
        <v>292</v>
      </c>
      <c r="AA220" t="s">
        <v>477</v>
      </c>
      <c r="AB220" t="s">
        <v>330</v>
      </c>
      <c r="AC220" t="s">
        <v>331</v>
      </c>
      <c r="AD220">
        <v>3020335620861</v>
      </c>
    </row>
    <row r="221" spans="1:30" x14ac:dyDescent="0.2">
      <c r="A221">
        <v>491</v>
      </c>
      <c r="B221">
        <v>492</v>
      </c>
      <c r="C221" s="1">
        <v>44476.583472222221</v>
      </c>
      <c r="D221" s="4">
        <v>134700</v>
      </c>
      <c r="E221" s="4">
        <v>0</v>
      </c>
      <c r="F221" s="4">
        <v>134700</v>
      </c>
      <c r="G221">
        <v>57261318</v>
      </c>
      <c r="H221" t="s">
        <v>292</v>
      </c>
      <c r="I221">
        <v>3020335620861</v>
      </c>
      <c r="J221" t="s">
        <v>41</v>
      </c>
      <c r="K221" t="s">
        <v>31</v>
      </c>
      <c r="L221">
        <v>0</v>
      </c>
      <c r="N221" s="11" t="s">
        <v>511</v>
      </c>
      <c r="O221" s="9" t="str">
        <f t="shared" si="6"/>
        <v>천숙이</v>
      </c>
      <c r="P221" s="9" t="str">
        <f t="shared" si="7"/>
        <v>618-12-22619_134700</v>
      </c>
      <c r="Q221" s="9" t="str">
        <f>IF(P221="","",VLOOKUP(P221,현금영수증!$A$1:$B$332,2,0))</f>
        <v>2021-10-26 14:42:40</v>
      </c>
      <c r="R221" t="s">
        <v>477</v>
      </c>
      <c r="S221">
        <v>3020335620861</v>
      </c>
      <c r="T221">
        <v>359</v>
      </c>
      <c r="U221" s="1">
        <v>44477.840567129628</v>
      </c>
      <c r="V221">
        <v>74700</v>
      </c>
      <c r="W221" t="s">
        <v>41</v>
      </c>
      <c r="X221">
        <v>3020335620861</v>
      </c>
      <c r="Y221" t="s">
        <v>36</v>
      </c>
      <c r="Z221" t="s">
        <v>292</v>
      </c>
      <c r="AA221" t="s">
        <v>477</v>
      </c>
      <c r="AB221" t="s">
        <v>330</v>
      </c>
      <c r="AC221" t="s">
        <v>331</v>
      </c>
      <c r="AD221">
        <v>3020335620861</v>
      </c>
    </row>
    <row r="222" spans="1:30" x14ac:dyDescent="0.2">
      <c r="A222">
        <v>542</v>
      </c>
      <c r="B222">
        <v>543</v>
      </c>
      <c r="C222" s="1">
        <v>44461.57671296296</v>
      </c>
      <c r="D222" s="4">
        <v>134700</v>
      </c>
      <c r="E222" s="4">
        <v>0</v>
      </c>
      <c r="F222" s="4">
        <v>134700</v>
      </c>
      <c r="G222">
        <v>70069685</v>
      </c>
      <c r="H222" t="s">
        <v>292</v>
      </c>
      <c r="I222">
        <v>1005603032996</v>
      </c>
      <c r="J222" t="s">
        <v>63</v>
      </c>
      <c r="K222" t="s">
        <v>31</v>
      </c>
      <c r="L222">
        <v>0</v>
      </c>
      <c r="N222" s="11" t="s">
        <v>511</v>
      </c>
      <c r="O222" s="9" t="str">
        <f t="shared" si="6"/>
        <v>천숙이</v>
      </c>
      <c r="P222" s="9" t="str">
        <f t="shared" si="7"/>
        <v>618-12-22619_134700</v>
      </c>
      <c r="Q222" s="9" t="str">
        <f>IF(P222="","",VLOOKUP(P222,현금영수증!$A$1:$B$332,2,0))</f>
        <v>2021-10-26 14:42:40</v>
      </c>
      <c r="R222" t="s">
        <v>422</v>
      </c>
      <c r="S222">
        <v>1005603032996</v>
      </c>
      <c r="T222">
        <v>205</v>
      </c>
      <c r="U222" s="1">
        <v>44500.863078703704</v>
      </c>
      <c r="V222">
        <v>227700</v>
      </c>
      <c r="W222" t="s">
        <v>63</v>
      </c>
      <c r="X222">
        <v>1005603032996</v>
      </c>
      <c r="Y222" t="s">
        <v>36</v>
      </c>
      <c r="Z222" t="s">
        <v>292</v>
      </c>
      <c r="AA222" t="s">
        <v>422</v>
      </c>
      <c r="AB222" t="s">
        <v>330</v>
      </c>
      <c r="AC222" t="s">
        <v>331</v>
      </c>
      <c r="AD222">
        <v>1005603032996</v>
      </c>
    </row>
    <row r="223" spans="1:30" x14ac:dyDescent="0.2">
      <c r="A223">
        <v>80</v>
      </c>
      <c r="B223">
        <v>81</v>
      </c>
      <c r="C223" s="1">
        <v>44515.628888888888</v>
      </c>
      <c r="D223" s="4">
        <v>299670</v>
      </c>
      <c r="E223" s="4">
        <v>0</v>
      </c>
      <c r="F223" s="4">
        <v>299670</v>
      </c>
      <c r="G223">
        <v>69229952</v>
      </c>
      <c r="H223" t="s">
        <v>145</v>
      </c>
      <c r="I223">
        <v>86860101315821</v>
      </c>
      <c r="J223" t="s">
        <v>30</v>
      </c>
      <c r="K223" t="s">
        <v>31</v>
      </c>
      <c r="L223">
        <v>0</v>
      </c>
      <c r="N223" s="11" t="s">
        <v>513</v>
      </c>
      <c r="O223" s="9" t="str">
        <f t="shared" si="6"/>
        <v>허자은</v>
      </c>
      <c r="P223" s="9" t="str">
        <f t="shared" si="7"/>
        <v>653-20-00248_299670</v>
      </c>
      <c r="Q223" s="9" t="str">
        <f>IF(P223="","",VLOOKUP(P223,현금영수증!$A$1:$B$332,2,0))</f>
        <v>2021-11-18 15:12:52</v>
      </c>
      <c r="R223" t="s">
        <v>363</v>
      </c>
      <c r="S223">
        <v>86860101315821</v>
      </c>
      <c r="T223">
        <v>51</v>
      </c>
      <c r="U223" s="1">
        <v>44515.628888888888</v>
      </c>
      <c r="V223">
        <v>299670</v>
      </c>
      <c r="W223" t="s">
        <v>30</v>
      </c>
      <c r="X223">
        <v>86860101315821</v>
      </c>
      <c r="Y223" t="s">
        <v>36</v>
      </c>
      <c r="Z223" t="s">
        <v>145</v>
      </c>
      <c r="AA223" t="s">
        <v>363</v>
      </c>
      <c r="AB223" t="s">
        <v>330</v>
      </c>
      <c r="AC223" t="s">
        <v>331</v>
      </c>
      <c r="AD223">
        <v>86860101315821</v>
      </c>
    </row>
    <row r="224" spans="1:30" x14ac:dyDescent="0.2">
      <c r="A224">
        <v>148</v>
      </c>
      <c r="B224">
        <v>149</v>
      </c>
      <c r="C224" s="1">
        <v>44510.503449074073</v>
      </c>
      <c r="D224" s="4">
        <v>296670</v>
      </c>
      <c r="E224" s="4">
        <v>0</v>
      </c>
      <c r="F224" s="4">
        <v>296670</v>
      </c>
      <c r="G224">
        <v>98498932</v>
      </c>
      <c r="H224" t="s">
        <v>191</v>
      </c>
      <c r="I224">
        <v>86860101315821</v>
      </c>
      <c r="J224" t="s">
        <v>30</v>
      </c>
      <c r="K224" t="s">
        <v>31</v>
      </c>
      <c r="L224">
        <v>0</v>
      </c>
      <c r="N224" s="11" t="s">
        <v>513</v>
      </c>
      <c r="O224" s="9" t="str">
        <f t="shared" si="6"/>
        <v>허자은</v>
      </c>
      <c r="P224" s="9" t="str">
        <f t="shared" si="7"/>
        <v>653-20-00248_296670</v>
      </c>
      <c r="Q224" s="9" t="str">
        <f>IF(P224="","",VLOOKUP(P224,현금영수증!$A$1:$B$332,2,0))</f>
        <v>2021-11-18 15:12:53</v>
      </c>
      <c r="R224" t="s">
        <v>363</v>
      </c>
      <c r="S224">
        <v>86860101315821</v>
      </c>
      <c r="T224">
        <v>51</v>
      </c>
      <c r="U224" s="1">
        <v>44515.628888888888</v>
      </c>
      <c r="V224">
        <v>299670</v>
      </c>
      <c r="W224" t="s">
        <v>30</v>
      </c>
      <c r="X224">
        <v>86860101315821</v>
      </c>
      <c r="Y224" t="s">
        <v>36</v>
      </c>
      <c r="Z224" t="s">
        <v>145</v>
      </c>
      <c r="AA224" t="s">
        <v>363</v>
      </c>
      <c r="AB224" t="s">
        <v>330</v>
      </c>
      <c r="AC224" t="s">
        <v>331</v>
      </c>
      <c r="AD224">
        <v>86860101315821</v>
      </c>
    </row>
    <row r="225" spans="1:30" x14ac:dyDescent="0.2">
      <c r="A225">
        <v>192</v>
      </c>
      <c r="B225">
        <v>193</v>
      </c>
      <c r="C225" s="1">
        <v>44507.916076388887</v>
      </c>
      <c r="D225" s="4">
        <v>299670</v>
      </c>
      <c r="E225" s="4">
        <v>0</v>
      </c>
      <c r="F225" s="4">
        <v>299670</v>
      </c>
      <c r="G225">
        <v>102901203</v>
      </c>
      <c r="H225" t="s">
        <v>145</v>
      </c>
      <c r="I225">
        <v>86860101315821</v>
      </c>
      <c r="J225" t="s">
        <v>30</v>
      </c>
      <c r="K225" t="s">
        <v>31</v>
      </c>
      <c r="L225">
        <v>0</v>
      </c>
      <c r="N225" s="11" t="s">
        <v>513</v>
      </c>
      <c r="O225" s="9" t="str">
        <f t="shared" si="6"/>
        <v>허자은</v>
      </c>
      <c r="P225" s="9" t="str">
        <f t="shared" si="7"/>
        <v>653-20-00248_299670</v>
      </c>
      <c r="Q225" s="9" t="str">
        <f>IF(P225="","",VLOOKUP(P225,현금영수증!$A$1:$B$332,2,0))</f>
        <v>2021-11-18 15:12:52</v>
      </c>
      <c r="R225" t="s">
        <v>363</v>
      </c>
      <c r="S225">
        <v>86860101315821</v>
      </c>
      <c r="T225">
        <v>51</v>
      </c>
      <c r="U225" s="1">
        <v>44515.628888888888</v>
      </c>
      <c r="V225">
        <v>299670</v>
      </c>
      <c r="W225" t="s">
        <v>30</v>
      </c>
      <c r="X225">
        <v>86860101315821</v>
      </c>
      <c r="Y225" t="s">
        <v>36</v>
      </c>
      <c r="Z225" t="s">
        <v>145</v>
      </c>
      <c r="AA225" t="s">
        <v>363</v>
      </c>
      <c r="AB225" t="s">
        <v>330</v>
      </c>
      <c r="AC225" t="s">
        <v>331</v>
      </c>
      <c r="AD225">
        <v>86860101315821</v>
      </c>
    </row>
    <row r="226" spans="1:30" x14ac:dyDescent="0.2">
      <c r="A226">
        <v>241</v>
      </c>
      <c r="B226">
        <v>242</v>
      </c>
      <c r="C226" s="1">
        <v>44503.563715277778</v>
      </c>
      <c r="D226" s="4">
        <v>311850</v>
      </c>
      <c r="E226" s="4">
        <v>0</v>
      </c>
      <c r="F226" s="4">
        <v>311850</v>
      </c>
      <c r="G226">
        <v>105845686</v>
      </c>
      <c r="H226" t="s">
        <v>263</v>
      </c>
      <c r="I226">
        <v>86860101315821</v>
      </c>
      <c r="J226" t="s">
        <v>30</v>
      </c>
      <c r="K226" t="s">
        <v>31</v>
      </c>
      <c r="L226">
        <v>0</v>
      </c>
      <c r="N226" s="11" t="s">
        <v>513</v>
      </c>
      <c r="O226" s="9" t="str">
        <f t="shared" si="6"/>
        <v>허자은</v>
      </c>
      <c r="P226" s="9" t="str">
        <f t="shared" si="7"/>
        <v>653-20-00248_311850</v>
      </c>
      <c r="Q226" s="9" t="str">
        <f>IF(P226="","",VLOOKUP(P226,현금영수증!$A$1:$B$332,2,0))</f>
        <v>2021-11-09 00:59:40</v>
      </c>
      <c r="R226" t="s">
        <v>363</v>
      </c>
      <c r="S226">
        <v>86860101315821</v>
      </c>
      <c r="T226">
        <v>51</v>
      </c>
      <c r="U226" s="1">
        <v>44515.628888888888</v>
      </c>
      <c r="V226">
        <v>299670</v>
      </c>
      <c r="W226" t="s">
        <v>30</v>
      </c>
      <c r="X226">
        <v>86860101315821</v>
      </c>
      <c r="Y226" t="s">
        <v>36</v>
      </c>
      <c r="Z226" t="s">
        <v>145</v>
      </c>
      <c r="AA226" t="s">
        <v>363</v>
      </c>
      <c r="AB226" t="s">
        <v>330</v>
      </c>
      <c r="AC226" t="s">
        <v>331</v>
      </c>
      <c r="AD226">
        <v>86860101315821</v>
      </c>
    </row>
    <row r="227" spans="1:30" x14ac:dyDescent="0.2">
      <c r="A227">
        <v>244</v>
      </c>
      <c r="B227">
        <v>245</v>
      </c>
      <c r="C227" s="1">
        <v>44503.489652777775</v>
      </c>
      <c r="D227" s="4">
        <v>331350</v>
      </c>
      <c r="E227" s="4">
        <v>0</v>
      </c>
      <c r="F227" s="4">
        <v>331350</v>
      </c>
      <c r="G227">
        <v>103964231</v>
      </c>
      <c r="H227" t="s">
        <v>265</v>
      </c>
      <c r="I227">
        <v>86860101315821</v>
      </c>
      <c r="J227" t="s">
        <v>30</v>
      </c>
      <c r="K227" t="s">
        <v>31</v>
      </c>
      <c r="L227">
        <v>0</v>
      </c>
      <c r="N227" s="11" t="s">
        <v>513</v>
      </c>
      <c r="O227" s="9" t="str">
        <f t="shared" si="6"/>
        <v>허자은</v>
      </c>
      <c r="P227" s="9" t="str">
        <f t="shared" si="7"/>
        <v>653-20-00248_331350</v>
      </c>
      <c r="Q227" s="9" t="str">
        <f>IF(P227="","",VLOOKUP(P227,현금영수증!$A$1:$B$332,2,0))</f>
        <v>2021-11-09 00:59:40</v>
      </c>
      <c r="R227" t="s">
        <v>363</v>
      </c>
      <c r="S227">
        <v>86860101315821</v>
      </c>
      <c r="T227">
        <v>51</v>
      </c>
      <c r="U227" s="1">
        <v>44515.628888888888</v>
      </c>
      <c r="V227">
        <v>299670</v>
      </c>
      <c r="W227" t="s">
        <v>30</v>
      </c>
      <c r="X227">
        <v>86860101315821</v>
      </c>
      <c r="Y227" t="s">
        <v>36</v>
      </c>
      <c r="Z227" t="s">
        <v>145</v>
      </c>
      <c r="AA227" t="s">
        <v>363</v>
      </c>
      <c r="AB227" t="s">
        <v>330</v>
      </c>
      <c r="AC227" t="s">
        <v>331</v>
      </c>
      <c r="AD227">
        <v>86860101315821</v>
      </c>
    </row>
    <row r="228" spans="1:30" x14ac:dyDescent="0.2">
      <c r="A228">
        <v>249</v>
      </c>
      <c r="B228">
        <v>250</v>
      </c>
      <c r="C228" s="1">
        <v>44502.98165509259</v>
      </c>
      <c r="D228" s="4">
        <v>233670</v>
      </c>
      <c r="E228" s="4">
        <v>0</v>
      </c>
      <c r="F228" s="4">
        <v>233670</v>
      </c>
      <c r="G228">
        <v>105462771</v>
      </c>
      <c r="H228" t="s">
        <v>270</v>
      </c>
      <c r="I228">
        <v>86860101315821</v>
      </c>
      <c r="J228" t="s">
        <v>30</v>
      </c>
      <c r="K228" t="s">
        <v>31</v>
      </c>
      <c r="L228">
        <v>0</v>
      </c>
      <c r="N228" s="11" t="s">
        <v>513</v>
      </c>
      <c r="O228" s="9" t="str">
        <f t="shared" si="6"/>
        <v>허자은</v>
      </c>
      <c r="P228" s="9" t="str">
        <f t="shared" si="7"/>
        <v>653-20-00248_233670</v>
      </c>
      <c r="Q228" s="9" t="str">
        <f>IF(P228="","",VLOOKUP(P228,현금영수증!$A$1:$B$332,2,0))</f>
        <v>2021-11-09 00:59:41</v>
      </c>
      <c r="R228" t="s">
        <v>363</v>
      </c>
      <c r="S228">
        <v>86860101315821</v>
      </c>
      <c r="T228">
        <v>51</v>
      </c>
      <c r="U228" s="1">
        <v>44515.628888888888</v>
      </c>
      <c r="V228">
        <v>299670</v>
      </c>
      <c r="W228" t="s">
        <v>30</v>
      </c>
      <c r="X228">
        <v>86860101315821</v>
      </c>
      <c r="Y228" t="s">
        <v>36</v>
      </c>
      <c r="Z228" t="s">
        <v>145</v>
      </c>
      <c r="AA228" t="s">
        <v>363</v>
      </c>
      <c r="AB228" t="s">
        <v>330</v>
      </c>
      <c r="AC228" t="s">
        <v>331</v>
      </c>
      <c r="AD228">
        <v>86860101315821</v>
      </c>
    </row>
    <row r="229" spans="1:30" x14ac:dyDescent="0.2">
      <c r="A229">
        <v>345</v>
      </c>
      <c r="B229">
        <v>346</v>
      </c>
      <c r="C229" s="1">
        <v>44496.045995370368</v>
      </c>
      <c r="D229" s="4">
        <v>113550</v>
      </c>
      <c r="E229" s="4">
        <v>0</v>
      </c>
      <c r="F229" s="4">
        <v>113550</v>
      </c>
      <c r="G229">
        <v>10806741</v>
      </c>
      <c r="H229" t="s">
        <v>300</v>
      </c>
      <c r="I229">
        <v>86860101315821</v>
      </c>
      <c r="J229" t="s">
        <v>30</v>
      </c>
      <c r="K229" t="s">
        <v>31</v>
      </c>
      <c r="L229">
        <v>0</v>
      </c>
      <c r="N229" s="11" t="s">
        <v>513</v>
      </c>
      <c r="O229" s="9" t="str">
        <f t="shared" si="6"/>
        <v>허자은</v>
      </c>
      <c r="P229" s="9" t="str">
        <f t="shared" si="7"/>
        <v>653-20-00248_113550</v>
      </c>
      <c r="Q229" s="9" t="str">
        <f>IF(P229="","",VLOOKUP(P229,현금영수증!$A$1:$B$332,2,0))</f>
        <v>2021-11-09 00:59:47</v>
      </c>
      <c r="R229" t="s">
        <v>363</v>
      </c>
      <c r="S229">
        <v>86860101315821</v>
      </c>
      <c r="T229">
        <v>51</v>
      </c>
      <c r="U229" s="1">
        <v>44515.628888888888</v>
      </c>
      <c r="V229">
        <v>299670</v>
      </c>
      <c r="W229" t="s">
        <v>30</v>
      </c>
      <c r="X229">
        <v>86860101315821</v>
      </c>
      <c r="Y229" t="s">
        <v>36</v>
      </c>
      <c r="Z229" t="s">
        <v>145</v>
      </c>
      <c r="AA229" t="s">
        <v>363</v>
      </c>
      <c r="AB229" t="s">
        <v>330</v>
      </c>
      <c r="AC229" t="s">
        <v>331</v>
      </c>
      <c r="AD229">
        <v>86860101315821</v>
      </c>
    </row>
    <row r="230" spans="1:30" x14ac:dyDescent="0.2">
      <c r="A230">
        <v>376</v>
      </c>
      <c r="B230">
        <v>377</v>
      </c>
      <c r="C230" s="1">
        <v>44492.953576388885</v>
      </c>
      <c r="D230" s="4">
        <v>252150</v>
      </c>
      <c r="E230" s="4">
        <v>0</v>
      </c>
      <c r="F230" s="4">
        <v>252150</v>
      </c>
      <c r="G230">
        <v>36616263</v>
      </c>
      <c r="H230" t="s">
        <v>300</v>
      </c>
      <c r="I230">
        <v>77190100108007</v>
      </c>
      <c r="J230" t="s">
        <v>30</v>
      </c>
      <c r="K230" t="s">
        <v>31</v>
      </c>
      <c r="L230">
        <v>0</v>
      </c>
      <c r="N230" s="11" t="s">
        <v>513</v>
      </c>
      <c r="O230" s="9" t="str">
        <f t="shared" si="6"/>
        <v>허자은</v>
      </c>
      <c r="P230" s="9" t="str">
        <f t="shared" si="7"/>
        <v>653-20-00248_252150</v>
      </c>
      <c r="Q230" s="9" t="str">
        <f>IF(P230="","",VLOOKUP(P230,현금영수증!$A$1:$B$332,2,0))</f>
        <v>2021-10-28 15:55:51</v>
      </c>
      <c r="R230" t="s">
        <v>363</v>
      </c>
      <c r="S230">
        <v>77190100108007</v>
      </c>
      <c r="T230">
        <v>274</v>
      </c>
      <c r="U230" s="1">
        <v>44492.953576388885</v>
      </c>
      <c r="V230">
        <v>252150</v>
      </c>
      <c r="W230" t="s">
        <v>30</v>
      </c>
      <c r="X230">
        <v>77190100108007</v>
      </c>
      <c r="Y230" t="s">
        <v>36</v>
      </c>
      <c r="Z230" t="s">
        <v>300</v>
      </c>
      <c r="AA230" t="s">
        <v>363</v>
      </c>
      <c r="AB230" t="s">
        <v>330</v>
      </c>
      <c r="AC230" t="s">
        <v>331</v>
      </c>
      <c r="AD230">
        <v>77190100108007</v>
      </c>
    </row>
    <row r="231" spans="1:30" x14ac:dyDescent="0.2">
      <c r="A231">
        <v>386</v>
      </c>
      <c r="B231">
        <v>387</v>
      </c>
      <c r="C231" s="1">
        <v>44491.657118055555</v>
      </c>
      <c r="D231" s="4">
        <v>166350</v>
      </c>
      <c r="E231" s="4">
        <v>0</v>
      </c>
      <c r="F231" s="4">
        <v>166350</v>
      </c>
      <c r="G231">
        <v>38785803</v>
      </c>
      <c r="H231" t="s">
        <v>300</v>
      </c>
      <c r="I231">
        <v>77190100108007</v>
      </c>
      <c r="J231" t="s">
        <v>30</v>
      </c>
      <c r="K231" t="s">
        <v>31</v>
      </c>
      <c r="L231">
        <v>0</v>
      </c>
      <c r="N231" s="11" t="s">
        <v>513</v>
      </c>
      <c r="O231" s="9" t="str">
        <f t="shared" si="6"/>
        <v>허자은</v>
      </c>
      <c r="P231" s="9" t="str">
        <f t="shared" si="7"/>
        <v>653-20-00248_166350</v>
      </c>
      <c r="Q231" s="9" t="str">
        <f>IF(P231="","",VLOOKUP(P231,현금영수증!$A$1:$B$332,2,0))</f>
        <v>2021-10-28 15:55:51</v>
      </c>
      <c r="R231" t="s">
        <v>363</v>
      </c>
      <c r="S231">
        <v>77190100108007</v>
      </c>
      <c r="T231">
        <v>274</v>
      </c>
      <c r="U231" s="1">
        <v>44492.953576388885</v>
      </c>
      <c r="V231">
        <v>252150</v>
      </c>
      <c r="W231" t="s">
        <v>30</v>
      </c>
      <c r="X231">
        <v>77190100108007</v>
      </c>
      <c r="Y231" t="s">
        <v>36</v>
      </c>
      <c r="Z231" t="s">
        <v>300</v>
      </c>
      <c r="AA231" t="s">
        <v>363</v>
      </c>
      <c r="AB231" t="s">
        <v>330</v>
      </c>
      <c r="AC231" t="s">
        <v>331</v>
      </c>
      <c r="AD231">
        <v>77190100108007</v>
      </c>
    </row>
    <row r="232" spans="1:30" x14ac:dyDescent="0.2">
      <c r="A232">
        <v>392</v>
      </c>
      <c r="B232">
        <v>393</v>
      </c>
      <c r="C232" s="1">
        <v>44491.533530092594</v>
      </c>
      <c r="D232" s="4">
        <v>252150</v>
      </c>
      <c r="E232" s="4">
        <v>0</v>
      </c>
      <c r="F232" s="4">
        <v>252150</v>
      </c>
      <c r="G232">
        <v>38138015</v>
      </c>
      <c r="H232" t="s">
        <v>300</v>
      </c>
      <c r="I232">
        <v>86860101315821</v>
      </c>
      <c r="J232" t="s">
        <v>30</v>
      </c>
      <c r="K232" t="s">
        <v>31</v>
      </c>
      <c r="L232">
        <v>0</v>
      </c>
      <c r="N232" s="11" t="s">
        <v>513</v>
      </c>
      <c r="O232" s="9" t="str">
        <f t="shared" si="6"/>
        <v>허자은</v>
      </c>
      <c r="P232" s="9" t="str">
        <f t="shared" si="7"/>
        <v>653-20-00248_252150</v>
      </c>
      <c r="Q232" s="9" t="str">
        <f>IF(P232="","",VLOOKUP(P232,현금영수증!$A$1:$B$332,2,0))</f>
        <v>2021-10-28 15:55:51</v>
      </c>
      <c r="R232" t="s">
        <v>363</v>
      </c>
      <c r="S232">
        <v>86860101315821</v>
      </c>
      <c r="T232">
        <v>51</v>
      </c>
      <c r="U232" s="1">
        <v>44515.628888888888</v>
      </c>
      <c r="V232">
        <v>299670</v>
      </c>
      <c r="W232" t="s">
        <v>30</v>
      </c>
      <c r="X232">
        <v>86860101315821</v>
      </c>
      <c r="Y232" t="s">
        <v>36</v>
      </c>
      <c r="Z232" t="s">
        <v>145</v>
      </c>
      <c r="AA232" t="s">
        <v>363</v>
      </c>
      <c r="AB232" t="s">
        <v>330</v>
      </c>
      <c r="AC232" t="s">
        <v>331</v>
      </c>
      <c r="AD232">
        <v>86860101315821</v>
      </c>
    </row>
    <row r="233" spans="1:30" x14ac:dyDescent="0.2">
      <c r="A233">
        <v>514</v>
      </c>
      <c r="B233">
        <v>515</v>
      </c>
      <c r="C233" s="1">
        <v>44468.581770833334</v>
      </c>
      <c r="D233" s="4">
        <v>84670</v>
      </c>
      <c r="E233" s="4">
        <v>0</v>
      </c>
      <c r="F233" s="4">
        <v>84670</v>
      </c>
      <c r="G233">
        <v>57351857</v>
      </c>
      <c r="H233" t="s">
        <v>300</v>
      </c>
      <c r="I233">
        <v>86860101315821</v>
      </c>
      <c r="J233" t="s">
        <v>30</v>
      </c>
      <c r="K233" t="s">
        <v>31</v>
      </c>
      <c r="L233">
        <v>0</v>
      </c>
      <c r="N233" s="11" t="s">
        <v>513</v>
      </c>
      <c r="O233" s="9" t="str">
        <f t="shared" si="6"/>
        <v>허자은</v>
      </c>
      <c r="P233" s="9" t="str">
        <f t="shared" si="7"/>
        <v>653-20-00248_84670</v>
      </c>
      <c r="Q233" s="9" t="str">
        <f>IF(P233="","",VLOOKUP(P233,현금영수증!$A$1:$B$332,2,0))</f>
        <v>2021-10-28 15:56:29</v>
      </c>
      <c r="R233" t="s">
        <v>363</v>
      </c>
      <c r="S233">
        <v>86860101315821</v>
      </c>
      <c r="T233">
        <v>51</v>
      </c>
      <c r="U233" s="1">
        <v>44515.628888888888</v>
      </c>
      <c r="V233">
        <v>299670</v>
      </c>
      <c r="W233" t="s">
        <v>30</v>
      </c>
      <c r="X233">
        <v>86860101315821</v>
      </c>
      <c r="Y233" t="s">
        <v>36</v>
      </c>
      <c r="Z233" t="s">
        <v>145</v>
      </c>
      <c r="AA233" t="s">
        <v>363</v>
      </c>
      <c r="AB233" t="s">
        <v>330</v>
      </c>
      <c r="AC233" t="s">
        <v>331</v>
      </c>
      <c r="AD233">
        <v>86860101315821</v>
      </c>
    </row>
    <row r="234" spans="1:30" x14ac:dyDescent="0.2">
      <c r="A234">
        <v>517</v>
      </c>
      <c r="B234">
        <v>518</v>
      </c>
      <c r="C234" s="1">
        <v>44467.694768518515</v>
      </c>
      <c r="D234" s="4">
        <v>55500</v>
      </c>
      <c r="E234" s="4">
        <v>0</v>
      </c>
      <c r="F234" s="4">
        <v>55500</v>
      </c>
      <c r="G234">
        <v>57450642</v>
      </c>
      <c r="H234" t="s">
        <v>300</v>
      </c>
      <c r="I234">
        <v>86860101315821</v>
      </c>
      <c r="J234" t="s">
        <v>30</v>
      </c>
      <c r="K234" t="s">
        <v>31</v>
      </c>
      <c r="L234">
        <v>0</v>
      </c>
      <c r="N234" s="11" t="s">
        <v>513</v>
      </c>
      <c r="O234" s="9" t="str">
        <f t="shared" si="6"/>
        <v>허자은</v>
      </c>
      <c r="P234" s="9" t="str">
        <f t="shared" si="7"/>
        <v>653-20-00248_55500</v>
      </c>
      <c r="Q234" s="9" t="str">
        <f>IF(P234="","",VLOOKUP(P234,현금영수증!$A$1:$B$332,2,0))</f>
        <v>2021-09-29 15:21:07</v>
      </c>
      <c r="R234" t="s">
        <v>363</v>
      </c>
      <c r="S234">
        <v>86860101315821</v>
      </c>
      <c r="T234">
        <v>51</v>
      </c>
      <c r="U234" s="1">
        <v>44515.628888888888</v>
      </c>
      <c r="V234">
        <v>299670</v>
      </c>
      <c r="W234" t="s">
        <v>30</v>
      </c>
      <c r="X234">
        <v>86860101315821</v>
      </c>
      <c r="Y234" t="s">
        <v>36</v>
      </c>
      <c r="Z234" t="s">
        <v>145</v>
      </c>
      <c r="AA234" t="s">
        <v>363</v>
      </c>
      <c r="AB234" t="s">
        <v>330</v>
      </c>
      <c r="AC234" t="s">
        <v>331</v>
      </c>
      <c r="AD234">
        <v>86860101315821</v>
      </c>
    </row>
    <row r="235" spans="1:30" x14ac:dyDescent="0.2">
      <c r="A235">
        <v>518</v>
      </c>
      <c r="B235">
        <v>519</v>
      </c>
      <c r="C235" s="1">
        <v>44467.587453703702</v>
      </c>
      <c r="D235" s="4">
        <v>122620</v>
      </c>
      <c r="E235" s="4">
        <v>0</v>
      </c>
      <c r="F235" s="4">
        <v>122620</v>
      </c>
      <c r="G235">
        <v>57506142</v>
      </c>
      <c r="H235" t="s">
        <v>300</v>
      </c>
      <c r="I235">
        <v>86860101315821</v>
      </c>
      <c r="J235" t="s">
        <v>30</v>
      </c>
      <c r="K235" t="s">
        <v>31</v>
      </c>
      <c r="L235">
        <v>0</v>
      </c>
      <c r="N235" s="11" t="s">
        <v>513</v>
      </c>
      <c r="O235" s="9" t="str">
        <f t="shared" si="6"/>
        <v>허자은</v>
      </c>
      <c r="P235" s="9" t="str">
        <f t="shared" si="7"/>
        <v>653-20-00248_122620</v>
      </c>
      <c r="Q235" s="9" t="str">
        <f>IF(P235="","",VLOOKUP(P235,현금영수증!$A$1:$B$332,2,0))</f>
        <v>2021-09-29 15:21:08</v>
      </c>
      <c r="R235" t="s">
        <v>363</v>
      </c>
      <c r="S235">
        <v>86860101315821</v>
      </c>
      <c r="T235">
        <v>51</v>
      </c>
      <c r="U235" s="1">
        <v>44515.628888888888</v>
      </c>
      <c r="V235">
        <v>299670</v>
      </c>
      <c r="W235" t="s">
        <v>30</v>
      </c>
      <c r="X235">
        <v>86860101315821</v>
      </c>
      <c r="Y235" t="s">
        <v>36</v>
      </c>
      <c r="Z235" t="s">
        <v>145</v>
      </c>
      <c r="AA235" t="s">
        <v>363</v>
      </c>
      <c r="AB235" t="s">
        <v>330</v>
      </c>
      <c r="AC235" t="s">
        <v>331</v>
      </c>
      <c r="AD235">
        <v>86860101315821</v>
      </c>
    </row>
    <row r="236" spans="1:30" x14ac:dyDescent="0.2">
      <c r="A236">
        <v>302</v>
      </c>
      <c r="B236">
        <v>303</v>
      </c>
      <c r="C236" s="1">
        <v>44499.514837962961</v>
      </c>
      <c r="D236" s="4">
        <v>232350</v>
      </c>
      <c r="E236" s="4">
        <v>0</v>
      </c>
      <c r="F236" s="4">
        <v>232350</v>
      </c>
      <c r="G236">
        <v>11102494</v>
      </c>
      <c r="H236" t="s">
        <v>295</v>
      </c>
      <c r="I236">
        <v>3021222633861</v>
      </c>
      <c r="J236" t="s">
        <v>41</v>
      </c>
      <c r="K236" t="s">
        <v>31</v>
      </c>
      <c r="L236">
        <v>0</v>
      </c>
      <c r="N236" s="11" t="s">
        <v>507</v>
      </c>
      <c r="O236" s="9" t="str">
        <f t="shared" si="6"/>
        <v>김지은</v>
      </c>
      <c r="P236" s="9" t="str">
        <f t="shared" si="7"/>
        <v>669-06-00892_232350</v>
      </c>
      <c r="Q236" s="9" t="str">
        <f>IF(P236="","",VLOOKUP(P236,현금영수증!$A$1:$B$332,2,0))</f>
        <v>2021-11-09 10:12:24</v>
      </c>
      <c r="R236" t="s">
        <v>424</v>
      </c>
      <c r="S236">
        <v>3021222633861</v>
      </c>
      <c r="T236">
        <v>218</v>
      </c>
      <c r="U236" s="1">
        <v>44499.514837962961</v>
      </c>
      <c r="V236">
        <v>232350</v>
      </c>
      <c r="W236" t="s">
        <v>41</v>
      </c>
      <c r="X236">
        <v>3021222633861</v>
      </c>
      <c r="Y236" t="s">
        <v>36</v>
      </c>
      <c r="Z236" t="s">
        <v>295</v>
      </c>
      <c r="AA236" t="s">
        <v>424</v>
      </c>
      <c r="AB236" t="s">
        <v>330</v>
      </c>
      <c r="AC236" t="s">
        <v>331</v>
      </c>
      <c r="AD236">
        <v>3021222633861</v>
      </c>
    </row>
    <row r="237" spans="1:30" x14ac:dyDescent="0.2">
      <c r="A237">
        <v>347</v>
      </c>
      <c r="B237">
        <v>348</v>
      </c>
      <c r="C237" s="1">
        <v>44495.730451388888</v>
      </c>
      <c r="D237" s="4">
        <v>234000</v>
      </c>
      <c r="E237" s="4">
        <v>0</v>
      </c>
      <c r="F237" s="4">
        <v>234000</v>
      </c>
      <c r="G237">
        <v>11036991</v>
      </c>
      <c r="H237" t="s">
        <v>295</v>
      </c>
      <c r="I237">
        <v>3021222633861</v>
      </c>
      <c r="J237" t="s">
        <v>41</v>
      </c>
      <c r="K237" t="s">
        <v>31</v>
      </c>
      <c r="L237">
        <v>0</v>
      </c>
      <c r="N237" s="11" t="s">
        <v>507</v>
      </c>
      <c r="O237" s="9" t="str">
        <f t="shared" si="6"/>
        <v>김지은</v>
      </c>
      <c r="P237" s="9" t="str">
        <f t="shared" si="7"/>
        <v>669-06-00892_234000</v>
      </c>
      <c r="Q237" s="9" t="str">
        <f>IF(P237="","",VLOOKUP(P237,현금영수증!$A$1:$B$332,2,0))</f>
        <v>2021-11-09 10:12:25</v>
      </c>
      <c r="R237" t="s">
        <v>424</v>
      </c>
      <c r="S237">
        <v>3021222633861</v>
      </c>
      <c r="T237">
        <v>218</v>
      </c>
      <c r="U237" s="1">
        <v>44499.514837962961</v>
      </c>
      <c r="V237">
        <v>232350</v>
      </c>
      <c r="W237" t="s">
        <v>41</v>
      </c>
      <c r="X237">
        <v>3021222633861</v>
      </c>
      <c r="Y237" t="s">
        <v>36</v>
      </c>
      <c r="Z237" t="s">
        <v>295</v>
      </c>
      <c r="AA237" t="s">
        <v>424</v>
      </c>
      <c r="AB237" t="s">
        <v>330</v>
      </c>
      <c r="AC237" t="s">
        <v>331</v>
      </c>
      <c r="AD237">
        <v>3021222633861</v>
      </c>
    </row>
    <row r="238" spans="1:30" x14ac:dyDescent="0.2">
      <c r="A238">
        <v>381</v>
      </c>
      <c r="B238">
        <v>382</v>
      </c>
      <c r="C238" s="1">
        <v>44492.820393518516</v>
      </c>
      <c r="D238" s="4">
        <v>396800</v>
      </c>
      <c r="E238" s="4">
        <v>0</v>
      </c>
      <c r="F238" s="4">
        <v>396800</v>
      </c>
      <c r="G238">
        <v>37828483</v>
      </c>
      <c r="H238" t="s">
        <v>295</v>
      </c>
      <c r="I238">
        <v>3021222633861</v>
      </c>
      <c r="J238" t="s">
        <v>41</v>
      </c>
      <c r="K238" t="s">
        <v>31</v>
      </c>
      <c r="L238">
        <v>0</v>
      </c>
      <c r="N238" s="11" t="s">
        <v>507</v>
      </c>
      <c r="O238" s="9" t="str">
        <f t="shared" si="6"/>
        <v>김지은</v>
      </c>
      <c r="P238" s="9" t="str">
        <f t="shared" si="7"/>
        <v>669-06-00892_396800</v>
      </c>
      <c r="Q238" s="9" t="e">
        <f>IF(P238="","",VLOOKUP(P238,현금영수증!$A$1:$B$332,2,0))</f>
        <v>#N/A</v>
      </c>
      <c r="R238" t="s">
        <v>424</v>
      </c>
      <c r="S238">
        <v>3021222633861</v>
      </c>
      <c r="T238">
        <v>218</v>
      </c>
      <c r="U238" s="1">
        <v>44499.514837962961</v>
      </c>
      <c r="V238">
        <v>232350</v>
      </c>
      <c r="W238" t="s">
        <v>41</v>
      </c>
      <c r="X238">
        <v>3021222633861</v>
      </c>
      <c r="Y238" t="s">
        <v>36</v>
      </c>
      <c r="Z238" t="s">
        <v>295</v>
      </c>
      <c r="AA238" t="s">
        <v>424</v>
      </c>
      <c r="AB238" t="s">
        <v>330</v>
      </c>
      <c r="AC238" t="s">
        <v>331</v>
      </c>
      <c r="AD238">
        <v>3021222633861</v>
      </c>
    </row>
    <row r="239" spans="1:30" x14ac:dyDescent="0.2">
      <c r="A239">
        <v>507</v>
      </c>
      <c r="B239">
        <v>508</v>
      </c>
      <c r="C239" s="1">
        <v>44469.738935185182</v>
      </c>
      <c r="D239" s="4">
        <v>40900</v>
      </c>
      <c r="E239" s="4">
        <v>0</v>
      </c>
      <c r="F239" s="4">
        <v>40900</v>
      </c>
      <c r="G239">
        <v>53837917</v>
      </c>
      <c r="H239" t="s">
        <v>295</v>
      </c>
      <c r="I239">
        <v>3029390482261</v>
      </c>
      <c r="J239" t="s">
        <v>41</v>
      </c>
      <c r="K239" t="s">
        <v>31</v>
      </c>
      <c r="L239">
        <v>0</v>
      </c>
      <c r="N239" s="11" t="s">
        <v>507</v>
      </c>
      <c r="O239" s="9" t="str">
        <f t="shared" si="6"/>
        <v>김지은</v>
      </c>
      <c r="P239" s="9" t="str">
        <f t="shared" si="7"/>
        <v>669-06-00892_40900</v>
      </c>
      <c r="Q239" s="9" t="e">
        <f>IF(P239="","",VLOOKUP(P239,현금영수증!$A$1:$B$332,2,0))</f>
        <v>#N/A</v>
      </c>
      <c r="R239" t="s">
        <v>479</v>
      </c>
      <c r="S239">
        <v>3029390482261</v>
      </c>
      <c r="T239">
        <v>367</v>
      </c>
      <c r="U239" s="1">
        <v>44469.738935185182</v>
      </c>
      <c r="V239">
        <v>40900</v>
      </c>
      <c r="W239" t="s">
        <v>41</v>
      </c>
      <c r="X239">
        <v>3029390482261</v>
      </c>
      <c r="Y239" t="s">
        <v>87</v>
      </c>
      <c r="Z239" t="s">
        <v>295</v>
      </c>
      <c r="AA239" t="s">
        <v>479</v>
      </c>
      <c r="AB239" t="s">
        <v>330</v>
      </c>
      <c r="AC239" t="s">
        <v>331</v>
      </c>
      <c r="AD239">
        <v>3029390482261</v>
      </c>
    </row>
    <row r="240" spans="1:30" x14ac:dyDescent="0.2">
      <c r="A240">
        <v>73</v>
      </c>
      <c r="B240">
        <v>74</v>
      </c>
      <c r="C240" s="1">
        <v>44516.527222222219</v>
      </c>
      <c r="D240" s="4">
        <v>230670</v>
      </c>
      <c r="E240" s="4">
        <v>0</v>
      </c>
      <c r="F240" s="4">
        <v>230670</v>
      </c>
      <c r="G240">
        <v>59589578</v>
      </c>
      <c r="H240" t="s">
        <v>141</v>
      </c>
      <c r="I240">
        <v>1002354856735</v>
      </c>
      <c r="J240" t="s">
        <v>63</v>
      </c>
      <c r="K240" t="s">
        <v>31</v>
      </c>
      <c r="L240">
        <v>0</v>
      </c>
      <c r="N240" s="11" t="s">
        <v>514</v>
      </c>
      <c r="O240" s="9" t="str">
        <f t="shared" si="6"/>
        <v>홍주희</v>
      </c>
      <c r="P240" s="9" t="str">
        <f t="shared" si="7"/>
        <v>693-18-00184_230670</v>
      </c>
      <c r="Q240" s="9" t="str">
        <f>IF(P240="","",VLOOKUP(P240,현금영수증!$A$1:$B$332,2,0))</f>
        <v>2021-11-18 17:58:33</v>
      </c>
      <c r="R240" t="s">
        <v>319</v>
      </c>
      <c r="S240">
        <v>1002354856735</v>
      </c>
      <c r="T240">
        <v>47</v>
      </c>
      <c r="U240" s="1">
        <v>44516.527222222219</v>
      </c>
      <c r="V240">
        <v>230670</v>
      </c>
      <c r="W240" t="s">
        <v>63</v>
      </c>
      <c r="X240">
        <v>1002354856735</v>
      </c>
      <c r="Y240" t="s">
        <v>36</v>
      </c>
      <c r="Z240" t="s">
        <v>141</v>
      </c>
      <c r="AA240" t="s">
        <v>319</v>
      </c>
      <c r="AB240" t="s">
        <v>330</v>
      </c>
      <c r="AC240" t="s">
        <v>331</v>
      </c>
      <c r="AD240">
        <v>1002354856735</v>
      </c>
    </row>
    <row r="241" spans="1:30" x14ac:dyDescent="0.2">
      <c r="A241">
        <v>75</v>
      </c>
      <c r="B241">
        <v>76</v>
      </c>
      <c r="C241" s="1">
        <v>44516.479814814818</v>
      </c>
      <c r="D241" s="4">
        <v>232350</v>
      </c>
      <c r="E241" s="4">
        <v>0</v>
      </c>
      <c r="F241" s="4">
        <v>232350</v>
      </c>
      <c r="G241">
        <v>59878248</v>
      </c>
      <c r="H241" t="s">
        <v>143</v>
      </c>
      <c r="I241">
        <v>1002354856735</v>
      </c>
      <c r="J241" t="s">
        <v>63</v>
      </c>
      <c r="K241" t="s">
        <v>31</v>
      </c>
      <c r="L241">
        <v>0</v>
      </c>
      <c r="N241" s="11" t="s">
        <v>514</v>
      </c>
      <c r="O241" s="9" t="str">
        <f t="shared" si="6"/>
        <v>홍주희</v>
      </c>
      <c r="P241" s="9" t="str">
        <f t="shared" si="7"/>
        <v>693-18-00184_232350</v>
      </c>
      <c r="Q241" s="9" t="str">
        <f>IF(P241="","",VLOOKUP(P241,현금영수증!$A$1:$B$332,2,0))</f>
        <v>2021-11-18 17:58:33</v>
      </c>
      <c r="R241" t="s">
        <v>319</v>
      </c>
      <c r="S241">
        <v>1002354856735</v>
      </c>
      <c r="T241">
        <v>47</v>
      </c>
      <c r="U241" s="1">
        <v>44516.527222222219</v>
      </c>
      <c r="V241">
        <v>230670</v>
      </c>
      <c r="W241" t="s">
        <v>63</v>
      </c>
      <c r="X241">
        <v>1002354856735</v>
      </c>
      <c r="Y241" t="s">
        <v>36</v>
      </c>
      <c r="Z241" t="s">
        <v>141</v>
      </c>
      <c r="AA241" t="s">
        <v>319</v>
      </c>
      <c r="AB241" t="s">
        <v>330</v>
      </c>
      <c r="AC241" t="s">
        <v>331</v>
      </c>
      <c r="AD241">
        <v>1002354856735</v>
      </c>
    </row>
    <row r="242" spans="1:30" x14ac:dyDescent="0.2">
      <c r="A242">
        <v>136</v>
      </c>
      <c r="B242">
        <v>137</v>
      </c>
      <c r="C242" s="1">
        <v>44511.031087962961</v>
      </c>
      <c r="D242" s="4">
        <v>278000</v>
      </c>
      <c r="E242" s="4">
        <v>0</v>
      </c>
      <c r="F242" s="4">
        <v>278000</v>
      </c>
      <c r="G242">
        <v>99016411</v>
      </c>
      <c r="H242" t="s">
        <v>183</v>
      </c>
      <c r="I242">
        <v>1002354856735</v>
      </c>
      <c r="J242" t="s">
        <v>63</v>
      </c>
      <c r="K242" t="s">
        <v>31</v>
      </c>
      <c r="L242">
        <v>0</v>
      </c>
      <c r="N242" s="11" t="s">
        <v>514</v>
      </c>
      <c r="O242" s="9" t="str">
        <f t="shared" si="6"/>
        <v>홍주희</v>
      </c>
      <c r="P242" s="9" t="str">
        <f t="shared" si="7"/>
        <v>693-18-00184_278000</v>
      </c>
      <c r="Q242" s="9" t="str">
        <f>IF(P242="","",VLOOKUP(P242,현금영수증!$A$1:$B$332,2,0))</f>
        <v>2021-11-12 15:42:47</v>
      </c>
      <c r="R242" t="s">
        <v>319</v>
      </c>
      <c r="S242">
        <v>1002354856735</v>
      </c>
      <c r="T242">
        <v>47</v>
      </c>
      <c r="U242" s="1">
        <v>44516.527222222219</v>
      </c>
      <c r="V242">
        <v>230670</v>
      </c>
      <c r="W242" t="s">
        <v>63</v>
      </c>
      <c r="X242">
        <v>1002354856735</v>
      </c>
      <c r="Y242" t="s">
        <v>36</v>
      </c>
      <c r="Z242" t="s">
        <v>141</v>
      </c>
      <c r="AA242" t="s">
        <v>319</v>
      </c>
      <c r="AB242" t="s">
        <v>330</v>
      </c>
      <c r="AC242" t="s">
        <v>331</v>
      </c>
      <c r="AD242">
        <v>1002354856735</v>
      </c>
    </row>
    <row r="243" spans="1:30" x14ac:dyDescent="0.2">
      <c r="A243">
        <v>151</v>
      </c>
      <c r="B243">
        <v>152</v>
      </c>
      <c r="C243" s="1">
        <v>44509.938055555554</v>
      </c>
      <c r="D243" s="4">
        <v>509000</v>
      </c>
      <c r="E243" s="4">
        <v>0</v>
      </c>
      <c r="F243" s="4">
        <v>509000</v>
      </c>
      <c r="G243">
        <v>98700163</v>
      </c>
      <c r="H243" t="s">
        <v>193</v>
      </c>
      <c r="I243">
        <v>1002354856735</v>
      </c>
      <c r="J243" t="s">
        <v>63</v>
      </c>
      <c r="K243" t="s">
        <v>31</v>
      </c>
      <c r="L243">
        <v>0</v>
      </c>
      <c r="N243" s="11" t="s">
        <v>514</v>
      </c>
      <c r="O243" s="9" t="str">
        <f t="shared" si="6"/>
        <v>홍주희</v>
      </c>
      <c r="P243" s="9" t="str">
        <f t="shared" si="7"/>
        <v>693-18-00184_509000</v>
      </c>
      <c r="Q243" s="9" t="str">
        <f>IF(P243="","",VLOOKUP(P243,현금영수증!$A$1:$B$332,2,0))</f>
        <v>2021-11-12 15:42:43</v>
      </c>
      <c r="R243" t="s">
        <v>319</v>
      </c>
      <c r="S243">
        <v>1002354856735</v>
      </c>
      <c r="T243">
        <v>47</v>
      </c>
      <c r="U243" s="1">
        <v>44516.527222222219</v>
      </c>
      <c r="V243">
        <v>230670</v>
      </c>
      <c r="W243" t="s">
        <v>63</v>
      </c>
      <c r="X243">
        <v>1002354856735</v>
      </c>
      <c r="Y243" t="s">
        <v>36</v>
      </c>
      <c r="Z243" t="s">
        <v>141</v>
      </c>
      <c r="AA243" t="s">
        <v>319</v>
      </c>
      <c r="AB243" t="s">
        <v>330</v>
      </c>
      <c r="AC243" t="s">
        <v>331</v>
      </c>
      <c r="AD243">
        <v>1002354856735</v>
      </c>
    </row>
    <row r="244" spans="1:30" x14ac:dyDescent="0.2">
      <c r="A244">
        <v>181</v>
      </c>
      <c r="B244">
        <v>182</v>
      </c>
      <c r="C244" s="1">
        <v>44508.604409722226</v>
      </c>
      <c r="D244" s="4">
        <v>278000</v>
      </c>
      <c r="E244" s="4">
        <v>0</v>
      </c>
      <c r="F244" s="4">
        <v>278000</v>
      </c>
      <c r="G244">
        <v>104343582</v>
      </c>
      <c r="H244" t="s">
        <v>218</v>
      </c>
      <c r="I244">
        <v>1002354856735</v>
      </c>
      <c r="J244" t="s">
        <v>63</v>
      </c>
      <c r="K244" t="s">
        <v>31</v>
      </c>
      <c r="L244">
        <v>0</v>
      </c>
      <c r="N244" s="11" t="s">
        <v>514</v>
      </c>
      <c r="O244" s="9" t="str">
        <f t="shared" si="6"/>
        <v>홍주희</v>
      </c>
      <c r="P244" s="9" t="str">
        <f t="shared" si="7"/>
        <v>693-18-00184_278000</v>
      </c>
      <c r="Q244" s="9" t="str">
        <f>IF(P244="","",VLOOKUP(P244,현금영수증!$A$1:$B$332,2,0))</f>
        <v>2021-11-12 15:42:47</v>
      </c>
      <c r="R244" t="s">
        <v>319</v>
      </c>
      <c r="S244">
        <v>1002354856735</v>
      </c>
      <c r="T244">
        <v>47</v>
      </c>
      <c r="U244" s="1">
        <v>44516.527222222219</v>
      </c>
      <c r="V244">
        <v>230670</v>
      </c>
      <c r="W244" t="s">
        <v>63</v>
      </c>
      <c r="X244">
        <v>1002354856735</v>
      </c>
      <c r="Y244" t="s">
        <v>36</v>
      </c>
      <c r="Z244" t="s">
        <v>141</v>
      </c>
      <c r="AA244" t="s">
        <v>319</v>
      </c>
      <c r="AB244" t="s">
        <v>330</v>
      </c>
      <c r="AC244" t="s">
        <v>331</v>
      </c>
      <c r="AD244">
        <v>1002354856735</v>
      </c>
    </row>
    <row r="245" spans="1:30" x14ac:dyDescent="0.2">
      <c r="A245">
        <v>208</v>
      </c>
      <c r="B245">
        <v>209</v>
      </c>
      <c r="C245" s="1">
        <v>44505.956284722219</v>
      </c>
      <c r="D245" s="4">
        <v>199350</v>
      </c>
      <c r="E245" s="4">
        <v>0</v>
      </c>
      <c r="F245" s="4">
        <v>199350</v>
      </c>
      <c r="G245">
        <v>106031493</v>
      </c>
      <c r="H245" t="s">
        <v>238</v>
      </c>
      <c r="I245">
        <v>1002354856735</v>
      </c>
      <c r="J245" t="s">
        <v>63</v>
      </c>
      <c r="K245" t="s">
        <v>31</v>
      </c>
      <c r="L245">
        <v>0</v>
      </c>
      <c r="N245" s="11" t="s">
        <v>514</v>
      </c>
      <c r="O245" s="9" t="str">
        <f t="shared" si="6"/>
        <v>홍주희</v>
      </c>
      <c r="P245" s="9" t="str">
        <f t="shared" si="7"/>
        <v>693-18-00184_199350</v>
      </c>
      <c r="Q245" s="9" t="str">
        <f>IF(P245="","",VLOOKUP(P245,현금영수증!$A$1:$B$332,2,0))</f>
        <v>2021-11-12 15:42:46</v>
      </c>
      <c r="R245" t="s">
        <v>319</v>
      </c>
      <c r="S245">
        <v>1002354856735</v>
      </c>
      <c r="T245">
        <v>47</v>
      </c>
      <c r="U245" s="1">
        <v>44516.527222222219</v>
      </c>
      <c r="V245">
        <v>230670</v>
      </c>
      <c r="W245" t="s">
        <v>63</v>
      </c>
      <c r="X245">
        <v>1002354856735</v>
      </c>
      <c r="Y245" t="s">
        <v>36</v>
      </c>
      <c r="Z245" t="s">
        <v>141</v>
      </c>
      <c r="AA245" t="s">
        <v>319</v>
      </c>
      <c r="AB245" t="s">
        <v>330</v>
      </c>
      <c r="AC245" t="s">
        <v>331</v>
      </c>
      <c r="AD245">
        <v>1002354856735</v>
      </c>
    </row>
    <row r="246" spans="1:30" x14ac:dyDescent="0.2">
      <c r="A246">
        <v>211</v>
      </c>
      <c r="B246">
        <v>212</v>
      </c>
      <c r="C246" s="1">
        <v>44505.881956018522</v>
      </c>
      <c r="D246" s="4">
        <v>514500</v>
      </c>
      <c r="E246" s="4">
        <v>0</v>
      </c>
      <c r="F246" s="4">
        <v>514500</v>
      </c>
      <c r="G246">
        <v>106677393</v>
      </c>
      <c r="H246" t="s">
        <v>241</v>
      </c>
      <c r="I246">
        <v>1002354856735</v>
      </c>
      <c r="J246" t="s">
        <v>63</v>
      </c>
      <c r="K246" t="s">
        <v>31</v>
      </c>
      <c r="L246">
        <v>0</v>
      </c>
      <c r="N246" s="11" t="s">
        <v>514</v>
      </c>
      <c r="O246" s="9" t="str">
        <f t="shared" si="6"/>
        <v>홍주희</v>
      </c>
      <c r="P246" s="9" t="str">
        <f t="shared" si="7"/>
        <v>693-18-00184_514500</v>
      </c>
      <c r="Q246" s="9" t="str">
        <f>IF(P246="","",VLOOKUP(P246,현금영수증!$A$1:$B$332,2,0))</f>
        <v>2021-11-12 15:42:46</v>
      </c>
      <c r="R246" t="s">
        <v>319</v>
      </c>
      <c r="S246">
        <v>1002354856735</v>
      </c>
      <c r="T246">
        <v>47</v>
      </c>
      <c r="U246" s="1">
        <v>44516.527222222219</v>
      </c>
      <c r="V246">
        <v>230670</v>
      </c>
      <c r="W246" t="s">
        <v>63</v>
      </c>
      <c r="X246">
        <v>1002354856735</v>
      </c>
      <c r="Y246" t="s">
        <v>36</v>
      </c>
      <c r="Z246" t="s">
        <v>141</v>
      </c>
      <c r="AA246" t="s">
        <v>319</v>
      </c>
      <c r="AB246" t="s">
        <v>330</v>
      </c>
      <c r="AC246" t="s">
        <v>331</v>
      </c>
      <c r="AD246">
        <v>1002354856735</v>
      </c>
    </row>
    <row r="247" spans="1:30" x14ac:dyDescent="0.2">
      <c r="A247">
        <v>227</v>
      </c>
      <c r="B247">
        <v>228</v>
      </c>
      <c r="C247" s="1">
        <v>44504.858726851853</v>
      </c>
      <c r="D247" s="4">
        <v>278000</v>
      </c>
      <c r="E247" s="4">
        <v>0</v>
      </c>
      <c r="F247" s="4">
        <v>278000</v>
      </c>
      <c r="G247">
        <v>105412215</v>
      </c>
      <c r="H247" t="s">
        <v>253</v>
      </c>
      <c r="I247">
        <v>1002354856735</v>
      </c>
      <c r="J247" t="s">
        <v>63</v>
      </c>
      <c r="K247" t="s">
        <v>31</v>
      </c>
      <c r="L247">
        <v>0</v>
      </c>
      <c r="N247" s="11" t="s">
        <v>514</v>
      </c>
      <c r="O247" s="9" t="str">
        <f t="shared" si="6"/>
        <v>홍주희</v>
      </c>
      <c r="P247" s="9" t="str">
        <f t="shared" si="7"/>
        <v>693-18-00184_278000</v>
      </c>
      <c r="Q247" s="9" t="str">
        <f>IF(P247="","",VLOOKUP(P247,현금영수증!$A$1:$B$332,2,0))</f>
        <v>2021-11-12 15:42:47</v>
      </c>
      <c r="R247" t="s">
        <v>319</v>
      </c>
      <c r="S247">
        <v>1002354856735</v>
      </c>
      <c r="T247">
        <v>47</v>
      </c>
      <c r="U247" s="1">
        <v>44516.527222222219</v>
      </c>
      <c r="V247">
        <v>230670</v>
      </c>
      <c r="W247" t="s">
        <v>63</v>
      </c>
      <c r="X247">
        <v>1002354856735</v>
      </c>
      <c r="Y247" t="s">
        <v>36</v>
      </c>
      <c r="Z247" t="s">
        <v>141</v>
      </c>
      <c r="AA247" t="s">
        <v>319</v>
      </c>
      <c r="AB247" t="s">
        <v>330</v>
      </c>
      <c r="AC247" t="s">
        <v>331</v>
      </c>
      <c r="AD247">
        <v>1002354856735</v>
      </c>
    </row>
    <row r="248" spans="1:30" x14ac:dyDescent="0.2">
      <c r="A248">
        <v>245</v>
      </c>
      <c r="B248">
        <v>246</v>
      </c>
      <c r="C248" s="1">
        <v>44503.486087962963</v>
      </c>
      <c r="D248" s="4">
        <v>464340</v>
      </c>
      <c r="E248" s="4">
        <v>0</v>
      </c>
      <c r="F248" s="4">
        <v>464340</v>
      </c>
      <c r="G248">
        <v>104295581</v>
      </c>
      <c r="H248" t="s">
        <v>266</v>
      </c>
      <c r="I248">
        <v>1002354856735</v>
      </c>
      <c r="J248" t="s">
        <v>63</v>
      </c>
      <c r="K248" t="s">
        <v>31</v>
      </c>
      <c r="L248">
        <v>0</v>
      </c>
      <c r="N248" s="11" t="s">
        <v>514</v>
      </c>
      <c r="O248" s="9" t="str">
        <f t="shared" si="6"/>
        <v>홍주희</v>
      </c>
      <c r="P248" s="9" t="str">
        <f t="shared" si="7"/>
        <v>693-18-00184_464340</v>
      </c>
      <c r="Q248" s="9" t="str">
        <f>IF(P248="","",VLOOKUP(P248,현금영수증!$A$1:$B$332,2,0))</f>
        <v>2021-11-12 15:42:50</v>
      </c>
      <c r="R248" t="s">
        <v>319</v>
      </c>
      <c r="S248">
        <v>1002354856735</v>
      </c>
      <c r="T248">
        <v>47</v>
      </c>
      <c r="U248" s="1">
        <v>44516.527222222219</v>
      </c>
      <c r="V248">
        <v>230670</v>
      </c>
      <c r="W248" t="s">
        <v>63</v>
      </c>
      <c r="X248">
        <v>1002354856735</v>
      </c>
      <c r="Y248" t="s">
        <v>36</v>
      </c>
      <c r="Z248" t="s">
        <v>141</v>
      </c>
      <c r="AA248" t="s">
        <v>319</v>
      </c>
      <c r="AB248" t="s">
        <v>330</v>
      </c>
      <c r="AC248" t="s">
        <v>331</v>
      </c>
      <c r="AD248">
        <v>1002354856735</v>
      </c>
    </row>
    <row r="249" spans="1:30" x14ac:dyDescent="0.2">
      <c r="A249">
        <v>250</v>
      </c>
      <c r="B249">
        <v>251</v>
      </c>
      <c r="C249" s="1">
        <v>44502.976539351854</v>
      </c>
      <c r="D249" s="4">
        <v>303300</v>
      </c>
      <c r="E249" s="4">
        <v>0</v>
      </c>
      <c r="F249" s="4">
        <v>303300</v>
      </c>
      <c r="G249">
        <v>105696441</v>
      </c>
      <c r="H249" t="s">
        <v>271</v>
      </c>
      <c r="I249">
        <v>1002354856735</v>
      </c>
      <c r="J249" t="s">
        <v>63</v>
      </c>
      <c r="K249" t="s">
        <v>31</v>
      </c>
      <c r="L249">
        <v>0</v>
      </c>
      <c r="N249" s="11" t="s">
        <v>514</v>
      </c>
      <c r="O249" s="9" t="str">
        <f t="shared" si="6"/>
        <v>홍주희</v>
      </c>
      <c r="P249" s="9" t="str">
        <f t="shared" si="7"/>
        <v>693-18-00184_303300</v>
      </c>
      <c r="Q249" s="9" t="str">
        <f>IF(P249="","",VLOOKUP(P249,현금영수증!$A$1:$B$332,2,0))</f>
        <v>2021-11-12 15:42:50</v>
      </c>
      <c r="R249" t="s">
        <v>319</v>
      </c>
      <c r="S249">
        <v>1002354856735</v>
      </c>
      <c r="T249">
        <v>47</v>
      </c>
      <c r="U249" s="1">
        <v>44516.527222222219</v>
      </c>
      <c r="V249">
        <v>230670</v>
      </c>
      <c r="W249" t="s">
        <v>63</v>
      </c>
      <c r="X249">
        <v>1002354856735</v>
      </c>
      <c r="Y249" t="s">
        <v>36</v>
      </c>
      <c r="Z249" t="s">
        <v>141</v>
      </c>
      <c r="AA249" t="s">
        <v>319</v>
      </c>
      <c r="AB249" t="s">
        <v>330</v>
      </c>
      <c r="AC249" t="s">
        <v>331</v>
      </c>
      <c r="AD249">
        <v>1002354856735</v>
      </c>
    </row>
    <row r="250" spans="1:30" x14ac:dyDescent="0.2">
      <c r="A250">
        <v>256</v>
      </c>
      <c r="B250">
        <v>257</v>
      </c>
      <c r="C250" s="1">
        <v>44502.814189814817</v>
      </c>
      <c r="D250" s="4">
        <v>233670</v>
      </c>
      <c r="E250" s="4">
        <v>0</v>
      </c>
      <c r="F250" s="4">
        <v>233670</v>
      </c>
      <c r="G250">
        <v>107052341</v>
      </c>
      <c r="H250" t="s">
        <v>277</v>
      </c>
      <c r="I250">
        <v>1002354856735</v>
      </c>
      <c r="J250" t="s">
        <v>63</v>
      </c>
      <c r="K250" t="s">
        <v>31</v>
      </c>
      <c r="L250">
        <v>0</v>
      </c>
      <c r="N250" s="11" t="s">
        <v>514</v>
      </c>
      <c r="O250" s="9" t="str">
        <f t="shared" si="6"/>
        <v>홍주희</v>
      </c>
      <c r="P250" s="9" t="str">
        <f t="shared" si="7"/>
        <v>693-18-00184_233670</v>
      </c>
      <c r="Q250" s="9" t="str">
        <f>IF(P250="","",VLOOKUP(P250,현금영수증!$A$1:$B$332,2,0))</f>
        <v>2021-11-12 15:42:51</v>
      </c>
      <c r="R250" t="s">
        <v>319</v>
      </c>
      <c r="S250">
        <v>1002354856735</v>
      </c>
      <c r="T250">
        <v>47</v>
      </c>
      <c r="U250" s="1">
        <v>44516.527222222219</v>
      </c>
      <c r="V250">
        <v>230670</v>
      </c>
      <c r="W250" t="s">
        <v>63</v>
      </c>
      <c r="X250">
        <v>1002354856735</v>
      </c>
      <c r="Y250" t="s">
        <v>36</v>
      </c>
      <c r="Z250" t="s">
        <v>141</v>
      </c>
      <c r="AA250" t="s">
        <v>319</v>
      </c>
      <c r="AB250" t="s">
        <v>330</v>
      </c>
      <c r="AC250" t="s">
        <v>331</v>
      </c>
      <c r="AD250">
        <v>1002354856735</v>
      </c>
    </row>
    <row r="251" spans="1:30" x14ac:dyDescent="0.2">
      <c r="A251">
        <v>275</v>
      </c>
      <c r="B251">
        <v>276</v>
      </c>
      <c r="C251" s="1">
        <v>44501.75105324074</v>
      </c>
      <c r="D251" s="4">
        <v>232350</v>
      </c>
      <c r="E251" s="4">
        <v>0</v>
      </c>
      <c r="F251" s="4">
        <v>232350</v>
      </c>
      <c r="G251">
        <v>106211639</v>
      </c>
      <c r="H251" t="s">
        <v>289</v>
      </c>
      <c r="I251">
        <v>1002354856735</v>
      </c>
      <c r="J251" t="s">
        <v>63</v>
      </c>
      <c r="K251" t="s">
        <v>31</v>
      </c>
      <c r="L251">
        <v>0</v>
      </c>
      <c r="N251" s="11" t="s">
        <v>514</v>
      </c>
      <c r="O251" s="9" t="str">
        <f t="shared" si="6"/>
        <v>홍주희</v>
      </c>
      <c r="P251" s="9" t="str">
        <f t="shared" si="7"/>
        <v>693-18-00184_232350</v>
      </c>
      <c r="Q251" s="9" t="str">
        <f>IF(P251="","",VLOOKUP(P251,현금영수증!$A$1:$B$332,2,0))</f>
        <v>2021-11-18 17:58:33</v>
      </c>
      <c r="R251" t="s">
        <v>319</v>
      </c>
      <c r="S251">
        <v>1002354856735</v>
      </c>
      <c r="T251">
        <v>47</v>
      </c>
      <c r="U251" s="1">
        <v>44516.527222222219</v>
      </c>
      <c r="V251">
        <v>230670</v>
      </c>
      <c r="W251" t="s">
        <v>63</v>
      </c>
      <c r="X251">
        <v>1002354856735</v>
      </c>
      <c r="Y251" t="s">
        <v>36</v>
      </c>
      <c r="Z251" t="s">
        <v>141</v>
      </c>
      <c r="AA251" t="s">
        <v>319</v>
      </c>
      <c r="AB251" t="s">
        <v>330</v>
      </c>
      <c r="AC251" t="s">
        <v>331</v>
      </c>
      <c r="AD251">
        <v>1002354856735</v>
      </c>
    </row>
    <row r="252" spans="1:30" x14ac:dyDescent="0.2">
      <c r="A252">
        <v>305</v>
      </c>
      <c r="B252">
        <v>306</v>
      </c>
      <c r="C252" s="1">
        <v>44498.796226851853</v>
      </c>
      <c r="D252" s="4">
        <v>553000</v>
      </c>
      <c r="E252" s="4">
        <v>0</v>
      </c>
      <c r="F252" s="4">
        <v>553000</v>
      </c>
      <c r="G252">
        <v>11524444</v>
      </c>
      <c r="H252" t="s">
        <v>289</v>
      </c>
      <c r="I252">
        <v>1002354856735</v>
      </c>
      <c r="J252" t="s">
        <v>63</v>
      </c>
      <c r="K252" t="s">
        <v>31</v>
      </c>
      <c r="L252">
        <v>0</v>
      </c>
      <c r="N252" s="11" t="s">
        <v>514</v>
      </c>
      <c r="O252" s="9" t="str">
        <f t="shared" si="6"/>
        <v>홍주희</v>
      </c>
      <c r="P252" s="9" t="str">
        <f t="shared" si="7"/>
        <v>693-18-00184_553000</v>
      </c>
      <c r="Q252" s="9" t="str">
        <f>IF(P252="","",VLOOKUP(P252,현금영수증!$A$1:$B$332,2,0))</f>
        <v>2021-10-31 23:10:55</v>
      </c>
      <c r="R252" t="s">
        <v>319</v>
      </c>
      <c r="S252">
        <v>1002354856735</v>
      </c>
      <c r="T252">
        <v>47</v>
      </c>
      <c r="U252" s="1">
        <v>44516.527222222219</v>
      </c>
      <c r="V252">
        <v>230670</v>
      </c>
      <c r="W252" t="s">
        <v>63</v>
      </c>
      <c r="X252">
        <v>1002354856735</v>
      </c>
      <c r="Y252" t="s">
        <v>36</v>
      </c>
      <c r="Z252" t="s">
        <v>141</v>
      </c>
      <c r="AA252" t="s">
        <v>319</v>
      </c>
      <c r="AB252" t="s">
        <v>330</v>
      </c>
      <c r="AC252" t="s">
        <v>331</v>
      </c>
      <c r="AD252">
        <v>1002354856735</v>
      </c>
    </row>
    <row r="253" spans="1:30" x14ac:dyDescent="0.2">
      <c r="A253">
        <v>307</v>
      </c>
      <c r="B253">
        <v>308</v>
      </c>
      <c r="C253" s="1">
        <v>44498.691759259258</v>
      </c>
      <c r="D253" s="4">
        <v>278000</v>
      </c>
      <c r="E253" s="4">
        <v>0</v>
      </c>
      <c r="F253" s="4">
        <v>278000</v>
      </c>
      <c r="G253">
        <v>12278114</v>
      </c>
      <c r="H253" t="s">
        <v>289</v>
      </c>
      <c r="I253">
        <v>1002354856735</v>
      </c>
      <c r="J253" t="s">
        <v>63</v>
      </c>
      <c r="K253" t="s">
        <v>31</v>
      </c>
      <c r="L253">
        <v>0</v>
      </c>
      <c r="N253" s="11" t="s">
        <v>514</v>
      </c>
      <c r="O253" s="9" t="str">
        <f t="shared" si="6"/>
        <v>홍주희</v>
      </c>
      <c r="P253" s="9" t="str">
        <f t="shared" si="7"/>
        <v>693-18-00184_278000</v>
      </c>
      <c r="Q253" s="9" t="str">
        <f>IF(P253="","",VLOOKUP(P253,현금영수증!$A$1:$B$332,2,0))</f>
        <v>2021-11-12 15:42:47</v>
      </c>
      <c r="R253" t="s">
        <v>319</v>
      </c>
      <c r="S253">
        <v>1002354856735</v>
      </c>
      <c r="T253">
        <v>47</v>
      </c>
      <c r="U253" s="1">
        <v>44516.527222222219</v>
      </c>
      <c r="V253">
        <v>230670</v>
      </c>
      <c r="W253" t="s">
        <v>63</v>
      </c>
      <c r="X253">
        <v>1002354856735</v>
      </c>
      <c r="Y253" t="s">
        <v>36</v>
      </c>
      <c r="Z253" t="s">
        <v>141</v>
      </c>
      <c r="AA253" t="s">
        <v>319</v>
      </c>
      <c r="AB253" t="s">
        <v>330</v>
      </c>
      <c r="AC253" t="s">
        <v>331</v>
      </c>
      <c r="AD253">
        <v>1002354856735</v>
      </c>
    </row>
    <row r="254" spans="1:30" x14ac:dyDescent="0.2">
      <c r="A254">
        <v>316</v>
      </c>
      <c r="B254">
        <v>317</v>
      </c>
      <c r="C254" s="1">
        <v>44498.017245370371</v>
      </c>
      <c r="D254" s="4">
        <v>298350</v>
      </c>
      <c r="E254" s="4">
        <v>0</v>
      </c>
      <c r="F254" s="4">
        <v>298350</v>
      </c>
      <c r="G254">
        <v>11145764</v>
      </c>
      <c r="H254" t="s">
        <v>289</v>
      </c>
      <c r="I254">
        <v>1002354856735</v>
      </c>
      <c r="J254" t="s">
        <v>63</v>
      </c>
      <c r="K254" t="s">
        <v>31</v>
      </c>
      <c r="L254">
        <v>0</v>
      </c>
      <c r="N254" s="11" t="s">
        <v>514</v>
      </c>
      <c r="O254" s="9" t="str">
        <f t="shared" si="6"/>
        <v>홍주희</v>
      </c>
      <c r="P254" s="9" t="str">
        <f t="shared" si="7"/>
        <v>693-18-00184_298350</v>
      </c>
      <c r="Q254" s="9" t="str">
        <f>IF(P254="","",VLOOKUP(P254,현금영수증!$A$1:$B$332,2,0))</f>
        <v>2021-10-31 23:10:59</v>
      </c>
      <c r="R254" t="s">
        <v>319</v>
      </c>
      <c r="S254">
        <v>1002354856735</v>
      </c>
      <c r="T254">
        <v>47</v>
      </c>
      <c r="U254" s="1">
        <v>44516.527222222219</v>
      </c>
      <c r="V254">
        <v>230670</v>
      </c>
      <c r="W254" t="s">
        <v>63</v>
      </c>
      <c r="X254">
        <v>1002354856735</v>
      </c>
      <c r="Y254" t="s">
        <v>36</v>
      </c>
      <c r="Z254" t="s">
        <v>141</v>
      </c>
      <c r="AA254" t="s">
        <v>319</v>
      </c>
      <c r="AB254" t="s">
        <v>330</v>
      </c>
      <c r="AC254" t="s">
        <v>331</v>
      </c>
      <c r="AD254">
        <v>1002354856735</v>
      </c>
    </row>
    <row r="255" spans="1:30" x14ac:dyDescent="0.2">
      <c r="A255">
        <v>352</v>
      </c>
      <c r="B255">
        <v>353</v>
      </c>
      <c r="C255" s="1">
        <v>44495.502800925926</v>
      </c>
      <c r="D255" s="4">
        <v>395700</v>
      </c>
      <c r="E255" s="4">
        <v>0</v>
      </c>
      <c r="F255" s="4">
        <v>395700</v>
      </c>
      <c r="G255">
        <v>4052402</v>
      </c>
      <c r="H255" t="s">
        <v>289</v>
      </c>
      <c r="I255">
        <v>1002354856735</v>
      </c>
      <c r="J255" t="s">
        <v>63</v>
      </c>
      <c r="K255" t="s">
        <v>31</v>
      </c>
      <c r="L255">
        <v>0</v>
      </c>
      <c r="N255" s="11" t="s">
        <v>514</v>
      </c>
      <c r="O255" s="9" t="str">
        <f t="shared" si="6"/>
        <v>홍주희</v>
      </c>
      <c r="P255" s="9" t="str">
        <f t="shared" si="7"/>
        <v>693-18-00184_395700</v>
      </c>
      <c r="Q255" s="9" t="str">
        <f>IF(P255="","",VLOOKUP(P255,현금영수증!$A$1:$B$332,2,0))</f>
        <v>2021-10-27 11:42:27</v>
      </c>
      <c r="R255" t="s">
        <v>319</v>
      </c>
      <c r="S255">
        <v>1002354856735</v>
      </c>
      <c r="T255">
        <v>47</v>
      </c>
      <c r="U255" s="1">
        <v>44516.527222222219</v>
      </c>
      <c r="V255">
        <v>230670</v>
      </c>
      <c r="W255" t="s">
        <v>63</v>
      </c>
      <c r="X255">
        <v>1002354856735</v>
      </c>
      <c r="Y255" t="s">
        <v>36</v>
      </c>
      <c r="Z255" t="s">
        <v>141</v>
      </c>
      <c r="AA255" t="s">
        <v>319</v>
      </c>
      <c r="AB255" t="s">
        <v>330</v>
      </c>
      <c r="AC255" t="s">
        <v>331</v>
      </c>
      <c r="AD255">
        <v>1002354856735</v>
      </c>
    </row>
    <row r="256" spans="1:30" x14ac:dyDescent="0.2">
      <c r="A256">
        <v>353</v>
      </c>
      <c r="B256">
        <v>354</v>
      </c>
      <c r="C256" s="1">
        <v>44495.498495370368</v>
      </c>
      <c r="D256" s="4">
        <v>256000</v>
      </c>
      <c r="E256" s="4">
        <v>0</v>
      </c>
      <c r="F256" s="4">
        <v>256000</v>
      </c>
      <c r="G256">
        <v>4448102</v>
      </c>
      <c r="H256" t="s">
        <v>289</v>
      </c>
      <c r="I256">
        <v>1002354856735</v>
      </c>
      <c r="J256" t="s">
        <v>63</v>
      </c>
      <c r="K256" t="s">
        <v>31</v>
      </c>
      <c r="L256">
        <v>0</v>
      </c>
      <c r="N256" s="11" t="s">
        <v>514</v>
      </c>
      <c r="O256" s="9" t="str">
        <f t="shared" si="6"/>
        <v>홍주희</v>
      </c>
      <c r="P256" s="9" t="str">
        <f t="shared" si="7"/>
        <v>693-18-00184_256000</v>
      </c>
      <c r="Q256" s="9" t="str">
        <f>IF(P256="","",VLOOKUP(P256,현금영수증!$A$1:$B$332,2,0))</f>
        <v>2021-10-27 11:42:34</v>
      </c>
      <c r="R256" t="s">
        <v>319</v>
      </c>
      <c r="S256">
        <v>1002354856735</v>
      </c>
      <c r="T256">
        <v>47</v>
      </c>
      <c r="U256" s="1">
        <v>44516.527222222219</v>
      </c>
      <c r="V256">
        <v>230670</v>
      </c>
      <c r="W256" t="s">
        <v>63</v>
      </c>
      <c r="X256">
        <v>1002354856735</v>
      </c>
      <c r="Y256" t="s">
        <v>36</v>
      </c>
      <c r="Z256" t="s">
        <v>141</v>
      </c>
      <c r="AA256" t="s">
        <v>319</v>
      </c>
      <c r="AB256" t="s">
        <v>330</v>
      </c>
      <c r="AC256" t="s">
        <v>331</v>
      </c>
      <c r="AD256">
        <v>1002354856735</v>
      </c>
    </row>
    <row r="257" spans="1:30" x14ac:dyDescent="0.2">
      <c r="A257">
        <v>354</v>
      </c>
      <c r="B257">
        <v>355</v>
      </c>
      <c r="C257" s="1">
        <v>44495.493078703701</v>
      </c>
      <c r="D257" s="4">
        <v>189750</v>
      </c>
      <c r="E257" s="4">
        <v>0</v>
      </c>
      <c r="F257" s="4">
        <v>189750</v>
      </c>
      <c r="G257">
        <v>4704102</v>
      </c>
      <c r="H257" t="s">
        <v>289</v>
      </c>
      <c r="I257">
        <v>1002354856735</v>
      </c>
      <c r="J257" t="s">
        <v>63</v>
      </c>
      <c r="K257" t="s">
        <v>31</v>
      </c>
      <c r="L257">
        <v>0</v>
      </c>
      <c r="N257" s="11" t="s">
        <v>514</v>
      </c>
      <c r="O257" s="9" t="str">
        <f t="shared" si="6"/>
        <v>홍주희</v>
      </c>
      <c r="P257" s="9" t="str">
        <f t="shared" si="7"/>
        <v>693-18-00184_189750</v>
      </c>
      <c r="Q257" s="9" t="str">
        <f>IF(P257="","",VLOOKUP(P257,현금영수증!$A$1:$B$332,2,0))</f>
        <v>2021-10-27 11:42:28</v>
      </c>
      <c r="R257" t="s">
        <v>319</v>
      </c>
      <c r="S257">
        <v>1002354856735</v>
      </c>
      <c r="T257">
        <v>47</v>
      </c>
      <c r="U257" s="1">
        <v>44516.527222222219</v>
      </c>
      <c r="V257">
        <v>230670</v>
      </c>
      <c r="W257" t="s">
        <v>63</v>
      </c>
      <c r="X257">
        <v>1002354856735</v>
      </c>
      <c r="Y257" t="s">
        <v>36</v>
      </c>
      <c r="Z257" t="s">
        <v>141</v>
      </c>
      <c r="AA257" t="s">
        <v>319</v>
      </c>
      <c r="AB257" t="s">
        <v>330</v>
      </c>
      <c r="AC257" t="s">
        <v>331</v>
      </c>
      <c r="AD257">
        <v>1002354856735</v>
      </c>
    </row>
    <row r="258" spans="1:30" x14ac:dyDescent="0.2">
      <c r="A258">
        <v>358</v>
      </c>
      <c r="B258">
        <v>359</v>
      </c>
      <c r="C258" s="1">
        <v>44494.65797453704</v>
      </c>
      <c r="D258" s="4">
        <v>97350</v>
      </c>
      <c r="E258" s="4">
        <v>0</v>
      </c>
      <c r="F258" s="4">
        <v>97350</v>
      </c>
      <c r="G258">
        <v>5394852</v>
      </c>
      <c r="H258" t="s">
        <v>289</v>
      </c>
      <c r="I258">
        <v>1002354856735</v>
      </c>
      <c r="J258" t="s">
        <v>63</v>
      </c>
      <c r="K258" t="s">
        <v>31</v>
      </c>
      <c r="L258">
        <v>0</v>
      </c>
      <c r="N258" s="11" t="s">
        <v>514</v>
      </c>
      <c r="O258" s="9" t="str">
        <f t="shared" ref="O258:O283" si="8">LEFT(R258,3)</f>
        <v>홍주희</v>
      </c>
      <c r="P258" s="9" t="str">
        <f t="shared" ref="P258:P283" si="9">IF(F258&gt;0,N258&amp;"_"&amp;F258,"")</f>
        <v>693-18-00184_97350</v>
      </c>
      <c r="Q258" s="9" t="str">
        <f>IF(P258="","",VLOOKUP(P258,현금영수증!$A$1:$B$332,2,0))</f>
        <v>2021-10-27 11:42:29</v>
      </c>
      <c r="R258" t="s">
        <v>319</v>
      </c>
      <c r="S258">
        <v>1002354856735</v>
      </c>
      <c r="T258">
        <v>47</v>
      </c>
      <c r="U258" s="1">
        <v>44516.527222222219</v>
      </c>
      <c r="V258">
        <v>230670</v>
      </c>
      <c r="W258" t="s">
        <v>63</v>
      </c>
      <c r="X258">
        <v>1002354856735</v>
      </c>
      <c r="Y258" t="s">
        <v>36</v>
      </c>
      <c r="Z258" t="s">
        <v>141</v>
      </c>
      <c r="AA258" t="s">
        <v>319</v>
      </c>
      <c r="AB258" t="s">
        <v>330</v>
      </c>
      <c r="AC258" t="s">
        <v>331</v>
      </c>
      <c r="AD258">
        <v>1002354856735</v>
      </c>
    </row>
    <row r="259" spans="1:30" x14ac:dyDescent="0.2">
      <c r="A259">
        <v>375</v>
      </c>
      <c r="B259">
        <v>376</v>
      </c>
      <c r="C259" s="1">
        <v>44493.526342592595</v>
      </c>
      <c r="D259" s="4">
        <v>230670</v>
      </c>
      <c r="E259" s="4">
        <v>0</v>
      </c>
      <c r="F259" s="4">
        <v>230670</v>
      </c>
      <c r="G259">
        <v>36385593</v>
      </c>
      <c r="H259" t="s">
        <v>289</v>
      </c>
      <c r="I259">
        <v>1002354856735</v>
      </c>
      <c r="J259" t="s">
        <v>63</v>
      </c>
      <c r="K259" t="s">
        <v>31</v>
      </c>
      <c r="L259">
        <v>0</v>
      </c>
      <c r="N259" s="11" t="s">
        <v>514</v>
      </c>
      <c r="O259" s="9" t="str">
        <f t="shared" si="8"/>
        <v>홍주희</v>
      </c>
      <c r="P259" s="9" t="str">
        <f t="shared" si="9"/>
        <v>693-18-00184_230670</v>
      </c>
      <c r="Q259" s="9" t="str">
        <f>IF(P259="","",VLOOKUP(P259,현금영수증!$A$1:$B$332,2,0))</f>
        <v>2021-11-18 17:58:33</v>
      </c>
      <c r="R259" t="s">
        <v>319</v>
      </c>
      <c r="S259">
        <v>1002354856735</v>
      </c>
      <c r="T259">
        <v>47</v>
      </c>
      <c r="U259" s="1">
        <v>44516.527222222219</v>
      </c>
      <c r="V259">
        <v>230670</v>
      </c>
      <c r="W259" t="s">
        <v>63</v>
      </c>
      <c r="X259">
        <v>1002354856735</v>
      </c>
      <c r="Y259" t="s">
        <v>36</v>
      </c>
      <c r="Z259" t="s">
        <v>141</v>
      </c>
      <c r="AA259" t="s">
        <v>319</v>
      </c>
      <c r="AB259" t="s">
        <v>330</v>
      </c>
      <c r="AC259" t="s">
        <v>331</v>
      </c>
      <c r="AD259">
        <v>1002354856735</v>
      </c>
    </row>
    <row r="260" spans="1:30" x14ac:dyDescent="0.2">
      <c r="A260">
        <v>377</v>
      </c>
      <c r="B260">
        <v>378</v>
      </c>
      <c r="C260" s="1">
        <v>44492.864085648151</v>
      </c>
      <c r="D260" s="4">
        <v>233670</v>
      </c>
      <c r="E260" s="4">
        <v>0</v>
      </c>
      <c r="F260" s="4">
        <v>233670</v>
      </c>
      <c r="G260">
        <v>36868413</v>
      </c>
      <c r="H260" t="s">
        <v>289</v>
      </c>
      <c r="I260">
        <v>1002354856735</v>
      </c>
      <c r="J260" t="s">
        <v>63</v>
      </c>
      <c r="K260" t="s">
        <v>31</v>
      </c>
      <c r="L260">
        <v>0</v>
      </c>
      <c r="N260" s="11" t="s">
        <v>514</v>
      </c>
      <c r="O260" s="9" t="str">
        <f t="shared" si="8"/>
        <v>홍주희</v>
      </c>
      <c r="P260" s="9" t="str">
        <f t="shared" si="9"/>
        <v>693-18-00184_233670</v>
      </c>
      <c r="Q260" s="9" t="str">
        <f>IF(P260="","",VLOOKUP(P260,현금영수증!$A$1:$B$332,2,0))</f>
        <v>2021-11-12 15:42:51</v>
      </c>
      <c r="R260" t="s">
        <v>319</v>
      </c>
      <c r="S260">
        <v>1002354856735</v>
      </c>
      <c r="T260">
        <v>47</v>
      </c>
      <c r="U260" s="1">
        <v>44516.527222222219</v>
      </c>
      <c r="V260">
        <v>230670</v>
      </c>
      <c r="W260" t="s">
        <v>63</v>
      </c>
      <c r="X260">
        <v>1002354856735</v>
      </c>
      <c r="Y260" t="s">
        <v>36</v>
      </c>
      <c r="Z260" t="s">
        <v>141</v>
      </c>
      <c r="AA260" t="s">
        <v>319</v>
      </c>
      <c r="AB260" t="s">
        <v>330</v>
      </c>
      <c r="AC260" t="s">
        <v>331</v>
      </c>
      <c r="AD260">
        <v>1002354856735</v>
      </c>
    </row>
    <row r="261" spans="1:30" x14ac:dyDescent="0.2">
      <c r="A261">
        <v>384</v>
      </c>
      <c r="B261">
        <v>385</v>
      </c>
      <c r="C261" s="1">
        <v>44491.976631944446</v>
      </c>
      <c r="D261" s="4">
        <v>199000</v>
      </c>
      <c r="E261" s="4">
        <v>0</v>
      </c>
      <c r="F261" s="4">
        <v>199000</v>
      </c>
      <c r="G261">
        <v>38388003</v>
      </c>
      <c r="H261" t="s">
        <v>289</v>
      </c>
      <c r="I261">
        <v>1002354856735</v>
      </c>
      <c r="J261" t="s">
        <v>63</v>
      </c>
      <c r="K261" t="s">
        <v>31</v>
      </c>
      <c r="L261">
        <v>0</v>
      </c>
      <c r="N261" s="11" t="s">
        <v>514</v>
      </c>
      <c r="O261" s="9" t="str">
        <f t="shared" si="8"/>
        <v>홍주희</v>
      </c>
      <c r="P261" s="9" t="str">
        <f t="shared" si="9"/>
        <v>693-18-00184_199000</v>
      </c>
      <c r="Q261" s="9" t="e">
        <f>IF(P261="","",VLOOKUP(P261,현금영수증!$A$1:$B$332,2,0))</f>
        <v>#N/A</v>
      </c>
      <c r="R261" t="s">
        <v>319</v>
      </c>
      <c r="S261">
        <v>1002354856735</v>
      </c>
      <c r="T261">
        <v>47</v>
      </c>
      <c r="U261" s="1">
        <v>44516.527222222219</v>
      </c>
      <c r="V261">
        <v>230670</v>
      </c>
      <c r="W261" t="s">
        <v>63</v>
      </c>
      <c r="X261">
        <v>1002354856735</v>
      </c>
      <c r="Y261" t="s">
        <v>36</v>
      </c>
      <c r="Z261" t="s">
        <v>141</v>
      </c>
      <c r="AA261" t="s">
        <v>319</v>
      </c>
      <c r="AB261" t="s">
        <v>330</v>
      </c>
      <c r="AC261" t="s">
        <v>331</v>
      </c>
      <c r="AD261">
        <v>1002354856735</v>
      </c>
    </row>
    <row r="262" spans="1:30" x14ac:dyDescent="0.2">
      <c r="A262">
        <v>390</v>
      </c>
      <c r="B262">
        <v>391</v>
      </c>
      <c r="C262" s="1">
        <v>44491.543819444443</v>
      </c>
      <c r="D262" s="4">
        <v>233670</v>
      </c>
      <c r="E262" s="4">
        <v>0</v>
      </c>
      <c r="F262" s="4">
        <v>233670</v>
      </c>
      <c r="G262">
        <v>37704995</v>
      </c>
      <c r="H262" t="s">
        <v>289</v>
      </c>
      <c r="I262">
        <v>1002354856735</v>
      </c>
      <c r="J262" t="s">
        <v>63</v>
      </c>
      <c r="K262" t="s">
        <v>31</v>
      </c>
      <c r="L262">
        <v>0</v>
      </c>
      <c r="N262" s="11" t="s">
        <v>514</v>
      </c>
      <c r="O262" s="9" t="str">
        <f t="shared" si="8"/>
        <v>홍주희</v>
      </c>
      <c r="P262" s="9" t="str">
        <f t="shared" si="9"/>
        <v>693-18-00184_233670</v>
      </c>
      <c r="Q262" s="9" t="str">
        <f>IF(P262="","",VLOOKUP(P262,현금영수증!$A$1:$B$332,2,0))</f>
        <v>2021-11-12 15:42:51</v>
      </c>
      <c r="R262" t="s">
        <v>319</v>
      </c>
      <c r="S262">
        <v>1002354856735</v>
      </c>
      <c r="T262">
        <v>47</v>
      </c>
      <c r="U262" s="1">
        <v>44516.527222222219</v>
      </c>
      <c r="V262">
        <v>230670</v>
      </c>
      <c r="W262" t="s">
        <v>63</v>
      </c>
      <c r="X262">
        <v>1002354856735</v>
      </c>
      <c r="Y262" t="s">
        <v>36</v>
      </c>
      <c r="Z262" t="s">
        <v>141</v>
      </c>
      <c r="AA262" t="s">
        <v>319</v>
      </c>
      <c r="AB262" t="s">
        <v>330</v>
      </c>
      <c r="AC262" t="s">
        <v>331</v>
      </c>
      <c r="AD262">
        <v>1002354856735</v>
      </c>
    </row>
    <row r="263" spans="1:30" x14ac:dyDescent="0.2">
      <c r="A263">
        <v>395</v>
      </c>
      <c r="B263">
        <v>396</v>
      </c>
      <c r="C263" s="1">
        <v>44490.912847222222</v>
      </c>
      <c r="D263" s="4">
        <v>253000</v>
      </c>
      <c r="E263" s="4">
        <v>0</v>
      </c>
      <c r="F263" s="4">
        <v>253000</v>
      </c>
      <c r="G263">
        <v>38472565</v>
      </c>
      <c r="H263" t="s">
        <v>289</v>
      </c>
      <c r="I263">
        <v>1002354856735</v>
      </c>
      <c r="J263" t="s">
        <v>63</v>
      </c>
      <c r="K263" t="s">
        <v>31</v>
      </c>
      <c r="L263">
        <v>0</v>
      </c>
      <c r="N263" s="11" t="s">
        <v>514</v>
      </c>
      <c r="O263" s="9" t="str">
        <f t="shared" si="8"/>
        <v>홍주희</v>
      </c>
      <c r="P263" s="9" t="str">
        <f t="shared" si="9"/>
        <v>693-18-00184_253000</v>
      </c>
      <c r="Q263" s="9" t="str">
        <f>IF(P263="","",VLOOKUP(P263,현금영수증!$A$1:$B$332,2,0))</f>
        <v>2021-10-27 11:42:34</v>
      </c>
      <c r="R263" t="s">
        <v>319</v>
      </c>
      <c r="S263">
        <v>1002354856735</v>
      </c>
      <c r="T263">
        <v>47</v>
      </c>
      <c r="U263" s="1">
        <v>44516.527222222219</v>
      </c>
      <c r="V263">
        <v>230670</v>
      </c>
      <c r="W263" t="s">
        <v>63</v>
      </c>
      <c r="X263">
        <v>1002354856735</v>
      </c>
      <c r="Y263" t="s">
        <v>36</v>
      </c>
      <c r="Z263" t="s">
        <v>141</v>
      </c>
      <c r="AA263" t="s">
        <v>319</v>
      </c>
      <c r="AB263" t="s">
        <v>330</v>
      </c>
      <c r="AC263" t="s">
        <v>331</v>
      </c>
      <c r="AD263">
        <v>1002354856735</v>
      </c>
    </row>
    <row r="264" spans="1:30" x14ac:dyDescent="0.2">
      <c r="A264">
        <v>401</v>
      </c>
      <c r="B264">
        <v>402</v>
      </c>
      <c r="C264" s="1">
        <v>44490.693842592591</v>
      </c>
      <c r="D264" s="4">
        <v>256000</v>
      </c>
      <c r="E264" s="4">
        <v>0</v>
      </c>
      <c r="F264" s="4">
        <v>256000</v>
      </c>
      <c r="G264">
        <v>38965195</v>
      </c>
      <c r="H264" t="s">
        <v>289</v>
      </c>
      <c r="I264">
        <v>1002354856735</v>
      </c>
      <c r="J264" t="s">
        <v>63</v>
      </c>
      <c r="K264" t="s">
        <v>31</v>
      </c>
      <c r="L264">
        <v>0</v>
      </c>
      <c r="N264" s="11" t="s">
        <v>514</v>
      </c>
      <c r="O264" s="9" t="str">
        <f t="shared" si="8"/>
        <v>홍주희</v>
      </c>
      <c r="P264" s="9" t="str">
        <f t="shared" si="9"/>
        <v>693-18-00184_256000</v>
      </c>
      <c r="Q264" s="9" t="str">
        <f>IF(P264="","",VLOOKUP(P264,현금영수증!$A$1:$B$332,2,0))</f>
        <v>2021-10-27 11:42:34</v>
      </c>
      <c r="R264" t="s">
        <v>319</v>
      </c>
      <c r="S264">
        <v>1002354856735</v>
      </c>
      <c r="T264">
        <v>47</v>
      </c>
      <c r="U264" s="1">
        <v>44516.527222222219</v>
      </c>
      <c r="V264">
        <v>230670</v>
      </c>
      <c r="W264" t="s">
        <v>63</v>
      </c>
      <c r="X264">
        <v>1002354856735</v>
      </c>
      <c r="Y264" t="s">
        <v>36</v>
      </c>
      <c r="Z264" t="s">
        <v>141</v>
      </c>
      <c r="AA264" t="s">
        <v>319</v>
      </c>
      <c r="AB264" t="s">
        <v>330</v>
      </c>
      <c r="AC264" t="s">
        <v>331</v>
      </c>
      <c r="AD264">
        <v>1002354856735</v>
      </c>
    </row>
    <row r="265" spans="1:30" x14ac:dyDescent="0.2">
      <c r="A265">
        <v>428</v>
      </c>
      <c r="B265">
        <v>429</v>
      </c>
      <c r="C265" s="1">
        <v>44488.433217592596</v>
      </c>
      <c r="D265" s="4">
        <v>230670</v>
      </c>
      <c r="E265" s="4">
        <v>0</v>
      </c>
      <c r="F265" s="4">
        <v>230670</v>
      </c>
      <c r="G265">
        <v>49492342</v>
      </c>
      <c r="H265" t="s">
        <v>289</v>
      </c>
      <c r="I265">
        <v>1002354856735</v>
      </c>
      <c r="J265" t="s">
        <v>63</v>
      </c>
      <c r="K265" t="s">
        <v>31</v>
      </c>
      <c r="L265">
        <v>0</v>
      </c>
      <c r="N265" s="11" t="s">
        <v>514</v>
      </c>
      <c r="O265" s="9" t="str">
        <f t="shared" si="8"/>
        <v>홍주희</v>
      </c>
      <c r="P265" s="9" t="str">
        <f t="shared" si="9"/>
        <v>693-18-00184_230670</v>
      </c>
      <c r="Q265" s="9" t="str">
        <f>IF(P265="","",VLOOKUP(P265,현금영수증!$A$1:$B$332,2,0))</f>
        <v>2021-11-18 17:58:33</v>
      </c>
      <c r="R265" t="s">
        <v>319</v>
      </c>
      <c r="S265">
        <v>1002354856735</v>
      </c>
      <c r="T265">
        <v>47</v>
      </c>
      <c r="U265" s="1">
        <v>44516.527222222219</v>
      </c>
      <c r="V265">
        <v>230670</v>
      </c>
      <c r="W265" t="s">
        <v>63</v>
      </c>
      <c r="X265">
        <v>1002354856735</v>
      </c>
      <c r="Y265" t="s">
        <v>36</v>
      </c>
      <c r="Z265" t="s">
        <v>141</v>
      </c>
      <c r="AA265" t="s">
        <v>319</v>
      </c>
      <c r="AB265" t="s">
        <v>330</v>
      </c>
      <c r="AC265" t="s">
        <v>331</v>
      </c>
      <c r="AD265">
        <v>1002354856735</v>
      </c>
    </row>
    <row r="266" spans="1:30" x14ac:dyDescent="0.2">
      <c r="A266">
        <v>433</v>
      </c>
      <c r="B266">
        <v>434</v>
      </c>
      <c r="C266" s="1">
        <v>44487.877465277779</v>
      </c>
      <c r="D266" s="4">
        <v>233670</v>
      </c>
      <c r="E266" s="4">
        <v>0</v>
      </c>
      <c r="F266" s="4">
        <v>233670</v>
      </c>
      <c r="G266">
        <v>50676112</v>
      </c>
      <c r="H266" t="s">
        <v>289</v>
      </c>
      <c r="I266">
        <v>1002354856735</v>
      </c>
      <c r="J266" t="s">
        <v>63</v>
      </c>
      <c r="K266" t="s">
        <v>31</v>
      </c>
      <c r="L266">
        <v>0</v>
      </c>
      <c r="N266" s="11" t="s">
        <v>514</v>
      </c>
      <c r="O266" s="9" t="str">
        <f t="shared" si="8"/>
        <v>홍주희</v>
      </c>
      <c r="P266" s="9" t="str">
        <f t="shared" si="9"/>
        <v>693-18-00184_233670</v>
      </c>
      <c r="Q266" s="9" t="str">
        <f>IF(P266="","",VLOOKUP(P266,현금영수증!$A$1:$B$332,2,0))</f>
        <v>2021-11-12 15:42:51</v>
      </c>
      <c r="R266" t="s">
        <v>319</v>
      </c>
      <c r="S266">
        <v>1002354856735</v>
      </c>
      <c r="T266">
        <v>47</v>
      </c>
      <c r="U266" s="1">
        <v>44516.527222222219</v>
      </c>
      <c r="V266">
        <v>230670</v>
      </c>
      <c r="W266" t="s">
        <v>63</v>
      </c>
      <c r="X266">
        <v>1002354856735</v>
      </c>
      <c r="Y266" t="s">
        <v>36</v>
      </c>
      <c r="Z266" t="s">
        <v>141</v>
      </c>
      <c r="AA266" t="s">
        <v>319</v>
      </c>
      <c r="AB266" t="s">
        <v>330</v>
      </c>
      <c r="AC266" t="s">
        <v>331</v>
      </c>
      <c r="AD266">
        <v>1002354856735</v>
      </c>
    </row>
    <row r="267" spans="1:30" x14ac:dyDescent="0.2">
      <c r="A267">
        <v>435</v>
      </c>
      <c r="B267">
        <v>436</v>
      </c>
      <c r="C267" s="1">
        <v>44487.695763888885</v>
      </c>
      <c r="D267" s="4">
        <v>308800</v>
      </c>
      <c r="E267" s="4">
        <v>0</v>
      </c>
      <c r="F267" s="4">
        <v>308800</v>
      </c>
      <c r="G267">
        <v>51010132</v>
      </c>
      <c r="H267" t="s">
        <v>289</v>
      </c>
      <c r="I267">
        <v>1002354856735</v>
      </c>
      <c r="J267" t="s">
        <v>63</v>
      </c>
      <c r="K267" t="s">
        <v>31</v>
      </c>
      <c r="L267">
        <v>0</v>
      </c>
      <c r="N267" s="11" t="s">
        <v>514</v>
      </c>
      <c r="O267" s="9" t="str">
        <f t="shared" si="8"/>
        <v>홍주희</v>
      </c>
      <c r="P267" s="9" t="str">
        <f t="shared" si="9"/>
        <v>693-18-00184_308800</v>
      </c>
      <c r="Q267" s="9" t="e">
        <f>IF(P267="","",VLOOKUP(P267,현금영수증!$A$1:$B$332,2,0))</f>
        <v>#N/A</v>
      </c>
      <c r="R267" t="s">
        <v>319</v>
      </c>
      <c r="S267">
        <v>1002354856735</v>
      </c>
      <c r="T267">
        <v>47</v>
      </c>
      <c r="U267" s="1">
        <v>44516.527222222219</v>
      </c>
      <c r="V267">
        <v>230670</v>
      </c>
      <c r="W267" t="s">
        <v>63</v>
      </c>
      <c r="X267">
        <v>1002354856735</v>
      </c>
      <c r="Y267" t="s">
        <v>36</v>
      </c>
      <c r="Z267" t="s">
        <v>141</v>
      </c>
      <c r="AA267" t="s">
        <v>319</v>
      </c>
      <c r="AB267" t="s">
        <v>330</v>
      </c>
      <c r="AC267" t="s">
        <v>331</v>
      </c>
      <c r="AD267">
        <v>1002354856735</v>
      </c>
    </row>
    <row r="268" spans="1:30" x14ac:dyDescent="0.2">
      <c r="A268">
        <v>529</v>
      </c>
      <c r="B268">
        <v>530</v>
      </c>
      <c r="C268" s="1">
        <v>44465.547349537039</v>
      </c>
      <c r="D268" s="4">
        <v>101175</v>
      </c>
      <c r="E268" s="4">
        <v>0</v>
      </c>
      <c r="F268" s="4">
        <v>101175</v>
      </c>
      <c r="G268">
        <v>60539608</v>
      </c>
      <c r="H268" t="s">
        <v>319</v>
      </c>
      <c r="I268">
        <v>1002354856735</v>
      </c>
      <c r="J268" t="s">
        <v>63</v>
      </c>
      <c r="K268" t="s">
        <v>31</v>
      </c>
      <c r="L268">
        <v>0</v>
      </c>
      <c r="N268" s="11" t="s">
        <v>514</v>
      </c>
      <c r="O268" s="9" t="str">
        <f t="shared" si="8"/>
        <v>홍주희</v>
      </c>
      <c r="P268" s="9" t="str">
        <f t="shared" si="9"/>
        <v>693-18-00184_101175</v>
      </c>
      <c r="Q268" s="9" t="str">
        <f>IF(P268="","",VLOOKUP(P268,현금영수증!$A$1:$B$332,2,0))</f>
        <v>2021-10-01 12:35:56</v>
      </c>
      <c r="R268" t="s">
        <v>319</v>
      </c>
      <c r="S268">
        <v>1002354856735</v>
      </c>
      <c r="T268">
        <v>47</v>
      </c>
      <c r="U268" s="1">
        <v>44516.527222222219</v>
      </c>
      <c r="V268">
        <v>230670</v>
      </c>
      <c r="W268" t="s">
        <v>63</v>
      </c>
      <c r="X268">
        <v>1002354856735</v>
      </c>
      <c r="Y268" t="s">
        <v>36</v>
      </c>
      <c r="Z268" t="s">
        <v>141</v>
      </c>
      <c r="AA268" t="s">
        <v>319</v>
      </c>
      <c r="AB268" t="s">
        <v>330</v>
      </c>
      <c r="AC268" t="s">
        <v>331</v>
      </c>
      <c r="AD268">
        <v>1002354856735</v>
      </c>
    </row>
    <row r="269" spans="1:30" x14ac:dyDescent="0.2">
      <c r="A269">
        <v>402</v>
      </c>
      <c r="B269">
        <v>403</v>
      </c>
      <c r="C269" s="1">
        <v>44490.690509259257</v>
      </c>
      <c r="D269" s="4">
        <v>38000</v>
      </c>
      <c r="E269" s="4">
        <v>0</v>
      </c>
      <c r="F269" s="4">
        <v>38000</v>
      </c>
      <c r="G269">
        <v>39221195</v>
      </c>
      <c r="H269" t="s">
        <v>309</v>
      </c>
      <c r="I269" t="s">
        <v>449</v>
      </c>
      <c r="J269" t="s">
        <v>48</v>
      </c>
      <c r="K269" t="s">
        <v>31</v>
      </c>
      <c r="L269">
        <v>0</v>
      </c>
      <c r="N269" s="11" t="s">
        <v>506</v>
      </c>
      <c r="O269" s="9" t="str">
        <f t="shared" si="8"/>
        <v>김은하</v>
      </c>
      <c r="P269" s="9" t="str">
        <f t="shared" si="9"/>
        <v>696-02-02201_38000</v>
      </c>
      <c r="Q269" s="9" t="str">
        <f>IF(P269="","",VLOOKUP(P269,현금영수증!$A$1:$B$332,2,0))</f>
        <v>2021-10-31 23:59:59</v>
      </c>
      <c r="R269" t="s">
        <v>450</v>
      </c>
      <c r="S269">
        <v>46805676201019</v>
      </c>
      <c r="T269">
        <v>299</v>
      </c>
      <c r="U269" s="1">
        <v>44490.690509259257</v>
      </c>
      <c r="V269">
        <v>38000</v>
      </c>
      <c r="W269" t="s">
        <v>48</v>
      </c>
      <c r="X269" t="s">
        <v>449</v>
      </c>
      <c r="Y269" t="s">
        <v>36</v>
      </c>
      <c r="Z269" t="s">
        <v>309</v>
      </c>
      <c r="AA269" t="s">
        <v>450</v>
      </c>
      <c r="AB269" t="s">
        <v>330</v>
      </c>
      <c r="AC269" t="s">
        <v>331</v>
      </c>
      <c r="AD269">
        <v>46805676201019</v>
      </c>
    </row>
    <row r="270" spans="1:30" x14ac:dyDescent="0.2">
      <c r="A270">
        <v>409</v>
      </c>
      <c r="B270">
        <v>410</v>
      </c>
      <c r="C270" s="1">
        <v>44489.905231481483</v>
      </c>
      <c r="D270" s="4">
        <v>40000</v>
      </c>
      <c r="E270" s="4">
        <v>0</v>
      </c>
      <c r="F270" s="4">
        <v>40000</v>
      </c>
      <c r="G270">
        <v>39862368</v>
      </c>
      <c r="H270" t="s">
        <v>309</v>
      </c>
      <c r="I270" t="s">
        <v>449</v>
      </c>
      <c r="J270" t="s">
        <v>48</v>
      </c>
      <c r="K270" t="s">
        <v>31</v>
      </c>
      <c r="L270">
        <v>0</v>
      </c>
      <c r="N270" s="11" t="s">
        <v>506</v>
      </c>
      <c r="O270" s="9" t="str">
        <f t="shared" si="8"/>
        <v>김은하</v>
      </c>
      <c r="P270" s="9" t="str">
        <f t="shared" si="9"/>
        <v>696-02-02201_40000</v>
      </c>
      <c r="Q270" s="9" t="str">
        <f>IF(P270="","",VLOOKUP(P270,현금영수증!$A$1:$B$332,2,0))</f>
        <v>2021-10-31 23:59:59</v>
      </c>
      <c r="R270" t="s">
        <v>450</v>
      </c>
      <c r="S270">
        <v>46805676201019</v>
      </c>
      <c r="T270">
        <v>299</v>
      </c>
      <c r="U270" s="1">
        <v>44490.690509259257</v>
      </c>
      <c r="V270">
        <v>38000</v>
      </c>
      <c r="W270" t="s">
        <v>48</v>
      </c>
      <c r="X270" t="s">
        <v>449</v>
      </c>
      <c r="Y270" t="s">
        <v>36</v>
      </c>
      <c r="Z270" t="s">
        <v>309</v>
      </c>
      <c r="AA270" t="s">
        <v>450</v>
      </c>
      <c r="AB270" t="s">
        <v>330</v>
      </c>
      <c r="AC270" t="s">
        <v>331</v>
      </c>
      <c r="AD270">
        <v>46805676201019</v>
      </c>
    </row>
    <row r="271" spans="1:30" x14ac:dyDescent="0.2">
      <c r="A271">
        <v>410</v>
      </c>
      <c r="B271">
        <v>411</v>
      </c>
      <c r="C271" s="1">
        <v>44489.903599537036</v>
      </c>
      <c r="D271" s="4">
        <v>38000</v>
      </c>
      <c r="E271" s="4">
        <v>0</v>
      </c>
      <c r="F271" s="4">
        <v>38000</v>
      </c>
      <c r="G271">
        <v>39902368</v>
      </c>
      <c r="H271" t="s">
        <v>309</v>
      </c>
      <c r="I271" t="s">
        <v>449</v>
      </c>
      <c r="J271" t="s">
        <v>48</v>
      </c>
      <c r="K271" t="s">
        <v>31</v>
      </c>
      <c r="L271">
        <v>0</v>
      </c>
      <c r="N271" s="11" t="s">
        <v>506</v>
      </c>
      <c r="O271" s="9" t="str">
        <f t="shared" si="8"/>
        <v>김은하</v>
      </c>
      <c r="P271" s="9" t="str">
        <f t="shared" si="9"/>
        <v>696-02-02201_38000</v>
      </c>
      <c r="Q271" s="9" t="str">
        <f>IF(P271="","",VLOOKUP(P271,현금영수증!$A$1:$B$332,2,0))</f>
        <v>2021-10-31 23:59:59</v>
      </c>
      <c r="R271" t="s">
        <v>450</v>
      </c>
      <c r="S271">
        <v>46805676201019</v>
      </c>
      <c r="T271">
        <v>299</v>
      </c>
      <c r="U271" s="1">
        <v>44490.690509259257</v>
      </c>
      <c r="V271">
        <v>38000</v>
      </c>
      <c r="W271" t="s">
        <v>48</v>
      </c>
      <c r="X271" t="s">
        <v>449</v>
      </c>
      <c r="Y271" t="s">
        <v>36</v>
      </c>
      <c r="Z271" t="s">
        <v>309</v>
      </c>
      <c r="AA271" t="s">
        <v>450</v>
      </c>
      <c r="AB271" t="s">
        <v>330</v>
      </c>
      <c r="AC271" t="s">
        <v>331</v>
      </c>
      <c r="AD271">
        <v>46805676201019</v>
      </c>
    </row>
    <row r="272" spans="1:30" x14ac:dyDescent="0.2">
      <c r="A272">
        <v>255</v>
      </c>
      <c r="B272">
        <v>256</v>
      </c>
      <c r="C272" s="1">
        <v>44502.819479166668</v>
      </c>
      <c r="D272" s="4">
        <v>641000</v>
      </c>
      <c r="E272" s="4">
        <v>0</v>
      </c>
      <c r="F272" s="4">
        <v>641000</v>
      </c>
      <c r="G272">
        <v>106411341</v>
      </c>
      <c r="H272" t="s">
        <v>276</v>
      </c>
      <c r="I272" t="s">
        <v>407</v>
      </c>
      <c r="J272" t="s">
        <v>48</v>
      </c>
      <c r="K272" t="s">
        <v>31</v>
      </c>
      <c r="L272">
        <v>0</v>
      </c>
      <c r="N272" s="11" t="s">
        <v>512</v>
      </c>
      <c r="O272" s="9" t="str">
        <f t="shared" si="8"/>
        <v>최은진</v>
      </c>
      <c r="P272" s="9" t="str">
        <f t="shared" si="9"/>
        <v>713-51-00132_641000</v>
      </c>
      <c r="Q272" s="9" t="e">
        <f>IF(P272="","",VLOOKUP(P272,현금영수증!$A$1:$B$332,2,0))</f>
        <v>#N/A</v>
      </c>
      <c r="R272" t="s">
        <v>408</v>
      </c>
      <c r="S272">
        <v>54102812602025</v>
      </c>
      <c r="T272">
        <v>186</v>
      </c>
      <c r="U272" s="1">
        <v>44502.819479166668</v>
      </c>
      <c r="V272">
        <v>641000</v>
      </c>
      <c r="W272" t="s">
        <v>48</v>
      </c>
      <c r="X272" t="s">
        <v>407</v>
      </c>
      <c r="Y272" t="s">
        <v>36</v>
      </c>
      <c r="Z272" t="s">
        <v>276</v>
      </c>
      <c r="AA272" t="s">
        <v>408</v>
      </c>
      <c r="AB272" t="s">
        <v>330</v>
      </c>
      <c r="AC272" t="s">
        <v>331</v>
      </c>
      <c r="AD272">
        <v>54102812602025</v>
      </c>
    </row>
    <row r="273" spans="1:30" x14ac:dyDescent="0.2">
      <c r="A273">
        <v>373</v>
      </c>
      <c r="B273">
        <v>374</v>
      </c>
      <c r="C273" s="1">
        <v>44493.801412037035</v>
      </c>
      <c r="D273" s="4">
        <v>146550</v>
      </c>
      <c r="E273" s="4">
        <v>0</v>
      </c>
      <c r="F273" s="4">
        <v>146550</v>
      </c>
      <c r="G273">
        <v>36138693</v>
      </c>
      <c r="H273" t="s">
        <v>305</v>
      </c>
      <c r="I273" t="s">
        <v>407</v>
      </c>
      <c r="J273" t="s">
        <v>48</v>
      </c>
      <c r="K273" t="s">
        <v>31</v>
      </c>
      <c r="L273">
        <v>0</v>
      </c>
      <c r="N273" s="11" t="s">
        <v>512</v>
      </c>
      <c r="O273" s="9" t="str">
        <f t="shared" si="8"/>
        <v>최은진</v>
      </c>
      <c r="P273" s="9" t="str">
        <f t="shared" si="9"/>
        <v>713-51-00132_146550</v>
      </c>
      <c r="Q273" s="9" t="str">
        <f>IF(P273="","",VLOOKUP(P273,현금영수증!$A$1:$B$332,2,0))</f>
        <v>2021-10-31 13:53:55</v>
      </c>
      <c r="R273" t="s">
        <v>408</v>
      </c>
      <c r="S273">
        <v>54102812602025</v>
      </c>
      <c r="T273">
        <v>186</v>
      </c>
      <c r="U273" s="1">
        <v>44502.819479166668</v>
      </c>
      <c r="V273">
        <v>641000</v>
      </c>
      <c r="W273" t="s">
        <v>48</v>
      </c>
      <c r="X273" t="s">
        <v>407</v>
      </c>
      <c r="Y273" t="s">
        <v>36</v>
      </c>
      <c r="Z273" t="s">
        <v>276</v>
      </c>
      <c r="AA273" t="s">
        <v>408</v>
      </c>
      <c r="AB273" t="s">
        <v>330</v>
      </c>
      <c r="AC273" t="s">
        <v>331</v>
      </c>
      <c r="AD273">
        <v>54102812602025</v>
      </c>
    </row>
    <row r="274" spans="1:30" x14ac:dyDescent="0.2">
      <c r="A274">
        <v>411</v>
      </c>
      <c r="B274">
        <v>412</v>
      </c>
      <c r="C274" s="1">
        <v>44489.894733796296</v>
      </c>
      <c r="D274" s="4">
        <v>295350</v>
      </c>
      <c r="E274" s="4">
        <v>0</v>
      </c>
      <c r="F274" s="4">
        <v>295350</v>
      </c>
      <c r="G274">
        <v>39940368</v>
      </c>
      <c r="H274" t="s">
        <v>305</v>
      </c>
      <c r="I274" t="s">
        <v>407</v>
      </c>
      <c r="J274" t="s">
        <v>48</v>
      </c>
      <c r="K274" t="s">
        <v>31</v>
      </c>
      <c r="L274">
        <v>0</v>
      </c>
      <c r="N274" s="11" t="s">
        <v>512</v>
      </c>
      <c r="O274" s="9" t="str">
        <f t="shared" si="8"/>
        <v>최은진</v>
      </c>
      <c r="P274" s="9" t="str">
        <f t="shared" si="9"/>
        <v>713-51-00132_295350</v>
      </c>
      <c r="Q274" s="9" t="str">
        <f>IF(P274="","",VLOOKUP(P274,현금영수증!$A$1:$B$332,2,0))</f>
        <v>2021-10-31 13:53:58</v>
      </c>
      <c r="R274" t="s">
        <v>408</v>
      </c>
      <c r="S274">
        <v>54102812602025</v>
      </c>
      <c r="T274">
        <v>186</v>
      </c>
      <c r="U274" s="1">
        <v>44502.819479166668</v>
      </c>
      <c r="V274">
        <v>641000</v>
      </c>
      <c r="W274" t="s">
        <v>48</v>
      </c>
      <c r="X274" t="s">
        <v>407</v>
      </c>
      <c r="Y274" t="s">
        <v>36</v>
      </c>
      <c r="Z274" t="s">
        <v>276</v>
      </c>
      <c r="AA274" t="s">
        <v>408</v>
      </c>
      <c r="AB274" t="s">
        <v>330</v>
      </c>
      <c r="AC274" t="s">
        <v>331</v>
      </c>
      <c r="AD274">
        <v>54102812602025</v>
      </c>
    </row>
    <row r="275" spans="1:30" x14ac:dyDescent="0.2">
      <c r="A275">
        <v>429</v>
      </c>
      <c r="B275">
        <v>430</v>
      </c>
      <c r="C275" s="1">
        <v>44488.425694444442</v>
      </c>
      <c r="D275" s="4">
        <v>298350</v>
      </c>
      <c r="E275" s="4">
        <v>0</v>
      </c>
      <c r="F275" s="4">
        <v>298350</v>
      </c>
      <c r="G275">
        <v>49723012</v>
      </c>
      <c r="H275" t="s">
        <v>305</v>
      </c>
      <c r="I275" t="s">
        <v>407</v>
      </c>
      <c r="J275" t="s">
        <v>48</v>
      </c>
      <c r="K275" t="s">
        <v>31</v>
      </c>
      <c r="L275">
        <v>0</v>
      </c>
      <c r="N275" s="11" t="s">
        <v>512</v>
      </c>
      <c r="O275" s="9" t="str">
        <f t="shared" si="8"/>
        <v>최은진</v>
      </c>
      <c r="P275" s="9" t="str">
        <f t="shared" si="9"/>
        <v>713-51-00132_298350</v>
      </c>
      <c r="Q275" s="9" t="str">
        <f>IF(P275="","",VLOOKUP(P275,현금영수증!$A$1:$B$332,2,0))</f>
        <v>2021-10-31 13:54:02</v>
      </c>
      <c r="R275" t="s">
        <v>408</v>
      </c>
      <c r="S275">
        <v>54102812602025</v>
      </c>
      <c r="T275">
        <v>186</v>
      </c>
      <c r="U275" s="1">
        <v>44502.819479166668</v>
      </c>
      <c r="V275">
        <v>641000</v>
      </c>
      <c r="W275" t="s">
        <v>48</v>
      </c>
      <c r="X275" t="s">
        <v>407</v>
      </c>
      <c r="Y275" t="s">
        <v>36</v>
      </c>
      <c r="Z275" t="s">
        <v>276</v>
      </c>
      <c r="AA275" t="s">
        <v>408</v>
      </c>
      <c r="AB275" t="s">
        <v>330</v>
      </c>
      <c r="AC275" t="s">
        <v>331</v>
      </c>
      <c r="AD275">
        <v>54102812602025</v>
      </c>
    </row>
    <row r="276" spans="1:30" x14ac:dyDescent="0.2">
      <c r="A276">
        <v>448</v>
      </c>
      <c r="B276">
        <v>449</v>
      </c>
      <c r="C276" s="1">
        <v>44486.651261574072</v>
      </c>
      <c r="D276" s="4">
        <v>265350</v>
      </c>
      <c r="E276" s="4">
        <v>0</v>
      </c>
      <c r="F276" s="4">
        <v>265350</v>
      </c>
      <c r="G276">
        <v>52579028</v>
      </c>
      <c r="H276" t="s">
        <v>305</v>
      </c>
      <c r="I276" t="s">
        <v>407</v>
      </c>
      <c r="J276" t="s">
        <v>48</v>
      </c>
      <c r="K276" t="s">
        <v>31</v>
      </c>
      <c r="L276">
        <v>0</v>
      </c>
      <c r="N276" s="11" t="s">
        <v>512</v>
      </c>
      <c r="O276" s="9" t="str">
        <f t="shared" si="8"/>
        <v>최은진</v>
      </c>
      <c r="P276" s="9" t="str">
        <f t="shared" si="9"/>
        <v>713-51-00132_265350</v>
      </c>
      <c r="Q276" s="9" t="str">
        <f>IF(P276="","",VLOOKUP(P276,현금영수증!$A$1:$B$332,2,0))</f>
        <v>2021-10-31 13:40:22</v>
      </c>
      <c r="R276" t="s">
        <v>408</v>
      </c>
      <c r="S276">
        <v>54102812602025</v>
      </c>
      <c r="T276">
        <v>186</v>
      </c>
      <c r="U276" s="1">
        <v>44502.819479166668</v>
      </c>
      <c r="V276">
        <v>641000</v>
      </c>
      <c r="W276" t="s">
        <v>48</v>
      </c>
      <c r="X276" t="s">
        <v>407</v>
      </c>
      <c r="Y276" t="s">
        <v>36</v>
      </c>
      <c r="Z276" t="s">
        <v>276</v>
      </c>
      <c r="AA276" t="s">
        <v>408</v>
      </c>
      <c r="AB276" t="s">
        <v>330</v>
      </c>
      <c r="AC276" t="s">
        <v>331</v>
      </c>
      <c r="AD276">
        <v>54102812602025</v>
      </c>
    </row>
    <row r="277" spans="1:30" x14ac:dyDescent="0.2">
      <c r="A277">
        <v>219</v>
      </c>
      <c r="B277">
        <v>220</v>
      </c>
      <c r="C277" s="1">
        <v>44505.577743055554</v>
      </c>
      <c r="D277" s="4">
        <v>213870</v>
      </c>
      <c r="E277" s="4">
        <v>0</v>
      </c>
      <c r="F277" s="4">
        <v>213870</v>
      </c>
      <c r="G277">
        <v>107768033</v>
      </c>
      <c r="H277" t="s">
        <v>247</v>
      </c>
      <c r="I277">
        <v>110499442530</v>
      </c>
      <c r="J277" t="s">
        <v>37</v>
      </c>
      <c r="K277" t="s">
        <v>31</v>
      </c>
      <c r="L277">
        <v>0</v>
      </c>
      <c r="N277" s="11" t="s">
        <v>503</v>
      </c>
      <c r="O277" s="9" t="str">
        <f t="shared" si="8"/>
        <v>고은하</v>
      </c>
      <c r="P277" s="9" t="str">
        <f t="shared" si="9"/>
        <v>795-21-00587_213870</v>
      </c>
      <c r="Q277" s="9" t="str">
        <f>IF(P277="","",VLOOKUP(P277,현금영수증!$A$1:$B$332,2,0))</f>
        <v>2021-11-21 21:29:58</v>
      </c>
      <c r="R277" t="s">
        <v>401</v>
      </c>
      <c r="S277">
        <v>110499442530</v>
      </c>
      <c r="T277">
        <v>157</v>
      </c>
      <c r="U277" s="1">
        <v>44505.577743055554</v>
      </c>
      <c r="V277">
        <v>213870</v>
      </c>
      <c r="W277" t="s">
        <v>37</v>
      </c>
      <c r="X277">
        <v>110499442530</v>
      </c>
      <c r="Y277" t="s">
        <v>36</v>
      </c>
      <c r="Z277" t="s">
        <v>247</v>
      </c>
      <c r="AA277" t="s">
        <v>401</v>
      </c>
      <c r="AB277" t="s">
        <v>330</v>
      </c>
      <c r="AC277" t="s">
        <v>331</v>
      </c>
      <c r="AD277">
        <v>110499442530</v>
      </c>
    </row>
    <row r="278" spans="1:30" x14ac:dyDescent="0.2">
      <c r="A278">
        <v>247</v>
      </c>
      <c r="B278">
        <v>248</v>
      </c>
      <c r="C278" s="1">
        <v>44502.989953703705</v>
      </c>
      <c r="D278" s="4">
        <v>97350</v>
      </c>
      <c r="E278" s="4">
        <v>0</v>
      </c>
      <c r="F278" s="4">
        <v>97350</v>
      </c>
      <c r="G278">
        <v>105069821</v>
      </c>
      <c r="H278" t="s">
        <v>268</v>
      </c>
      <c r="I278">
        <v>67070104242864</v>
      </c>
      <c r="J278" t="s">
        <v>30</v>
      </c>
      <c r="K278" t="s">
        <v>31</v>
      </c>
      <c r="L278">
        <v>0</v>
      </c>
      <c r="N278" s="11" t="s">
        <v>503</v>
      </c>
      <c r="O278" s="9" t="str">
        <f t="shared" si="8"/>
        <v>고은하</v>
      </c>
      <c r="P278" s="9" t="str">
        <f t="shared" si="9"/>
        <v>795-21-00587_97350</v>
      </c>
      <c r="Q278" s="9" t="str">
        <f>IF(P278="","",VLOOKUP(P278,현금영수증!$A$1:$B$332,2,0))</f>
        <v>2021-11-21 21:30:01</v>
      </c>
      <c r="R278" t="s">
        <v>401</v>
      </c>
      <c r="S278">
        <v>67070104242864</v>
      </c>
      <c r="T278">
        <v>178</v>
      </c>
      <c r="U278" s="1">
        <v>44502.989953703705</v>
      </c>
      <c r="V278">
        <v>97350</v>
      </c>
      <c r="W278" t="s">
        <v>30</v>
      </c>
      <c r="X278">
        <v>67070104242864</v>
      </c>
      <c r="Y278" t="s">
        <v>36</v>
      </c>
      <c r="Z278" t="s">
        <v>268</v>
      </c>
      <c r="AA278" t="s">
        <v>401</v>
      </c>
      <c r="AB278" t="s">
        <v>330</v>
      </c>
      <c r="AC278" t="s">
        <v>331</v>
      </c>
      <c r="AD278">
        <v>67070104242864</v>
      </c>
    </row>
    <row r="279" spans="1:30" x14ac:dyDescent="0.2">
      <c r="A279">
        <v>317</v>
      </c>
      <c r="B279">
        <v>318</v>
      </c>
      <c r="C279" s="1">
        <v>44498.012511574074</v>
      </c>
      <c r="D279" s="4">
        <v>213870</v>
      </c>
      <c r="E279" s="4">
        <v>0</v>
      </c>
      <c r="F279" s="4">
        <v>213870</v>
      </c>
      <c r="G279">
        <v>11444114</v>
      </c>
      <c r="H279" t="s">
        <v>298</v>
      </c>
      <c r="I279">
        <v>67070104242864</v>
      </c>
      <c r="J279" t="s">
        <v>30</v>
      </c>
      <c r="K279" t="s">
        <v>31</v>
      </c>
      <c r="L279">
        <v>0</v>
      </c>
      <c r="N279" s="11" t="s">
        <v>503</v>
      </c>
      <c r="O279" s="9" t="str">
        <f t="shared" si="8"/>
        <v>고은하</v>
      </c>
      <c r="P279" s="9" t="str">
        <f t="shared" si="9"/>
        <v>795-21-00587_213870</v>
      </c>
      <c r="Q279" s="9" t="str">
        <f>IF(P279="","",VLOOKUP(P279,현금영수증!$A$1:$B$332,2,0))</f>
        <v>2021-11-21 21:29:58</v>
      </c>
      <c r="R279" t="s">
        <v>401</v>
      </c>
      <c r="S279">
        <v>67070104242864</v>
      </c>
      <c r="T279">
        <v>178</v>
      </c>
      <c r="U279" s="1">
        <v>44502.989953703705</v>
      </c>
      <c r="V279">
        <v>97350</v>
      </c>
      <c r="W279" t="s">
        <v>30</v>
      </c>
      <c r="X279">
        <v>67070104242864</v>
      </c>
      <c r="Y279" t="s">
        <v>36</v>
      </c>
      <c r="Z279" t="s">
        <v>268</v>
      </c>
      <c r="AA279" t="s">
        <v>401</v>
      </c>
      <c r="AB279" t="s">
        <v>330</v>
      </c>
      <c r="AC279" t="s">
        <v>331</v>
      </c>
      <c r="AD279">
        <v>67070104242864</v>
      </c>
    </row>
    <row r="280" spans="1:30" x14ac:dyDescent="0.2">
      <c r="A280">
        <v>382</v>
      </c>
      <c r="B280">
        <v>383</v>
      </c>
      <c r="C280" s="1">
        <v>44492.796284722222</v>
      </c>
      <c r="D280" s="4">
        <v>100350</v>
      </c>
      <c r="E280" s="4">
        <v>0</v>
      </c>
      <c r="F280" s="4">
        <v>100350</v>
      </c>
      <c r="G280">
        <v>38225283</v>
      </c>
      <c r="H280" t="s">
        <v>298</v>
      </c>
      <c r="I280">
        <v>110499442530</v>
      </c>
      <c r="J280" t="s">
        <v>37</v>
      </c>
      <c r="K280" t="s">
        <v>31</v>
      </c>
      <c r="L280">
        <v>0</v>
      </c>
      <c r="N280" s="11" t="s">
        <v>503</v>
      </c>
      <c r="O280" s="9" t="str">
        <f t="shared" si="8"/>
        <v>고은하</v>
      </c>
      <c r="P280" s="9" t="str">
        <f t="shared" si="9"/>
        <v>795-21-00587_100350</v>
      </c>
      <c r="Q280" s="9" t="str">
        <f>IF(P280="","",VLOOKUP(P280,현금영수증!$A$1:$B$332,2,0))</f>
        <v>2021-11-21 21:30:15</v>
      </c>
      <c r="R280" t="s">
        <v>401</v>
      </c>
      <c r="S280">
        <v>110499442530</v>
      </c>
      <c r="T280">
        <v>157</v>
      </c>
      <c r="U280" s="1">
        <v>44505.577743055554</v>
      </c>
      <c r="V280">
        <v>213870</v>
      </c>
      <c r="W280" t="s">
        <v>37</v>
      </c>
      <c r="X280">
        <v>110499442530</v>
      </c>
      <c r="Y280" t="s">
        <v>36</v>
      </c>
      <c r="Z280" t="s">
        <v>247</v>
      </c>
      <c r="AA280" t="s">
        <v>401</v>
      </c>
      <c r="AB280" t="s">
        <v>330</v>
      </c>
      <c r="AC280" t="s">
        <v>331</v>
      </c>
      <c r="AD280">
        <v>110499442530</v>
      </c>
    </row>
    <row r="281" spans="1:30" x14ac:dyDescent="0.2">
      <c r="A281">
        <v>461</v>
      </c>
      <c r="B281">
        <v>462</v>
      </c>
      <c r="C281" s="1">
        <v>44484.489629629628</v>
      </c>
      <c r="D281" s="4">
        <v>100350</v>
      </c>
      <c r="E281" s="4">
        <v>0</v>
      </c>
      <c r="F281" s="4">
        <v>100350</v>
      </c>
      <c r="G281">
        <v>56324293</v>
      </c>
      <c r="H281" t="s">
        <v>298</v>
      </c>
      <c r="I281">
        <v>110499442530</v>
      </c>
      <c r="J281" t="s">
        <v>37</v>
      </c>
      <c r="K281" t="s">
        <v>31</v>
      </c>
      <c r="L281">
        <v>0</v>
      </c>
      <c r="N281" s="11" t="s">
        <v>503</v>
      </c>
      <c r="O281" s="9" t="str">
        <f t="shared" si="8"/>
        <v>고은하</v>
      </c>
      <c r="P281" s="9" t="str">
        <f t="shared" si="9"/>
        <v>795-21-00587_100350</v>
      </c>
      <c r="Q281" s="9" t="str">
        <f>IF(P281="","",VLOOKUP(P281,현금영수증!$A$1:$B$332,2,0))</f>
        <v>2021-11-21 21:30:15</v>
      </c>
      <c r="R281" t="s">
        <v>401</v>
      </c>
      <c r="S281">
        <v>110499442530</v>
      </c>
      <c r="T281">
        <v>157</v>
      </c>
      <c r="U281" s="1">
        <v>44505.577743055554</v>
      </c>
      <c r="V281">
        <v>213870</v>
      </c>
      <c r="W281" t="s">
        <v>37</v>
      </c>
      <c r="X281">
        <v>110499442530</v>
      </c>
      <c r="Y281" t="s">
        <v>36</v>
      </c>
      <c r="Z281" t="s">
        <v>247</v>
      </c>
      <c r="AA281" t="s">
        <v>401</v>
      </c>
      <c r="AB281" t="s">
        <v>330</v>
      </c>
      <c r="AC281" t="s">
        <v>331</v>
      </c>
      <c r="AD281">
        <v>110499442530</v>
      </c>
    </row>
    <row r="282" spans="1:30" x14ac:dyDescent="0.2">
      <c r="A282">
        <v>519</v>
      </c>
      <c r="B282">
        <v>520</v>
      </c>
      <c r="C282" s="1">
        <v>44467.585046296299</v>
      </c>
      <c r="D282" s="4">
        <v>91930</v>
      </c>
      <c r="E282" s="4">
        <v>0</v>
      </c>
      <c r="F282" s="4">
        <v>91930</v>
      </c>
      <c r="G282">
        <v>57628762</v>
      </c>
      <c r="H282" t="s">
        <v>298</v>
      </c>
      <c r="I282">
        <v>67070104242864</v>
      </c>
      <c r="J282" t="s">
        <v>30</v>
      </c>
      <c r="K282" t="s">
        <v>31</v>
      </c>
      <c r="L282">
        <v>0</v>
      </c>
      <c r="N282" s="11" t="s">
        <v>503</v>
      </c>
      <c r="O282" s="9" t="str">
        <f t="shared" si="8"/>
        <v>고은하</v>
      </c>
      <c r="P282" s="9" t="str">
        <f t="shared" si="9"/>
        <v>795-21-00587_91930</v>
      </c>
      <c r="Q282" s="9" t="str">
        <f>IF(P282="","",VLOOKUP(P282,현금영수증!$A$1:$B$332,2,0))</f>
        <v>2021-10-19 08:20:43</v>
      </c>
      <c r="R282" t="s">
        <v>401</v>
      </c>
      <c r="S282">
        <v>67070104242864</v>
      </c>
      <c r="T282">
        <v>178</v>
      </c>
      <c r="U282" s="1">
        <v>44502.989953703705</v>
      </c>
      <c r="V282">
        <v>97350</v>
      </c>
      <c r="W282" t="s">
        <v>30</v>
      </c>
      <c r="X282">
        <v>67070104242864</v>
      </c>
      <c r="Y282" t="s">
        <v>36</v>
      </c>
      <c r="Z282" t="s">
        <v>268</v>
      </c>
      <c r="AA282" t="s">
        <v>401</v>
      </c>
      <c r="AB282" t="s">
        <v>330</v>
      </c>
      <c r="AC282" t="s">
        <v>331</v>
      </c>
      <c r="AD282">
        <v>67070104242864</v>
      </c>
    </row>
    <row r="283" spans="1:30" x14ac:dyDescent="0.2">
      <c r="A283">
        <v>546</v>
      </c>
      <c r="B283">
        <v>547</v>
      </c>
      <c r="C283" s="1">
        <v>44458.45994212963</v>
      </c>
      <c r="D283" s="4">
        <v>126750</v>
      </c>
      <c r="E283" s="4">
        <v>0</v>
      </c>
      <c r="F283" s="4">
        <v>126750</v>
      </c>
      <c r="G283">
        <v>70501879</v>
      </c>
      <c r="H283" t="s">
        <v>298</v>
      </c>
      <c r="I283">
        <v>67070104242864</v>
      </c>
      <c r="J283" t="s">
        <v>30</v>
      </c>
      <c r="K283" t="s">
        <v>31</v>
      </c>
      <c r="L283">
        <v>0</v>
      </c>
      <c r="N283" s="11" t="s">
        <v>503</v>
      </c>
      <c r="O283" s="9" t="str">
        <f t="shared" si="8"/>
        <v>고은하</v>
      </c>
      <c r="P283" s="9" t="str">
        <f t="shared" si="9"/>
        <v>795-21-00587_126750</v>
      </c>
      <c r="Q283" s="9" t="e">
        <f>IF(P283="","",VLOOKUP(P283,현금영수증!$A$1:$B$332,2,0))</f>
        <v>#N/A</v>
      </c>
      <c r="R283" t="s">
        <v>401</v>
      </c>
      <c r="S283">
        <v>67070104242864</v>
      </c>
      <c r="T283">
        <v>178</v>
      </c>
      <c r="U283" s="1">
        <v>44502.989953703705</v>
      </c>
      <c r="V283">
        <v>97350</v>
      </c>
      <c r="W283" t="s">
        <v>30</v>
      </c>
      <c r="X283">
        <v>67070104242864</v>
      </c>
      <c r="Y283" t="s">
        <v>36</v>
      </c>
      <c r="Z283" t="s">
        <v>268</v>
      </c>
      <c r="AA283" t="s">
        <v>401</v>
      </c>
      <c r="AB283" t="s">
        <v>330</v>
      </c>
      <c r="AC283" t="s">
        <v>331</v>
      </c>
      <c r="AD283">
        <v>67070104242864</v>
      </c>
    </row>
  </sheetData>
  <autoFilter ref="A1:AD283" xr:uid="{73FBA627-B0F3-954D-AB18-07E4E75E6E9F}">
    <sortState xmlns:xlrd2="http://schemas.microsoft.com/office/spreadsheetml/2017/richdata2" ref="A2:AD283">
      <sortCondition ref="N1:N28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5F95-9541-0844-B49E-165C632F24F7}">
  <dimension ref="A1:P332"/>
  <sheetViews>
    <sheetView workbookViewId="0">
      <selection activeCell="C293" sqref="A1:P332"/>
    </sheetView>
  </sheetViews>
  <sheetFormatPr baseColWidth="10" defaultRowHeight="16" x14ac:dyDescent="0.2"/>
  <cols>
    <col min="1" max="1" width="10.83203125" style="8"/>
    <col min="5" max="5" width="10.83203125" style="8"/>
  </cols>
  <sheetData>
    <row r="1" spans="1:16" ht="51" x14ac:dyDescent="0.2">
      <c r="A1" s="10" t="s">
        <v>1210</v>
      </c>
      <c r="B1" s="5" t="s">
        <v>516</v>
      </c>
      <c r="C1" s="5" t="s">
        <v>517</v>
      </c>
      <c r="D1" s="5" t="s">
        <v>518</v>
      </c>
      <c r="E1" s="10" t="s">
        <v>1207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8</v>
      </c>
      <c r="P1" s="5" t="s">
        <v>528</v>
      </c>
    </row>
    <row r="2" spans="1:16" x14ac:dyDescent="0.2">
      <c r="A2" s="11" t="str">
        <f t="shared" ref="A2:A65" si="0">D2&amp;"_"&amp;L2</f>
        <v>120-81-26337_333600</v>
      </c>
      <c r="B2" s="3" t="s">
        <v>761</v>
      </c>
      <c r="C2" s="6" t="s">
        <v>530</v>
      </c>
      <c r="D2" s="3" t="s">
        <v>762</v>
      </c>
      <c r="E2" s="11" t="str">
        <f>IF(ISNA(MATCH(D2,마담거래내역!N:N,0)), "공식몰","마담")</f>
        <v>공식몰</v>
      </c>
      <c r="F2" s="6" t="s">
        <v>763</v>
      </c>
      <c r="G2" s="3" t="s">
        <v>764</v>
      </c>
      <c r="H2" s="3" t="s">
        <v>533</v>
      </c>
      <c r="I2" s="7">
        <v>303273</v>
      </c>
      <c r="J2" s="7">
        <v>30327</v>
      </c>
      <c r="K2" s="7">
        <v>0</v>
      </c>
      <c r="L2" s="7">
        <v>333600</v>
      </c>
      <c r="M2" s="3" t="s">
        <v>765</v>
      </c>
      <c r="N2" s="3" t="s">
        <v>535</v>
      </c>
      <c r="O2" s="3" t="s">
        <v>536</v>
      </c>
      <c r="P2" s="3" t="s">
        <v>537</v>
      </c>
    </row>
    <row r="3" spans="1:16" x14ac:dyDescent="0.2">
      <c r="A3" s="11" t="str">
        <f t="shared" si="0"/>
        <v>120-81-26337_165000</v>
      </c>
      <c r="B3" s="3" t="s">
        <v>795</v>
      </c>
      <c r="C3" s="6" t="s">
        <v>530</v>
      </c>
      <c r="D3" s="3" t="s">
        <v>762</v>
      </c>
      <c r="E3" s="11" t="str">
        <f>IF(ISNA(MATCH(D3,마담거래내역!N:N,0)), "공식몰","마담")</f>
        <v>공식몰</v>
      </c>
      <c r="F3" s="6" t="s">
        <v>763</v>
      </c>
      <c r="G3" s="3" t="s">
        <v>764</v>
      </c>
      <c r="H3" s="3" t="s">
        <v>533</v>
      </c>
      <c r="I3" s="7">
        <v>150000</v>
      </c>
      <c r="J3" s="7">
        <v>15000</v>
      </c>
      <c r="K3" s="7">
        <v>0</v>
      </c>
      <c r="L3" s="7">
        <v>165000</v>
      </c>
      <c r="M3" s="3" t="s">
        <v>796</v>
      </c>
      <c r="N3" s="3" t="s">
        <v>535</v>
      </c>
      <c r="O3" s="3" t="s">
        <v>536</v>
      </c>
      <c r="P3" s="3" t="s">
        <v>537</v>
      </c>
    </row>
    <row r="4" spans="1:16" x14ac:dyDescent="0.2">
      <c r="A4" s="11" t="str">
        <f t="shared" si="0"/>
        <v>120-81-26337_314650</v>
      </c>
      <c r="B4" s="3" t="s">
        <v>862</v>
      </c>
      <c r="C4" s="6" t="s">
        <v>530</v>
      </c>
      <c r="D4" s="3" t="s">
        <v>762</v>
      </c>
      <c r="E4" s="11" t="str">
        <f>IF(ISNA(MATCH(D4,마담거래내역!N:N,0)), "공식몰","마담")</f>
        <v>공식몰</v>
      </c>
      <c r="F4" s="6" t="s">
        <v>763</v>
      </c>
      <c r="G4" s="3" t="s">
        <v>764</v>
      </c>
      <c r="H4" s="3" t="s">
        <v>533</v>
      </c>
      <c r="I4" s="7">
        <v>286045</v>
      </c>
      <c r="J4" s="7">
        <v>28605</v>
      </c>
      <c r="K4" s="7">
        <v>0</v>
      </c>
      <c r="L4" s="7">
        <v>314650</v>
      </c>
      <c r="M4" s="3" t="s">
        <v>863</v>
      </c>
      <c r="N4" s="3" t="s">
        <v>535</v>
      </c>
      <c r="O4" s="3" t="s">
        <v>536</v>
      </c>
      <c r="P4" s="3" t="s">
        <v>537</v>
      </c>
    </row>
    <row r="5" spans="1:16" x14ac:dyDescent="0.2">
      <c r="A5" s="11" t="str">
        <f t="shared" si="0"/>
        <v>120-81-26337_357000</v>
      </c>
      <c r="B5" s="3" t="s">
        <v>891</v>
      </c>
      <c r="C5" s="6" t="s">
        <v>530</v>
      </c>
      <c r="D5" s="3" t="s">
        <v>762</v>
      </c>
      <c r="E5" s="11" t="str">
        <f>IF(ISNA(MATCH(D5,마담거래내역!N:N,0)), "공식몰","마담")</f>
        <v>공식몰</v>
      </c>
      <c r="F5" s="6" t="s">
        <v>763</v>
      </c>
      <c r="G5" s="3" t="s">
        <v>764</v>
      </c>
      <c r="H5" s="3" t="s">
        <v>533</v>
      </c>
      <c r="I5" s="7">
        <v>324545</v>
      </c>
      <c r="J5" s="7">
        <v>32455</v>
      </c>
      <c r="K5" s="7">
        <v>0</v>
      </c>
      <c r="L5" s="7">
        <v>357000</v>
      </c>
      <c r="M5" s="3" t="s">
        <v>892</v>
      </c>
      <c r="N5" s="3" t="s">
        <v>535</v>
      </c>
      <c r="O5" s="3" t="s">
        <v>544</v>
      </c>
      <c r="P5" s="3" t="s">
        <v>537</v>
      </c>
    </row>
    <row r="6" spans="1:16" x14ac:dyDescent="0.2">
      <c r="A6" s="11" t="str">
        <f t="shared" si="0"/>
        <v>120-81-26337_5000</v>
      </c>
      <c r="B6" s="3" t="s">
        <v>891</v>
      </c>
      <c r="C6" s="6" t="s">
        <v>530</v>
      </c>
      <c r="D6" s="3" t="s">
        <v>762</v>
      </c>
      <c r="E6" s="11" t="str">
        <f>IF(ISNA(MATCH(D6,마담거래내역!N:N,0)), "공식몰","마담")</f>
        <v>공식몰</v>
      </c>
      <c r="F6" s="6" t="s">
        <v>763</v>
      </c>
      <c r="G6" s="3" t="s">
        <v>764</v>
      </c>
      <c r="H6" s="3" t="s">
        <v>533</v>
      </c>
      <c r="I6" s="7">
        <v>4545</v>
      </c>
      <c r="J6" s="7">
        <v>455</v>
      </c>
      <c r="K6" s="7">
        <v>0</v>
      </c>
      <c r="L6" s="7">
        <v>5000</v>
      </c>
      <c r="M6" s="3" t="s">
        <v>893</v>
      </c>
      <c r="N6" s="3" t="s">
        <v>535</v>
      </c>
      <c r="O6" s="3" t="s">
        <v>536</v>
      </c>
      <c r="P6" s="3" t="s">
        <v>537</v>
      </c>
    </row>
    <row r="7" spans="1:16" x14ac:dyDescent="0.2">
      <c r="A7" s="11" t="str">
        <f t="shared" si="0"/>
        <v>120-81-26337_261000</v>
      </c>
      <c r="B7" s="3" t="s">
        <v>901</v>
      </c>
      <c r="C7" s="6" t="s">
        <v>530</v>
      </c>
      <c r="D7" s="3" t="s">
        <v>762</v>
      </c>
      <c r="E7" s="11" t="str">
        <f>IF(ISNA(MATCH(D7,마담거래내역!N:N,0)), "공식몰","마담")</f>
        <v>공식몰</v>
      </c>
      <c r="F7" s="6" t="s">
        <v>763</v>
      </c>
      <c r="G7" s="3" t="s">
        <v>764</v>
      </c>
      <c r="H7" s="3" t="s">
        <v>533</v>
      </c>
      <c r="I7" s="7">
        <v>237273</v>
      </c>
      <c r="J7" s="7">
        <v>23727</v>
      </c>
      <c r="K7" s="7">
        <v>0</v>
      </c>
      <c r="L7" s="7">
        <v>261000</v>
      </c>
      <c r="M7" s="3" t="s">
        <v>902</v>
      </c>
      <c r="N7" s="3" t="s">
        <v>535</v>
      </c>
      <c r="O7" s="3" t="s">
        <v>536</v>
      </c>
      <c r="P7" s="3" t="s">
        <v>537</v>
      </c>
    </row>
    <row r="8" spans="1:16" x14ac:dyDescent="0.2">
      <c r="A8" s="11" t="str">
        <f t="shared" si="0"/>
        <v>120-81-26337_358000</v>
      </c>
      <c r="B8" s="3" t="s">
        <v>907</v>
      </c>
      <c r="C8" s="6" t="s">
        <v>530</v>
      </c>
      <c r="D8" s="3" t="s">
        <v>762</v>
      </c>
      <c r="E8" s="11" t="str">
        <f>IF(ISNA(MATCH(D8,마담거래내역!N:N,0)), "공식몰","마담")</f>
        <v>공식몰</v>
      </c>
      <c r="F8" s="6" t="s">
        <v>763</v>
      </c>
      <c r="G8" s="3" t="s">
        <v>764</v>
      </c>
      <c r="H8" s="3" t="s">
        <v>533</v>
      </c>
      <c r="I8" s="7">
        <v>325455</v>
      </c>
      <c r="J8" s="7">
        <v>32545</v>
      </c>
      <c r="K8" s="7">
        <v>0</v>
      </c>
      <c r="L8" s="7">
        <v>358000</v>
      </c>
      <c r="M8" s="3" t="s">
        <v>908</v>
      </c>
      <c r="N8" s="3" t="s">
        <v>535</v>
      </c>
      <c r="O8" s="3" t="s">
        <v>544</v>
      </c>
      <c r="P8" s="3" t="s">
        <v>537</v>
      </c>
    </row>
    <row r="9" spans="1:16" x14ac:dyDescent="0.2">
      <c r="A9" s="11" t="str">
        <f t="shared" si="0"/>
        <v>120-81-26337_5000</v>
      </c>
      <c r="B9" s="3" t="s">
        <v>907</v>
      </c>
      <c r="C9" s="6" t="s">
        <v>530</v>
      </c>
      <c r="D9" s="3" t="s">
        <v>762</v>
      </c>
      <c r="E9" s="11" t="str">
        <f>IF(ISNA(MATCH(D9,마담거래내역!N:N,0)), "공식몰","마담")</f>
        <v>공식몰</v>
      </c>
      <c r="F9" s="6" t="s">
        <v>763</v>
      </c>
      <c r="G9" s="3" t="s">
        <v>764</v>
      </c>
      <c r="H9" s="3" t="s">
        <v>533</v>
      </c>
      <c r="I9" s="7">
        <v>4545</v>
      </c>
      <c r="J9" s="7">
        <v>455</v>
      </c>
      <c r="K9" s="7">
        <v>0</v>
      </c>
      <c r="L9" s="7">
        <v>5000</v>
      </c>
      <c r="M9" s="3" t="s">
        <v>909</v>
      </c>
      <c r="N9" s="3" t="s">
        <v>535</v>
      </c>
      <c r="O9" s="3" t="s">
        <v>536</v>
      </c>
      <c r="P9" s="3" t="s">
        <v>537</v>
      </c>
    </row>
    <row r="10" spans="1:16" x14ac:dyDescent="0.2">
      <c r="A10" s="11" t="str">
        <f t="shared" si="0"/>
        <v>120-81-26337_357000</v>
      </c>
      <c r="B10" s="3" t="s">
        <v>953</v>
      </c>
      <c r="C10" s="6" t="s">
        <v>530</v>
      </c>
      <c r="D10" s="3" t="s">
        <v>762</v>
      </c>
      <c r="E10" s="11" t="str">
        <f>IF(ISNA(MATCH(D10,마담거래내역!N:N,0)), "공식몰","마담")</f>
        <v>공식몰</v>
      </c>
      <c r="F10" s="6" t="s">
        <v>763</v>
      </c>
      <c r="G10" s="3" t="s">
        <v>764</v>
      </c>
      <c r="H10" s="3" t="s">
        <v>533</v>
      </c>
      <c r="I10" s="7">
        <v>324545</v>
      </c>
      <c r="J10" s="7">
        <v>32455</v>
      </c>
      <c r="K10" s="7">
        <v>0</v>
      </c>
      <c r="L10" s="7">
        <v>357000</v>
      </c>
      <c r="M10" s="3" t="s">
        <v>954</v>
      </c>
      <c r="N10" s="3" t="s">
        <v>535</v>
      </c>
      <c r="O10" s="3" t="s">
        <v>536</v>
      </c>
      <c r="P10" s="3" t="s">
        <v>537</v>
      </c>
    </row>
    <row r="11" spans="1:16" x14ac:dyDescent="0.2">
      <c r="A11" s="11" t="str">
        <f t="shared" si="0"/>
        <v>795-21-00587_100350</v>
      </c>
      <c r="B11" s="3" t="s">
        <v>571</v>
      </c>
      <c r="C11" s="6" t="s">
        <v>530</v>
      </c>
      <c r="D11" s="3" t="s">
        <v>503</v>
      </c>
      <c r="E11" s="11" t="str">
        <f>IF(ISNA(MATCH(D11,마담거래내역!N:N,0)), "공식몰","마담")</f>
        <v>마담</v>
      </c>
      <c r="F11" s="6" t="s">
        <v>572</v>
      </c>
      <c r="G11" s="3" t="s">
        <v>549</v>
      </c>
      <c r="H11" s="3" t="s">
        <v>573</v>
      </c>
      <c r="I11" s="7">
        <v>91227</v>
      </c>
      <c r="J11" s="7">
        <v>9123</v>
      </c>
      <c r="K11" s="7">
        <v>0</v>
      </c>
      <c r="L11" s="7">
        <v>100350</v>
      </c>
      <c r="M11" s="3" t="s">
        <v>574</v>
      </c>
      <c r="N11" s="3" t="s">
        <v>535</v>
      </c>
      <c r="O11" s="3" t="s">
        <v>536</v>
      </c>
      <c r="P11" s="3" t="s">
        <v>537</v>
      </c>
    </row>
    <row r="12" spans="1:16" x14ac:dyDescent="0.2">
      <c r="A12" s="11" t="str">
        <f t="shared" si="0"/>
        <v>795-21-00587_100350</v>
      </c>
      <c r="B12" s="3" t="s">
        <v>575</v>
      </c>
      <c r="C12" s="6" t="s">
        <v>530</v>
      </c>
      <c r="D12" s="3" t="s">
        <v>503</v>
      </c>
      <c r="E12" s="11" t="str">
        <f>IF(ISNA(MATCH(D12,마담거래내역!N:N,0)), "공식몰","마담")</f>
        <v>마담</v>
      </c>
      <c r="F12" s="6" t="s">
        <v>572</v>
      </c>
      <c r="G12" s="3" t="s">
        <v>549</v>
      </c>
      <c r="H12" s="3" t="s">
        <v>573</v>
      </c>
      <c r="I12" s="7">
        <v>91227</v>
      </c>
      <c r="J12" s="7">
        <v>9123</v>
      </c>
      <c r="K12" s="7">
        <v>0</v>
      </c>
      <c r="L12" s="7">
        <v>100350</v>
      </c>
      <c r="M12" s="3" t="s">
        <v>576</v>
      </c>
      <c r="N12" s="3" t="s">
        <v>535</v>
      </c>
      <c r="O12" s="3" t="s">
        <v>536</v>
      </c>
      <c r="P12" s="3" t="s">
        <v>537</v>
      </c>
    </row>
    <row r="13" spans="1:16" x14ac:dyDescent="0.2">
      <c r="A13" s="11" t="str">
        <f t="shared" si="0"/>
        <v>795-21-00587_97350</v>
      </c>
      <c r="B13" s="3" t="s">
        <v>577</v>
      </c>
      <c r="C13" s="6" t="s">
        <v>530</v>
      </c>
      <c r="D13" s="3" t="s">
        <v>503</v>
      </c>
      <c r="E13" s="11" t="str">
        <f>IF(ISNA(MATCH(D13,마담거래내역!N:N,0)), "공식몰","마담")</f>
        <v>마담</v>
      </c>
      <c r="F13" s="6" t="s">
        <v>572</v>
      </c>
      <c r="G13" s="3" t="s">
        <v>549</v>
      </c>
      <c r="H13" s="3" t="s">
        <v>573</v>
      </c>
      <c r="I13" s="7">
        <v>88500</v>
      </c>
      <c r="J13" s="7">
        <v>8850</v>
      </c>
      <c r="K13" s="7">
        <v>0</v>
      </c>
      <c r="L13" s="7">
        <v>97350</v>
      </c>
      <c r="M13" s="3" t="s">
        <v>578</v>
      </c>
      <c r="N13" s="3" t="s">
        <v>535</v>
      </c>
      <c r="O13" s="3" t="s">
        <v>536</v>
      </c>
      <c r="P13" s="3" t="s">
        <v>537</v>
      </c>
    </row>
    <row r="14" spans="1:16" x14ac:dyDescent="0.2">
      <c r="A14" s="11" t="str">
        <f t="shared" si="0"/>
        <v>795-21-00587_213870</v>
      </c>
      <c r="B14" s="3" t="s">
        <v>579</v>
      </c>
      <c r="C14" s="6" t="s">
        <v>530</v>
      </c>
      <c r="D14" s="3" t="s">
        <v>503</v>
      </c>
      <c r="E14" s="11" t="str">
        <f>IF(ISNA(MATCH(D14,마담거래내역!N:N,0)), "공식몰","마담")</f>
        <v>마담</v>
      </c>
      <c r="F14" s="6" t="s">
        <v>572</v>
      </c>
      <c r="G14" s="3" t="s">
        <v>549</v>
      </c>
      <c r="H14" s="3" t="s">
        <v>573</v>
      </c>
      <c r="I14" s="7">
        <v>194427</v>
      </c>
      <c r="J14" s="7">
        <v>19443</v>
      </c>
      <c r="K14" s="7">
        <v>0</v>
      </c>
      <c r="L14" s="7">
        <v>213870</v>
      </c>
      <c r="M14" s="3" t="s">
        <v>580</v>
      </c>
      <c r="N14" s="3" t="s">
        <v>535</v>
      </c>
      <c r="O14" s="3" t="s">
        <v>536</v>
      </c>
      <c r="P14" s="3" t="s">
        <v>537</v>
      </c>
    </row>
    <row r="15" spans="1:16" x14ac:dyDescent="0.2">
      <c r="A15" s="11" t="str">
        <f t="shared" si="0"/>
        <v>339-20-00454_109000</v>
      </c>
      <c r="B15" s="3" t="s">
        <v>581</v>
      </c>
      <c r="C15" s="6" t="s">
        <v>530</v>
      </c>
      <c r="D15" s="3" t="s">
        <v>505</v>
      </c>
      <c r="E15" s="11" t="str">
        <f>IF(ISNA(MATCH(D15,마담거래내역!N:N,0)), "공식몰","마담")</f>
        <v>마담</v>
      </c>
      <c r="F15" s="6" t="s">
        <v>582</v>
      </c>
      <c r="G15" s="3" t="s">
        <v>549</v>
      </c>
      <c r="H15" s="3" t="s">
        <v>583</v>
      </c>
      <c r="I15" s="7">
        <v>99091</v>
      </c>
      <c r="J15" s="7">
        <v>9909</v>
      </c>
      <c r="K15" s="7">
        <v>0</v>
      </c>
      <c r="L15" s="7">
        <v>109000</v>
      </c>
      <c r="M15" s="3" t="s">
        <v>584</v>
      </c>
      <c r="N15" s="3" t="s">
        <v>535</v>
      </c>
      <c r="O15" s="3" t="s">
        <v>536</v>
      </c>
      <c r="P15" s="3" t="s">
        <v>537</v>
      </c>
    </row>
    <row r="16" spans="1:16" x14ac:dyDescent="0.2">
      <c r="A16" s="11" t="str">
        <f t="shared" si="0"/>
        <v>339-20-00454_109000</v>
      </c>
      <c r="B16" s="3" t="s">
        <v>585</v>
      </c>
      <c r="C16" s="6" t="s">
        <v>530</v>
      </c>
      <c r="D16" s="3" t="s">
        <v>505</v>
      </c>
      <c r="E16" s="11" t="str">
        <f>IF(ISNA(MATCH(D16,마담거래내역!N:N,0)), "공식몰","마담")</f>
        <v>마담</v>
      </c>
      <c r="F16" s="6" t="s">
        <v>582</v>
      </c>
      <c r="G16" s="3" t="s">
        <v>549</v>
      </c>
      <c r="H16" s="3" t="s">
        <v>583</v>
      </c>
      <c r="I16" s="7">
        <v>99091</v>
      </c>
      <c r="J16" s="7">
        <v>9909</v>
      </c>
      <c r="K16" s="7">
        <v>0</v>
      </c>
      <c r="L16" s="7">
        <v>109000</v>
      </c>
      <c r="M16" s="3" t="s">
        <v>586</v>
      </c>
      <c r="N16" s="3" t="s">
        <v>535</v>
      </c>
      <c r="O16" s="3" t="s">
        <v>536</v>
      </c>
      <c r="P16" s="3" t="s">
        <v>537</v>
      </c>
    </row>
    <row r="17" spans="1:16" x14ac:dyDescent="0.2">
      <c r="A17" s="11" t="str">
        <f t="shared" si="0"/>
        <v>339-20-00454_89000</v>
      </c>
      <c r="B17" s="3" t="s">
        <v>587</v>
      </c>
      <c r="C17" s="6" t="s">
        <v>530</v>
      </c>
      <c r="D17" s="3" t="s">
        <v>505</v>
      </c>
      <c r="E17" s="11" t="str">
        <f>IF(ISNA(MATCH(D17,마담거래내역!N:N,0)), "공식몰","마담")</f>
        <v>마담</v>
      </c>
      <c r="F17" s="6" t="s">
        <v>582</v>
      </c>
      <c r="G17" s="3" t="s">
        <v>549</v>
      </c>
      <c r="H17" s="3" t="s">
        <v>583</v>
      </c>
      <c r="I17" s="7">
        <v>80909</v>
      </c>
      <c r="J17" s="7">
        <v>8091</v>
      </c>
      <c r="K17" s="7">
        <v>0</v>
      </c>
      <c r="L17" s="7">
        <v>89000</v>
      </c>
      <c r="M17" s="3" t="s">
        <v>588</v>
      </c>
      <c r="N17" s="3" t="s">
        <v>535</v>
      </c>
      <c r="O17" s="3" t="s">
        <v>536</v>
      </c>
      <c r="P17" s="3" t="s">
        <v>537</v>
      </c>
    </row>
    <row r="18" spans="1:16" x14ac:dyDescent="0.2">
      <c r="A18" s="11" t="str">
        <f t="shared" si="0"/>
        <v>339-20-00454_99800</v>
      </c>
      <c r="B18" s="3" t="s">
        <v>587</v>
      </c>
      <c r="C18" s="6" t="s">
        <v>530</v>
      </c>
      <c r="D18" s="3" t="s">
        <v>505</v>
      </c>
      <c r="E18" s="11" t="str">
        <f>IF(ISNA(MATCH(D18,마담거래내역!N:N,0)), "공식몰","마담")</f>
        <v>마담</v>
      </c>
      <c r="F18" s="6" t="s">
        <v>582</v>
      </c>
      <c r="G18" s="3" t="s">
        <v>549</v>
      </c>
      <c r="H18" s="3" t="s">
        <v>583</v>
      </c>
      <c r="I18" s="7">
        <v>90727</v>
      </c>
      <c r="J18" s="7">
        <v>9073</v>
      </c>
      <c r="K18" s="7">
        <v>0</v>
      </c>
      <c r="L18" s="7">
        <v>99800</v>
      </c>
      <c r="M18" s="3" t="s">
        <v>589</v>
      </c>
      <c r="N18" s="3" t="s">
        <v>535</v>
      </c>
      <c r="O18" s="3" t="s">
        <v>536</v>
      </c>
      <c r="P18" s="3" t="s">
        <v>537</v>
      </c>
    </row>
    <row r="19" spans="1:16" x14ac:dyDescent="0.2">
      <c r="A19" s="11" t="str">
        <f t="shared" si="0"/>
        <v>339-20-00454_109000</v>
      </c>
      <c r="B19" s="3" t="s">
        <v>590</v>
      </c>
      <c r="C19" s="6" t="s">
        <v>530</v>
      </c>
      <c r="D19" s="3" t="s">
        <v>505</v>
      </c>
      <c r="E19" s="11" t="str">
        <f>IF(ISNA(MATCH(D19,마담거래내역!N:N,0)), "공식몰","마담")</f>
        <v>마담</v>
      </c>
      <c r="F19" s="6" t="s">
        <v>582</v>
      </c>
      <c r="G19" s="3" t="s">
        <v>549</v>
      </c>
      <c r="H19" s="3" t="s">
        <v>583</v>
      </c>
      <c r="I19" s="7">
        <v>99091</v>
      </c>
      <c r="J19" s="7">
        <v>9909</v>
      </c>
      <c r="K19" s="7">
        <v>0</v>
      </c>
      <c r="L19" s="7">
        <v>109000</v>
      </c>
      <c r="M19" s="3" t="s">
        <v>591</v>
      </c>
      <c r="N19" s="3" t="s">
        <v>535</v>
      </c>
      <c r="O19" s="3" t="s">
        <v>536</v>
      </c>
      <c r="P19" s="3" t="s">
        <v>537</v>
      </c>
    </row>
    <row r="20" spans="1:16" x14ac:dyDescent="0.2">
      <c r="A20" s="11" t="str">
        <f t="shared" si="0"/>
        <v>339-20-00454_78000</v>
      </c>
      <c r="B20" s="3" t="s">
        <v>590</v>
      </c>
      <c r="C20" s="6" t="s">
        <v>530</v>
      </c>
      <c r="D20" s="3" t="s">
        <v>505</v>
      </c>
      <c r="E20" s="11" t="str">
        <f>IF(ISNA(MATCH(D20,마담거래내역!N:N,0)), "공식몰","마담")</f>
        <v>마담</v>
      </c>
      <c r="F20" s="6" t="s">
        <v>582</v>
      </c>
      <c r="G20" s="3" t="s">
        <v>549</v>
      </c>
      <c r="H20" s="3" t="s">
        <v>583</v>
      </c>
      <c r="I20" s="7">
        <v>70909</v>
      </c>
      <c r="J20" s="7">
        <v>7091</v>
      </c>
      <c r="K20" s="7">
        <v>0</v>
      </c>
      <c r="L20" s="7">
        <v>78000</v>
      </c>
      <c r="M20" s="3" t="s">
        <v>592</v>
      </c>
      <c r="N20" s="3" t="s">
        <v>535</v>
      </c>
      <c r="O20" s="3" t="s">
        <v>536</v>
      </c>
      <c r="P20" s="3" t="s">
        <v>537</v>
      </c>
    </row>
    <row r="21" spans="1:16" x14ac:dyDescent="0.2">
      <c r="A21" s="11" t="str">
        <f t="shared" si="0"/>
        <v>339-20-00454_94000</v>
      </c>
      <c r="B21" s="3" t="s">
        <v>590</v>
      </c>
      <c r="C21" s="6" t="s">
        <v>530</v>
      </c>
      <c r="D21" s="3" t="s">
        <v>505</v>
      </c>
      <c r="E21" s="11" t="str">
        <f>IF(ISNA(MATCH(D21,마담거래내역!N:N,0)), "공식몰","마담")</f>
        <v>마담</v>
      </c>
      <c r="F21" s="6" t="s">
        <v>582</v>
      </c>
      <c r="G21" s="3" t="s">
        <v>549</v>
      </c>
      <c r="H21" s="3" t="s">
        <v>583</v>
      </c>
      <c r="I21" s="7">
        <v>85455</v>
      </c>
      <c r="J21" s="7">
        <v>8545</v>
      </c>
      <c r="K21" s="7">
        <v>0</v>
      </c>
      <c r="L21" s="7">
        <v>94000</v>
      </c>
      <c r="M21" s="3" t="s">
        <v>593</v>
      </c>
      <c r="N21" s="3" t="s">
        <v>535</v>
      </c>
      <c r="O21" s="3" t="s">
        <v>536</v>
      </c>
      <c r="P21" s="3" t="s">
        <v>537</v>
      </c>
    </row>
    <row r="22" spans="1:16" x14ac:dyDescent="0.2">
      <c r="A22" s="11" t="str">
        <f t="shared" si="0"/>
        <v>339-20-00454_398000</v>
      </c>
      <c r="B22" s="3" t="s">
        <v>590</v>
      </c>
      <c r="C22" s="6" t="s">
        <v>530</v>
      </c>
      <c r="D22" s="3" t="s">
        <v>505</v>
      </c>
      <c r="E22" s="11" t="str">
        <f>IF(ISNA(MATCH(D22,마담거래내역!N:N,0)), "공식몰","마담")</f>
        <v>마담</v>
      </c>
      <c r="F22" s="6" t="s">
        <v>582</v>
      </c>
      <c r="G22" s="3" t="s">
        <v>549</v>
      </c>
      <c r="H22" s="3" t="s">
        <v>583</v>
      </c>
      <c r="I22" s="7">
        <v>361818</v>
      </c>
      <c r="J22" s="7">
        <v>36182</v>
      </c>
      <c r="K22" s="7">
        <v>0</v>
      </c>
      <c r="L22" s="7">
        <v>398000</v>
      </c>
      <c r="M22" s="3" t="s">
        <v>594</v>
      </c>
      <c r="N22" s="3" t="s">
        <v>535</v>
      </c>
      <c r="O22" s="3" t="s">
        <v>536</v>
      </c>
      <c r="P22" s="3" t="s">
        <v>537</v>
      </c>
    </row>
    <row r="23" spans="1:16" x14ac:dyDescent="0.2">
      <c r="A23" s="11" t="str">
        <f t="shared" si="0"/>
        <v>339-20-00454_63390</v>
      </c>
      <c r="B23" s="3" t="s">
        <v>595</v>
      </c>
      <c r="C23" s="6" t="s">
        <v>530</v>
      </c>
      <c r="D23" s="3" t="s">
        <v>505</v>
      </c>
      <c r="E23" s="11" t="str">
        <f>IF(ISNA(MATCH(D23,마담거래내역!N:N,0)), "공식몰","마담")</f>
        <v>마담</v>
      </c>
      <c r="F23" s="6" t="s">
        <v>582</v>
      </c>
      <c r="G23" s="3" t="s">
        <v>549</v>
      </c>
      <c r="H23" s="3" t="s">
        <v>583</v>
      </c>
      <c r="I23" s="7">
        <v>57627</v>
      </c>
      <c r="J23" s="7">
        <v>5763</v>
      </c>
      <c r="K23" s="7">
        <v>0</v>
      </c>
      <c r="L23" s="7">
        <v>63390</v>
      </c>
      <c r="M23" s="3" t="s">
        <v>596</v>
      </c>
      <c r="N23" s="3" t="s">
        <v>535</v>
      </c>
      <c r="O23" s="3" t="s">
        <v>536</v>
      </c>
      <c r="P23" s="3" t="s">
        <v>537</v>
      </c>
    </row>
    <row r="24" spans="1:16" x14ac:dyDescent="0.2">
      <c r="A24" s="11" t="str">
        <f t="shared" si="0"/>
        <v>339-20-00454_139000</v>
      </c>
      <c r="B24" s="3" t="s">
        <v>597</v>
      </c>
      <c r="C24" s="6" t="s">
        <v>530</v>
      </c>
      <c r="D24" s="3" t="s">
        <v>505</v>
      </c>
      <c r="E24" s="11" t="str">
        <f>IF(ISNA(MATCH(D24,마담거래내역!N:N,0)), "공식몰","마담")</f>
        <v>마담</v>
      </c>
      <c r="F24" s="6" t="s">
        <v>582</v>
      </c>
      <c r="G24" s="3" t="s">
        <v>549</v>
      </c>
      <c r="H24" s="3" t="s">
        <v>583</v>
      </c>
      <c r="I24" s="7">
        <v>126364</v>
      </c>
      <c r="J24" s="7">
        <v>12636</v>
      </c>
      <c r="K24" s="7">
        <v>0</v>
      </c>
      <c r="L24" s="7">
        <v>139000</v>
      </c>
      <c r="M24" s="3" t="s">
        <v>598</v>
      </c>
      <c r="N24" s="3" t="s">
        <v>535</v>
      </c>
      <c r="O24" s="3" t="s">
        <v>536</v>
      </c>
      <c r="P24" s="3" t="s">
        <v>537</v>
      </c>
    </row>
    <row r="25" spans="1:16" x14ac:dyDescent="0.2">
      <c r="A25" s="11" t="str">
        <f t="shared" si="0"/>
        <v>339-20-00454_109000</v>
      </c>
      <c r="B25" s="3" t="s">
        <v>597</v>
      </c>
      <c r="C25" s="6" t="s">
        <v>530</v>
      </c>
      <c r="D25" s="3" t="s">
        <v>505</v>
      </c>
      <c r="E25" s="11" t="str">
        <f>IF(ISNA(MATCH(D25,마담거래내역!N:N,0)), "공식몰","마담")</f>
        <v>마담</v>
      </c>
      <c r="F25" s="6" t="s">
        <v>582</v>
      </c>
      <c r="G25" s="3" t="s">
        <v>549</v>
      </c>
      <c r="H25" s="3" t="s">
        <v>583</v>
      </c>
      <c r="I25" s="7">
        <v>99091</v>
      </c>
      <c r="J25" s="7">
        <v>9909</v>
      </c>
      <c r="K25" s="7">
        <v>0</v>
      </c>
      <c r="L25" s="7">
        <v>109000</v>
      </c>
      <c r="M25" s="3" t="s">
        <v>599</v>
      </c>
      <c r="N25" s="3" t="s">
        <v>535</v>
      </c>
      <c r="O25" s="3" t="s">
        <v>536</v>
      </c>
      <c r="P25" s="3" t="s">
        <v>537</v>
      </c>
    </row>
    <row r="26" spans="1:16" x14ac:dyDescent="0.2">
      <c r="A26" s="11" t="str">
        <f t="shared" si="0"/>
        <v>120-81-26337_153000</v>
      </c>
      <c r="B26" s="3" t="s">
        <v>983</v>
      </c>
      <c r="C26" s="6" t="s">
        <v>530</v>
      </c>
      <c r="D26" s="3" t="s">
        <v>762</v>
      </c>
      <c r="E26" s="11" t="str">
        <f>IF(ISNA(MATCH(D26,마담거래내역!N:N,0)), "공식몰","마담")</f>
        <v>공식몰</v>
      </c>
      <c r="F26" s="6" t="s">
        <v>763</v>
      </c>
      <c r="G26" s="3" t="s">
        <v>764</v>
      </c>
      <c r="H26" s="3" t="s">
        <v>533</v>
      </c>
      <c r="I26" s="7">
        <v>139091</v>
      </c>
      <c r="J26" s="7">
        <v>13909</v>
      </c>
      <c r="K26" s="7">
        <v>0</v>
      </c>
      <c r="L26" s="7">
        <v>153000</v>
      </c>
      <c r="M26" s="3" t="s">
        <v>984</v>
      </c>
      <c r="N26" s="3" t="s">
        <v>535</v>
      </c>
      <c r="O26" s="3" t="s">
        <v>536</v>
      </c>
      <c r="P26" s="3" t="s">
        <v>537</v>
      </c>
    </row>
    <row r="27" spans="1:16" x14ac:dyDescent="0.2">
      <c r="A27" s="11" t="str">
        <f t="shared" si="0"/>
        <v>120-81-26337_419400</v>
      </c>
      <c r="B27" s="3" t="s">
        <v>1005</v>
      </c>
      <c r="C27" s="6" t="s">
        <v>530</v>
      </c>
      <c r="D27" s="3" t="s">
        <v>762</v>
      </c>
      <c r="E27" s="11" t="str">
        <f>IF(ISNA(MATCH(D27,마담거래내역!N:N,0)), "공식몰","마담")</f>
        <v>공식몰</v>
      </c>
      <c r="F27" s="6" t="s">
        <v>763</v>
      </c>
      <c r="G27" s="3" t="s">
        <v>764</v>
      </c>
      <c r="H27" s="3" t="s">
        <v>533</v>
      </c>
      <c r="I27" s="7">
        <v>381273</v>
      </c>
      <c r="J27" s="7">
        <v>38127</v>
      </c>
      <c r="K27" s="7">
        <v>0</v>
      </c>
      <c r="L27" s="7">
        <v>419400</v>
      </c>
      <c r="M27" s="3" t="s">
        <v>1006</v>
      </c>
      <c r="N27" s="3" t="s">
        <v>535</v>
      </c>
      <c r="O27" s="3" t="s">
        <v>536</v>
      </c>
      <c r="P27" s="3" t="s">
        <v>537</v>
      </c>
    </row>
    <row r="28" spans="1:16" x14ac:dyDescent="0.2">
      <c r="A28" s="11" t="str">
        <f t="shared" si="0"/>
        <v>120-81-26337_173460</v>
      </c>
      <c r="B28" s="3" t="s">
        <v>1024</v>
      </c>
      <c r="C28" s="6" t="s">
        <v>530</v>
      </c>
      <c r="D28" s="3" t="s">
        <v>762</v>
      </c>
      <c r="E28" s="11" t="str">
        <f>IF(ISNA(MATCH(D28,마담거래내역!N:N,0)), "공식몰","마담")</f>
        <v>공식몰</v>
      </c>
      <c r="F28" s="6" t="s">
        <v>763</v>
      </c>
      <c r="G28" s="3" t="s">
        <v>764</v>
      </c>
      <c r="H28" s="3" t="s">
        <v>533</v>
      </c>
      <c r="I28" s="7">
        <v>157691</v>
      </c>
      <c r="J28" s="7">
        <v>15769</v>
      </c>
      <c r="K28" s="7">
        <v>0</v>
      </c>
      <c r="L28" s="7">
        <v>173460</v>
      </c>
      <c r="M28" s="3" t="s">
        <v>1025</v>
      </c>
      <c r="N28" s="3" t="s">
        <v>535</v>
      </c>
      <c r="O28" s="3" t="s">
        <v>536</v>
      </c>
      <c r="P28" s="3" t="s">
        <v>537</v>
      </c>
    </row>
    <row r="29" spans="1:16" x14ac:dyDescent="0.2">
      <c r="A29" s="11" t="str">
        <f t="shared" si="0"/>
        <v>498-53-00203_201000</v>
      </c>
      <c r="B29" s="3" t="s">
        <v>605</v>
      </c>
      <c r="C29" s="6" t="s">
        <v>530</v>
      </c>
      <c r="D29" s="3" t="s">
        <v>515</v>
      </c>
      <c r="E29" s="11" t="str">
        <f>IF(ISNA(MATCH(D29,마담거래내역!N:N,0)), "공식몰","마담")</f>
        <v>마담</v>
      </c>
      <c r="F29" s="6" t="s">
        <v>606</v>
      </c>
      <c r="G29" s="3" t="s">
        <v>607</v>
      </c>
      <c r="H29" s="3" t="s">
        <v>550</v>
      </c>
      <c r="I29" s="7">
        <v>182727</v>
      </c>
      <c r="J29" s="7">
        <v>18273</v>
      </c>
      <c r="K29" s="7">
        <v>0</v>
      </c>
      <c r="L29" s="7">
        <v>201000</v>
      </c>
      <c r="M29" s="3" t="s">
        <v>608</v>
      </c>
      <c r="N29" s="3" t="s">
        <v>535</v>
      </c>
      <c r="O29" s="3" t="s">
        <v>536</v>
      </c>
      <c r="P29" s="3" t="s">
        <v>545</v>
      </c>
    </row>
    <row r="30" spans="1:16" x14ac:dyDescent="0.2">
      <c r="A30" s="11" t="str">
        <f t="shared" si="0"/>
        <v>498-53-00203_201000</v>
      </c>
      <c r="B30" s="3" t="s">
        <v>609</v>
      </c>
      <c r="C30" s="6" t="s">
        <v>530</v>
      </c>
      <c r="D30" s="3" t="s">
        <v>515</v>
      </c>
      <c r="E30" s="11" t="str">
        <f>IF(ISNA(MATCH(D30,마담거래내역!N:N,0)), "공식몰","마담")</f>
        <v>마담</v>
      </c>
      <c r="F30" s="6" t="s">
        <v>606</v>
      </c>
      <c r="G30" s="3" t="s">
        <v>607</v>
      </c>
      <c r="H30" s="3" t="s">
        <v>550</v>
      </c>
      <c r="I30" s="7">
        <v>182727</v>
      </c>
      <c r="J30" s="7">
        <v>18273</v>
      </c>
      <c r="K30" s="7">
        <v>0</v>
      </c>
      <c r="L30" s="7">
        <v>201000</v>
      </c>
      <c r="M30" s="3" t="s">
        <v>610</v>
      </c>
      <c r="N30" s="3" t="s">
        <v>535</v>
      </c>
      <c r="O30" s="3" t="s">
        <v>536</v>
      </c>
      <c r="P30" s="3" t="s">
        <v>545</v>
      </c>
    </row>
    <row r="31" spans="1:16" x14ac:dyDescent="0.2">
      <c r="A31" s="11" t="str">
        <f t="shared" si="0"/>
        <v>498-53-00203_38000</v>
      </c>
      <c r="B31" s="3" t="s">
        <v>611</v>
      </c>
      <c r="C31" s="6" t="s">
        <v>530</v>
      </c>
      <c r="D31" s="3" t="s">
        <v>515</v>
      </c>
      <c r="E31" s="11" t="str">
        <f>IF(ISNA(MATCH(D31,마담거래내역!N:N,0)), "공식몰","마담")</f>
        <v>마담</v>
      </c>
      <c r="F31" s="6" t="s">
        <v>606</v>
      </c>
      <c r="G31" s="3" t="s">
        <v>607</v>
      </c>
      <c r="H31" s="3" t="s">
        <v>550</v>
      </c>
      <c r="I31" s="7">
        <v>34545</v>
      </c>
      <c r="J31" s="7">
        <v>3455</v>
      </c>
      <c r="K31" s="7">
        <v>0</v>
      </c>
      <c r="L31" s="7">
        <v>38000</v>
      </c>
      <c r="M31" s="3" t="s">
        <v>612</v>
      </c>
      <c r="N31" s="3" t="s">
        <v>535</v>
      </c>
      <c r="O31" s="3" t="s">
        <v>536</v>
      </c>
      <c r="P31" s="3" t="s">
        <v>545</v>
      </c>
    </row>
    <row r="32" spans="1:16" x14ac:dyDescent="0.2">
      <c r="A32" s="11" t="str">
        <f t="shared" si="0"/>
        <v>498-53-00203_122000</v>
      </c>
      <c r="B32" s="3" t="s">
        <v>613</v>
      </c>
      <c r="C32" s="6" t="s">
        <v>530</v>
      </c>
      <c r="D32" s="3" t="s">
        <v>515</v>
      </c>
      <c r="E32" s="11" t="str">
        <f>IF(ISNA(MATCH(D32,마담거래내역!N:N,0)), "공식몰","마담")</f>
        <v>마담</v>
      </c>
      <c r="F32" s="6" t="s">
        <v>606</v>
      </c>
      <c r="G32" s="3" t="s">
        <v>607</v>
      </c>
      <c r="H32" s="3" t="s">
        <v>550</v>
      </c>
      <c r="I32" s="7">
        <v>110909</v>
      </c>
      <c r="J32" s="7">
        <v>11091</v>
      </c>
      <c r="K32" s="7">
        <v>0</v>
      </c>
      <c r="L32" s="7">
        <v>122000</v>
      </c>
      <c r="M32" s="3" t="s">
        <v>614</v>
      </c>
      <c r="N32" s="3" t="s">
        <v>535</v>
      </c>
      <c r="O32" s="3" t="s">
        <v>536</v>
      </c>
      <c r="P32" s="3" t="s">
        <v>545</v>
      </c>
    </row>
    <row r="33" spans="1:16" x14ac:dyDescent="0.2">
      <c r="A33" s="11" t="str">
        <f t="shared" si="0"/>
        <v>457-16-00207_134670</v>
      </c>
      <c r="B33" s="3" t="s">
        <v>615</v>
      </c>
      <c r="C33" s="6" t="s">
        <v>530</v>
      </c>
      <c r="D33" s="3" t="s">
        <v>499</v>
      </c>
      <c r="E33" s="11" t="str">
        <f>IF(ISNA(MATCH(D33,마담거래내역!N:N,0)), "공식몰","마담")</f>
        <v>마담</v>
      </c>
      <c r="F33" s="6" t="s">
        <v>498</v>
      </c>
      <c r="G33" s="3" t="s">
        <v>616</v>
      </c>
      <c r="H33" s="3" t="s">
        <v>617</v>
      </c>
      <c r="I33" s="7">
        <v>122427</v>
      </c>
      <c r="J33" s="7">
        <v>12243</v>
      </c>
      <c r="K33" s="7">
        <v>0</v>
      </c>
      <c r="L33" s="7">
        <v>134670</v>
      </c>
      <c r="M33" s="3" t="s">
        <v>618</v>
      </c>
      <c r="N33" s="3" t="s">
        <v>535</v>
      </c>
      <c r="O33" s="3" t="s">
        <v>536</v>
      </c>
      <c r="P33" s="3" t="s">
        <v>537</v>
      </c>
    </row>
    <row r="34" spans="1:16" x14ac:dyDescent="0.2">
      <c r="A34" s="11" t="str">
        <f t="shared" si="0"/>
        <v>457-16-00207_233670</v>
      </c>
      <c r="B34" s="3" t="s">
        <v>619</v>
      </c>
      <c r="C34" s="6" t="s">
        <v>530</v>
      </c>
      <c r="D34" s="3" t="s">
        <v>499</v>
      </c>
      <c r="E34" s="11" t="str">
        <f>IF(ISNA(MATCH(D34,마담거래내역!N:N,0)), "공식몰","마담")</f>
        <v>마담</v>
      </c>
      <c r="F34" s="6" t="s">
        <v>498</v>
      </c>
      <c r="G34" s="3" t="s">
        <v>616</v>
      </c>
      <c r="H34" s="3" t="s">
        <v>617</v>
      </c>
      <c r="I34" s="7">
        <v>212427</v>
      </c>
      <c r="J34" s="7">
        <v>21243</v>
      </c>
      <c r="K34" s="7">
        <v>0</v>
      </c>
      <c r="L34" s="7">
        <v>233670</v>
      </c>
      <c r="M34" s="3" t="s">
        <v>620</v>
      </c>
      <c r="N34" s="3" t="s">
        <v>535</v>
      </c>
      <c r="O34" s="3" t="s">
        <v>536</v>
      </c>
      <c r="P34" s="3" t="s">
        <v>537</v>
      </c>
    </row>
    <row r="35" spans="1:16" x14ac:dyDescent="0.2">
      <c r="A35" s="11" t="str">
        <f t="shared" si="0"/>
        <v>457-16-00207_266340</v>
      </c>
      <c r="B35" s="3" t="s">
        <v>621</v>
      </c>
      <c r="C35" s="6" t="s">
        <v>530</v>
      </c>
      <c r="D35" s="3" t="s">
        <v>499</v>
      </c>
      <c r="E35" s="11" t="str">
        <f>IF(ISNA(MATCH(D35,마담거래내역!N:N,0)), "공식몰","마담")</f>
        <v>마담</v>
      </c>
      <c r="F35" s="6" t="s">
        <v>498</v>
      </c>
      <c r="G35" s="3" t="s">
        <v>616</v>
      </c>
      <c r="H35" s="3" t="s">
        <v>617</v>
      </c>
      <c r="I35" s="7">
        <v>242127</v>
      </c>
      <c r="J35" s="7">
        <v>24213</v>
      </c>
      <c r="K35" s="7">
        <v>0</v>
      </c>
      <c r="L35" s="7">
        <v>266340</v>
      </c>
      <c r="M35" s="3" t="s">
        <v>622</v>
      </c>
      <c r="N35" s="3" t="s">
        <v>535</v>
      </c>
      <c r="O35" s="3" t="s">
        <v>536</v>
      </c>
      <c r="P35" s="3" t="s">
        <v>537</v>
      </c>
    </row>
    <row r="36" spans="1:16" x14ac:dyDescent="0.2">
      <c r="A36" s="11" t="str">
        <f t="shared" si="0"/>
        <v>457-16-00207_100350</v>
      </c>
      <c r="B36" s="3" t="s">
        <v>621</v>
      </c>
      <c r="C36" s="6" t="s">
        <v>530</v>
      </c>
      <c r="D36" s="3" t="s">
        <v>499</v>
      </c>
      <c r="E36" s="11" t="str">
        <f>IF(ISNA(MATCH(D36,마담거래내역!N:N,0)), "공식몰","마담")</f>
        <v>마담</v>
      </c>
      <c r="F36" s="6" t="s">
        <v>498</v>
      </c>
      <c r="G36" s="3" t="s">
        <v>616</v>
      </c>
      <c r="H36" s="3" t="s">
        <v>617</v>
      </c>
      <c r="I36" s="7">
        <v>91227</v>
      </c>
      <c r="J36" s="7">
        <v>9123</v>
      </c>
      <c r="K36" s="7">
        <v>0</v>
      </c>
      <c r="L36" s="7">
        <v>100350</v>
      </c>
      <c r="M36" s="3" t="s">
        <v>623</v>
      </c>
      <c r="N36" s="3" t="s">
        <v>535</v>
      </c>
      <c r="O36" s="3" t="s">
        <v>536</v>
      </c>
      <c r="P36" s="3" t="s">
        <v>537</v>
      </c>
    </row>
    <row r="37" spans="1:16" x14ac:dyDescent="0.2">
      <c r="A37" s="11" t="str">
        <f t="shared" si="0"/>
        <v>457-16-00207_100350</v>
      </c>
      <c r="B37" s="3" t="s">
        <v>624</v>
      </c>
      <c r="C37" s="6" t="s">
        <v>530</v>
      </c>
      <c r="D37" s="3" t="s">
        <v>499</v>
      </c>
      <c r="E37" s="11" t="str">
        <f>IF(ISNA(MATCH(D37,마담거래내역!N:N,0)), "공식몰","마담")</f>
        <v>마담</v>
      </c>
      <c r="F37" s="6" t="s">
        <v>498</v>
      </c>
      <c r="G37" s="3" t="s">
        <v>616</v>
      </c>
      <c r="H37" s="3" t="s">
        <v>617</v>
      </c>
      <c r="I37" s="7">
        <v>91227</v>
      </c>
      <c r="J37" s="7">
        <v>9123</v>
      </c>
      <c r="K37" s="7">
        <v>0</v>
      </c>
      <c r="L37" s="7">
        <v>100350</v>
      </c>
      <c r="M37" s="3" t="s">
        <v>625</v>
      </c>
      <c r="N37" s="3" t="s">
        <v>535</v>
      </c>
      <c r="O37" s="3" t="s">
        <v>536</v>
      </c>
      <c r="P37" s="3" t="s">
        <v>537</v>
      </c>
    </row>
    <row r="38" spans="1:16" x14ac:dyDescent="0.2">
      <c r="A38" s="11" t="str">
        <f t="shared" si="0"/>
        <v>457-16-00207_326700</v>
      </c>
      <c r="B38" s="3" t="s">
        <v>626</v>
      </c>
      <c r="C38" s="6" t="s">
        <v>530</v>
      </c>
      <c r="D38" s="3" t="s">
        <v>499</v>
      </c>
      <c r="E38" s="11" t="str">
        <f>IF(ISNA(MATCH(D38,마담거래내역!N:N,0)), "공식몰","마담")</f>
        <v>마담</v>
      </c>
      <c r="F38" s="6" t="s">
        <v>498</v>
      </c>
      <c r="G38" s="3" t="s">
        <v>616</v>
      </c>
      <c r="H38" s="3" t="s">
        <v>617</v>
      </c>
      <c r="I38" s="7">
        <v>297000</v>
      </c>
      <c r="J38" s="7">
        <v>29700</v>
      </c>
      <c r="K38" s="7">
        <v>0</v>
      </c>
      <c r="L38" s="7">
        <v>326700</v>
      </c>
      <c r="M38" s="3" t="s">
        <v>627</v>
      </c>
      <c r="N38" s="3" t="s">
        <v>535</v>
      </c>
      <c r="O38" s="3" t="s">
        <v>536</v>
      </c>
      <c r="P38" s="3" t="s">
        <v>537</v>
      </c>
    </row>
    <row r="39" spans="1:16" x14ac:dyDescent="0.2">
      <c r="A39" s="11" t="str">
        <f t="shared" si="0"/>
        <v>457-16-00207_329700</v>
      </c>
      <c r="B39" s="3" t="s">
        <v>626</v>
      </c>
      <c r="C39" s="6" t="s">
        <v>530</v>
      </c>
      <c r="D39" s="3" t="s">
        <v>499</v>
      </c>
      <c r="E39" s="11" t="str">
        <f>IF(ISNA(MATCH(D39,마담거래내역!N:N,0)), "공식몰","마담")</f>
        <v>마담</v>
      </c>
      <c r="F39" s="6" t="s">
        <v>498</v>
      </c>
      <c r="G39" s="3" t="s">
        <v>616</v>
      </c>
      <c r="H39" s="3" t="s">
        <v>617</v>
      </c>
      <c r="I39" s="7">
        <v>299727</v>
      </c>
      <c r="J39" s="7">
        <v>29973</v>
      </c>
      <c r="K39" s="7">
        <v>0</v>
      </c>
      <c r="L39" s="7">
        <v>329700</v>
      </c>
      <c r="M39" s="3" t="s">
        <v>628</v>
      </c>
      <c r="N39" s="3" t="s">
        <v>535</v>
      </c>
      <c r="O39" s="3" t="s">
        <v>536</v>
      </c>
      <c r="P39" s="3" t="s">
        <v>537</v>
      </c>
    </row>
    <row r="40" spans="1:16" x14ac:dyDescent="0.2">
      <c r="A40" s="11" t="str">
        <f t="shared" si="0"/>
        <v>457-16-00207_199350</v>
      </c>
      <c r="B40" s="3" t="s">
        <v>629</v>
      </c>
      <c r="C40" s="6" t="s">
        <v>530</v>
      </c>
      <c r="D40" s="3" t="s">
        <v>499</v>
      </c>
      <c r="E40" s="11" t="str">
        <f>IF(ISNA(MATCH(D40,마담거래내역!N:N,0)), "공식몰","마담")</f>
        <v>마담</v>
      </c>
      <c r="F40" s="6" t="s">
        <v>498</v>
      </c>
      <c r="G40" s="3" t="s">
        <v>616</v>
      </c>
      <c r="H40" s="3" t="s">
        <v>617</v>
      </c>
      <c r="I40" s="7">
        <v>181227</v>
      </c>
      <c r="J40" s="7">
        <v>18123</v>
      </c>
      <c r="K40" s="7">
        <v>0</v>
      </c>
      <c r="L40" s="7">
        <v>199350</v>
      </c>
      <c r="M40" s="3" t="s">
        <v>630</v>
      </c>
      <c r="N40" s="3" t="s">
        <v>535</v>
      </c>
      <c r="O40" s="3" t="s">
        <v>536</v>
      </c>
      <c r="P40" s="3" t="s">
        <v>537</v>
      </c>
    </row>
    <row r="41" spans="1:16" x14ac:dyDescent="0.2">
      <c r="A41" s="11" t="str">
        <f t="shared" si="0"/>
        <v>457-16-00207_196350</v>
      </c>
      <c r="B41" s="3" t="s">
        <v>631</v>
      </c>
      <c r="C41" s="6" t="s">
        <v>530</v>
      </c>
      <c r="D41" s="3" t="s">
        <v>499</v>
      </c>
      <c r="E41" s="11" t="str">
        <f>IF(ISNA(MATCH(D41,마담거래내역!N:N,0)), "공식몰","마담")</f>
        <v>마담</v>
      </c>
      <c r="F41" s="6" t="s">
        <v>498</v>
      </c>
      <c r="G41" s="3" t="s">
        <v>616</v>
      </c>
      <c r="H41" s="3" t="s">
        <v>617</v>
      </c>
      <c r="I41" s="7">
        <v>178500</v>
      </c>
      <c r="J41" s="7">
        <v>17850</v>
      </c>
      <c r="K41" s="7">
        <v>0</v>
      </c>
      <c r="L41" s="7">
        <v>196350</v>
      </c>
      <c r="M41" s="3" t="s">
        <v>632</v>
      </c>
      <c r="N41" s="3" t="s">
        <v>535</v>
      </c>
      <c r="O41" s="3" t="s">
        <v>536</v>
      </c>
      <c r="P41" s="3" t="s">
        <v>537</v>
      </c>
    </row>
    <row r="42" spans="1:16" x14ac:dyDescent="0.2">
      <c r="A42" s="11" t="str">
        <f t="shared" si="0"/>
        <v>457-16-00207_198800</v>
      </c>
      <c r="B42" s="3" t="s">
        <v>633</v>
      </c>
      <c r="C42" s="6" t="s">
        <v>530</v>
      </c>
      <c r="D42" s="3" t="s">
        <v>499</v>
      </c>
      <c r="E42" s="11" t="str">
        <f>IF(ISNA(MATCH(D42,마담거래내역!N:N,0)), "공식몰","마담")</f>
        <v>마담</v>
      </c>
      <c r="F42" s="6" t="s">
        <v>498</v>
      </c>
      <c r="G42" s="3" t="s">
        <v>616</v>
      </c>
      <c r="H42" s="3" t="s">
        <v>617</v>
      </c>
      <c r="I42" s="7">
        <v>180727</v>
      </c>
      <c r="J42" s="7">
        <v>18073</v>
      </c>
      <c r="K42" s="7">
        <v>0</v>
      </c>
      <c r="L42" s="7">
        <v>198800</v>
      </c>
      <c r="M42" s="3" t="s">
        <v>634</v>
      </c>
      <c r="N42" s="3" t="s">
        <v>535</v>
      </c>
      <c r="O42" s="3" t="s">
        <v>536</v>
      </c>
      <c r="P42" s="3" t="s">
        <v>537</v>
      </c>
    </row>
    <row r="43" spans="1:16" x14ac:dyDescent="0.2">
      <c r="A43" s="11" t="str">
        <f t="shared" si="0"/>
        <v>457-16-00207_100350</v>
      </c>
      <c r="B43" s="3" t="s">
        <v>635</v>
      </c>
      <c r="C43" s="6" t="s">
        <v>530</v>
      </c>
      <c r="D43" s="3" t="s">
        <v>499</v>
      </c>
      <c r="E43" s="11" t="str">
        <f>IF(ISNA(MATCH(D43,마담거래내역!N:N,0)), "공식몰","마담")</f>
        <v>마담</v>
      </c>
      <c r="F43" s="6" t="s">
        <v>498</v>
      </c>
      <c r="G43" s="3" t="s">
        <v>616</v>
      </c>
      <c r="H43" s="3" t="s">
        <v>617</v>
      </c>
      <c r="I43" s="7">
        <v>91227</v>
      </c>
      <c r="J43" s="7">
        <v>9123</v>
      </c>
      <c r="K43" s="7">
        <v>0</v>
      </c>
      <c r="L43" s="7">
        <v>100350</v>
      </c>
      <c r="M43" s="3" t="s">
        <v>636</v>
      </c>
      <c r="N43" s="3" t="s">
        <v>535</v>
      </c>
      <c r="O43" s="3" t="s">
        <v>536</v>
      </c>
      <c r="P43" s="3" t="s">
        <v>537</v>
      </c>
    </row>
    <row r="44" spans="1:16" x14ac:dyDescent="0.2">
      <c r="A44" s="11" t="str">
        <f t="shared" si="0"/>
        <v>457-16-00207_233670</v>
      </c>
      <c r="B44" s="3" t="s">
        <v>637</v>
      </c>
      <c r="C44" s="6" t="s">
        <v>530</v>
      </c>
      <c r="D44" s="3" t="s">
        <v>499</v>
      </c>
      <c r="E44" s="11" t="str">
        <f>IF(ISNA(MATCH(D44,마담거래내역!N:N,0)), "공식몰","마담")</f>
        <v>마담</v>
      </c>
      <c r="F44" s="6" t="s">
        <v>498</v>
      </c>
      <c r="G44" s="3" t="s">
        <v>616</v>
      </c>
      <c r="H44" s="3" t="s">
        <v>617</v>
      </c>
      <c r="I44" s="7">
        <v>212427</v>
      </c>
      <c r="J44" s="7">
        <v>21243</v>
      </c>
      <c r="K44" s="7">
        <v>0</v>
      </c>
      <c r="L44" s="7">
        <v>233670</v>
      </c>
      <c r="M44" s="3" t="s">
        <v>638</v>
      </c>
      <c r="N44" s="3" t="s">
        <v>535</v>
      </c>
      <c r="O44" s="3" t="s">
        <v>536</v>
      </c>
      <c r="P44" s="3" t="s">
        <v>537</v>
      </c>
    </row>
    <row r="45" spans="1:16" x14ac:dyDescent="0.2">
      <c r="A45" s="11" t="str">
        <f t="shared" si="0"/>
        <v>457-16-00207_123780</v>
      </c>
      <c r="B45" s="3" t="s">
        <v>639</v>
      </c>
      <c r="C45" s="6" t="s">
        <v>530</v>
      </c>
      <c r="D45" s="3" t="s">
        <v>499</v>
      </c>
      <c r="E45" s="11" t="str">
        <f>IF(ISNA(MATCH(D45,마담거래내역!N:N,0)), "공식몰","마담")</f>
        <v>마담</v>
      </c>
      <c r="F45" s="6" t="s">
        <v>498</v>
      </c>
      <c r="G45" s="3" t="s">
        <v>616</v>
      </c>
      <c r="H45" s="3" t="s">
        <v>617</v>
      </c>
      <c r="I45" s="7">
        <v>112527</v>
      </c>
      <c r="J45" s="7">
        <v>11253</v>
      </c>
      <c r="K45" s="7">
        <v>0</v>
      </c>
      <c r="L45" s="7">
        <v>123780</v>
      </c>
      <c r="M45" s="3" t="s">
        <v>640</v>
      </c>
      <c r="N45" s="3" t="s">
        <v>535</v>
      </c>
      <c r="O45" s="3" t="s">
        <v>536</v>
      </c>
      <c r="P45" s="3" t="s">
        <v>537</v>
      </c>
    </row>
    <row r="46" spans="1:16" x14ac:dyDescent="0.2">
      <c r="A46" s="11" t="str">
        <f t="shared" si="0"/>
        <v>457-16-00207_120780</v>
      </c>
      <c r="B46" s="3" t="s">
        <v>641</v>
      </c>
      <c r="C46" s="6" t="s">
        <v>530</v>
      </c>
      <c r="D46" s="3" t="s">
        <v>499</v>
      </c>
      <c r="E46" s="11" t="str">
        <f>IF(ISNA(MATCH(D46,마담거래내역!N:N,0)), "공식몰","마담")</f>
        <v>마담</v>
      </c>
      <c r="F46" s="6" t="s">
        <v>498</v>
      </c>
      <c r="G46" s="3" t="s">
        <v>616</v>
      </c>
      <c r="H46" s="3" t="s">
        <v>617</v>
      </c>
      <c r="I46" s="7">
        <v>109800</v>
      </c>
      <c r="J46" s="7">
        <v>10980</v>
      </c>
      <c r="K46" s="7">
        <v>0</v>
      </c>
      <c r="L46" s="7">
        <v>120780</v>
      </c>
      <c r="M46" s="3" t="s">
        <v>642</v>
      </c>
      <c r="N46" s="3" t="s">
        <v>535</v>
      </c>
      <c r="O46" s="3" t="s">
        <v>536</v>
      </c>
      <c r="P46" s="3" t="s">
        <v>537</v>
      </c>
    </row>
    <row r="47" spans="1:16" x14ac:dyDescent="0.2">
      <c r="A47" s="11" t="str">
        <f t="shared" si="0"/>
        <v>457-16-00207_120780</v>
      </c>
      <c r="B47" s="3" t="s">
        <v>643</v>
      </c>
      <c r="C47" s="6" t="s">
        <v>530</v>
      </c>
      <c r="D47" s="3" t="s">
        <v>499</v>
      </c>
      <c r="E47" s="11" t="str">
        <f>IF(ISNA(MATCH(D47,마담거래내역!N:N,0)), "공식몰","마담")</f>
        <v>마담</v>
      </c>
      <c r="F47" s="6" t="s">
        <v>498</v>
      </c>
      <c r="G47" s="3" t="s">
        <v>616</v>
      </c>
      <c r="H47" s="3" t="s">
        <v>617</v>
      </c>
      <c r="I47" s="7">
        <v>109800</v>
      </c>
      <c r="J47" s="7">
        <v>10980</v>
      </c>
      <c r="K47" s="7">
        <v>0</v>
      </c>
      <c r="L47" s="7">
        <v>120780</v>
      </c>
      <c r="M47" s="3" t="s">
        <v>644</v>
      </c>
      <c r="N47" s="3" t="s">
        <v>535</v>
      </c>
      <c r="O47" s="3" t="s">
        <v>536</v>
      </c>
      <c r="P47" s="3" t="s">
        <v>537</v>
      </c>
    </row>
    <row r="48" spans="1:16" x14ac:dyDescent="0.2">
      <c r="A48" s="11" t="str">
        <f t="shared" si="0"/>
        <v>457-16-00207_232350</v>
      </c>
      <c r="B48" s="3" t="s">
        <v>645</v>
      </c>
      <c r="C48" s="6" t="s">
        <v>530</v>
      </c>
      <c r="D48" s="3" t="s">
        <v>499</v>
      </c>
      <c r="E48" s="11" t="str">
        <f>IF(ISNA(MATCH(D48,마담거래내역!N:N,0)), "공식몰","마담")</f>
        <v>마담</v>
      </c>
      <c r="F48" s="6" t="s">
        <v>498</v>
      </c>
      <c r="G48" s="3" t="s">
        <v>616</v>
      </c>
      <c r="H48" s="3" t="s">
        <v>617</v>
      </c>
      <c r="I48" s="7">
        <v>211227</v>
      </c>
      <c r="J48" s="7">
        <v>21123</v>
      </c>
      <c r="K48" s="7">
        <v>0</v>
      </c>
      <c r="L48" s="7">
        <v>232350</v>
      </c>
      <c r="M48" s="3" t="s">
        <v>646</v>
      </c>
      <c r="N48" s="3" t="s">
        <v>535</v>
      </c>
      <c r="O48" s="3" t="s">
        <v>536</v>
      </c>
      <c r="P48" s="3" t="s">
        <v>537</v>
      </c>
    </row>
    <row r="49" spans="1:16" x14ac:dyDescent="0.2">
      <c r="A49" s="11" t="str">
        <f t="shared" si="0"/>
        <v>457-16-00207_150150</v>
      </c>
      <c r="B49" s="3" t="s">
        <v>647</v>
      </c>
      <c r="C49" s="6" t="s">
        <v>530</v>
      </c>
      <c r="D49" s="3" t="s">
        <v>499</v>
      </c>
      <c r="E49" s="11" t="str">
        <f>IF(ISNA(MATCH(D49,마담거래내역!N:N,0)), "공식몰","마담")</f>
        <v>마담</v>
      </c>
      <c r="F49" s="6" t="s">
        <v>498</v>
      </c>
      <c r="G49" s="3" t="s">
        <v>616</v>
      </c>
      <c r="H49" s="3" t="s">
        <v>617</v>
      </c>
      <c r="I49" s="7">
        <v>136500</v>
      </c>
      <c r="J49" s="7">
        <v>13650</v>
      </c>
      <c r="K49" s="7">
        <v>0</v>
      </c>
      <c r="L49" s="7">
        <v>150150</v>
      </c>
      <c r="M49" s="3" t="s">
        <v>648</v>
      </c>
      <c r="N49" s="3" t="s">
        <v>535</v>
      </c>
      <c r="O49" s="3" t="s">
        <v>536</v>
      </c>
      <c r="P49" s="3" t="s">
        <v>537</v>
      </c>
    </row>
    <row r="50" spans="1:16" x14ac:dyDescent="0.2">
      <c r="A50" s="11" t="str">
        <f t="shared" si="0"/>
        <v>457-16-00207_93750</v>
      </c>
      <c r="B50" s="3" t="s">
        <v>647</v>
      </c>
      <c r="C50" s="6" t="s">
        <v>530</v>
      </c>
      <c r="D50" s="3" t="s">
        <v>499</v>
      </c>
      <c r="E50" s="11" t="str">
        <f>IF(ISNA(MATCH(D50,마담거래내역!N:N,0)), "공식몰","마담")</f>
        <v>마담</v>
      </c>
      <c r="F50" s="6" t="s">
        <v>498</v>
      </c>
      <c r="G50" s="3" t="s">
        <v>616</v>
      </c>
      <c r="H50" s="3" t="s">
        <v>617</v>
      </c>
      <c r="I50" s="7">
        <v>85227</v>
      </c>
      <c r="J50" s="7">
        <v>8523</v>
      </c>
      <c r="K50" s="7">
        <v>0</v>
      </c>
      <c r="L50" s="7">
        <v>93750</v>
      </c>
      <c r="M50" s="3" t="s">
        <v>649</v>
      </c>
      <c r="N50" s="3" t="s">
        <v>535</v>
      </c>
      <c r="O50" s="3" t="s">
        <v>536</v>
      </c>
      <c r="P50" s="3" t="s">
        <v>537</v>
      </c>
    </row>
    <row r="51" spans="1:16" x14ac:dyDescent="0.2">
      <c r="A51" s="11" t="str">
        <f t="shared" si="0"/>
        <v>457-16-00207_200670</v>
      </c>
      <c r="B51" s="3" t="s">
        <v>647</v>
      </c>
      <c r="C51" s="6" t="s">
        <v>530</v>
      </c>
      <c r="D51" s="3" t="s">
        <v>499</v>
      </c>
      <c r="E51" s="11" t="str">
        <f>IF(ISNA(MATCH(D51,마담거래내역!N:N,0)), "공식몰","마담")</f>
        <v>마담</v>
      </c>
      <c r="F51" s="6" t="s">
        <v>498</v>
      </c>
      <c r="G51" s="3" t="s">
        <v>616</v>
      </c>
      <c r="H51" s="3" t="s">
        <v>617</v>
      </c>
      <c r="I51" s="7">
        <v>182427</v>
      </c>
      <c r="J51" s="7">
        <v>18243</v>
      </c>
      <c r="K51" s="7">
        <v>0</v>
      </c>
      <c r="L51" s="7">
        <v>200670</v>
      </c>
      <c r="M51" s="3" t="s">
        <v>650</v>
      </c>
      <c r="N51" s="3" t="s">
        <v>535</v>
      </c>
      <c r="O51" s="3" t="s">
        <v>536</v>
      </c>
      <c r="P51" s="3" t="s">
        <v>537</v>
      </c>
    </row>
    <row r="52" spans="1:16" x14ac:dyDescent="0.2">
      <c r="A52" s="11" t="str">
        <f t="shared" si="0"/>
        <v>457-16-00207_93750</v>
      </c>
      <c r="B52" s="3" t="s">
        <v>651</v>
      </c>
      <c r="C52" s="6" t="s">
        <v>530</v>
      </c>
      <c r="D52" s="3" t="s">
        <v>499</v>
      </c>
      <c r="E52" s="11" t="str">
        <f>IF(ISNA(MATCH(D52,마담거래내역!N:N,0)), "공식몰","마담")</f>
        <v>마담</v>
      </c>
      <c r="F52" s="6" t="s">
        <v>498</v>
      </c>
      <c r="G52" s="3" t="s">
        <v>616</v>
      </c>
      <c r="H52" s="3" t="s">
        <v>617</v>
      </c>
      <c r="I52" s="7">
        <v>85227</v>
      </c>
      <c r="J52" s="7">
        <v>8523</v>
      </c>
      <c r="K52" s="7">
        <v>0</v>
      </c>
      <c r="L52" s="7">
        <v>93750</v>
      </c>
      <c r="M52" s="3" t="s">
        <v>652</v>
      </c>
      <c r="N52" s="3" t="s">
        <v>535</v>
      </c>
      <c r="O52" s="3" t="s">
        <v>536</v>
      </c>
      <c r="P52" s="3" t="s">
        <v>537</v>
      </c>
    </row>
    <row r="53" spans="1:16" x14ac:dyDescent="0.2">
      <c r="A53" s="11" t="str">
        <f t="shared" si="0"/>
        <v>457-16-00207_73950</v>
      </c>
      <c r="B53" s="3" t="s">
        <v>651</v>
      </c>
      <c r="C53" s="6" t="s">
        <v>530</v>
      </c>
      <c r="D53" s="3" t="s">
        <v>499</v>
      </c>
      <c r="E53" s="11" t="str">
        <f>IF(ISNA(MATCH(D53,마담거래내역!N:N,0)), "공식몰","마담")</f>
        <v>마담</v>
      </c>
      <c r="F53" s="6" t="s">
        <v>498</v>
      </c>
      <c r="G53" s="3" t="s">
        <v>616</v>
      </c>
      <c r="H53" s="3" t="s">
        <v>617</v>
      </c>
      <c r="I53" s="7">
        <v>67227</v>
      </c>
      <c r="J53" s="7">
        <v>6723</v>
      </c>
      <c r="K53" s="7">
        <v>0</v>
      </c>
      <c r="L53" s="7">
        <v>73950</v>
      </c>
      <c r="M53" s="3" t="s">
        <v>653</v>
      </c>
      <c r="N53" s="3" t="s">
        <v>535</v>
      </c>
      <c r="O53" s="3" t="s">
        <v>536</v>
      </c>
      <c r="P53" s="3" t="s">
        <v>537</v>
      </c>
    </row>
    <row r="54" spans="1:16" x14ac:dyDescent="0.2">
      <c r="A54" s="11" t="str">
        <f t="shared" si="0"/>
        <v>457-16-00207_156750</v>
      </c>
      <c r="B54" s="3" t="s">
        <v>654</v>
      </c>
      <c r="C54" s="6" t="s">
        <v>530</v>
      </c>
      <c r="D54" s="3" t="s">
        <v>499</v>
      </c>
      <c r="E54" s="11" t="str">
        <f>IF(ISNA(MATCH(D54,마담거래내역!N:N,0)), "공식몰","마담")</f>
        <v>마담</v>
      </c>
      <c r="F54" s="6" t="s">
        <v>498</v>
      </c>
      <c r="G54" s="3" t="s">
        <v>616</v>
      </c>
      <c r="H54" s="3" t="s">
        <v>617</v>
      </c>
      <c r="I54" s="7">
        <v>142500</v>
      </c>
      <c r="J54" s="7">
        <v>14250</v>
      </c>
      <c r="K54" s="7">
        <v>0</v>
      </c>
      <c r="L54" s="7">
        <v>156750</v>
      </c>
      <c r="M54" s="3" t="s">
        <v>655</v>
      </c>
      <c r="N54" s="3" t="s">
        <v>535</v>
      </c>
      <c r="O54" s="3" t="s">
        <v>536</v>
      </c>
      <c r="P54" s="3" t="s">
        <v>537</v>
      </c>
    </row>
    <row r="55" spans="1:16" x14ac:dyDescent="0.2">
      <c r="A55" s="11" t="str">
        <f t="shared" si="0"/>
        <v>457-16-00207_90750</v>
      </c>
      <c r="B55" s="3" t="s">
        <v>656</v>
      </c>
      <c r="C55" s="6" t="s">
        <v>530</v>
      </c>
      <c r="D55" s="3" t="s">
        <v>499</v>
      </c>
      <c r="E55" s="11" t="str">
        <f>IF(ISNA(MATCH(D55,마담거래내역!N:N,0)), "공식몰","마담")</f>
        <v>마담</v>
      </c>
      <c r="F55" s="6" t="s">
        <v>498</v>
      </c>
      <c r="G55" s="3" t="s">
        <v>616</v>
      </c>
      <c r="H55" s="3" t="s">
        <v>617</v>
      </c>
      <c r="I55" s="7">
        <v>82500</v>
      </c>
      <c r="J55" s="7">
        <v>8250</v>
      </c>
      <c r="K55" s="7">
        <v>0</v>
      </c>
      <c r="L55" s="7">
        <v>90750</v>
      </c>
      <c r="M55" s="3" t="s">
        <v>657</v>
      </c>
      <c r="N55" s="3" t="s">
        <v>535</v>
      </c>
      <c r="O55" s="3" t="s">
        <v>536</v>
      </c>
      <c r="P55" s="3" t="s">
        <v>537</v>
      </c>
    </row>
    <row r="56" spans="1:16" x14ac:dyDescent="0.2">
      <c r="A56" s="11" t="str">
        <f t="shared" si="0"/>
        <v>457-16-00207_100350</v>
      </c>
      <c r="B56" s="3" t="s">
        <v>658</v>
      </c>
      <c r="C56" s="6" t="s">
        <v>530</v>
      </c>
      <c r="D56" s="3" t="s">
        <v>499</v>
      </c>
      <c r="E56" s="11" t="str">
        <f>IF(ISNA(MATCH(D56,마담거래내역!N:N,0)), "공식몰","마담")</f>
        <v>마담</v>
      </c>
      <c r="F56" s="6" t="s">
        <v>498</v>
      </c>
      <c r="G56" s="3" t="s">
        <v>616</v>
      </c>
      <c r="H56" s="3" t="s">
        <v>617</v>
      </c>
      <c r="I56" s="7">
        <v>91227</v>
      </c>
      <c r="J56" s="7">
        <v>9123</v>
      </c>
      <c r="K56" s="7">
        <v>0</v>
      </c>
      <c r="L56" s="7">
        <v>100350</v>
      </c>
      <c r="M56" s="3" t="s">
        <v>659</v>
      </c>
      <c r="N56" s="3" t="s">
        <v>535</v>
      </c>
      <c r="O56" s="3" t="s">
        <v>536</v>
      </c>
      <c r="P56" s="3" t="s">
        <v>537</v>
      </c>
    </row>
    <row r="57" spans="1:16" x14ac:dyDescent="0.2">
      <c r="A57" s="11" t="str">
        <f t="shared" si="0"/>
        <v>457-16-00207_154800</v>
      </c>
      <c r="B57" s="3" t="s">
        <v>658</v>
      </c>
      <c r="C57" s="6" t="s">
        <v>530</v>
      </c>
      <c r="D57" s="3" t="s">
        <v>499</v>
      </c>
      <c r="E57" s="11" t="str">
        <f>IF(ISNA(MATCH(D57,마담거래내역!N:N,0)), "공식몰","마담")</f>
        <v>마담</v>
      </c>
      <c r="F57" s="6" t="s">
        <v>498</v>
      </c>
      <c r="G57" s="3" t="s">
        <v>616</v>
      </c>
      <c r="H57" s="3" t="s">
        <v>617</v>
      </c>
      <c r="I57" s="7">
        <v>140727</v>
      </c>
      <c r="J57" s="7">
        <v>14073</v>
      </c>
      <c r="K57" s="7">
        <v>0</v>
      </c>
      <c r="L57" s="7">
        <v>154800</v>
      </c>
      <c r="M57" s="3" t="s">
        <v>660</v>
      </c>
      <c r="N57" s="3" t="s">
        <v>535</v>
      </c>
      <c r="O57" s="3" t="s">
        <v>536</v>
      </c>
      <c r="P57" s="3" t="s">
        <v>537</v>
      </c>
    </row>
    <row r="58" spans="1:16" x14ac:dyDescent="0.2">
      <c r="A58" s="11" t="str">
        <f t="shared" si="0"/>
        <v>457-16-00207_93750</v>
      </c>
      <c r="B58" s="3" t="s">
        <v>661</v>
      </c>
      <c r="C58" s="6" t="s">
        <v>530</v>
      </c>
      <c r="D58" s="3" t="s">
        <v>499</v>
      </c>
      <c r="E58" s="11" t="str">
        <f>IF(ISNA(MATCH(D58,마담거래내역!N:N,0)), "공식몰","마담")</f>
        <v>마담</v>
      </c>
      <c r="F58" s="6" t="s">
        <v>498</v>
      </c>
      <c r="G58" s="3" t="s">
        <v>616</v>
      </c>
      <c r="H58" s="3" t="s">
        <v>617</v>
      </c>
      <c r="I58" s="7">
        <v>85227</v>
      </c>
      <c r="J58" s="7">
        <v>8523</v>
      </c>
      <c r="K58" s="7">
        <v>0</v>
      </c>
      <c r="L58" s="7">
        <v>93750</v>
      </c>
      <c r="M58" s="3" t="s">
        <v>662</v>
      </c>
      <c r="N58" s="3" t="s">
        <v>535</v>
      </c>
      <c r="O58" s="3" t="s">
        <v>536</v>
      </c>
      <c r="P58" s="3" t="s">
        <v>537</v>
      </c>
    </row>
    <row r="59" spans="1:16" x14ac:dyDescent="0.2">
      <c r="A59" s="11" t="str">
        <f t="shared" si="0"/>
        <v>457-16-00207_130350</v>
      </c>
      <c r="B59" s="3" t="s">
        <v>663</v>
      </c>
      <c r="C59" s="6" t="s">
        <v>530</v>
      </c>
      <c r="D59" s="3" t="s">
        <v>499</v>
      </c>
      <c r="E59" s="11" t="str">
        <f>IF(ISNA(MATCH(D59,마담거래내역!N:N,0)), "공식몰","마담")</f>
        <v>마담</v>
      </c>
      <c r="F59" s="6" t="s">
        <v>498</v>
      </c>
      <c r="G59" s="3" t="s">
        <v>616</v>
      </c>
      <c r="H59" s="3" t="s">
        <v>617</v>
      </c>
      <c r="I59" s="7">
        <v>118500</v>
      </c>
      <c r="J59" s="7">
        <v>11850</v>
      </c>
      <c r="K59" s="7">
        <v>0</v>
      </c>
      <c r="L59" s="7">
        <v>130350</v>
      </c>
      <c r="M59" s="3" t="s">
        <v>664</v>
      </c>
      <c r="N59" s="3" t="s">
        <v>535</v>
      </c>
      <c r="O59" s="3" t="s">
        <v>536</v>
      </c>
      <c r="P59" s="3" t="s">
        <v>537</v>
      </c>
    </row>
    <row r="60" spans="1:16" x14ac:dyDescent="0.2">
      <c r="A60" s="11" t="str">
        <f t="shared" si="0"/>
        <v>693-18-00184_230670</v>
      </c>
      <c r="B60" s="3" t="s">
        <v>665</v>
      </c>
      <c r="C60" s="6" t="s">
        <v>530</v>
      </c>
      <c r="D60" s="3" t="s">
        <v>514</v>
      </c>
      <c r="E60" s="11" t="str">
        <f>IF(ISNA(MATCH(D60,마담거래내역!N:N,0)), "공식몰","마담")</f>
        <v>마담</v>
      </c>
      <c r="F60" s="6" t="s">
        <v>666</v>
      </c>
      <c r="G60" s="3" t="s">
        <v>667</v>
      </c>
      <c r="H60" s="3" t="s">
        <v>573</v>
      </c>
      <c r="I60" s="7">
        <v>209700</v>
      </c>
      <c r="J60" s="7">
        <v>20970</v>
      </c>
      <c r="K60" s="7">
        <v>0</v>
      </c>
      <c r="L60" s="7">
        <v>230670</v>
      </c>
      <c r="M60" s="3" t="s">
        <v>668</v>
      </c>
      <c r="N60" s="3" t="s">
        <v>535</v>
      </c>
      <c r="O60" s="3" t="s">
        <v>536</v>
      </c>
      <c r="P60" s="3" t="s">
        <v>537</v>
      </c>
    </row>
    <row r="61" spans="1:16" x14ac:dyDescent="0.2">
      <c r="A61" s="11" t="str">
        <f t="shared" si="0"/>
        <v>693-18-00184_232350</v>
      </c>
      <c r="B61" s="3" t="s">
        <v>665</v>
      </c>
      <c r="C61" s="6" t="s">
        <v>530</v>
      </c>
      <c r="D61" s="3" t="s">
        <v>514</v>
      </c>
      <c r="E61" s="11" t="str">
        <f>IF(ISNA(MATCH(D61,마담거래내역!N:N,0)), "공식몰","마담")</f>
        <v>마담</v>
      </c>
      <c r="F61" s="6" t="s">
        <v>666</v>
      </c>
      <c r="G61" s="3" t="s">
        <v>667</v>
      </c>
      <c r="H61" s="3" t="s">
        <v>573</v>
      </c>
      <c r="I61" s="7">
        <v>211227</v>
      </c>
      <c r="J61" s="7">
        <v>21123</v>
      </c>
      <c r="K61" s="7">
        <v>0</v>
      </c>
      <c r="L61" s="7">
        <v>232350</v>
      </c>
      <c r="M61" s="3" t="s">
        <v>669</v>
      </c>
      <c r="N61" s="3" t="s">
        <v>535</v>
      </c>
      <c r="O61" s="3" t="s">
        <v>536</v>
      </c>
      <c r="P61" s="3" t="s">
        <v>537</v>
      </c>
    </row>
    <row r="62" spans="1:16" x14ac:dyDescent="0.2">
      <c r="A62" s="11" t="str">
        <f t="shared" si="0"/>
        <v>120-81-26337_177000</v>
      </c>
      <c r="B62" s="3" t="s">
        <v>1026</v>
      </c>
      <c r="C62" s="6" t="s">
        <v>530</v>
      </c>
      <c r="D62" s="3" t="s">
        <v>762</v>
      </c>
      <c r="E62" s="11" t="str">
        <f>IF(ISNA(MATCH(D62,마담거래내역!N:N,0)), "공식몰","마담")</f>
        <v>공식몰</v>
      </c>
      <c r="F62" s="6" t="s">
        <v>763</v>
      </c>
      <c r="G62" s="3" t="s">
        <v>764</v>
      </c>
      <c r="H62" s="3" t="s">
        <v>533</v>
      </c>
      <c r="I62" s="7">
        <v>160909</v>
      </c>
      <c r="J62" s="7">
        <v>16091</v>
      </c>
      <c r="K62" s="7">
        <v>0</v>
      </c>
      <c r="L62" s="7">
        <v>177000</v>
      </c>
      <c r="M62" s="3" t="s">
        <v>1027</v>
      </c>
      <c r="N62" s="3" t="s">
        <v>535</v>
      </c>
      <c r="O62" s="3" t="s">
        <v>536</v>
      </c>
      <c r="P62" s="3" t="s">
        <v>537</v>
      </c>
    </row>
    <row r="63" spans="1:16" x14ac:dyDescent="0.2">
      <c r="A63" s="11" t="str">
        <f t="shared" si="0"/>
        <v>120-81-26337_357000</v>
      </c>
      <c r="B63" s="3" t="s">
        <v>1028</v>
      </c>
      <c r="C63" s="6" t="s">
        <v>530</v>
      </c>
      <c r="D63" s="3" t="s">
        <v>762</v>
      </c>
      <c r="E63" s="11" t="str">
        <f>IF(ISNA(MATCH(D63,마담거래내역!N:N,0)), "공식몰","마담")</f>
        <v>공식몰</v>
      </c>
      <c r="F63" s="6" t="s">
        <v>763</v>
      </c>
      <c r="G63" s="3" t="s">
        <v>764</v>
      </c>
      <c r="H63" s="3" t="s">
        <v>533</v>
      </c>
      <c r="I63" s="7">
        <v>324545</v>
      </c>
      <c r="J63" s="7">
        <v>32455</v>
      </c>
      <c r="K63" s="7">
        <v>0</v>
      </c>
      <c r="L63" s="7">
        <v>357000</v>
      </c>
      <c r="M63" s="3" t="s">
        <v>1029</v>
      </c>
      <c r="N63" s="3" t="s">
        <v>535</v>
      </c>
      <c r="O63" s="3" t="s">
        <v>536</v>
      </c>
      <c r="P63" s="3" t="s">
        <v>537</v>
      </c>
    </row>
    <row r="64" spans="1:16" x14ac:dyDescent="0.2">
      <c r="A64" s="11" t="str">
        <f t="shared" si="0"/>
        <v>653-20-00248_296670</v>
      </c>
      <c r="B64" s="3" t="s">
        <v>674</v>
      </c>
      <c r="C64" s="6" t="s">
        <v>530</v>
      </c>
      <c r="D64" s="3" t="s">
        <v>513</v>
      </c>
      <c r="E64" s="11" t="str">
        <f>IF(ISNA(MATCH(D64,마담거래내역!N:N,0)), "공식몰","마담")</f>
        <v>마담</v>
      </c>
      <c r="F64" s="6" t="s">
        <v>675</v>
      </c>
      <c r="G64" s="3" t="s">
        <v>616</v>
      </c>
      <c r="H64" s="3" t="s">
        <v>617</v>
      </c>
      <c r="I64" s="7">
        <v>269700</v>
      </c>
      <c r="J64" s="7">
        <v>26970</v>
      </c>
      <c r="K64" s="7">
        <v>0</v>
      </c>
      <c r="L64" s="7">
        <v>296670</v>
      </c>
      <c r="M64" s="3" t="s">
        <v>676</v>
      </c>
      <c r="N64" s="3" t="s">
        <v>535</v>
      </c>
      <c r="O64" s="3" t="s">
        <v>536</v>
      </c>
      <c r="P64" s="3" t="s">
        <v>537</v>
      </c>
    </row>
    <row r="65" spans="1:16" x14ac:dyDescent="0.2">
      <c r="A65" s="11" t="str">
        <f t="shared" si="0"/>
        <v>653-20-00248_299670</v>
      </c>
      <c r="B65" s="3" t="s">
        <v>677</v>
      </c>
      <c r="C65" s="6" t="s">
        <v>530</v>
      </c>
      <c r="D65" s="3" t="s">
        <v>513</v>
      </c>
      <c r="E65" s="11" t="str">
        <f>IF(ISNA(MATCH(D65,마담거래내역!N:N,0)), "공식몰","마담")</f>
        <v>마담</v>
      </c>
      <c r="F65" s="6" t="s">
        <v>675</v>
      </c>
      <c r="G65" s="3" t="s">
        <v>616</v>
      </c>
      <c r="H65" s="3" t="s">
        <v>617</v>
      </c>
      <c r="I65" s="7">
        <v>272427</v>
      </c>
      <c r="J65" s="7">
        <v>27243</v>
      </c>
      <c r="K65" s="7">
        <v>0</v>
      </c>
      <c r="L65" s="7">
        <v>299670</v>
      </c>
      <c r="M65" s="3" t="s">
        <v>678</v>
      </c>
      <c r="N65" s="3" t="s">
        <v>535</v>
      </c>
      <c r="O65" s="3" t="s">
        <v>536</v>
      </c>
      <c r="P65" s="3" t="s">
        <v>537</v>
      </c>
    </row>
    <row r="66" spans="1:16" x14ac:dyDescent="0.2">
      <c r="A66" s="11" t="str">
        <f t="shared" ref="A66:A129" si="1">D66&amp;"_"&amp;L66</f>
        <v>367-07-00159_163600</v>
      </c>
      <c r="B66" s="3" t="s">
        <v>679</v>
      </c>
      <c r="C66" s="6" t="s">
        <v>530</v>
      </c>
      <c r="D66" s="3" t="s">
        <v>500</v>
      </c>
      <c r="E66" s="11" t="str">
        <f>IF(ISNA(MATCH(D66,마담거래내역!N:N,0)), "공식몰","마담")</f>
        <v>마담</v>
      </c>
      <c r="F66" s="6" t="s">
        <v>680</v>
      </c>
      <c r="G66" s="3" t="s">
        <v>616</v>
      </c>
      <c r="H66" s="3" t="s">
        <v>550</v>
      </c>
      <c r="I66" s="7">
        <v>148727</v>
      </c>
      <c r="J66" s="7">
        <v>14873</v>
      </c>
      <c r="K66" s="7">
        <v>0</v>
      </c>
      <c r="L66" s="7">
        <v>163600</v>
      </c>
      <c r="M66" s="3" t="s">
        <v>681</v>
      </c>
      <c r="N66" s="3" t="s">
        <v>535</v>
      </c>
      <c r="O66" s="3" t="s">
        <v>536</v>
      </c>
      <c r="P66" s="3" t="s">
        <v>537</v>
      </c>
    </row>
    <row r="67" spans="1:16" x14ac:dyDescent="0.2">
      <c r="A67" s="11" t="str">
        <f t="shared" si="1"/>
        <v>367-07-00159_295600</v>
      </c>
      <c r="B67" s="3" t="s">
        <v>682</v>
      </c>
      <c r="C67" s="6" t="s">
        <v>530</v>
      </c>
      <c r="D67" s="3" t="s">
        <v>500</v>
      </c>
      <c r="E67" s="11" t="str">
        <f>IF(ISNA(MATCH(D67,마담거래내역!N:N,0)), "공식몰","마담")</f>
        <v>마담</v>
      </c>
      <c r="F67" s="6" t="s">
        <v>680</v>
      </c>
      <c r="G67" s="3" t="s">
        <v>616</v>
      </c>
      <c r="H67" s="3" t="s">
        <v>550</v>
      </c>
      <c r="I67" s="7">
        <v>268727</v>
      </c>
      <c r="J67" s="7">
        <v>26873</v>
      </c>
      <c r="K67" s="7">
        <v>0</v>
      </c>
      <c r="L67" s="7">
        <v>295600</v>
      </c>
      <c r="M67" s="3" t="s">
        <v>683</v>
      </c>
      <c r="N67" s="3" t="s">
        <v>535</v>
      </c>
      <c r="O67" s="3" t="s">
        <v>536</v>
      </c>
      <c r="P67" s="3" t="s">
        <v>537</v>
      </c>
    </row>
    <row r="68" spans="1:16" x14ac:dyDescent="0.2">
      <c r="A68" s="11" t="str">
        <f t="shared" si="1"/>
        <v>367-07-00159_295600</v>
      </c>
      <c r="B68" s="3" t="s">
        <v>684</v>
      </c>
      <c r="C68" s="6" t="s">
        <v>530</v>
      </c>
      <c r="D68" s="3" t="s">
        <v>500</v>
      </c>
      <c r="E68" s="11" t="str">
        <f>IF(ISNA(MATCH(D68,마담거래내역!N:N,0)), "공식몰","마담")</f>
        <v>마담</v>
      </c>
      <c r="F68" s="6" t="s">
        <v>680</v>
      </c>
      <c r="G68" s="3" t="s">
        <v>616</v>
      </c>
      <c r="H68" s="3" t="s">
        <v>550</v>
      </c>
      <c r="I68" s="7">
        <v>268727</v>
      </c>
      <c r="J68" s="7">
        <v>26873</v>
      </c>
      <c r="K68" s="7">
        <v>0</v>
      </c>
      <c r="L68" s="7">
        <v>295600</v>
      </c>
      <c r="M68" s="3" t="s">
        <v>685</v>
      </c>
      <c r="N68" s="3" t="s">
        <v>535</v>
      </c>
      <c r="O68" s="3" t="s">
        <v>536</v>
      </c>
      <c r="P68" s="3" t="s">
        <v>537</v>
      </c>
    </row>
    <row r="69" spans="1:16" x14ac:dyDescent="0.2">
      <c r="A69" s="11" t="str">
        <f t="shared" si="1"/>
        <v>367-07-00159_159750</v>
      </c>
      <c r="B69" s="3" t="s">
        <v>686</v>
      </c>
      <c r="C69" s="6" t="s">
        <v>530</v>
      </c>
      <c r="D69" s="3" t="s">
        <v>500</v>
      </c>
      <c r="E69" s="11" t="str">
        <f>IF(ISNA(MATCH(D69,마담거래내역!N:N,0)), "공식몰","마담")</f>
        <v>마담</v>
      </c>
      <c r="F69" s="6" t="s">
        <v>680</v>
      </c>
      <c r="G69" s="3" t="s">
        <v>616</v>
      </c>
      <c r="H69" s="3" t="s">
        <v>550</v>
      </c>
      <c r="I69" s="7">
        <v>145227</v>
      </c>
      <c r="J69" s="7">
        <v>14523</v>
      </c>
      <c r="K69" s="7">
        <v>0</v>
      </c>
      <c r="L69" s="7">
        <v>159750</v>
      </c>
      <c r="M69" s="3" t="s">
        <v>687</v>
      </c>
      <c r="N69" s="3" t="s">
        <v>535</v>
      </c>
      <c r="O69" s="3" t="s">
        <v>536</v>
      </c>
      <c r="P69" s="3" t="s">
        <v>537</v>
      </c>
    </row>
    <row r="70" spans="1:16" x14ac:dyDescent="0.2">
      <c r="A70" s="11" t="str">
        <f t="shared" si="1"/>
        <v>367-07-00159_233670</v>
      </c>
      <c r="B70" s="3" t="s">
        <v>686</v>
      </c>
      <c r="C70" s="6" t="s">
        <v>530</v>
      </c>
      <c r="D70" s="3" t="s">
        <v>500</v>
      </c>
      <c r="E70" s="11" t="str">
        <f>IF(ISNA(MATCH(D70,마담거래내역!N:N,0)), "공식몰","마담")</f>
        <v>마담</v>
      </c>
      <c r="F70" s="6" t="s">
        <v>680</v>
      </c>
      <c r="G70" s="3" t="s">
        <v>616</v>
      </c>
      <c r="H70" s="3" t="s">
        <v>550</v>
      </c>
      <c r="I70" s="7">
        <v>212427</v>
      </c>
      <c r="J70" s="7">
        <v>21243</v>
      </c>
      <c r="K70" s="7">
        <v>0</v>
      </c>
      <c r="L70" s="7">
        <v>233670</v>
      </c>
      <c r="M70" s="3" t="s">
        <v>688</v>
      </c>
      <c r="N70" s="3" t="s">
        <v>535</v>
      </c>
      <c r="O70" s="3" t="s">
        <v>536</v>
      </c>
      <c r="P70" s="3" t="s">
        <v>537</v>
      </c>
    </row>
    <row r="71" spans="1:16" x14ac:dyDescent="0.2">
      <c r="A71" s="11" t="str">
        <f t="shared" si="1"/>
        <v>367-07-00159_292600</v>
      </c>
      <c r="B71" s="3" t="s">
        <v>689</v>
      </c>
      <c r="C71" s="6" t="s">
        <v>530</v>
      </c>
      <c r="D71" s="3" t="s">
        <v>500</v>
      </c>
      <c r="E71" s="11" t="str">
        <f>IF(ISNA(MATCH(D71,마담거래내역!N:N,0)), "공식몰","마담")</f>
        <v>마담</v>
      </c>
      <c r="F71" s="6" t="s">
        <v>680</v>
      </c>
      <c r="G71" s="3" t="s">
        <v>616</v>
      </c>
      <c r="H71" s="3" t="s">
        <v>550</v>
      </c>
      <c r="I71" s="7">
        <v>266000</v>
      </c>
      <c r="J71" s="7">
        <v>26600</v>
      </c>
      <c r="K71" s="7">
        <v>0</v>
      </c>
      <c r="L71" s="7">
        <v>292600</v>
      </c>
      <c r="M71" s="3" t="s">
        <v>690</v>
      </c>
      <c r="N71" s="3" t="s">
        <v>535</v>
      </c>
      <c r="O71" s="3" t="s">
        <v>536</v>
      </c>
      <c r="P71" s="3" t="s">
        <v>537</v>
      </c>
    </row>
    <row r="72" spans="1:16" x14ac:dyDescent="0.2">
      <c r="A72" s="11" t="str">
        <f t="shared" si="1"/>
        <v>367-07-00159_330800</v>
      </c>
      <c r="B72" s="3" t="s">
        <v>691</v>
      </c>
      <c r="C72" s="6" t="s">
        <v>530</v>
      </c>
      <c r="D72" s="3" t="s">
        <v>500</v>
      </c>
      <c r="E72" s="11" t="str">
        <f>IF(ISNA(MATCH(D72,마담거래내역!N:N,0)), "공식몰","마담")</f>
        <v>마담</v>
      </c>
      <c r="F72" s="6" t="s">
        <v>680</v>
      </c>
      <c r="G72" s="3" t="s">
        <v>616</v>
      </c>
      <c r="H72" s="3" t="s">
        <v>550</v>
      </c>
      <c r="I72" s="7">
        <v>300727</v>
      </c>
      <c r="J72" s="7">
        <v>30073</v>
      </c>
      <c r="K72" s="7">
        <v>0</v>
      </c>
      <c r="L72" s="7">
        <v>330800</v>
      </c>
      <c r="M72" s="3" t="s">
        <v>692</v>
      </c>
      <c r="N72" s="3" t="s">
        <v>535</v>
      </c>
      <c r="O72" s="3" t="s">
        <v>536</v>
      </c>
      <c r="P72" s="3" t="s">
        <v>537</v>
      </c>
    </row>
    <row r="73" spans="1:16" x14ac:dyDescent="0.2">
      <c r="A73" s="11" t="str">
        <f t="shared" si="1"/>
        <v>120-81-26337_273000</v>
      </c>
      <c r="B73" s="3" t="s">
        <v>1040</v>
      </c>
      <c r="C73" s="6" t="s">
        <v>530</v>
      </c>
      <c r="D73" s="3" t="s">
        <v>762</v>
      </c>
      <c r="E73" s="11" t="str">
        <f>IF(ISNA(MATCH(D73,마담거래내역!N:N,0)), "공식몰","마담")</f>
        <v>공식몰</v>
      </c>
      <c r="F73" s="6" t="s">
        <v>763</v>
      </c>
      <c r="G73" s="3" t="s">
        <v>764</v>
      </c>
      <c r="H73" s="3" t="s">
        <v>533</v>
      </c>
      <c r="I73" s="7">
        <v>248182</v>
      </c>
      <c r="J73" s="7">
        <v>24818</v>
      </c>
      <c r="K73" s="7">
        <v>0</v>
      </c>
      <c r="L73" s="7">
        <v>273000</v>
      </c>
      <c r="M73" s="3" t="s">
        <v>1041</v>
      </c>
      <c r="N73" s="3" t="s">
        <v>535</v>
      </c>
      <c r="O73" s="3" t="s">
        <v>536</v>
      </c>
      <c r="P73" s="3" t="s">
        <v>537</v>
      </c>
    </row>
    <row r="74" spans="1:16" x14ac:dyDescent="0.2">
      <c r="A74" s="11" t="str">
        <f t="shared" si="1"/>
        <v>120-81-26337_118000</v>
      </c>
      <c r="B74" s="3" t="s">
        <v>1068</v>
      </c>
      <c r="C74" s="6" t="s">
        <v>530</v>
      </c>
      <c r="D74" s="3" t="s">
        <v>762</v>
      </c>
      <c r="E74" s="11" t="str">
        <f>IF(ISNA(MATCH(D74,마담거래내역!N:N,0)), "공식몰","마담")</f>
        <v>공식몰</v>
      </c>
      <c r="F74" s="6" t="s">
        <v>763</v>
      </c>
      <c r="G74" s="3" t="s">
        <v>764</v>
      </c>
      <c r="H74" s="3" t="s">
        <v>533</v>
      </c>
      <c r="I74" s="7">
        <v>107273</v>
      </c>
      <c r="J74" s="7">
        <v>10727</v>
      </c>
      <c r="K74" s="7">
        <v>0</v>
      </c>
      <c r="L74" s="7">
        <v>118000</v>
      </c>
      <c r="M74" s="3" t="s">
        <v>1069</v>
      </c>
      <c r="N74" s="3" t="s">
        <v>535</v>
      </c>
      <c r="O74" s="3" t="s">
        <v>544</v>
      </c>
      <c r="P74" s="3" t="s">
        <v>537</v>
      </c>
    </row>
    <row r="75" spans="1:16" x14ac:dyDescent="0.2">
      <c r="A75" s="11" t="str">
        <f t="shared" si="1"/>
        <v>120-81-26337_5000</v>
      </c>
      <c r="B75" s="3" t="s">
        <v>1068</v>
      </c>
      <c r="C75" s="6" t="s">
        <v>530</v>
      </c>
      <c r="D75" s="3" t="s">
        <v>762</v>
      </c>
      <c r="E75" s="11" t="str">
        <f>IF(ISNA(MATCH(D75,마담거래내역!N:N,0)), "공식몰","마담")</f>
        <v>공식몰</v>
      </c>
      <c r="F75" s="6" t="s">
        <v>763</v>
      </c>
      <c r="G75" s="3" t="s">
        <v>764</v>
      </c>
      <c r="H75" s="3" t="s">
        <v>533</v>
      </c>
      <c r="I75" s="7">
        <v>4545</v>
      </c>
      <c r="J75" s="7">
        <v>455</v>
      </c>
      <c r="K75" s="7">
        <v>0</v>
      </c>
      <c r="L75" s="7">
        <v>5000</v>
      </c>
      <c r="M75" s="3" t="s">
        <v>1070</v>
      </c>
      <c r="N75" s="3" t="s">
        <v>535</v>
      </c>
      <c r="O75" s="3" t="s">
        <v>536</v>
      </c>
      <c r="P75" s="3" t="s">
        <v>537</v>
      </c>
    </row>
    <row r="76" spans="1:16" x14ac:dyDescent="0.2">
      <c r="A76" s="11" t="str">
        <f t="shared" si="1"/>
        <v>120-81-26337_417000</v>
      </c>
      <c r="B76" s="3" t="s">
        <v>1090</v>
      </c>
      <c r="C76" s="6" t="s">
        <v>530</v>
      </c>
      <c r="D76" s="3" t="s">
        <v>762</v>
      </c>
      <c r="E76" s="11" t="str">
        <f>IF(ISNA(MATCH(D76,마담거래내역!N:N,0)), "공식몰","마담")</f>
        <v>공식몰</v>
      </c>
      <c r="F76" s="6" t="s">
        <v>763</v>
      </c>
      <c r="G76" s="3" t="s">
        <v>764</v>
      </c>
      <c r="H76" s="3" t="s">
        <v>533</v>
      </c>
      <c r="I76" s="7">
        <v>379091</v>
      </c>
      <c r="J76" s="7">
        <v>37909</v>
      </c>
      <c r="K76" s="7">
        <v>0</v>
      </c>
      <c r="L76" s="7">
        <v>417000</v>
      </c>
      <c r="M76" s="3" t="s">
        <v>1091</v>
      </c>
      <c r="N76" s="3" t="s">
        <v>535</v>
      </c>
      <c r="O76" s="3" t="s">
        <v>544</v>
      </c>
      <c r="P76" s="3" t="s">
        <v>537</v>
      </c>
    </row>
    <row r="77" spans="1:16" x14ac:dyDescent="0.2">
      <c r="A77" s="11" t="str">
        <f t="shared" si="1"/>
        <v>498-53-00203_73000</v>
      </c>
      <c r="B77" s="3" t="s">
        <v>703</v>
      </c>
      <c r="C77" s="6" t="s">
        <v>530</v>
      </c>
      <c r="D77" s="3" t="s">
        <v>515</v>
      </c>
      <c r="E77" s="11" t="str">
        <f>IF(ISNA(MATCH(D77,마담거래내역!N:N,0)), "공식몰","마담")</f>
        <v>마담</v>
      </c>
      <c r="F77" s="6" t="s">
        <v>606</v>
      </c>
      <c r="G77" s="3" t="s">
        <v>607</v>
      </c>
      <c r="H77" s="3" t="s">
        <v>550</v>
      </c>
      <c r="I77" s="7">
        <v>66364</v>
      </c>
      <c r="J77" s="7">
        <v>6636</v>
      </c>
      <c r="K77" s="7">
        <v>0</v>
      </c>
      <c r="L77" s="7">
        <v>73000</v>
      </c>
      <c r="M77" s="3" t="s">
        <v>704</v>
      </c>
      <c r="N77" s="3" t="s">
        <v>535</v>
      </c>
      <c r="O77" s="3" t="s">
        <v>536</v>
      </c>
      <c r="P77" s="3" t="s">
        <v>545</v>
      </c>
    </row>
    <row r="78" spans="1:16" x14ac:dyDescent="0.2">
      <c r="A78" s="11" t="str">
        <f t="shared" si="1"/>
        <v>498-53-00203_58000</v>
      </c>
      <c r="B78" s="3" t="s">
        <v>705</v>
      </c>
      <c r="C78" s="6" t="s">
        <v>530</v>
      </c>
      <c r="D78" s="3" t="s">
        <v>515</v>
      </c>
      <c r="E78" s="11" t="str">
        <f>IF(ISNA(MATCH(D78,마담거래내역!N:N,0)), "공식몰","마담")</f>
        <v>마담</v>
      </c>
      <c r="F78" s="6" t="s">
        <v>606</v>
      </c>
      <c r="G78" s="3" t="s">
        <v>607</v>
      </c>
      <c r="H78" s="3" t="s">
        <v>550</v>
      </c>
      <c r="I78" s="7">
        <v>52727</v>
      </c>
      <c r="J78" s="7">
        <v>5273</v>
      </c>
      <c r="K78" s="7">
        <v>0</v>
      </c>
      <c r="L78" s="7">
        <v>58000</v>
      </c>
      <c r="M78" s="3" t="s">
        <v>706</v>
      </c>
      <c r="N78" s="3" t="s">
        <v>535</v>
      </c>
      <c r="O78" s="3" t="s">
        <v>536</v>
      </c>
      <c r="P78" s="3" t="s">
        <v>545</v>
      </c>
    </row>
    <row r="79" spans="1:16" x14ac:dyDescent="0.2">
      <c r="A79" s="11" t="str">
        <f t="shared" si="1"/>
        <v>498-53-00203_226000</v>
      </c>
      <c r="B79" s="3" t="s">
        <v>705</v>
      </c>
      <c r="C79" s="6" t="s">
        <v>530</v>
      </c>
      <c r="D79" s="3" t="s">
        <v>515</v>
      </c>
      <c r="E79" s="11" t="str">
        <f>IF(ISNA(MATCH(D79,마담거래내역!N:N,0)), "공식몰","마담")</f>
        <v>마담</v>
      </c>
      <c r="F79" s="6" t="s">
        <v>606</v>
      </c>
      <c r="G79" s="3" t="s">
        <v>607</v>
      </c>
      <c r="H79" s="3" t="s">
        <v>550</v>
      </c>
      <c r="I79" s="7">
        <v>205455</v>
      </c>
      <c r="J79" s="7">
        <v>20545</v>
      </c>
      <c r="K79" s="7">
        <v>0</v>
      </c>
      <c r="L79" s="7">
        <v>226000</v>
      </c>
      <c r="M79" s="3" t="s">
        <v>707</v>
      </c>
      <c r="N79" s="3" t="s">
        <v>535</v>
      </c>
      <c r="O79" s="3" t="s">
        <v>536</v>
      </c>
      <c r="P79" s="3" t="s">
        <v>545</v>
      </c>
    </row>
    <row r="80" spans="1:16" x14ac:dyDescent="0.2">
      <c r="A80" s="11" t="str">
        <f t="shared" si="1"/>
        <v>498-53-00203_146000</v>
      </c>
      <c r="B80" s="3" t="s">
        <v>705</v>
      </c>
      <c r="C80" s="6" t="s">
        <v>530</v>
      </c>
      <c r="D80" s="3" t="s">
        <v>515</v>
      </c>
      <c r="E80" s="11" t="str">
        <f>IF(ISNA(MATCH(D80,마담거래내역!N:N,0)), "공식몰","마담")</f>
        <v>마담</v>
      </c>
      <c r="F80" s="6" t="s">
        <v>606</v>
      </c>
      <c r="G80" s="3" t="s">
        <v>607</v>
      </c>
      <c r="H80" s="3" t="s">
        <v>550</v>
      </c>
      <c r="I80" s="7">
        <v>132727</v>
      </c>
      <c r="J80" s="7">
        <v>13273</v>
      </c>
      <c r="K80" s="7">
        <v>0</v>
      </c>
      <c r="L80" s="7">
        <v>146000</v>
      </c>
      <c r="M80" s="3" t="s">
        <v>708</v>
      </c>
      <c r="N80" s="3" t="s">
        <v>535</v>
      </c>
      <c r="O80" s="3" t="s">
        <v>536</v>
      </c>
      <c r="P80" s="3" t="s">
        <v>545</v>
      </c>
    </row>
    <row r="81" spans="1:16" x14ac:dyDescent="0.2">
      <c r="A81" s="11" t="str">
        <f t="shared" si="1"/>
        <v>498-53-00203_58000</v>
      </c>
      <c r="B81" s="3" t="s">
        <v>709</v>
      </c>
      <c r="C81" s="6" t="s">
        <v>530</v>
      </c>
      <c r="D81" s="3" t="s">
        <v>515</v>
      </c>
      <c r="E81" s="11" t="str">
        <f>IF(ISNA(MATCH(D81,마담거래내역!N:N,0)), "공식몰","마담")</f>
        <v>마담</v>
      </c>
      <c r="F81" s="6" t="s">
        <v>606</v>
      </c>
      <c r="G81" s="3" t="s">
        <v>607</v>
      </c>
      <c r="H81" s="3" t="s">
        <v>550</v>
      </c>
      <c r="I81" s="7">
        <v>52727</v>
      </c>
      <c r="J81" s="7">
        <v>5273</v>
      </c>
      <c r="K81" s="7">
        <v>0</v>
      </c>
      <c r="L81" s="7">
        <v>58000</v>
      </c>
      <c r="M81" s="3" t="s">
        <v>710</v>
      </c>
      <c r="N81" s="3" t="s">
        <v>535</v>
      </c>
      <c r="O81" s="3" t="s">
        <v>536</v>
      </c>
      <c r="P81" s="3" t="s">
        <v>545</v>
      </c>
    </row>
    <row r="82" spans="1:16" x14ac:dyDescent="0.2">
      <c r="A82" s="11" t="str">
        <f t="shared" si="1"/>
        <v>498-53-00203_113000</v>
      </c>
      <c r="B82" s="3" t="s">
        <v>709</v>
      </c>
      <c r="C82" s="6" t="s">
        <v>530</v>
      </c>
      <c r="D82" s="3" t="s">
        <v>515</v>
      </c>
      <c r="E82" s="11" t="str">
        <f>IF(ISNA(MATCH(D82,마담거래내역!N:N,0)), "공식몰","마담")</f>
        <v>마담</v>
      </c>
      <c r="F82" s="6" t="s">
        <v>606</v>
      </c>
      <c r="G82" s="3" t="s">
        <v>607</v>
      </c>
      <c r="H82" s="3" t="s">
        <v>550</v>
      </c>
      <c r="I82" s="7">
        <v>102727</v>
      </c>
      <c r="J82" s="7">
        <v>10273</v>
      </c>
      <c r="K82" s="7">
        <v>0</v>
      </c>
      <c r="L82" s="7">
        <v>113000</v>
      </c>
      <c r="M82" s="3" t="s">
        <v>711</v>
      </c>
      <c r="N82" s="3" t="s">
        <v>535</v>
      </c>
      <c r="O82" s="3" t="s">
        <v>536</v>
      </c>
      <c r="P82" s="3" t="s">
        <v>545</v>
      </c>
    </row>
    <row r="83" spans="1:16" x14ac:dyDescent="0.2">
      <c r="A83" s="11" t="str">
        <f t="shared" si="1"/>
        <v>498-53-00203_245000</v>
      </c>
      <c r="B83" s="3" t="s">
        <v>712</v>
      </c>
      <c r="C83" s="6" t="s">
        <v>530</v>
      </c>
      <c r="D83" s="3" t="s">
        <v>515</v>
      </c>
      <c r="E83" s="11" t="str">
        <f>IF(ISNA(MATCH(D83,마담거래내역!N:N,0)), "공식몰","마담")</f>
        <v>마담</v>
      </c>
      <c r="F83" s="6" t="s">
        <v>606</v>
      </c>
      <c r="G83" s="3" t="s">
        <v>607</v>
      </c>
      <c r="H83" s="3" t="s">
        <v>550</v>
      </c>
      <c r="I83" s="7">
        <v>222727</v>
      </c>
      <c r="J83" s="7">
        <v>22273</v>
      </c>
      <c r="K83" s="7">
        <v>0</v>
      </c>
      <c r="L83" s="7">
        <v>245000</v>
      </c>
      <c r="M83" s="3" t="s">
        <v>713</v>
      </c>
      <c r="N83" s="3" t="s">
        <v>535</v>
      </c>
      <c r="O83" s="3" t="s">
        <v>536</v>
      </c>
      <c r="P83" s="3" t="s">
        <v>545</v>
      </c>
    </row>
    <row r="84" spans="1:16" x14ac:dyDescent="0.2">
      <c r="A84" s="11" t="str">
        <f t="shared" si="1"/>
        <v>222-10-13176_58000</v>
      </c>
      <c r="B84" s="3" t="s">
        <v>714</v>
      </c>
      <c r="C84" s="6" t="s">
        <v>530</v>
      </c>
      <c r="D84" s="3" t="s">
        <v>508</v>
      </c>
      <c r="E84" s="11" t="str">
        <f>IF(ISNA(MATCH(D84,마담거래내역!N:N,0)), "공식몰","마담")</f>
        <v>마담</v>
      </c>
      <c r="F84" s="6" t="s">
        <v>715</v>
      </c>
      <c r="G84" s="3" t="s">
        <v>549</v>
      </c>
      <c r="H84" s="3" t="s">
        <v>573</v>
      </c>
      <c r="I84" s="7">
        <v>52727</v>
      </c>
      <c r="J84" s="7">
        <v>5273</v>
      </c>
      <c r="K84" s="7">
        <v>0</v>
      </c>
      <c r="L84" s="7">
        <v>58000</v>
      </c>
      <c r="M84" s="3" t="s">
        <v>716</v>
      </c>
      <c r="N84" s="3" t="s">
        <v>535</v>
      </c>
      <c r="O84" s="3" t="s">
        <v>536</v>
      </c>
      <c r="P84" s="3" t="s">
        <v>537</v>
      </c>
    </row>
    <row r="85" spans="1:16" x14ac:dyDescent="0.2">
      <c r="A85" s="11" t="str">
        <f t="shared" si="1"/>
        <v>222-10-13176_55000</v>
      </c>
      <c r="B85" s="3" t="s">
        <v>717</v>
      </c>
      <c r="C85" s="6" t="s">
        <v>530</v>
      </c>
      <c r="D85" s="3" t="s">
        <v>508</v>
      </c>
      <c r="E85" s="11" t="str">
        <f>IF(ISNA(MATCH(D85,마담거래내역!N:N,0)), "공식몰","마담")</f>
        <v>마담</v>
      </c>
      <c r="F85" s="6" t="s">
        <v>715</v>
      </c>
      <c r="G85" s="3" t="s">
        <v>549</v>
      </c>
      <c r="H85" s="3" t="s">
        <v>573</v>
      </c>
      <c r="I85" s="7">
        <v>50000</v>
      </c>
      <c r="J85" s="7">
        <v>5000</v>
      </c>
      <c r="K85" s="7">
        <v>0</v>
      </c>
      <c r="L85" s="7">
        <v>55000</v>
      </c>
      <c r="M85" s="3" t="s">
        <v>718</v>
      </c>
      <c r="N85" s="3" t="s">
        <v>535</v>
      </c>
      <c r="O85" s="3" t="s">
        <v>536</v>
      </c>
      <c r="P85" s="3" t="s">
        <v>537</v>
      </c>
    </row>
    <row r="86" spans="1:16" x14ac:dyDescent="0.2">
      <c r="A86" s="11" t="str">
        <f t="shared" si="1"/>
        <v>222-10-13176_55000</v>
      </c>
      <c r="B86" s="3" t="s">
        <v>717</v>
      </c>
      <c r="C86" s="6" t="s">
        <v>530</v>
      </c>
      <c r="D86" s="3" t="s">
        <v>508</v>
      </c>
      <c r="E86" s="11" t="str">
        <f>IF(ISNA(MATCH(D86,마담거래내역!N:N,0)), "공식몰","마담")</f>
        <v>마담</v>
      </c>
      <c r="F86" s="6" t="s">
        <v>715</v>
      </c>
      <c r="G86" s="3" t="s">
        <v>549</v>
      </c>
      <c r="H86" s="3" t="s">
        <v>573</v>
      </c>
      <c r="I86" s="7">
        <v>50000</v>
      </c>
      <c r="J86" s="7">
        <v>5000</v>
      </c>
      <c r="K86" s="7">
        <v>0</v>
      </c>
      <c r="L86" s="7">
        <v>55000</v>
      </c>
      <c r="M86" s="3" t="s">
        <v>719</v>
      </c>
      <c r="N86" s="3" t="s">
        <v>535</v>
      </c>
      <c r="O86" s="3" t="s">
        <v>536</v>
      </c>
      <c r="P86" s="3" t="s">
        <v>537</v>
      </c>
    </row>
    <row r="87" spans="1:16" x14ac:dyDescent="0.2">
      <c r="A87" s="11" t="str">
        <f t="shared" si="1"/>
        <v>222-10-13176_58000</v>
      </c>
      <c r="B87" s="3" t="s">
        <v>720</v>
      </c>
      <c r="C87" s="6" t="s">
        <v>530</v>
      </c>
      <c r="D87" s="3" t="s">
        <v>508</v>
      </c>
      <c r="E87" s="11" t="str">
        <f>IF(ISNA(MATCH(D87,마담거래내역!N:N,0)), "공식몰","마담")</f>
        <v>마담</v>
      </c>
      <c r="F87" s="6" t="s">
        <v>715</v>
      </c>
      <c r="G87" s="3" t="s">
        <v>549</v>
      </c>
      <c r="H87" s="3" t="s">
        <v>573</v>
      </c>
      <c r="I87" s="7">
        <v>52727</v>
      </c>
      <c r="J87" s="7">
        <v>5273</v>
      </c>
      <c r="K87" s="7">
        <v>0</v>
      </c>
      <c r="L87" s="7">
        <v>58000</v>
      </c>
      <c r="M87" s="3" t="s">
        <v>721</v>
      </c>
      <c r="N87" s="3" t="s">
        <v>535</v>
      </c>
      <c r="O87" s="3" t="s">
        <v>536</v>
      </c>
      <c r="P87" s="3" t="s">
        <v>537</v>
      </c>
    </row>
    <row r="88" spans="1:16" x14ac:dyDescent="0.2">
      <c r="A88" s="11" t="str">
        <f t="shared" si="1"/>
        <v>222-10-13176_55000</v>
      </c>
      <c r="B88" s="3" t="s">
        <v>722</v>
      </c>
      <c r="C88" s="6" t="s">
        <v>530</v>
      </c>
      <c r="D88" s="3" t="s">
        <v>508</v>
      </c>
      <c r="E88" s="11" t="str">
        <f>IF(ISNA(MATCH(D88,마담거래내역!N:N,0)), "공식몰","마담")</f>
        <v>마담</v>
      </c>
      <c r="F88" s="6" t="s">
        <v>715</v>
      </c>
      <c r="G88" s="3" t="s">
        <v>549</v>
      </c>
      <c r="H88" s="3" t="s">
        <v>573</v>
      </c>
      <c r="I88" s="7">
        <v>50000</v>
      </c>
      <c r="J88" s="7">
        <v>5000</v>
      </c>
      <c r="K88" s="7">
        <v>0</v>
      </c>
      <c r="L88" s="7">
        <v>55000</v>
      </c>
      <c r="M88" s="3" t="s">
        <v>723</v>
      </c>
      <c r="N88" s="3" t="s">
        <v>535</v>
      </c>
      <c r="O88" s="3" t="s">
        <v>536</v>
      </c>
      <c r="P88" s="3" t="s">
        <v>537</v>
      </c>
    </row>
    <row r="89" spans="1:16" x14ac:dyDescent="0.2">
      <c r="A89" s="11" t="str">
        <f t="shared" si="1"/>
        <v>222-10-13176_58000</v>
      </c>
      <c r="B89" s="3" t="s">
        <v>722</v>
      </c>
      <c r="C89" s="6" t="s">
        <v>530</v>
      </c>
      <c r="D89" s="3" t="s">
        <v>508</v>
      </c>
      <c r="E89" s="11" t="str">
        <f>IF(ISNA(MATCH(D89,마담거래내역!N:N,0)), "공식몰","마담")</f>
        <v>마담</v>
      </c>
      <c r="F89" s="6" t="s">
        <v>715</v>
      </c>
      <c r="G89" s="3" t="s">
        <v>549</v>
      </c>
      <c r="H89" s="3" t="s">
        <v>573</v>
      </c>
      <c r="I89" s="7">
        <v>52727</v>
      </c>
      <c r="J89" s="7">
        <v>5273</v>
      </c>
      <c r="K89" s="7">
        <v>0</v>
      </c>
      <c r="L89" s="7">
        <v>58000</v>
      </c>
      <c r="M89" s="3" t="s">
        <v>724</v>
      </c>
      <c r="N89" s="3" t="s">
        <v>535</v>
      </c>
      <c r="O89" s="3" t="s">
        <v>536</v>
      </c>
      <c r="P89" s="3" t="s">
        <v>537</v>
      </c>
    </row>
    <row r="90" spans="1:16" x14ac:dyDescent="0.2">
      <c r="A90" s="11" t="str">
        <f t="shared" si="1"/>
        <v>222-10-13176_113000</v>
      </c>
      <c r="B90" s="3" t="s">
        <v>725</v>
      </c>
      <c r="C90" s="6" t="s">
        <v>530</v>
      </c>
      <c r="D90" s="3" t="s">
        <v>508</v>
      </c>
      <c r="E90" s="11" t="str">
        <f>IF(ISNA(MATCH(D90,마담거래내역!N:N,0)), "공식몰","마담")</f>
        <v>마담</v>
      </c>
      <c r="F90" s="6" t="s">
        <v>715</v>
      </c>
      <c r="G90" s="3" t="s">
        <v>549</v>
      </c>
      <c r="H90" s="3" t="s">
        <v>573</v>
      </c>
      <c r="I90" s="7">
        <v>102727</v>
      </c>
      <c r="J90" s="7">
        <v>10273</v>
      </c>
      <c r="K90" s="7">
        <v>0</v>
      </c>
      <c r="L90" s="7">
        <v>113000</v>
      </c>
      <c r="M90" s="3" t="s">
        <v>726</v>
      </c>
      <c r="N90" s="3" t="s">
        <v>535</v>
      </c>
      <c r="O90" s="3" t="s">
        <v>536</v>
      </c>
      <c r="P90" s="3" t="s">
        <v>537</v>
      </c>
    </row>
    <row r="91" spans="1:16" x14ac:dyDescent="0.2">
      <c r="A91" s="11" t="str">
        <f t="shared" si="1"/>
        <v>222-10-13176_245000</v>
      </c>
      <c r="B91" s="3" t="s">
        <v>727</v>
      </c>
      <c r="C91" s="6" t="s">
        <v>530</v>
      </c>
      <c r="D91" s="3" t="s">
        <v>508</v>
      </c>
      <c r="E91" s="11" t="str">
        <f>IF(ISNA(MATCH(D91,마담거래내역!N:N,0)), "공식몰","마담")</f>
        <v>마담</v>
      </c>
      <c r="F91" s="6" t="s">
        <v>715</v>
      </c>
      <c r="G91" s="3" t="s">
        <v>549</v>
      </c>
      <c r="H91" s="3" t="s">
        <v>573</v>
      </c>
      <c r="I91" s="7">
        <v>222727</v>
      </c>
      <c r="J91" s="7">
        <v>22273</v>
      </c>
      <c r="K91" s="7">
        <v>0</v>
      </c>
      <c r="L91" s="7">
        <v>245000</v>
      </c>
      <c r="M91" s="3" t="s">
        <v>728</v>
      </c>
      <c r="N91" s="3" t="s">
        <v>535</v>
      </c>
      <c r="O91" s="3" t="s">
        <v>536</v>
      </c>
      <c r="P91" s="3" t="s">
        <v>537</v>
      </c>
    </row>
    <row r="92" spans="1:16" x14ac:dyDescent="0.2">
      <c r="A92" s="11" t="str">
        <f t="shared" si="1"/>
        <v>222-10-13176_278000</v>
      </c>
      <c r="B92" s="3" t="s">
        <v>729</v>
      </c>
      <c r="C92" s="6" t="s">
        <v>530</v>
      </c>
      <c r="D92" s="3" t="s">
        <v>508</v>
      </c>
      <c r="E92" s="11" t="str">
        <f>IF(ISNA(MATCH(D92,마담거래내역!N:N,0)), "공식몰","마담")</f>
        <v>마담</v>
      </c>
      <c r="F92" s="6" t="s">
        <v>715</v>
      </c>
      <c r="G92" s="3" t="s">
        <v>549</v>
      </c>
      <c r="H92" s="3" t="s">
        <v>573</v>
      </c>
      <c r="I92" s="7">
        <v>252727</v>
      </c>
      <c r="J92" s="7">
        <v>25273</v>
      </c>
      <c r="K92" s="7">
        <v>0</v>
      </c>
      <c r="L92" s="7">
        <v>278000</v>
      </c>
      <c r="M92" s="3" t="s">
        <v>730</v>
      </c>
      <c r="N92" s="3" t="s">
        <v>535</v>
      </c>
      <c r="O92" s="3" t="s">
        <v>536</v>
      </c>
      <c r="P92" s="3" t="s">
        <v>537</v>
      </c>
    </row>
    <row r="93" spans="1:16" x14ac:dyDescent="0.2">
      <c r="A93" s="11" t="str">
        <f t="shared" si="1"/>
        <v>222-10-13176_110000</v>
      </c>
      <c r="B93" s="3" t="s">
        <v>731</v>
      </c>
      <c r="C93" s="6" t="s">
        <v>530</v>
      </c>
      <c r="D93" s="3" t="s">
        <v>508</v>
      </c>
      <c r="E93" s="11" t="str">
        <f>IF(ISNA(MATCH(D93,마담거래내역!N:N,0)), "공식몰","마담")</f>
        <v>마담</v>
      </c>
      <c r="F93" s="6" t="s">
        <v>715</v>
      </c>
      <c r="G93" s="3" t="s">
        <v>549</v>
      </c>
      <c r="H93" s="3" t="s">
        <v>573</v>
      </c>
      <c r="I93" s="7">
        <v>100000</v>
      </c>
      <c r="J93" s="7">
        <v>10000</v>
      </c>
      <c r="K93" s="7">
        <v>0</v>
      </c>
      <c r="L93" s="7">
        <v>110000</v>
      </c>
      <c r="M93" s="3" t="s">
        <v>732</v>
      </c>
      <c r="N93" s="3" t="s">
        <v>535</v>
      </c>
      <c r="O93" s="3" t="s">
        <v>536</v>
      </c>
      <c r="P93" s="3" t="s">
        <v>537</v>
      </c>
    </row>
    <row r="94" spans="1:16" x14ac:dyDescent="0.2">
      <c r="A94" s="11" t="str">
        <f t="shared" si="1"/>
        <v>222-10-13176_402000</v>
      </c>
      <c r="B94" s="3" t="s">
        <v>731</v>
      </c>
      <c r="C94" s="6" t="s">
        <v>530</v>
      </c>
      <c r="D94" s="3" t="s">
        <v>508</v>
      </c>
      <c r="E94" s="11" t="str">
        <f>IF(ISNA(MATCH(D94,마담거래내역!N:N,0)), "공식몰","마담")</f>
        <v>마담</v>
      </c>
      <c r="F94" s="6" t="s">
        <v>715</v>
      </c>
      <c r="G94" s="3" t="s">
        <v>549</v>
      </c>
      <c r="H94" s="3" t="s">
        <v>573</v>
      </c>
      <c r="I94" s="7">
        <v>365455</v>
      </c>
      <c r="J94" s="7">
        <v>36545</v>
      </c>
      <c r="K94" s="7">
        <v>0</v>
      </c>
      <c r="L94" s="7">
        <v>402000</v>
      </c>
      <c r="M94" s="3" t="s">
        <v>733</v>
      </c>
      <c r="N94" s="3" t="s">
        <v>535</v>
      </c>
      <c r="O94" s="3" t="s">
        <v>536</v>
      </c>
      <c r="P94" s="3" t="s">
        <v>537</v>
      </c>
    </row>
    <row r="95" spans="1:16" x14ac:dyDescent="0.2">
      <c r="A95" s="11" t="str">
        <f t="shared" si="1"/>
        <v>222-10-13176_583000</v>
      </c>
      <c r="B95" s="3" t="s">
        <v>731</v>
      </c>
      <c r="C95" s="6" t="s">
        <v>530</v>
      </c>
      <c r="D95" s="3" t="s">
        <v>508</v>
      </c>
      <c r="E95" s="11" t="str">
        <f>IF(ISNA(MATCH(D95,마담거래내역!N:N,0)), "공식몰","마담")</f>
        <v>마담</v>
      </c>
      <c r="F95" s="6" t="s">
        <v>715</v>
      </c>
      <c r="G95" s="3" t="s">
        <v>549</v>
      </c>
      <c r="H95" s="3" t="s">
        <v>573</v>
      </c>
      <c r="I95" s="7">
        <v>530000</v>
      </c>
      <c r="J95" s="7">
        <v>53000</v>
      </c>
      <c r="K95" s="7">
        <v>0</v>
      </c>
      <c r="L95" s="7">
        <v>583000</v>
      </c>
      <c r="M95" s="3" t="s">
        <v>734</v>
      </c>
      <c r="N95" s="3" t="s">
        <v>535</v>
      </c>
      <c r="O95" s="3" t="s">
        <v>536</v>
      </c>
      <c r="P95" s="3" t="s">
        <v>537</v>
      </c>
    </row>
    <row r="96" spans="1:16" x14ac:dyDescent="0.2">
      <c r="A96" s="11" t="str">
        <f t="shared" si="1"/>
        <v>222-10-13176_58000</v>
      </c>
      <c r="B96" s="3" t="s">
        <v>735</v>
      </c>
      <c r="C96" s="6" t="s">
        <v>530</v>
      </c>
      <c r="D96" s="3" t="s">
        <v>508</v>
      </c>
      <c r="E96" s="11" t="str">
        <f>IF(ISNA(MATCH(D96,마담거래내역!N:N,0)), "공식몰","마담")</f>
        <v>마담</v>
      </c>
      <c r="F96" s="6" t="s">
        <v>715</v>
      </c>
      <c r="G96" s="3" t="s">
        <v>549</v>
      </c>
      <c r="H96" s="3" t="s">
        <v>573</v>
      </c>
      <c r="I96" s="7">
        <v>52727</v>
      </c>
      <c r="J96" s="7">
        <v>5273</v>
      </c>
      <c r="K96" s="7">
        <v>0</v>
      </c>
      <c r="L96" s="7">
        <v>58000</v>
      </c>
      <c r="M96" s="3" t="s">
        <v>736</v>
      </c>
      <c r="N96" s="3" t="s">
        <v>535</v>
      </c>
      <c r="O96" s="3" t="s">
        <v>536</v>
      </c>
      <c r="P96" s="3" t="s">
        <v>537</v>
      </c>
    </row>
    <row r="97" spans="1:16" x14ac:dyDescent="0.2">
      <c r="A97" s="11" t="str">
        <f t="shared" si="1"/>
        <v>222-10-13176_58000</v>
      </c>
      <c r="B97" s="3" t="s">
        <v>735</v>
      </c>
      <c r="C97" s="6" t="s">
        <v>530</v>
      </c>
      <c r="D97" s="3" t="s">
        <v>508</v>
      </c>
      <c r="E97" s="11" t="str">
        <f>IF(ISNA(MATCH(D97,마담거래내역!N:N,0)), "공식몰","마담")</f>
        <v>마담</v>
      </c>
      <c r="F97" s="6" t="s">
        <v>715</v>
      </c>
      <c r="G97" s="3" t="s">
        <v>549</v>
      </c>
      <c r="H97" s="3" t="s">
        <v>573</v>
      </c>
      <c r="I97" s="7">
        <v>52727</v>
      </c>
      <c r="J97" s="7">
        <v>5273</v>
      </c>
      <c r="K97" s="7">
        <v>0</v>
      </c>
      <c r="L97" s="7">
        <v>58000</v>
      </c>
      <c r="M97" s="3" t="s">
        <v>737</v>
      </c>
      <c r="N97" s="3" t="s">
        <v>535</v>
      </c>
      <c r="O97" s="3" t="s">
        <v>536</v>
      </c>
      <c r="P97" s="3" t="s">
        <v>537</v>
      </c>
    </row>
    <row r="98" spans="1:16" x14ac:dyDescent="0.2">
      <c r="A98" s="11" t="str">
        <f t="shared" si="1"/>
        <v>222-10-13176_171000</v>
      </c>
      <c r="B98" s="3" t="s">
        <v>735</v>
      </c>
      <c r="C98" s="6" t="s">
        <v>530</v>
      </c>
      <c r="D98" s="3" t="s">
        <v>508</v>
      </c>
      <c r="E98" s="11" t="str">
        <f>IF(ISNA(MATCH(D98,마담거래내역!N:N,0)), "공식몰","마담")</f>
        <v>마담</v>
      </c>
      <c r="F98" s="6" t="s">
        <v>715</v>
      </c>
      <c r="G98" s="3" t="s">
        <v>549</v>
      </c>
      <c r="H98" s="3" t="s">
        <v>573</v>
      </c>
      <c r="I98" s="7">
        <v>155455</v>
      </c>
      <c r="J98" s="7">
        <v>15545</v>
      </c>
      <c r="K98" s="7">
        <v>0</v>
      </c>
      <c r="L98" s="7">
        <v>171000</v>
      </c>
      <c r="M98" s="3" t="s">
        <v>738</v>
      </c>
      <c r="N98" s="3" t="s">
        <v>535</v>
      </c>
      <c r="O98" s="3" t="s">
        <v>536</v>
      </c>
      <c r="P98" s="3" t="s">
        <v>537</v>
      </c>
    </row>
    <row r="99" spans="1:16" x14ac:dyDescent="0.2">
      <c r="A99" s="11" t="str">
        <f t="shared" si="1"/>
        <v>222-10-13176_55000</v>
      </c>
      <c r="B99" s="3" t="s">
        <v>739</v>
      </c>
      <c r="C99" s="6" t="s">
        <v>530</v>
      </c>
      <c r="D99" s="3" t="s">
        <v>508</v>
      </c>
      <c r="E99" s="11" t="str">
        <f>IF(ISNA(MATCH(D99,마담거래내역!N:N,0)), "공식몰","마담")</f>
        <v>마담</v>
      </c>
      <c r="F99" s="6" t="s">
        <v>715</v>
      </c>
      <c r="G99" s="3" t="s">
        <v>549</v>
      </c>
      <c r="H99" s="3" t="s">
        <v>573</v>
      </c>
      <c r="I99" s="7">
        <v>50000</v>
      </c>
      <c r="J99" s="7">
        <v>5000</v>
      </c>
      <c r="K99" s="7">
        <v>0</v>
      </c>
      <c r="L99" s="7">
        <v>55000</v>
      </c>
      <c r="M99" s="3" t="s">
        <v>740</v>
      </c>
      <c r="N99" s="3" t="s">
        <v>535</v>
      </c>
      <c r="O99" s="3" t="s">
        <v>536</v>
      </c>
      <c r="P99" s="3" t="s">
        <v>537</v>
      </c>
    </row>
    <row r="100" spans="1:16" x14ac:dyDescent="0.2">
      <c r="A100" s="11" t="str">
        <f t="shared" si="1"/>
        <v>222-10-13176_201000</v>
      </c>
      <c r="B100" s="3" t="s">
        <v>739</v>
      </c>
      <c r="C100" s="6" t="s">
        <v>530</v>
      </c>
      <c r="D100" s="3" t="s">
        <v>508</v>
      </c>
      <c r="E100" s="11" t="str">
        <f>IF(ISNA(MATCH(D100,마담거래내역!N:N,0)), "공식몰","마담")</f>
        <v>마담</v>
      </c>
      <c r="F100" s="6" t="s">
        <v>715</v>
      </c>
      <c r="G100" s="3" t="s">
        <v>549</v>
      </c>
      <c r="H100" s="3" t="s">
        <v>573</v>
      </c>
      <c r="I100" s="7">
        <v>182727</v>
      </c>
      <c r="J100" s="7">
        <v>18273</v>
      </c>
      <c r="K100" s="7">
        <v>0</v>
      </c>
      <c r="L100" s="7">
        <v>201000</v>
      </c>
      <c r="M100" s="3" t="s">
        <v>741</v>
      </c>
      <c r="N100" s="3" t="s">
        <v>535</v>
      </c>
      <c r="O100" s="3" t="s">
        <v>536</v>
      </c>
      <c r="P100" s="3" t="s">
        <v>537</v>
      </c>
    </row>
    <row r="101" spans="1:16" x14ac:dyDescent="0.2">
      <c r="A101" s="11" t="str">
        <f t="shared" si="1"/>
        <v>222-10-13176_113000</v>
      </c>
      <c r="B101" s="3" t="s">
        <v>742</v>
      </c>
      <c r="C101" s="6" t="s">
        <v>530</v>
      </c>
      <c r="D101" s="3" t="s">
        <v>508</v>
      </c>
      <c r="E101" s="11" t="str">
        <f>IF(ISNA(MATCH(D101,마담거래내역!N:N,0)), "공식몰","마담")</f>
        <v>마담</v>
      </c>
      <c r="F101" s="6" t="s">
        <v>715</v>
      </c>
      <c r="G101" s="3" t="s">
        <v>549</v>
      </c>
      <c r="H101" s="3" t="s">
        <v>573</v>
      </c>
      <c r="I101" s="7">
        <v>102727</v>
      </c>
      <c r="J101" s="7">
        <v>10273</v>
      </c>
      <c r="K101" s="7">
        <v>0</v>
      </c>
      <c r="L101" s="7">
        <v>113000</v>
      </c>
      <c r="M101" s="3" t="s">
        <v>743</v>
      </c>
      <c r="N101" s="3" t="s">
        <v>535</v>
      </c>
      <c r="O101" s="3" t="s">
        <v>536</v>
      </c>
      <c r="P101" s="3" t="s">
        <v>537</v>
      </c>
    </row>
    <row r="102" spans="1:16" x14ac:dyDescent="0.2">
      <c r="A102" s="11" t="str">
        <f t="shared" si="1"/>
        <v>222-10-13176_58000</v>
      </c>
      <c r="B102" s="3" t="s">
        <v>744</v>
      </c>
      <c r="C102" s="6" t="s">
        <v>530</v>
      </c>
      <c r="D102" s="3" t="s">
        <v>508</v>
      </c>
      <c r="E102" s="11" t="str">
        <f>IF(ISNA(MATCH(D102,마담거래내역!N:N,0)), "공식몰","마담")</f>
        <v>마담</v>
      </c>
      <c r="F102" s="6" t="s">
        <v>715</v>
      </c>
      <c r="G102" s="3" t="s">
        <v>549</v>
      </c>
      <c r="H102" s="3" t="s">
        <v>573</v>
      </c>
      <c r="I102" s="7">
        <v>52727</v>
      </c>
      <c r="J102" s="7">
        <v>5273</v>
      </c>
      <c r="K102" s="7">
        <v>0</v>
      </c>
      <c r="L102" s="7">
        <v>58000</v>
      </c>
      <c r="M102" s="3" t="s">
        <v>745</v>
      </c>
      <c r="N102" s="3" t="s">
        <v>535</v>
      </c>
      <c r="O102" s="3" t="s">
        <v>536</v>
      </c>
      <c r="P102" s="3" t="s">
        <v>537</v>
      </c>
    </row>
    <row r="103" spans="1:16" x14ac:dyDescent="0.2">
      <c r="A103" s="11" t="str">
        <f t="shared" si="1"/>
        <v>222-10-13176_201000</v>
      </c>
      <c r="B103" s="3" t="s">
        <v>744</v>
      </c>
      <c r="C103" s="6" t="s">
        <v>530</v>
      </c>
      <c r="D103" s="3" t="s">
        <v>508</v>
      </c>
      <c r="E103" s="11" t="str">
        <f>IF(ISNA(MATCH(D103,마담거래내역!N:N,0)), "공식몰","마담")</f>
        <v>마담</v>
      </c>
      <c r="F103" s="6" t="s">
        <v>715</v>
      </c>
      <c r="G103" s="3" t="s">
        <v>549</v>
      </c>
      <c r="H103" s="3" t="s">
        <v>573</v>
      </c>
      <c r="I103" s="7">
        <v>182727</v>
      </c>
      <c r="J103" s="7">
        <v>18273</v>
      </c>
      <c r="K103" s="7">
        <v>0</v>
      </c>
      <c r="L103" s="7">
        <v>201000</v>
      </c>
      <c r="M103" s="3" t="s">
        <v>746</v>
      </c>
      <c r="N103" s="3" t="s">
        <v>535</v>
      </c>
      <c r="O103" s="3" t="s">
        <v>536</v>
      </c>
      <c r="P103" s="3" t="s">
        <v>537</v>
      </c>
    </row>
    <row r="104" spans="1:16" x14ac:dyDescent="0.2">
      <c r="A104" s="11" t="str">
        <f t="shared" si="1"/>
        <v>498-53-00203_128000</v>
      </c>
      <c r="B104" s="3" t="s">
        <v>747</v>
      </c>
      <c r="C104" s="6" t="s">
        <v>530</v>
      </c>
      <c r="D104" s="3" t="s">
        <v>515</v>
      </c>
      <c r="E104" s="11" t="str">
        <f>IF(ISNA(MATCH(D104,마담거래내역!N:N,0)), "공식몰","마담")</f>
        <v>마담</v>
      </c>
      <c r="F104" s="6" t="s">
        <v>606</v>
      </c>
      <c r="G104" s="3" t="s">
        <v>607</v>
      </c>
      <c r="H104" s="3" t="s">
        <v>550</v>
      </c>
      <c r="I104" s="7">
        <v>116364</v>
      </c>
      <c r="J104" s="7">
        <v>11636</v>
      </c>
      <c r="K104" s="7">
        <v>0</v>
      </c>
      <c r="L104" s="7">
        <v>128000</v>
      </c>
      <c r="M104" s="3" t="s">
        <v>748</v>
      </c>
      <c r="N104" s="3" t="s">
        <v>535</v>
      </c>
      <c r="O104" s="3" t="s">
        <v>536</v>
      </c>
      <c r="P104" s="3" t="s">
        <v>545</v>
      </c>
    </row>
    <row r="105" spans="1:16" x14ac:dyDescent="0.2">
      <c r="A105" s="11" t="str">
        <f t="shared" si="1"/>
        <v>498-53-00203_125000</v>
      </c>
      <c r="B105" s="3" t="s">
        <v>749</v>
      </c>
      <c r="C105" s="6" t="s">
        <v>530</v>
      </c>
      <c r="D105" s="3" t="s">
        <v>515</v>
      </c>
      <c r="E105" s="11" t="str">
        <f>IF(ISNA(MATCH(D105,마담거래내역!N:N,0)), "공식몰","마담")</f>
        <v>마담</v>
      </c>
      <c r="F105" s="6" t="s">
        <v>606</v>
      </c>
      <c r="G105" s="3" t="s">
        <v>607</v>
      </c>
      <c r="H105" s="3" t="s">
        <v>550</v>
      </c>
      <c r="I105" s="7">
        <v>113636</v>
      </c>
      <c r="J105" s="7">
        <v>11364</v>
      </c>
      <c r="K105" s="7">
        <v>0</v>
      </c>
      <c r="L105" s="7">
        <v>125000</v>
      </c>
      <c r="M105" s="3" t="s">
        <v>750</v>
      </c>
      <c r="N105" s="3" t="s">
        <v>535</v>
      </c>
      <c r="O105" s="3" t="s">
        <v>536</v>
      </c>
      <c r="P105" s="3" t="s">
        <v>545</v>
      </c>
    </row>
    <row r="106" spans="1:16" x14ac:dyDescent="0.2">
      <c r="A106" s="11" t="str">
        <f t="shared" si="1"/>
        <v>498-53-00203_50000</v>
      </c>
      <c r="B106" s="3" t="s">
        <v>749</v>
      </c>
      <c r="C106" s="6" t="s">
        <v>530</v>
      </c>
      <c r="D106" s="3" t="s">
        <v>515</v>
      </c>
      <c r="E106" s="11" t="str">
        <f>IF(ISNA(MATCH(D106,마담거래내역!N:N,0)), "공식몰","마담")</f>
        <v>마담</v>
      </c>
      <c r="F106" s="6" t="s">
        <v>606</v>
      </c>
      <c r="G106" s="3" t="s">
        <v>607</v>
      </c>
      <c r="H106" s="3" t="s">
        <v>550</v>
      </c>
      <c r="I106" s="7">
        <v>45455</v>
      </c>
      <c r="J106" s="7">
        <v>4545</v>
      </c>
      <c r="K106" s="7">
        <v>0</v>
      </c>
      <c r="L106" s="7">
        <v>50000</v>
      </c>
      <c r="M106" s="3" t="s">
        <v>751</v>
      </c>
      <c r="N106" s="3" t="s">
        <v>535</v>
      </c>
      <c r="O106" s="3" t="s">
        <v>536</v>
      </c>
      <c r="P106" s="3" t="s">
        <v>545</v>
      </c>
    </row>
    <row r="107" spans="1:16" x14ac:dyDescent="0.2">
      <c r="A107" s="11" t="str">
        <f t="shared" si="1"/>
        <v>498-53-00203_122000</v>
      </c>
      <c r="B107" s="3" t="s">
        <v>752</v>
      </c>
      <c r="C107" s="6" t="s">
        <v>530</v>
      </c>
      <c r="D107" s="3" t="s">
        <v>515</v>
      </c>
      <c r="E107" s="11" t="str">
        <f>IF(ISNA(MATCH(D107,마담거래내역!N:N,0)), "공식몰","마담")</f>
        <v>마담</v>
      </c>
      <c r="F107" s="6" t="s">
        <v>606</v>
      </c>
      <c r="G107" s="3" t="s">
        <v>607</v>
      </c>
      <c r="H107" s="3" t="s">
        <v>550</v>
      </c>
      <c r="I107" s="7">
        <v>110909</v>
      </c>
      <c r="J107" s="7">
        <v>11091</v>
      </c>
      <c r="K107" s="7">
        <v>0</v>
      </c>
      <c r="L107" s="7">
        <v>122000</v>
      </c>
      <c r="M107" s="3" t="s">
        <v>753</v>
      </c>
      <c r="N107" s="3" t="s">
        <v>535</v>
      </c>
      <c r="O107" s="3" t="s">
        <v>536</v>
      </c>
      <c r="P107" s="3" t="s">
        <v>545</v>
      </c>
    </row>
    <row r="108" spans="1:16" x14ac:dyDescent="0.2">
      <c r="A108" s="11" t="str">
        <f t="shared" si="1"/>
        <v>120-81-26337_5000</v>
      </c>
      <c r="B108" s="3" t="s">
        <v>1090</v>
      </c>
      <c r="C108" s="6" t="s">
        <v>530</v>
      </c>
      <c r="D108" s="3" t="s">
        <v>762</v>
      </c>
      <c r="E108" s="11" t="str">
        <f>IF(ISNA(MATCH(D108,마담거래내역!N:N,0)), "공식몰","마담")</f>
        <v>공식몰</v>
      </c>
      <c r="F108" s="6" t="s">
        <v>763</v>
      </c>
      <c r="G108" s="3" t="s">
        <v>764</v>
      </c>
      <c r="H108" s="3" t="s">
        <v>533</v>
      </c>
      <c r="I108" s="7">
        <v>4545</v>
      </c>
      <c r="J108" s="7">
        <v>455</v>
      </c>
      <c r="K108" s="7">
        <v>0</v>
      </c>
      <c r="L108" s="7">
        <v>5000</v>
      </c>
      <c r="M108" s="3" t="s">
        <v>1092</v>
      </c>
      <c r="N108" s="3" t="s">
        <v>535</v>
      </c>
      <c r="O108" s="3" t="s">
        <v>536</v>
      </c>
      <c r="P108" s="3" t="s">
        <v>537</v>
      </c>
    </row>
    <row r="109" spans="1:16" x14ac:dyDescent="0.2">
      <c r="A109" s="11" t="str">
        <f t="shared" si="1"/>
        <v>120-81-26337_110250</v>
      </c>
      <c r="B109" s="3" t="s">
        <v>1097</v>
      </c>
      <c r="C109" s="6" t="s">
        <v>530</v>
      </c>
      <c r="D109" s="3" t="s">
        <v>762</v>
      </c>
      <c r="E109" s="11" t="str">
        <f>IF(ISNA(MATCH(D109,마담거래내역!N:N,0)), "공식몰","마담")</f>
        <v>공식몰</v>
      </c>
      <c r="F109" s="6" t="s">
        <v>763</v>
      </c>
      <c r="G109" s="3" t="s">
        <v>764</v>
      </c>
      <c r="H109" s="3" t="s">
        <v>533</v>
      </c>
      <c r="I109" s="7">
        <v>100227</v>
      </c>
      <c r="J109" s="7">
        <v>10023</v>
      </c>
      <c r="K109" s="7">
        <v>0</v>
      </c>
      <c r="L109" s="7">
        <v>110250</v>
      </c>
      <c r="M109" s="3" t="s">
        <v>1098</v>
      </c>
      <c r="N109" s="3" t="s">
        <v>535</v>
      </c>
      <c r="O109" s="3" t="s">
        <v>536</v>
      </c>
      <c r="P109" s="3" t="s">
        <v>537</v>
      </c>
    </row>
    <row r="110" spans="1:16" x14ac:dyDescent="0.2">
      <c r="A110" s="11" t="str">
        <f t="shared" si="1"/>
        <v>120-81-26337_358000</v>
      </c>
      <c r="B110" s="3" t="s">
        <v>1113</v>
      </c>
      <c r="C110" s="6" t="s">
        <v>530</v>
      </c>
      <c r="D110" s="3" t="s">
        <v>762</v>
      </c>
      <c r="E110" s="11" t="str">
        <f>IF(ISNA(MATCH(D110,마담거래내역!N:N,0)), "공식몰","마담")</f>
        <v>공식몰</v>
      </c>
      <c r="F110" s="6" t="s">
        <v>763</v>
      </c>
      <c r="G110" s="3" t="s">
        <v>764</v>
      </c>
      <c r="H110" s="3" t="s">
        <v>533</v>
      </c>
      <c r="I110" s="7">
        <v>325455</v>
      </c>
      <c r="J110" s="7">
        <v>32545</v>
      </c>
      <c r="K110" s="7">
        <v>0</v>
      </c>
      <c r="L110" s="7">
        <v>358000</v>
      </c>
      <c r="M110" s="3" t="s">
        <v>1114</v>
      </c>
      <c r="N110" s="3" t="s">
        <v>535</v>
      </c>
      <c r="O110" s="3" t="s">
        <v>536</v>
      </c>
      <c r="P110" s="3" t="s">
        <v>537</v>
      </c>
    </row>
    <row r="111" spans="1:16" x14ac:dyDescent="0.2">
      <c r="A111" s="11" t="str">
        <f t="shared" si="1"/>
        <v>120-81-26337_335400</v>
      </c>
      <c r="B111" s="3" t="s">
        <v>1120</v>
      </c>
      <c r="C111" s="6" t="s">
        <v>530</v>
      </c>
      <c r="D111" s="3" t="s">
        <v>762</v>
      </c>
      <c r="E111" s="11" t="str">
        <f>IF(ISNA(MATCH(D111,마담거래내역!N:N,0)), "공식몰","마담")</f>
        <v>공식몰</v>
      </c>
      <c r="F111" s="6" t="s">
        <v>763</v>
      </c>
      <c r="G111" s="3" t="s">
        <v>764</v>
      </c>
      <c r="H111" s="3" t="s">
        <v>533</v>
      </c>
      <c r="I111" s="7">
        <v>304909</v>
      </c>
      <c r="J111" s="7">
        <v>30491</v>
      </c>
      <c r="K111" s="7">
        <v>0</v>
      </c>
      <c r="L111" s="7">
        <v>335400</v>
      </c>
      <c r="M111" s="3" t="s">
        <v>1121</v>
      </c>
      <c r="N111" s="3" t="s">
        <v>535</v>
      </c>
      <c r="O111" s="3" t="s">
        <v>536</v>
      </c>
      <c r="P111" s="3" t="s">
        <v>537</v>
      </c>
    </row>
    <row r="112" spans="1:16" x14ac:dyDescent="0.2">
      <c r="A112" s="11" t="str">
        <f t="shared" si="1"/>
        <v>120-81-26337_177000</v>
      </c>
      <c r="B112" s="3" t="s">
        <v>1146</v>
      </c>
      <c r="C112" s="6" t="s">
        <v>530</v>
      </c>
      <c r="D112" s="3" t="s">
        <v>762</v>
      </c>
      <c r="E112" s="11" t="str">
        <f>IF(ISNA(MATCH(D112,마담거래내역!N:N,0)), "공식몰","마담")</f>
        <v>공식몰</v>
      </c>
      <c r="F112" s="6" t="s">
        <v>763</v>
      </c>
      <c r="G112" s="3" t="s">
        <v>764</v>
      </c>
      <c r="H112" s="3" t="s">
        <v>533</v>
      </c>
      <c r="I112" s="7">
        <v>160909</v>
      </c>
      <c r="J112" s="7">
        <v>16091</v>
      </c>
      <c r="K112" s="7">
        <v>0</v>
      </c>
      <c r="L112" s="7">
        <v>177000</v>
      </c>
      <c r="M112" s="3" t="s">
        <v>1147</v>
      </c>
      <c r="N112" s="3" t="s">
        <v>535</v>
      </c>
      <c r="O112" s="3" t="s">
        <v>536</v>
      </c>
      <c r="P112" s="3" t="s">
        <v>537</v>
      </c>
    </row>
    <row r="113" spans="1:16" x14ac:dyDescent="0.2">
      <c r="A113" s="11" t="str">
        <f t="shared" si="1"/>
        <v>120-81-26337_118000</v>
      </c>
      <c r="B113" s="3" t="s">
        <v>1156</v>
      </c>
      <c r="C113" s="6" t="s">
        <v>530</v>
      </c>
      <c r="D113" s="3" t="s">
        <v>762</v>
      </c>
      <c r="E113" s="11" t="str">
        <f>IF(ISNA(MATCH(D113,마담거래내역!N:N,0)), "공식몰","마담")</f>
        <v>공식몰</v>
      </c>
      <c r="F113" s="6" t="s">
        <v>763</v>
      </c>
      <c r="G113" s="3" t="s">
        <v>764</v>
      </c>
      <c r="H113" s="3" t="s">
        <v>533</v>
      </c>
      <c r="I113" s="7">
        <v>107273</v>
      </c>
      <c r="J113" s="7">
        <v>10727</v>
      </c>
      <c r="K113" s="7">
        <v>0</v>
      </c>
      <c r="L113" s="7">
        <v>118000</v>
      </c>
      <c r="M113" s="3" t="s">
        <v>1157</v>
      </c>
      <c r="N113" s="3" t="s">
        <v>535</v>
      </c>
      <c r="O113" s="3" t="s">
        <v>536</v>
      </c>
      <c r="P113" s="3" t="s">
        <v>537</v>
      </c>
    </row>
    <row r="114" spans="1:16" x14ac:dyDescent="0.2">
      <c r="A114" s="11" t="str">
        <f t="shared" si="1"/>
        <v>693-18-00184_232350</v>
      </c>
      <c r="B114" s="3" t="s">
        <v>772</v>
      </c>
      <c r="C114" s="6" t="s">
        <v>530</v>
      </c>
      <c r="D114" s="3" t="s">
        <v>514</v>
      </c>
      <c r="E114" s="11" t="str">
        <f>IF(ISNA(MATCH(D114,마담거래내역!N:N,0)), "공식몰","마담")</f>
        <v>마담</v>
      </c>
      <c r="F114" s="6" t="s">
        <v>666</v>
      </c>
      <c r="G114" s="3" t="s">
        <v>667</v>
      </c>
      <c r="H114" s="3" t="s">
        <v>573</v>
      </c>
      <c r="I114" s="7">
        <v>211227</v>
      </c>
      <c r="J114" s="7">
        <v>21123</v>
      </c>
      <c r="K114" s="7">
        <v>0</v>
      </c>
      <c r="L114" s="7">
        <v>232350</v>
      </c>
      <c r="M114" s="3" t="s">
        <v>773</v>
      </c>
      <c r="N114" s="3" t="s">
        <v>535</v>
      </c>
      <c r="O114" s="3" t="s">
        <v>536</v>
      </c>
      <c r="P114" s="3" t="s">
        <v>537</v>
      </c>
    </row>
    <row r="115" spans="1:16" x14ac:dyDescent="0.2">
      <c r="A115" s="11" t="str">
        <f t="shared" si="1"/>
        <v>693-18-00184_233670</v>
      </c>
      <c r="B115" s="3" t="s">
        <v>774</v>
      </c>
      <c r="C115" s="6" t="s">
        <v>530</v>
      </c>
      <c r="D115" s="3" t="s">
        <v>514</v>
      </c>
      <c r="E115" s="11" t="str">
        <f>IF(ISNA(MATCH(D115,마담거래내역!N:N,0)), "공식몰","마담")</f>
        <v>마담</v>
      </c>
      <c r="F115" s="6" t="s">
        <v>666</v>
      </c>
      <c r="G115" s="3" t="s">
        <v>667</v>
      </c>
      <c r="H115" s="3" t="s">
        <v>573</v>
      </c>
      <c r="I115" s="7">
        <v>212427</v>
      </c>
      <c r="J115" s="7">
        <v>21243</v>
      </c>
      <c r="K115" s="7">
        <v>0</v>
      </c>
      <c r="L115" s="7">
        <v>233670</v>
      </c>
      <c r="M115" s="3" t="s">
        <v>775</v>
      </c>
      <c r="N115" s="3" t="s">
        <v>535</v>
      </c>
      <c r="O115" s="3" t="s">
        <v>536</v>
      </c>
      <c r="P115" s="3" t="s">
        <v>537</v>
      </c>
    </row>
    <row r="116" spans="1:16" x14ac:dyDescent="0.2">
      <c r="A116" s="11" t="str">
        <f t="shared" si="1"/>
        <v>693-18-00184_464340</v>
      </c>
      <c r="B116" s="3" t="s">
        <v>776</v>
      </c>
      <c r="C116" s="6" t="s">
        <v>530</v>
      </c>
      <c r="D116" s="3" t="s">
        <v>514</v>
      </c>
      <c r="E116" s="11" t="str">
        <f>IF(ISNA(MATCH(D116,마담거래내역!N:N,0)), "공식몰","마담")</f>
        <v>마담</v>
      </c>
      <c r="F116" s="6" t="s">
        <v>666</v>
      </c>
      <c r="G116" s="3" t="s">
        <v>667</v>
      </c>
      <c r="H116" s="3" t="s">
        <v>573</v>
      </c>
      <c r="I116" s="7">
        <v>422127</v>
      </c>
      <c r="J116" s="7">
        <v>42213</v>
      </c>
      <c r="K116" s="7">
        <v>0</v>
      </c>
      <c r="L116" s="7">
        <v>464340</v>
      </c>
      <c r="M116" s="3" t="s">
        <v>777</v>
      </c>
      <c r="N116" s="3" t="s">
        <v>535</v>
      </c>
      <c r="O116" s="3" t="s">
        <v>536</v>
      </c>
      <c r="P116" s="3" t="s">
        <v>537</v>
      </c>
    </row>
    <row r="117" spans="1:16" x14ac:dyDescent="0.2">
      <c r="A117" s="11" t="str">
        <f t="shared" si="1"/>
        <v>693-18-00184_303300</v>
      </c>
      <c r="B117" s="3" t="s">
        <v>776</v>
      </c>
      <c r="C117" s="6" t="s">
        <v>530</v>
      </c>
      <c r="D117" s="3" t="s">
        <v>514</v>
      </c>
      <c r="E117" s="11" t="str">
        <f>IF(ISNA(MATCH(D117,마담거래내역!N:N,0)), "공식몰","마담")</f>
        <v>마담</v>
      </c>
      <c r="F117" s="6" t="s">
        <v>666</v>
      </c>
      <c r="G117" s="3" t="s">
        <v>667</v>
      </c>
      <c r="H117" s="3" t="s">
        <v>573</v>
      </c>
      <c r="I117" s="7">
        <v>275727</v>
      </c>
      <c r="J117" s="7">
        <v>27573</v>
      </c>
      <c r="K117" s="7">
        <v>0</v>
      </c>
      <c r="L117" s="7">
        <v>303300</v>
      </c>
      <c r="M117" s="3" t="s">
        <v>778</v>
      </c>
      <c r="N117" s="3" t="s">
        <v>535</v>
      </c>
      <c r="O117" s="3" t="s">
        <v>536</v>
      </c>
      <c r="P117" s="3" t="s">
        <v>537</v>
      </c>
    </row>
    <row r="118" spans="1:16" x14ac:dyDescent="0.2">
      <c r="A118" s="11" t="str">
        <f t="shared" si="1"/>
        <v>693-18-00184_278000</v>
      </c>
      <c r="B118" s="3" t="s">
        <v>779</v>
      </c>
      <c r="C118" s="6" t="s">
        <v>530</v>
      </c>
      <c r="D118" s="3" t="s">
        <v>514</v>
      </c>
      <c r="E118" s="11" t="str">
        <f>IF(ISNA(MATCH(D118,마담거래내역!N:N,0)), "공식몰","마담")</f>
        <v>마담</v>
      </c>
      <c r="F118" s="6" t="s">
        <v>666</v>
      </c>
      <c r="G118" s="3" t="s">
        <v>667</v>
      </c>
      <c r="H118" s="3" t="s">
        <v>573</v>
      </c>
      <c r="I118" s="7">
        <v>252727</v>
      </c>
      <c r="J118" s="7">
        <v>25273</v>
      </c>
      <c r="K118" s="7">
        <v>0</v>
      </c>
      <c r="L118" s="7">
        <v>278000</v>
      </c>
      <c r="M118" s="3" t="s">
        <v>780</v>
      </c>
      <c r="N118" s="3" t="s">
        <v>535</v>
      </c>
      <c r="O118" s="3" t="s">
        <v>536</v>
      </c>
      <c r="P118" s="3" t="s">
        <v>537</v>
      </c>
    </row>
    <row r="119" spans="1:16" x14ac:dyDescent="0.2">
      <c r="A119" s="11" t="str">
        <f t="shared" si="1"/>
        <v>693-18-00184_199350</v>
      </c>
      <c r="B119" s="3" t="s">
        <v>781</v>
      </c>
      <c r="C119" s="6" t="s">
        <v>530</v>
      </c>
      <c r="D119" s="3" t="s">
        <v>514</v>
      </c>
      <c r="E119" s="11" t="str">
        <f>IF(ISNA(MATCH(D119,마담거래내역!N:N,0)), "공식몰","마담")</f>
        <v>마담</v>
      </c>
      <c r="F119" s="6" t="s">
        <v>666</v>
      </c>
      <c r="G119" s="3" t="s">
        <v>667</v>
      </c>
      <c r="H119" s="3" t="s">
        <v>573</v>
      </c>
      <c r="I119" s="7">
        <v>181227</v>
      </c>
      <c r="J119" s="7">
        <v>18123</v>
      </c>
      <c r="K119" s="7">
        <v>0</v>
      </c>
      <c r="L119" s="7">
        <v>199350</v>
      </c>
      <c r="M119" s="3" t="s">
        <v>782</v>
      </c>
      <c r="N119" s="3" t="s">
        <v>535</v>
      </c>
      <c r="O119" s="3" t="s">
        <v>536</v>
      </c>
      <c r="P119" s="3" t="s">
        <v>537</v>
      </c>
    </row>
    <row r="120" spans="1:16" x14ac:dyDescent="0.2">
      <c r="A120" s="11" t="str">
        <f t="shared" si="1"/>
        <v>693-18-00184_514500</v>
      </c>
      <c r="B120" s="3" t="s">
        <v>781</v>
      </c>
      <c r="C120" s="6" t="s">
        <v>530</v>
      </c>
      <c r="D120" s="3" t="s">
        <v>514</v>
      </c>
      <c r="E120" s="11" t="str">
        <f>IF(ISNA(MATCH(D120,마담거래내역!N:N,0)), "공식몰","마담")</f>
        <v>마담</v>
      </c>
      <c r="F120" s="6" t="s">
        <v>666</v>
      </c>
      <c r="G120" s="3" t="s">
        <v>667</v>
      </c>
      <c r="H120" s="3" t="s">
        <v>573</v>
      </c>
      <c r="I120" s="7">
        <v>467727</v>
      </c>
      <c r="J120" s="7">
        <v>46773</v>
      </c>
      <c r="K120" s="7">
        <v>0</v>
      </c>
      <c r="L120" s="7">
        <v>514500</v>
      </c>
      <c r="M120" s="3" t="s">
        <v>783</v>
      </c>
      <c r="N120" s="3" t="s">
        <v>535</v>
      </c>
      <c r="O120" s="3" t="s">
        <v>536</v>
      </c>
      <c r="P120" s="3" t="s">
        <v>537</v>
      </c>
    </row>
    <row r="121" spans="1:16" x14ac:dyDescent="0.2">
      <c r="A121" s="11" t="str">
        <f t="shared" si="1"/>
        <v>693-18-00184_278000</v>
      </c>
      <c r="B121" s="3" t="s">
        <v>784</v>
      </c>
      <c r="C121" s="6" t="s">
        <v>530</v>
      </c>
      <c r="D121" s="3" t="s">
        <v>514</v>
      </c>
      <c r="E121" s="11" t="str">
        <f>IF(ISNA(MATCH(D121,마담거래내역!N:N,0)), "공식몰","마담")</f>
        <v>마담</v>
      </c>
      <c r="F121" s="6" t="s">
        <v>666</v>
      </c>
      <c r="G121" s="3" t="s">
        <v>667</v>
      </c>
      <c r="H121" s="3" t="s">
        <v>573</v>
      </c>
      <c r="I121" s="7">
        <v>252727</v>
      </c>
      <c r="J121" s="7">
        <v>25273</v>
      </c>
      <c r="K121" s="7">
        <v>0</v>
      </c>
      <c r="L121" s="7">
        <v>278000</v>
      </c>
      <c r="M121" s="3" t="s">
        <v>785</v>
      </c>
      <c r="N121" s="3" t="s">
        <v>535</v>
      </c>
      <c r="O121" s="3" t="s">
        <v>536</v>
      </c>
      <c r="P121" s="3" t="s">
        <v>537</v>
      </c>
    </row>
    <row r="122" spans="1:16" x14ac:dyDescent="0.2">
      <c r="A122" s="11" t="str">
        <f t="shared" si="1"/>
        <v>693-18-00184_509000</v>
      </c>
      <c r="B122" s="3" t="s">
        <v>786</v>
      </c>
      <c r="C122" s="6" t="s">
        <v>530</v>
      </c>
      <c r="D122" s="3" t="s">
        <v>514</v>
      </c>
      <c r="E122" s="11" t="str">
        <f>IF(ISNA(MATCH(D122,마담거래내역!N:N,0)), "공식몰","마담")</f>
        <v>마담</v>
      </c>
      <c r="F122" s="6" t="s">
        <v>666</v>
      </c>
      <c r="G122" s="3" t="s">
        <v>667</v>
      </c>
      <c r="H122" s="3" t="s">
        <v>573</v>
      </c>
      <c r="I122" s="7">
        <v>462727</v>
      </c>
      <c r="J122" s="7">
        <v>46273</v>
      </c>
      <c r="K122" s="7">
        <v>0</v>
      </c>
      <c r="L122" s="7">
        <v>509000</v>
      </c>
      <c r="M122" s="3" t="s">
        <v>787</v>
      </c>
      <c r="N122" s="3" t="s">
        <v>535</v>
      </c>
      <c r="O122" s="3" t="s">
        <v>536</v>
      </c>
      <c r="P122" s="3" t="s">
        <v>537</v>
      </c>
    </row>
    <row r="123" spans="1:16" x14ac:dyDescent="0.2">
      <c r="A123" s="11" t="str">
        <f t="shared" si="1"/>
        <v>693-18-00184_278000</v>
      </c>
      <c r="B123" s="3" t="s">
        <v>788</v>
      </c>
      <c r="C123" s="6" t="s">
        <v>530</v>
      </c>
      <c r="D123" s="3" t="s">
        <v>514</v>
      </c>
      <c r="E123" s="11" t="str">
        <f>IF(ISNA(MATCH(D123,마담거래내역!N:N,0)), "공식몰","마담")</f>
        <v>마담</v>
      </c>
      <c r="F123" s="6" t="s">
        <v>666</v>
      </c>
      <c r="G123" s="3" t="s">
        <v>667</v>
      </c>
      <c r="H123" s="3" t="s">
        <v>573</v>
      </c>
      <c r="I123" s="7">
        <v>252727</v>
      </c>
      <c r="J123" s="7">
        <v>25273</v>
      </c>
      <c r="K123" s="7">
        <v>0</v>
      </c>
      <c r="L123" s="7">
        <v>278000</v>
      </c>
      <c r="M123" s="3" t="s">
        <v>789</v>
      </c>
      <c r="N123" s="3" t="s">
        <v>535</v>
      </c>
      <c r="O123" s="3" t="s">
        <v>536</v>
      </c>
      <c r="P123" s="3" t="s">
        <v>537</v>
      </c>
    </row>
    <row r="124" spans="1:16" x14ac:dyDescent="0.2">
      <c r="A124" s="11" t="str">
        <f t="shared" si="1"/>
        <v>120-81-26337_139650</v>
      </c>
      <c r="B124" s="3" t="s">
        <v>1160</v>
      </c>
      <c r="C124" s="6" t="s">
        <v>530</v>
      </c>
      <c r="D124" s="3" t="s">
        <v>762</v>
      </c>
      <c r="E124" s="11" t="str">
        <f>IF(ISNA(MATCH(D124,마담거래내역!N:N,0)), "공식몰","마담")</f>
        <v>공식몰</v>
      </c>
      <c r="F124" s="6" t="s">
        <v>763</v>
      </c>
      <c r="G124" s="3" t="s">
        <v>764</v>
      </c>
      <c r="H124" s="3" t="s">
        <v>533</v>
      </c>
      <c r="I124" s="7">
        <v>126955</v>
      </c>
      <c r="J124" s="7">
        <v>12695</v>
      </c>
      <c r="K124" s="7">
        <v>0</v>
      </c>
      <c r="L124" s="7">
        <v>139650</v>
      </c>
      <c r="M124" s="3" t="s">
        <v>1161</v>
      </c>
      <c r="N124" s="3" t="s">
        <v>535</v>
      </c>
      <c r="O124" s="3" t="s">
        <v>544</v>
      </c>
      <c r="P124" s="3" t="s">
        <v>537</v>
      </c>
    </row>
    <row r="125" spans="1:16" x14ac:dyDescent="0.2">
      <c r="A125" s="11" t="str">
        <f t="shared" si="1"/>
        <v>120-81-26337_5000</v>
      </c>
      <c r="B125" s="3" t="s">
        <v>1160</v>
      </c>
      <c r="C125" s="6" t="s">
        <v>530</v>
      </c>
      <c r="D125" s="3" t="s">
        <v>762</v>
      </c>
      <c r="E125" s="11" t="str">
        <f>IF(ISNA(MATCH(D125,마담거래내역!N:N,0)), "공식몰","마담")</f>
        <v>공식몰</v>
      </c>
      <c r="F125" s="6" t="s">
        <v>763</v>
      </c>
      <c r="G125" s="3" t="s">
        <v>764</v>
      </c>
      <c r="H125" s="3" t="s">
        <v>533</v>
      </c>
      <c r="I125" s="7">
        <v>4545</v>
      </c>
      <c r="J125" s="7">
        <v>455</v>
      </c>
      <c r="K125" s="7">
        <v>0</v>
      </c>
      <c r="L125" s="7">
        <v>5000</v>
      </c>
      <c r="M125" s="3" t="s">
        <v>1162</v>
      </c>
      <c r="N125" s="3" t="s">
        <v>535</v>
      </c>
      <c r="O125" s="3" t="s">
        <v>536</v>
      </c>
      <c r="P125" s="3" t="s">
        <v>537</v>
      </c>
    </row>
    <row r="126" spans="1:16" x14ac:dyDescent="0.2">
      <c r="A126" s="11" t="str">
        <f t="shared" si="1"/>
        <v>120-81-26337_417000</v>
      </c>
      <c r="B126" s="3" t="s">
        <v>1165</v>
      </c>
      <c r="C126" s="6" t="s">
        <v>530</v>
      </c>
      <c r="D126" s="3" t="s">
        <v>762</v>
      </c>
      <c r="E126" s="11" t="str">
        <f>IF(ISNA(MATCH(D126,마담거래내역!N:N,0)), "공식몰","마담")</f>
        <v>공식몰</v>
      </c>
      <c r="F126" s="6" t="s">
        <v>763</v>
      </c>
      <c r="G126" s="3" t="s">
        <v>764</v>
      </c>
      <c r="H126" s="3" t="s">
        <v>533</v>
      </c>
      <c r="I126" s="7">
        <v>379091</v>
      </c>
      <c r="J126" s="7">
        <v>37909</v>
      </c>
      <c r="K126" s="7">
        <v>0</v>
      </c>
      <c r="L126" s="7">
        <v>417000</v>
      </c>
      <c r="M126" s="3" t="s">
        <v>1166</v>
      </c>
      <c r="N126" s="3" t="s">
        <v>535</v>
      </c>
      <c r="O126" s="3" t="s">
        <v>536</v>
      </c>
      <c r="P126" s="3" t="s">
        <v>537</v>
      </c>
    </row>
    <row r="127" spans="1:16" x14ac:dyDescent="0.2">
      <c r="A127" s="11" t="str">
        <f t="shared" si="1"/>
        <v>120-81-26337_139650</v>
      </c>
      <c r="B127" s="3" t="s">
        <v>1203</v>
      </c>
      <c r="C127" s="6" t="s">
        <v>530</v>
      </c>
      <c r="D127" s="3" t="s">
        <v>762</v>
      </c>
      <c r="E127" s="11" t="str">
        <f>IF(ISNA(MATCH(D127,마담거래내역!N:N,0)), "공식몰","마담")</f>
        <v>공식몰</v>
      </c>
      <c r="F127" s="6" t="s">
        <v>763</v>
      </c>
      <c r="G127" s="3" t="s">
        <v>764</v>
      </c>
      <c r="H127" s="3" t="s">
        <v>533</v>
      </c>
      <c r="I127" s="7">
        <v>126955</v>
      </c>
      <c r="J127" s="7">
        <v>12695</v>
      </c>
      <c r="K127" s="7">
        <v>0</v>
      </c>
      <c r="L127" s="7">
        <v>139650</v>
      </c>
      <c r="M127" s="3" t="s">
        <v>1204</v>
      </c>
      <c r="N127" s="3" t="s">
        <v>535</v>
      </c>
      <c r="O127" s="3" t="s">
        <v>536</v>
      </c>
      <c r="P127" s="3" t="s">
        <v>537</v>
      </c>
    </row>
    <row r="128" spans="1:16" x14ac:dyDescent="0.2">
      <c r="A128" s="11" t="str">
        <f t="shared" si="1"/>
        <v>211-81-19302_205700</v>
      </c>
      <c r="B128" s="3" t="s">
        <v>559</v>
      </c>
      <c r="C128" s="6" t="s">
        <v>530</v>
      </c>
      <c r="D128" s="3" t="s">
        <v>560</v>
      </c>
      <c r="E128" s="11" t="str">
        <f>IF(ISNA(MATCH(D128,마담거래내역!N:N,0)), "공식몰","마담")</f>
        <v>공식몰</v>
      </c>
      <c r="F128" s="6" t="s">
        <v>561</v>
      </c>
      <c r="G128" s="3" t="s">
        <v>532</v>
      </c>
      <c r="H128" s="3" t="s">
        <v>533</v>
      </c>
      <c r="I128" s="7">
        <v>187000</v>
      </c>
      <c r="J128" s="7">
        <v>18700</v>
      </c>
      <c r="K128" s="7">
        <v>0</v>
      </c>
      <c r="L128" s="7">
        <v>205700</v>
      </c>
      <c r="M128" s="3" t="s">
        <v>562</v>
      </c>
      <c r="N128" s="3" t="s">
        <v>535</v>
      </c>
      <c r="O128" s="3" t="s">
        <v>536</v>
      </c>
      <c r="P128" s="3" t="s">
        <v>537</v>
      </c>
    </row>
    <row r="129" spans="1:16" x14ac:dyDescent="0.2">
      <c r="A129" s="11" t="str">
        <f t="shared" si="1"/>
        <v>211-81-19302_199000</v>
      </c>
      <c r="B129" s="3" t="s">
        <v>600</v>
      </c>
      <c r="C129" s="6" t="s">
        <v>530</v>
      </c>
      <c r="D129" s="3" t="s">
        <v>560</v>
      </c>
      <c r="E129" s="11" t="str">
        <f>IF(ISNA(MATCH(D129,마담거래내역!N:N,0)), "공식몰","마담")</f>
        <v>공식몰</v>
      </c>
      <c r="F129" s="6" t="s">
        <v>561</v>
      </c>
      <c r="G129" s="3" t="s">
        <v>532</v>
      </c>
      <c r="H129" s="3" t="s">
        <v>533</v>
      </c>
      <c r="I129" s="7">
        <v>180909</v>
      </c>
      <c r="J129" s="7">
        <v>18091</v>
      </c>
      <c r="K129" s="7">
        <v>0</v>
      </c>
      <c r="L129" s="7">
        <v>199000</v>
      </c>
      <c r="M129" s="3" t="s">
        <v>601</v>
      </c>
      <c r="N129" s="3" t="s">
        <v>535</v>
      </c>
      <c r="O129" s="3" t="s">
        <v>544</v>
      </c>
      <c r="P129" s="3" t="s">
        <v>537</v>
      </c>
    </row>
    <row r="130" spans="1:16" x14ac:dyDescent="0.2">
      <c r="A130" s="11" t="str">
        <f t="shared" ref="A130:A193" si="2">D130&amp;"_"&amp;L130</f>
        <v>211-81-19302_5000</v>
      </c>
      <c r="B130" s="3" t="s">
        <v>600</v>
      </c>
      <c r="C130" s="6" t="s">
        <v>530</v>
      </c>
      <c r="D130" s="3" t="s">
        <v>560</v>
      </c>
      <c r="E130" s="11" t="str">
        <f>IF(ISNA(MATCH(D130,마담거래내역!N:N,0)), "공식몰","마담")</f>
        <v>공식몰</v>
      </c>
      <c r="F130" s="6" t="s">
        <v>561</v>
      </c>
      <c r="G130" s="3" t="s">
        <v>532</v>
      </c>
      <c r="H130" s="3" t="s">
        <v>533</v>
      </c>
      <c r="I130" s="7">
        <v>4545</v>
      </c>
      <c r="J130" s="7">
        <v>455</v>
      </c>
      <c r="K130" s="7">
        <v>0</v>
      </c>
      <c r="L130" s="7">
        <v>5000</v>
      </c>
      <c r="M130" s="3" t="s">
        <v>602</v>
      </c>
      <c r="N130" s="3" t="s">
        <v>535</v>
      </c>
      <c r="O130" s="3" t="s">
        <v>536</v>
      </c>
      <c r="P130" s="3" t="s">
        <v>537</v>
      </c>
    </row>
    <row r="131" spans="1:16" x14ac:dyDescent="0.2">
      <c r="A131" s="11" t="str">
        <f t="shared" si="2"/>
        <v>295-01-01638_393800</v>
      </c>
      <c r="B131" s="3" t="s">
        <v>808</v>
      </c>
      <c r="C131" s="6" t="s">
        <v>530</v>
      </c>
      <c r="D131" s="3" t="s">
        <v>502</v>
      </c>
      <c r="E131" s="11" t="str">
        <f>IF(ISNA(MATCH(D131,마담거래내역!N:N,0)), "공식몰","마담")</f>
        <v>마담</v>
      </c>
      <c r="F131" s="6" t="s">
        <v>809</v>
      </c>
      <c r="G131" s="3" t="s">
        <v>549</v>
      </c>
      <c r="H131" s="3" t="s">
        <v>573</v>
      </c>
      <c r="I131" s="7">
        <v>358000</v>
      </c>
      <c r="J131" s="7">
        <v>35800</v>
      </c>
      <c r="K131" s="7">
        <v>0</v>
      </c>
      <c r="L131" s="7">
        <v>393800</v>
      </c>
      <c r="M131" s="3" t="s">
        <v>810</v>
      </c>
      <c r="N131" s="3" t="s">
        <v>535</v>
      </c>
      <c r="O131" s="3" t="s">
        <v>536</v>
      </c>
      <c r="P131" s="3" t="s">
        <v>537</v>
      </c>
    </row>
    <row r="132" spans="1:16" x14ac:dyDescent="0.2">
      <c r="A132" s="11" t="str">
        <f t="shared" si="2"/>
        <v>295-01-01638_200670</v>
      </c>
      <c r="B132" s="3" t="s">
        <v>808</v>
      </c>
      <c r="C132" s="6" t="s">
        <v>530</v>
      </c>
      <c r="D132" s="3" t="s">
        <v>502</v>
      </c>
      <c r="E132" s="11" t="str">
        <f>IF(ISNA(MATCH(D132,마담거래내역!N:N,0)), "공식몰","마담")</f>
        <v>마담</v>
      </c>
      <c r="F132" s="6" t="s">
        <v>809</v>
      </c>
      <c r="G132" s="3" t="s">
        <v>549</v>
      </c>
      <c r="H132" s="3" t="s">
        <v>573</v>
      </c>
      <c r="I132" s="7">
        <v>182427</v>
      </c>
      <c r="J132" s="7">
        <v>18243</v>
      </c>
      <c r="K132" s="7">
        <v>0</v>
      </c>
      <c r="L132" s="7">
        <v>200670</v>
      </c>
      <c r="M132" s="3" t="s">
        <v>811</v>
      </c>
      <c r="N132" s="3" t="s">
        <v>535</v>
      </c>
      <c r="O132" s="3" t="s">
        <v>536</v>
      </c>
      <c r="P132" s="3" t="s">
        <v>537</v>
      </c>
    </row>
    <row r="133" spans="1:16" x14ac:dyDescent="0.2">
      <c r="A133" s="11" t="str">
        <f t="shared" si="2"/>
        <v>295-01-01638_305800</v>
      </c>
      <c r="B133" s="3" t="s">
        <v>812</v>
      </c>
      <c r="C133" s="6" t="s">
        <v>530</v>
      </c>
      <c r="D133" s="3" t="s">
        <v>502</v>
      </c>
      <c r="E133" s="11" t="str">
        <f>IF(ISNA(MATCH(D133,마담거래내역!N:N,0)), "공식몰","마담")</f>
        <v>마담</v>
      </c>
      <c r="F133" s="6" t="s">
        <v>809</v>
      </c>
      <c r="G133" s="3" t="s">
        <v>549</v>
      </c>
      <c r="H133" s="3" t="s">
        <v>573</v>
      </c>
      <c r="I133" s="7">
        <v>278000</v>
      </c>
      <c r="J133" s="7">
        <v>27800</v>
      </c>
      <c r="K133" s="7">
        <v>0</v>
      </c>
      <c r="L133" s="7">
        <v>305800</v>
      </c>
      <c r="M133" s="3" t="s">
        <v>813</v>
      </c>
      <c r="N133" s="3" t="s">
        <v>535</v>
      </c>
      <c r="O133" s="3" t="s">
        <v>536</v>
      </c>
      <c r="P133" s="3" t="s">
        <v>537</v>
      </c>
    </row>
    <row r="134" spans="1:16" x14ac:dyDescent="0.2">
      <c r="A134" s="11" t="str">
        <f t="shared" si="2"/>
        <v>295-01-01638_163350</v>
      </c>
      <c r="B134" s="3" t="s">
        <v>812</v>
      </c>
      <c r="C134" s="6" t="s">
        <v>530</v>
      </c>
      <c r="D134" s="3" t="s">
        <v>502</v>
      </c>
      <c r="E134" s="11" t="str">
        <f>IF(ISNA(MATCH(D134,마담거래내역!N:N,0)), "공식몰","마담")</f>
        <v>마담</v>
      </c>
      <c r="F134" s="6" t="s">
        <v>809</v>
      </c>
      <c r="G134" s="3" t="s">
        <v>549</v>
      </c>
      <c r="H134" s="3" t="s">
        <v>573</v>
      </c>
      <c r="I134" s="7">
        <v>148500</v>
      </c>
      <c r="J134" s="7">
        <v>14850</v>
      </c>
      <c r="K134" s="7">
        <v>0</v>
      </c>
      <c r="L134" s="7">
        <v>163350</v>
      </c>
      <c r="M134" s="3" t="s">
        <v>814</v>
      </c>
      <c r="N134" s="3" t="s">
        <v>535</v>
      </c>
      <c r="O134" s="3" t="s">
        <v>536</v>
      </c>
      <c r="P134" s="3" t="s">
        <v>537</v>
      </c>
    </row>
    <row r="135" spans="1:16" x14ac:dyDescent="0.2">
      <c r="A135" s="11" t="str">
        <f t="shared" si="2"/>
        <v>295-01-01638_308800</v>
      </c>
      <c r="B135" s="3" t="s">
        <v>812</v>
      </c>
      <c r="C135" s="6" t="s">
        <v>530</v>
      </c>
      <c r="D135" s="3" t="s">
        <v>502</v>
      </c>
      <c r="E135" s="11" t="str">
        <f>IF(ISNA(MATCH(D135,마담거래내역!N:N,0)), "공식몰","마담")</f>
        <v>마담</v>
      </c>
      <c r="F135" s="6" t="s">
        <v>809</v>
      </c>
      <c r="G135" s="3" t="s">
        <v>549</v>
      </c>
      <c r="H135" s="3" t="s">
        <v>573</v>
      </c>
      <c r="I135" s="7">
        <v>280727</v>
      </c>
      <c r="J135" s="7">
        <v>28073</v>
      </c>
      <c r="K135" s="7">
        <v>0</v>
      </c>
      <c r="L135" s="7">
        <v>308800</v>
      </c>
      <c r="M135" s="3" t="s">
        <v>815</v>
      </c>
      <c r="N135" s="3" t="s">
        <v>535</v>
      </c>
      <c r="O135" s="3" t="s">
        <v>536</v>
      </c>
      <c r="P135" s="3" t="s">
        <v>537</v>
      </c>
    </row>
    <row r="136" spans="1:16" x14ac:dyDescent="0.2">
      <c r="A136" s="11" t="str">
        <f t="shared" si="2"/>
        <v>295-01-01638_200670</v>
      </c>
      <c r="B136" s="3" t="s">
        <v>816</v>
      </c>
      <c r="C136" s="6" t="s">
        <v>530</v>
      </c>
      <c r="D136" s="3" t="s">
        <v>502</v>
      </c>
      <c r="E136" s="11" t="str">
        <f>IF(ISNA(MATCH(D136,마담거래내역!N:N,0)), "공식몰","마담")</f>
        <v>마담</v>
      </c>
      <c r="F136" s="6" t="s">
        <v>809</v>
      </c>
      <c r="G136" s="3" t="s">
        <v>549</v>
      </c>
      <c r="H136" s="3" t="s">
        <v>573</v>
      </c>
      <c r="I136" s="7">
        <v>182427</v>
      </c>
      <c r="J136" s="7">
        <v>18243</v>
      </c>
      <c r="K136" s="7">
        <v>0</v>
      </c>
      <c r="L136" s="7">
        <v>200670</v>
      </c>
      <c r="M136" s="3" t="s">
        <v>817</v>
      </c>
      <c r="N136" s="3" t="s">
        <v>535</v>
      </c>
      <c r="O136" s="3" t="s">
        <v>536</v>
      </c>
      <c r="P136" s="3" t="s">
        <v>537</v>
      </c>
    </row>
    <row r="137" spans="1:16" x14ac:dyDescent="0.2">
      <c r="A137" s="11" t="str">
        <f t="shared" si="2"/>
        <v>295-01-01638_100350</v>
      </c>
      <c r="B137" s="3" t="s">
        <v>818</v>
      </c>
      <c r="C137" s="6" t="s">
        <v>530</v>
      </c>
      <c r="D137" s="3" t="s">
        <v>502</v>
      </c>
      <c r="E137" s="11" t="str">
        <f>IF(ISNA(MATCH(D137,마담거래내역!N:N,0)), "공식몰","마담")</f>
        <v>마담</v>
      </c>
      <c r="F137" s="6" t="s">
        <v>809</v>
      </c>
      <c r="G137" s="3" t="s">
        <v>549</v>
      </c>
      <c r="H137" s="3" t="s">
        <v>573</v>
      </c>
      <c r="I137" s="7">
        <v>91227</v>
      </c>
      <c r="J137" s="7">
        <v>9123</v>
      </c>
      <c r="K137" s="7">
        <v>0</v>
      </c>
      <c r="L137" s="7">
        <v>100350</v>
      </c>
      <c r="M137" s="3" t="s">
        <v>819</v>
      </c>
      <c r="N137" s="3" t="s">
        <v>535</v>
      </c>
      <c r="O137" s="3" t="s">
        <v>536</v>
      </c>
      <c r="P137" s="3" t="s">
        <v>537</v>
      </c>
    </row>
    <row r="138" spans="1:16" x14ac:dyDescent="0.2">
      <c r="A138" s="11" t="str">
        <f t="shared" si="2"/>
        <v>211-81-19302_419300</v>
      </c>
      <c r="B138" s="3" t="s">
        <v>603</v>
      </c>
      <c r="C138" s="6" t="s">
        <v>530</v>
      </c>
      <c r="D138" s="3" t="s">
        <v>560</v>
      </c>
      <c r="E138" s="11" t="str">
        <f>IF(ISNA(MATCH(D138,마담거래내역!N:N,0)), "공식몰","마담")</f>
        <v>공식몰</v>
      </c>
      <c r="F138" s="6" t="s">
        <v>561</v>
      </c>
      <c r="G138" s="3" t="s">
        <v>532</v>
      </c>
      <c r="H138" s="3" t="s">
        <v>533</v>
      </c>
      <c r="I138" s="7">
        <v>381182</v>
      </c>
      <c r="J138" s="7">
        <v>38118</v>
      </c>
      <c r="K138" s="7">
        <v>0</v>
      </c>
      <c r="L138" s="7">
        <v>419300</v>
      </c>
      <c r="M138" s="3" t="s">
        <v>604</v>
      </c>
      <c r="N138" s="3" t="s">
        <v>535</v>
      </c>
      <c r="O138" s="3" t="s">
        <v>536</v>
      </c>
      <c r="P138" s="3" t="s">
        <v>537</v>
      </c>
    </row>
    <row r="139" spans="1:16" x14ac:dyDescent="0.2">
      <c r="A139" s="11" t="str">
        <f t="shared" si="2"/>
        <v>618-12-22619_230400</v>
      </c>
      <c r="B139" s="3" t="s">
        <v>822</v>
      </c>
      <c r="C139" s="6" t="s">
        <v>530</v>
      </c>
      <c r="D139" s="3" t="s">
        <v>511</v>
      </c>
      <c r="E139" s="11" t="str">
        <f>IF(ISNA(MATCH(D139,마담거래내역!N:N,0)), "공식몰","마담")</f>
        <v>마담</v>
      </c>
      <c r="F139" s="6" t="s">
        <v>823</v>
      </c>
      <c r="G139" s="3" t="s">
        <v>824</v>
      </c>
      <c r="H139" s="3" t="s">
        <v>573</v>
      </c>
      <c r="I139" s="7">
        <v>209455</v>
      </c>
      <c r="J139" s="7">
        <v>20945</v>
      </c>
      <c r="K139" s="7">
        <v>0</v>
      </c>
      <c r="L139" s="7">
        <v>230400</v>
      </c>
      <c r="M139" s="3" t="s">
        <v>825</v>
      </c>
      <c r="N139" s="3" t="s">
        <v>535</v>
      </c>
      <c r="O139" s="3" t="s">
        <v>536</v>
      </c>
      <c r="P139" s="3" t="s">
        <v>537</v>
      </c>
    </row>
    <row r="140" spans="1:16" x14ac:dyDescent="0.2">
      <c r="A140" s="11" t="str">
        <f t="shared" si="2"/>
        <v>618-12-22619_116700</v>
      </c>
      <c r="B140" s="3" t="s">
        <v>826</v>
      </c>
      <c r="C140" s="6" t="s">
        <v>530</v>
      </c>
      <c r="D140" s="3" t="s">
        <v>511</v>
      </c>
      <c r="E140" s="11" t="str">
        <f>IF(ISNA(MATCH(D140,마담거래내역!N:N,0)), "공식몰","마담")</f>
        <v>마담</v>
      </c>
      <c r="F140" s="6" t="s">
        <v>823</v>
      </c>
      <c r="G140" s="3" t="s">
        <v>824</v>
      </c>
      <c r="H140" s="3" t="s">
        <v>573</v>
      </c>
      <c r="I140" s="7">
        <v>106091</v>
      </c>
      <c r="J140" s="7">
        <v>10609</v>
      </c>
      <c r="K140" s="7">
        <v>0</v>
      </c>
      <c r="L140" s="7">
        <v>116700</v>
      </c>
      <c r="M140" s="3" t="s">
        <v>827</v>
      </c>
      <c r="N140" s="3" t="s">
        <v>535</v>
      </c>
      <c r="O140" s="3" t="s">
        <v>536</v>
      </c>
      <c r="P140" s="3" t="s">
        <v>537</v>
      </c>
    </row>
    <row r="141" spans="1:16" x14ac:dyDescent="0.2">
      <c r="A141" s="11" t="str">
        <f t="shared" si="2"/>
        <v>618-12-22619_59700</v>
      </c>
      <c r="B141" s="3" t="s">
        <v>828</v>
      </c>
      <c r="C141" s="6" t="s">
        <v>530</v>
      </c>
      <c r="D141" s="3" t="s">
        <v>511</v>
      </c>
      <c r="E141" s="11" t="str">
        <f>IF(ISNA(MATCH(D141,마담거래내역!N:N,0)), "공식몰","마담")</f>
        <v>마담</v>
      </c>
      <c r="F141" s="6" t="s">
        <v>823</v>
      </c>
      <c r="G141" s="3" t="s">
        <v>824</v>
      </c>
      <c r="H141" s="3" t="s">
        <v>573</v>
      </c>
      <c r="I141" s="7">
        <v>54273</v>
      </c>
      <c r="J141" s="7">
        <v>5427</v>
      </c>
      <c r="K141" s="7">
        <v>0</v>
      </c>
      <c r="L141" s="7">
        <v>59700</v>
      </c>
      <c r="M141" s="3" t="s">
        <v>829</v>
      </c>
      <c r="N141" s="3" t="s">
        <v>535</v>
      </c>
      <c r="O141" s="3" t="s">
        <v>536</v>
      </c>
      <c r="P141" s="3" t="s">
        <v>537</v>
      </c>
    </row>
    <row r="142" spans="1:16" x14ac:dyDescent="0.2">
      <c r="A142" s="11" t="str">
        <f t="shared" si="2"/>
        <v>618-12-22619_116700</v>
      </c>
      <c r="B142" s="3" t="s">
        <v>830</v>
      </c>
      <c r="C142" s="6" t="s">
        <v>530</v>
      </c>
      <c r="D142" s="3" t="s">
        <v>511</v>
      </c>
      <c r="E142" s="11" t="str">
        <f>IF(ISNA(MATCH(D142,마담거래내역!N:N,0)), "공식몰","마담")</f>
        <v>마담</v>
      </c>
      <c r="F142" s="6" t="s">
        <v>823</v>
      </c>
      <c r="G142" s="3" t="s">
        <v>824</v>
      </c>
      <c r="H142" s="3" t="s">
        <v>573</v>
      </c>
      <c r="I142" s="7">
        <v>106091</v>
      </c>
      <c r="J142" s="7">
        <v>10609</v>
      </c>
      <c r="K142" s="7">
        <v>0</v>
      </c>
      <c r="L142" s="7">
        <v>116700</v>
      </c>
      <c r="M142" s="3" t="s">
        <v>831</v>
      </c>
      <c r="N142" s="3" t="s">
        <v>535</v>
      </c>
      <c r="O142" s="3" t="s">
        <v>536</v>
      </c>
      <c r="P142" s="3" t="s">
        <v>537</v>
      </c>
    </row>
    <row r="143" spans="1:16" x14ac:dyDescent="0.2">
      <c r="A143" s="11" t="str">
        <f t="shared" si="2"/>
        <v>618-12-22619_302000</v>
      </c>
      <c r="B143" s="3" t="s">
        <v>832</v>
      </c>
      <c r="C143" s="6" t="s">
        <v>530</v>
      </c>
      <c r="D143" s="3" t="s">
        <v>511</v>
      </c>
      <c r="E143" s="11" t="str">
        <f>IF(ISNA(MATCH(D143,마담거래내역!N:N,0)), "공식몰","마담")</f>
        <v>마담</v>
      </c>
      <c r="F143" s="6" t="s">
        <v>823</v>
      </c>
      <c r="G143" s="3" t="s">
        <v>824</v>
      </c>
      <c r="H143" s="3" t="s">
        <v>573</v>
      </c>
      <c r="I143" s="7">
        <v>274545</v>
      </c>
      <c r="J143" s="7">
        <v>27455</v>
      </c>
      <c r="K143" s="7">
        <v>0</v>
      </c>
      <c r="L143" s="7">
        <v>302000</v>
      </c>
      <c r="M143" s="3" t="s">
        <v>833</v>
      </c>
      <c r="N143" s="3" t="s">
        <v>535</v>
      </c>
      <c r="O143" s="3" t="s">
        <v>536</v>
      </c>
      <c r="P143" s="3" t="s">
        <v>537</v>
      </c>
    </row>
    <row r="144" spans="1:16" x14ac:dyDescent="0.2">
      <c r="A144" s="11" t="str">
        <f t="shared" si="2"/>
        <v>618-12-22619_182700</v>
      </c>
      <c r="B144" s="3" t="s">
        <v>834</v>
      </c>
      <c r="C144" s="6" t="s">
        <v>530</v>
      </c>
      <c r="D144" s="3" t="s">
        <v>511</v>
      </c>
      <c r="E144" s="11" t="str">
        <f>IF(ISNA(MATCH(D144,마담거래내역!N:N,0)), "공식몰","마담")</f>
        <v>마담</v>
      </c>
      <c r="F144" s="6" t="s">
        <v>823</v>
      </c>
      <c r="G144" s="3" t="s">
        <v>824</v>
      </c>
      <c r="H144" s="3" t="s">
        <v>573</v>
      </c>
      <c r="I144" s="7">
        <v>166091</v>
      </c>
      <c r="J144" s="7">
        <v>16609</v>
      </c>
      <c r="K144" s="7">
        <v>0</v>
      </c>
      <c r="L144" s="7">
        <v>182700</v>
      </c>
      <c r="M144" s="3" t="s">
        <v>835</v>
      </c>
      <c r="N144" s="3" t="s">
        <v>535</v>
      </c>
      <c r="O144" s="3" t="s">
        <v>536</v>
      </c>
      <c r="P144" s="3" t="s">
        <v>537</v>
      </c>
    </row>
    <row r="145" spans="1:16" x14ac:dyDescent="0.2">
      <c r="A145" s="11" t="str">
        <f t="shared" si="2"/>
        <v>618-12-22619_179700</v>
      </c>
      <c r="B145" s="3" t="s">
        <v>836</v>
      </c>
      <c r="C145" s="6" t="s">
        <v>530</v>
      </c>
      <c r="D145" s="3" t="s">
        <v>511</v>
      </c>
      <c r="E145" s="11" t="str">
        <f>IF(ISNA(MATCH(D145,마담거래내역!N:N,0)), "공식몰","마담")</f>
        <v>마담</v>
      </c>
      <c r="F145" s="6" t="s">
        <v>823</v>
      </c>
      <c r="G145" s="3" t="s">
        <v>824</v>
      </c>
      <c r="H145" s="3" t="s">
        <v>573</v>
      </c>
      <c r="I145" s="7">
        <v>163364</v>
      </c>
      <c r="J145" s="7">
        <v>16336</v>
      </c>
      <c r="K145" s="7">
        <v>0</v>
      </c>
      <c r="L145" s="7">
        <v>179700</v>
      </c>
      <c r="M145" s="3" t="s">
        <v>837</v>
      </c>
      <c r="N145" s="3" t="s">
        <v>535</v>
      </c>
      <c r="O145" s="3" t="s">
        <v>536</v>
      </c>
      <c r="P145" s="3" t="s">
        <v>537</v>
      </c>
    </row>
    <row r="146" spans="1:16" x14ac:dyDescent="0.2">
      <c r="A146" s="11" t="str">
        <f t="shared" si="2"/>
        <v>618-12-22619_116700</v>
      </c>
      <c r="B146" s="3" t="s">
        <v>838</v>
      </c>
      <c r="C146" s="6" t="s">
        <v>530</v>
      </c>
      <c r="D146" s="3" t="s">
        <v>511</v>
      </c>
      <c r="E146" s="11" t="str">
        <f>IF(ISNA(MATCH(D146,마담거래내역!N:N,0)), "공식몰","마담")</f>
        <v>마담</v>
      </c>
      <c r="F146" s="6" t="s">
        <v>823</v>
      </c>
      <c r="G146" s="3" t="s">
        <v>824</v>
      </c>
      <c r="H146" s="3" t="s">
        <v>573</v>
      </c>
      <c r="I146" s="7">
        <v>106091</v>
      </c>
      <c r="J146" s="7">
        <v>10609</v>
      </c>
      <c r="K146" s="7">
        <v>0</v>
      </c>
      <c r="L146" s="7">
        <v>116700</v>
      </c>
      <c r="M146" s="3" t="s">
        <v>839</v>
      </c>
      <c r="N146" s="3" t="s">
        <v>535</v>
      </c>
      <c r="O146" s="3" t="s">
        <v>536</v>
      </c>
      <c r="P146" s="3" t="s">
        <v>537</v>
      </c>
    </row>
    <row r="147" spans="1:16" x14ac:dyDescent="0.2">
      <c r="A147" s="11" t="str">
        <f t="shared" si="2"/>
        <v>618-12-22619_227700</v>
      </c>
      <c r="B147" s="3" t="s">
        <v>840</v>
      </c>
      <c r="C147" s="6" t="s">
        <v>530</v>
      </c>
      <c r="D147" s="3" t="s">
        <v>511</v>
      </c>
      <c r="E147" s="11" t="str">
        <f>IF(ISNA(MATCH(D147,마담거래내역!N:N,0)), "공식몰","마담")</f>
        <v>마담</v>
      </c>
      <c r="F147" s="6" t="s">
        <v>823</v>
      </c>
      <c r="G147" s="3" t="s">
        <v>824</v>
      </c>
      <c r="H147" s="3" t="s">
        <v>573</v>
      </c>
      <c r="I147" s="7">
        <v>207000</v>
      </c>
      <c r="J147" s="7">
        <v>20700</v>
      </c>
      <c r="K147" s="7">
        <v>0</v>
      </c>
      <c r="L147" s="7">
        <v>227700</v>
      </c>
      <c r="M147" s="3" t="s">
        <v>841</v>
      </c>
      <c r="N147" s="3" t="s">
        <v>535</v>
      </c>
      <c r="O147" s="3" t="s">
        <v>536</v>
      </c>
      <c r="P147" s="3" t="s">
        <v>537</v>
      </c>
    </row>
    <row r="148" spans="1:16" x14ac:dyDescent="0.2">
      <c r="A148" s="11" t="str">
        <f t="shared" si="2"/>
        <v>669-06-00892_234000</v>
      </c>
      <c r="B148" s="3" t="s">
        <v>842</v>
      </c>
      <c r="C148" s="6" t="s">
        <v>530</v>
      </c>
      <c r="D148" s="3" t="s">
        <v>507</v>
      </c>
      <c r="E148" s="11" t="str">
        <f>IF(ISNA(MATCH(D148,마담거래내역!N:N,0)), "공식몰","마담")</f>
        <v>마담</v>
      </c>
      <c r="F148" s="6" t="s">
        <v>843</v>
      </c>
      <c r="G148" s="3" t="s">
        <v>616</v>
      </c>
      <c r="H148" s="3" t="s">
        <v>550</v>
      </c>
      <c r="I148" s="7">
        <v>212727</v>
      </c>
      <c r="J148" s="7">
        <v>21273</v>
      </c>
      <c r="K148" s="7">
        <v>0</v>
      </c>
      <c r="L148" s="7">
        <v>234000</v>
      </c>
      <c r="M148" s="3" t="s">
        <v>844</v>
      </c>
      <c r="N148" s="3" t="s">
        <v>535</v>
      </c>
      <c r="O148" s="3" t="s">
        <v>536</v>
      </c>
      <c r="P148" s="3" t="s">
        <v>537</v>
      </c>
    </row>
    <row r="149" spans="1:16" x14ac:dyDescent="0.2">
      <c r="A149" s="11" t="str">
        <f t="shared" si="2"/>
        <v>669-06-00892_232350</v>
      </c>
      <c r="B149" s="3" t="s">
        <v>845</v>
      </c>
      <c r="C149" s="6" t="s">
        <v>530</v>
      </c>
      <c r="D149" s="3" t="s">
        <v>507</v>
      </c>
      <c r="E149" s="11" t="str">
        <f>IF(ISNA(MATCH(D149,마담거래내역!N:N,0)), "공식몰","마담")</f>
        <v>마담</v>
      </c>
      <c r="F149" s="6" t="s">
        <v>843</v>
      </c>
      <c r="G149" s="3" t="s">
        <v>616</v>
      </c>
      <c r="H149" s="3" t="s">
        <v>550</v>
      </c>
      <c r="I149" s="7">
        <v>211227</v>
      </c>
      <c r="J149" s="7">
        <v>21123</v>
      </c>
      <c r="K149" s="7">
        <v>0</v>
      </c>
      <c r="L149" s="7">
        <v>232350</v>
      </c>
      <c r="M149" s="3" t="s">
        <v>846</v>
      </c>
      <c r="N149" s="3" t="s">
        <v>535</v>
      </c>
      <c r="O149" s="3" t="s">
        <v>536</v>
      </c>
      <c r="P149" s="3" t="s">
        <v>537</v>
      </c>
    </row>
    <row r="150" spans="1:16" x14ac:dyDescent="0.2">
      <c r="A150" s="11" t="str">
        <f t="shared" si="2"/>
        <v>653-20-00248_113550</v>
      </c>
      <c r="B150" s="3" t="s">
        <v>847</v>
      </c>
      <c r="C150" s="6" t="s">
        <v>530</v>
      </c>
      <c r="D150" s="3" t="s">
        <v>513</v>
      </c>
      <c r="E150" s="11" t="str">
        <f>IF(ISNA(MATCH(D150,마담거래내역!N:N,0)), "공식몰","마담")</f>
        <v>마담</v>
      </c>
      <c r="F150" s="6" t="s">
        <v>675</v>
      </c>
      <c r="G150" s="3" t="s">
        <v>616</v>
      </c>
      <c r="H150" s="3" t="s">
        <v>617</v>
      </c>
      <c r="I150" s="7">
        <v>103227</v>
      </c>
      <c r="J150" s="7">
        <v>10323</v>
      </c>
      <c r="K150" s="7">
        <v>0</v>
      </c>
      <c r="L150" s="7">
        <v>113550</v>
      </c>
      <c r="M150" s="3" t="s">
        <v>848</v>
      </c>
      <c r="N150" s="3" t="s">
        <v>535</v>
      </c>
      <c r="O150" s="3" t="s">
        <v>536</v>
      </c>
      <c r="P150" s="3" t="s">
        <v>537</v>
      </c>
    </row>
    <row r="151" spans="1:16" x14ac:dyDescent="0.2">
      <c r="A151" s="11" t="str">
        <f t="shared" si="2"/>
        <v>653-20-00248_233670</v>
      </c>
      <c r="B151" s="3" t="s">
        <v>849</v>
      </c>
      <c r="C151" s="6" t="s">
        <v>530</v>
      </c>
      <c r="D151" s="3" t="s">
        <v>513</v>
      </c>
      <c r="E151" s="11" t="str">
        <f>IF(ISNA(MATCH(D151,마담거래내역!N:N,0)), "공식몰","마담")</f>
        <v>마담</v>
      </c>
      <c r="F151" s="6" t="s">
        <v>675</v>
      </c>
      <c r="G151" s="3" t="s">
        <v>616</v>
      </c>
      <c r="H151" s="3" t="s">
        <v>617</v>
      </c>
      <c r="I151" s="7">
        <v>212427</v>
      </c>
      <c r="J151" s="7">
        <v>21243</v>
      </c>
      <c r="K151" s="7">
        <v>0</v>
      </c>
      <c r="L151" s="7">
        <v>233670</v>
      </c>
      <c r="M151" s="3" t="s">
        <v>850</v>
      </c>
      <c r="N151" s="3" t="s">
        <v>535</v>
      </c>
      <c r="O151" s="3" t="s">
        <v>536</v>
      </c>
      <c r="P151" s="3" t="s">
        <v>537</v>
      </c>
    </row>
    <row r="152" spans="1:16" x14ac:dyDescent="0.2">
      <c r="A152" s="11" t="str">
        <f t="shared" si="2"/>
        <v>653-20-00248_311850</v>
      </c>
      <c r="B152" s="3" t="s">
        <v>851</v>
      </c>
      <c r="C152" s="6" t="s">
        <v>530</v>
      </c>
      <c r="D152" s="3" t="s">
        <v>513</v>
      </c>
      <c r="E152" s="11" t="str">
        <f>IF(ISNA(MATCH(D152,마담거래내역!N:N,0)), "공식몰","마담")</f>
        <v>마담</v>
      </c>
      <c r="F152" s="6" t="s">
        <v>675</v>
      </c>
      <c r="G152" s="3" t="s">
        <v>616</v>
      </c>
      <c r="H152" s="3" t="s">
        <v>617</v>
      </c>
      <c r="I152" s="7">
        <v>283500</v>
      </c>
      <c r="J152" s="7">
        <v>28350</v>
      </c>
      <c r="K152" s="7">
        <v>0</v>
      </c>
      <c r="L152" s="7">
        <v>311850</v>
      </c>
      <c r="M152" s="3" t="s">
        <v>852</v>
      </c>
      <c r="N152" s="3" t="s">
        <v>535</v>
      </c>
      <c r="O152" s="3" t="s">
        <v>536</v>
      </c>
      <c r="P152" s="3" t="s">
        <v>537</v>
      </c>
    </row>
    <row r="153" spans="1:16" x14ac:dyDescent="0.2">
      <c r="A153" s="11" t="str">
        <f t="shared" si="2"/>
        <v>653-20-00248_331350</v>
      </c>
      <c r="B153" s="3" t="s">
        <v>851</v>
      </c>
      <c r="C153" s="6" t="s">
        <v>530</v>
      </c>
      <c r="D153" s="3" t="s">
        <v>513</v>
      </c>
      <c r="E153" s="11" t="str">
        <f>IF(ISNA(MATCH(D153,마담거래내역!N:N,0)), "공식몰","마담")</f>
        <v>마담</v>
      </c>
      <c r="F153" s="6" t="s">
        <v>675</v>
      </c>
      <c r="G153" s="3" t="s">
        <v>616</v>
      </c>
      <c r="H153" s="3" t="s">
        <v>617</v>
      </c>
      <c r="I153" s="7">
        <v>301227</v>
      </c>
      <c r="J153" s="7">
        <v>30123</v>
      </c>
      <c r="K153" s="7">
        <v>0</v>
      </c>
      <c r="L153" s="7">
        <v>331350</v>
      </c>
      <c r="M153" s="3" t="s">
        <v>853</v>
      </c>
      <c r="N153" s="3" t="s">
        <v>535</v>
      </c>
      <c r="O153" s="3" t="s">
        <v>536</v>
      </c>
      <c r="P153" s="3" t="s">
        <v>537</v>
      </c>
    </row>
    <row r="154" spans="1:16" x14ac:dyDescent="0.2">
      <c r="A154" s="11" t="str">
        <f t="shared" si="2"/>
        <v>653-20-00248_299670</v>
      </c>
      <c r="B154" s="3" t="s">
        <v>854</v>
      </c>
      <c r="C154" s="6" t="s">
        <v>530</v>
      </c>
      <c r="D154" s="3" t="s">
        <v>513</v>
      </c>
      <c r="E154" s="11" t="str">
        <f>IF(ISNA(MATCH(D154,마담거래내역!N:N,0)), "공식몰","마담")</f>
        <v>마담</v>
      </c>
      <c r="F154" s="6" t="s">
        <v>675</v>
      </c>
      <c r="G154" s="3" t="s">
        <v>616</v>
      </c>
      <c r="H154" s="3" t="s">
        <v>617</v>
      </c>
      <c r="I154" s="7">
        <v>272427</v>
      </c>
      <c r="J154" s="7">
        <v>27243</v>
      </c>
      <c r="K154" s="7">
        <v>0</v>
      </c>
      <c r="L154" s="7">
        <v>299670</v>
      </c>
      <c r="M154" s="3" t="s">
        <v>855</v>
      </c>
      <c r="N154" s="3" t="s">
        <v>535</v>
      </c>
      <c r="O154" s="3" t="s">
        <v>536</v>
      </c>
      <c r="P154" s="3" t="s">
        <v>537</v>
      </c>
    </row>
    <row r="155" spans="1:16" x14ac:dyDescent="0.2">
      <c r="A155" s="11" t="str">
        <f t="shared" si="2"/>
        <v>211-81-19302_131800</v>
      </c>
      <c r="B155" s="3" t="s">
        <v>670</v>
      </c>
      <c r="C155" s="6" t="s">
        <v>530</v>
      </c>
      <c r="D155" s="3" t="s">
        <v>560</v>
      </c>
      <c r="E155" s="11" t="str">
        <f>IF(ISNA(MATCH(D155,마담거래내역!N:N,0)), "공식몰","마담")</f>
        <v>공식몰</v>
      </c>
      <c r="F155" s="6" t="s">
        <v>561</v>
      </c>
      <c r="G155" s="3" t="s">
        <v>532</v>
      </c>
      <c r="H155" s="3" t="s">
        <v>533</v>
      </c>
      <c r="I155" s="7">
        <v>119818</v>
      </c>
      <c r="J155" s="7">
        <v>11982</v>
      </c>
      <c r="K155" s="7">
        <v>0</v>
      </c>
      <c r="L155" s="7">
        <v>131800</v>
      </c>
      <c r="M155" s="3" t="s">
        <v>671</v>
      </c>
      <c r="N155" s="3" t="s">
        <v>535</v>
      </c>
      <c r="O155" s="3" t="s">
        <v>536</v>
      </c>
      <c r="P155" s="3" t="s">
        <v>537</v>
      </c>
    </row>
    <row r="156" spans="1:16" x14ac:dyDescent="0.2">
      <c r="A156" s="11" t="str">
        <f t="shared" si="2"/>
        <v>211-81-19302_209700</v>
      </c>
      <c r="B156" s="3" t="s">
        <v>672</v>
      </c>
      <c r="C156" s="6" t="s">
        <v>530</v>
      </c>
      <c r="D156" s="3" t="s">
        <v>560</v>
      </c>
      <c r="E156" s="11" t="str">
        <f>IF(ISNA(MATCH(D156,마담거래내역!N:N,0)), "공식몰","마담")</f>
        <v>공식몰</v>
      </c>
      <c r="F156" s="6" t="s">
        <v>561</v>
      </c>
      <c r="G156" s="3" t="s">
        <v>532</v>
      </c>
      <c r="H156" s="3" t="s">
        <v>533</v>
      </c>
      <c r="I156" s="7">
        <v>190636</v>
      </c>
      <c r="J156" s="7">
        <v>19064</v>
      </c>
      <c r="K156" s="7">
        <v>0</v>
      </c>
      <c r="L156" s="7">
        <v>209700</v>
      </c>
      <c r="M156" s="3" t="s">
        <v>673</v>
      </c>
      <c r="N156" s="3" t="s">
        <v>535</v>
      </c>
      <c r="O156" s="3" t="s">
        <v>536</v>
      </c>
      <c r="P156" s="3" t="s">
        <v>537</v>
      </c>
    </row>
    <row r="157" spans="1:16" x14ac:dyDescent="0.2">
      <c r="A157" s="11" t="str">
        <f t="shared" si="2"/>
        <v>211-81-19302_299500</v>
      </c>
      <c r="B157" s="3" t="s">
        <v>695</v>
      </c>
      <c r="C157" s="6" t="s">
        <v>530</v>
      </c>
      <c r="D157" s="3" t="s">
        <v>560</v>
      </c>
      <c r="E157" s="11" t="str">
        <f>IF(ISNA(MATCH(D157,마담거래내역!N:N,0)), "공식몰","마담")</f>
        <v>공식몰</v>
      </c>
      <c r="F157" s="6" t="s">
        <v>561</v>
      </c>
      <c r="G157" s="3" t="s">
        <v>532</v>
      </c>
      <c r="H157" s="3" t="s">
        <v>533</v>
      </c>
      <c r="I157" s="7">
        <v>272273</v>
      </c>
      <c r="J157" s="7">
        <v>27227</v>
      </c>
      <c r="K157" s="7">
        <v>0</v>
      </c>
      <c r="L157" s="7">
        <v>299500</v>
      </c>
      <c r="M157" s="3" t="s">
        <v>696</v>
      </c>
      <c r="N157" s="3" t="s">
        <v>535</v>
      </c>
      <c r="O157" s="3" t="s">
        <v>536</v>
      </c>
      <c r="P157" s="3" t="s">
        <v>537</v>
      </c>
    </row>
    <row r="158" spans="1:16" x14ac:dyDescent="0.2">
      <c r="A158" s="11" t="str">
        <f t="shared" si="2"/>
        <v>211-81-19302_489300</v>
      </c>
      <c r="B158" s="3" t="s">
        <v>754</v>
      </c>
      <c r="C158" s="6" t="s">
        <v>530</v>
      </c>
      <c r="D158" s="3" t="s">
        <v>560</v>
      </c>
      <c r="E158" s="11" t="str">
        <f>IF(ISNA(MATCH(D158,마담거래내역!N:N,0)), "공식몰","마담")</f>
        <v>공식몰</v>
      </c>
      <c r="F158" s="6" t="s">
        <v>561</v>
      </c>
      <c r="G158" s="3" t="s">
        <v>532</v>
      </c>
      <c r="H158" s="3" t="s">
        <v>533</v>
      </c>
      <c r="I158" s="7">
        <v>444818</v>
      </c>
      <c r="J158" s="7">
        <v>44482</v>
      </c>
      <c r="K158" s="7">
        <v>0</v>
      </c>
      <c r="L158" s="7">
        <v>489300</v>
      </c>
      <c r="M158" s="3" t="s">
        <v>755</v>
      </c>
      <c r="N158" s="3" t="s">
        <v>535</v>
      </c>
      <c r="O158" s="3" t="s">
        <v>536</v>
      </c>
      <c r="P158" s="3" t="s">
        <v>537</v>
      </c>
    </row>
    <row r="159" spans="1:16" x14ac:dyDescent="0.2">
      <c r="A159" s="11" t="str">
        <f t="shared" si="2"/>
        <v>211-81-19302_179700</v>
      </c>
      <c r="B159" s="3" t="s">
        <v>801</v>
      </c>
      <c r="C159" s="6" t="s">
        <v>530</v>
      </c>
      <c r="D159" s="3" t="s">
        <v>560</v>
      </c>
      <c r="E159" s="11" t="str">
        <f>IF(ISNA(MATCH(D159,마담거래내역!N:N,0)), "공식몰","마담")</f>
        <v>공식몰</v>
      </c>
      <c r="F159" s="6" t="s">
        <v>561</v>
      </c>
      <c r="G159" s="3" t="s">
        <v>532</v>
      </c>
      <c r="H159" s="3" t="s">
        <v>533</v>
      </c>
      <c r="I159" s="7">
        <v>163364</v>
      </c>
      <c r="J159" s="7">
        <v>16336</v>
      </c>
      <c r="K159" s="7">
        <v>0</v>
      </c>
      <c r="L159" s="7">
        <v>179700</v>
      </c>
      <c r="M159" s="3" t="s">
        <v>802</v>
      </c>
      <c r="N159" s="3" t="s">
        <v>535</v>
      </c>
      <c r="O159" s="3" t="s">
        <v>536</v>
      </c>
      <c r="P159" s="3" t="s">
        <v>537</v>
      </c>
    </row>
    <row r="160" spans="1:16" x14ac:dyDescent="0.2">
      <c r="A160" s="11" t="str">
        <f t="shared" si="2"/>
        <v>211-81-19302_199000</v>
      </c>
      <c r="B160" s="3" t="s">
        <v>806</v>
      </c>
      <c r="C160" s="6" t="s">
        <v>530</v>
      </c>
      <c r="D160" s="3" t="s">
        <v>560</v>
      </c>
      <c r="E160" s="11" t="str">
        <f>IF(ISNA(MATCH(D160,마담거래내역!N:N,0)), "공식몰","마담")</f>
        <v>공식몰</v>
      </c>
      <c r="F160" s="6" t="s">
        <v>561</v>
      </c>
      <c r="G160" s="3" t="s">
        <v>532</v>
      </c>
      <c r="H160" s="3" t="s">
        <v>533</v>
      </c>
      <c r="I160" s="7">
        <v>180909</v>
      </c>
      <c r="J160" s="7">
        <v>18091</v>
      </c>
      <c r="K160" s="7">
        <v>0</v>
      </c>
      <c r="L160" s="7">
        <v>199000</v>
      </c>
      <c r="M160" s="3" t="s">
        <v>807</v>
      </c>
      <c r="N160" s="3" t="s">
        <v>535</v>
      </c>
      <c r="O160" s="3" t="s">
        <v>536</v>
      </c>
      <c r="P160" s="3" t="s">
        <v>537</v>
      </c>
    </row>
    <row r="161" spans="1:16" x14ac:dyDescent="0.2">
      <c r="A161" s="11" t="str">
        <f t="shared" si="2"/>
        <v>211-81-19302_199000</v>
      </c>
      <c r="B161" s="3" t="s">
        <v>879</v>
      </c>
      <c r="C161" s="6" t="s">
        <v>530</v>
      </c>
      <c r="D161" s="3" t="s">
        <v>560</v>
      </c>
      <c r="E161" s="11" t="str">
        <f>IF(ISNA(MATCH(D161,마담거래내역!N:N,0)), "공식몰","마담")</f>
        <v>공식몰</v>
      </c>
      <c r="F161" s="6" t="s">
        <v>561</v>
      </c>
      <c r="G161" s="3" t="s">
        <v>532</v>
      </c>
      <c r="H161" s="3" t="s">
        <v>533</v>
      </c>
      <c r="I161" s="7">
        <v>180909</v>
      </c>
      <c r="J161" s="7">
        <v>18091</v>
      </c>
      <c r="K161" s="7">
        <v>0</v>
      </c>
      <c r="L161" s="7">
        <v>199000</v>
      </c>
      <c r="M161" s="3" t="s">
        <v>880</v>
      </c>
      <c r="N161" s="3" t="s">
        <v>535</v>
      </c>
      <c r="O161" s="3" t="s">
        <v>536</v>
      </c>
      <c r="P161" s="3" t="s">
        <v>537</v>
      </c>
    </row>
    <row r="162" spans="1:16" x14ac:dyDescent="0.2">
      <c r="A162" s="11" t="str">
        <f t="shared" si="2"/>
        <v>211-81-19302_417150</v>
      </c>
      <c r="B162" s="3" t="s">
        <v>898</v>
      </c>
      <c r="C162" s="6" t="s">
        <v>530</v>
      </c>
      <c r="D162" s="3" t="s">
        <v>560</v>
      </c>
      <c r="E162" s="11" t="str">
        <f>IF(ISNA(MATCH(D162,마담거래내역!N:N,0)), "공식몰","마담")</f>
        <v>공식몰</v>
      </c>
      <c r="F162" s="6" t="s">
        <v>561</v>
      </c>
      <c r="G162" s="3" t="s">
        <v>532</v>
      </c>
      <c r="H162" s="3" t="s">
        <v>533</v>
      </c>
      <c r="I162" s="7">
        <v>379227</v>
      </c>
      <c r="J162" s="7">
        <v>37923</v>
      </c>
      <c r="K162" s="7">
        <v>0</v>
      </c>
      <c r="L162" s="7">
        <v>417150</v>
      </c>
      <c r="M162" s="3" t="s">
        <v>899</v>
      </c>
      <c r="N162" s="3" t="s">
        <v>535</v>
      </c>
      <c r="O162" s="3" t="s">
        <v>544</v>
      </c>
      <c r="P162" s="3" t="s">
        <v>537</v>
      </c>
    </row>
    <row r="163" spans="1:16" x14ac:dyDescent="0.2">
      <c r="A163" s="11" t="str">
        <f t="shared" si="2"/>
        <v>211-81-19302_5000</v>
      </c>
      <c r="B163" s="3" t="s">
        <v>898</v>
      </c>
      <c r="C163" s="6" t="s">
        <v>530</v>
      </c>
      <c r="D163" s="3" t="s">
        <v>560</v>
      </c>
      <c r="E163" s="11" t="str">
        <f>IF(ISNA(MATCH(D163,마담거래내역!N:N,0)), "공식몰","마담")</f>
        <v>공식몰</v>
      </c>
      <c r="F163" s="6" t="s">
        <v>561</v>
      </c>
      <c r="G163" s="3" t="s">
        <v>532</v>
      </c>
      <c r="H163" s="3" t="s">
        <v>533</v>
      </c>
      <c r="I163" s="7">
        <v>4545</v>
      </c>
      <c r="J163" s="7">
        <v>455</v>
      </c>
      <c r="K163" s="7">
        <v>0</v>
      </c>
      <c r="L163" s="7">
        <v>5000</v>
      </c>
      <c r="M163" s="3" t="s">
        <v>900</v>
      </c>
      <c r="N163" s="3" t="s">
        <v>535</v>
      </c>
      <c r="O163" s="3" t="s">
        <v>536</v>
      </c>
      <c r="P163" s="3" t="s">
        <v>537</v>
      </c>
    </row>
    <row r="164" spans="1:16" x14ac:dyDescent="0.2">
      <c r="A164" s="11" t="str">
        <f t="shared" si="2"/>
        <v>211-81-19302_289500</v>
      </c>
      <c r="B164" s="3" t="s">
        <v>903</v>
      </c>
      <c r="C164" s="6" t="s">
        <v>530</v>
      </c>
      <c r="D164" s="3" t="s">
        <v>560</v>
      </c>
      <c r="E164" s="11" t="str">
        <f>IF(ISNA(MATCH(D164,마담거래내역!N:N,0)), "공식몰","마담")</f>
        <v>공식몰</v>
      </c>
      <c r="F164" s="6" t="s">
        <v>561</v>
      </c>
      <c r="G164" s="3" t="s">
        <v>532</v>
      </c>
      <c r="H164" s="3" t="s">
        <v>533</v>
      </c>
      <c r="I164" s="7">
        <v>263182</v>
      </c>
      <c r="J164" s="7">
        <v>26318</v>
      </c>
      <c r="K164" s="7">
        <v>0</v>
      </c>
      <c r="L164" s="7">
        <v>289500</v>
      </c>
      <c r="M164" s="3" t="s">
        <v>904</v>
      </c>
      <c r="N164" s="3" t="s">
        <v>535</v>
      </c>
      <c r="O164" s="3" t="s">
        <v>536</v>
      </c>
      <c r="P164" s="3" t="s">
        <v>537</v>
      </c>
    </row>
    <row r="165" spans="1:16" x14ac:dyDescent="0.2">
      <c r="A165" s="11" t="str">
        <f t="shared" si="2"/>
        <v>211-81-19302_74700</v>
      </c>
      <c r="B165" s="3" t="s">
        <v>945</v>
      </c>
      <c r="C165" s="6" t="s">
        <v>530</v>
      </c>
      <c r="D165" s="3" t="s">
        <v>560</v>
      </c>
      <c r="E165" s="11" t="str">
        <f>IF(ISNA(MATCH(D165,마담거래내역!N:N,0)), "공식몰","마담")</f>
        <v>공식몰</v>
      </c>
      <c r="F165" s="6" t="s">
        <v>561</v>
      </c>
      <c r="G165" s="3" t="s">
        <v>532</v>
      </c>
      <c r="H165" s="3" t="s">
        <v>533</v>
      </c>
      <c r="I165" s="7">
        <v>67909</v>
      </c>
      <c r="J165" s="7">
        <v>6791</v>
      </c>
      <c r="K165" s="7">
        <v>0</v>
      </c>
      <c r="L165" s="7">
        <v>74700</v>
      </c>
      <c r="M165" s="3" t="s">
        <v>946</v>
      </c>
      <c r="N165" s="3" t="s">
        <v>535</v>
      </c>
      <c r="O165" s="3" t="s">
        <v>536</v>
      </c>
      <c r="P165" s="3" t="s">
        <v>537</v>
      </c>
    </row>
    <row r="166" spans="1:16" x14ac:dyDescent="0.2">
      <c r="A166" s="11" t="str">
        <f t="shared" si="2"/>
        <v>211-81-19302_417150</v>
      </c>
      <c r="B166" s="3" t="s">
        <v>1095</v>
      </c>
      <c r="C166" s="6" t="s">
        <v>530</v>
      </c>
      <c r="D166" s="3" t="s">
        <v>560</v>
      </c>
      <c r="E166" s="11" t="str">
        <f>IF(ISNA(MATCH(D166,마담거래내역!N:N,0)), "공식몰","마담")</f>
        <v>공식몰</v>
      </c>
      <c r="F166" s="6" t="s">
        <v>561</v>
      </c>
      <c r="G166" s="3" t="s">
        <v>532</v>
      </c>
      <c r="H166" s="3" t="s">
        <v>533</v>
      </c>
      <c r="I166" s="7">
        <v>379227</v>
      </c>
      <c r="J166" s="7">
        <v>37923</v>
      </c>
      <c r="K166" s="7">
        <v>0</v>
      </c>
      <c r="L166" s="7">
        <v>417150</v>
      </c>
      <c r="M166" s="3" t="s">
        <v>1096</v>
      </c>
      <c r="N166" s="3" t="s">
        <v>535</v>
      </c>
      <c r="O166" s="3" t="s">
        <v>536</v>
      </c>
      <c r="P166" s="3" t="s">
        <v>537</v>
      </c>
    </row>
    <row r="167" spans="1:16" x14ac:dyDescent="0.2">
      <c r="A167" s="11" t="str">
        <f t="shared" si="2"/>
        <v>211-81-19302_94650</v>
      </c>
      <c r="B167" s="3" t="s">
        <v>1128</v>
      </c>
      <c r="C167" s="6" t="s">
        <v>530</v>
      </c>
      <c r="D167" s="3" t="s">
        <v>560</v>
      </c>
      <c r="E167" s="11" t="str">
        <f>IF(ISNA(MATCH(D167,마담거래내역!N:N,0)), "공식몰","마담")</f>
        <v>공식몰</v>
      </c>
      <c r="F167" s="6" t="s">
        <v>561</v>
      </c>
      <c r="G167" s="3" t="s">
        <v>532</v>
      </c>
      <c r="H167" s="3" t="s">
        <v>533</v>
      </c>
      <c r="I167" s="7">
        <v>86045</v>
      </c>
      <c r="J167" s="7">
        <v>8605</v>
      </c>
      <c r="K167" s="7">
        <v>0</v>
      </c>
      <c r="L167" s="7">
        <v>94650</v>
      </c>
      <c r="M167" s="3" t="s">
        <v>1129</v>
      </c>
      <c r="N167" s="3" t="s">
        <v>535</v>
      </c>
      <c r="O167" s="3" t="s">
        <v>536</v>
      </c>
      <c r="P167" s="3" t="s">
        <v>537</v>
      </c>
    </row>
    <row r="168" spans="1:16" x14ac:dyDescent="0.2">
      <c r="A168" s="11" t="str">
        <f t="shared" si="2"/>
        <v>211-81-19302_49700</v>
      </c>
      <c r="B168" s="3" t="s">
        <v>1142</v>
      </c>
      <c r="C168" s="6" t="s">
        <v>530</v>
      </c>
      <c r="D168" s="3" t="s">
        <v>560</v>
      </c>
      <c r="E168" s="11" t="str">
        <f>IF(ISNA(MATCH(D168,마담거래내역!N:N,0)), "공식몰","마담")</f>
        <v>공식몰</v>
      </c>
      <c r="F168" s="6" t="s">
        <v>561</v>
      </c>
      <c r="G168" s="3" t="s">
        <v>532</v>
      </c>
      <c r="H168" s="3" t="s">
        <v>533</v>
      </c>
      <c r="I168" s="7">
        <v>45182</v>
      </c>
      <c r="J168" s="7">
        <v>4518</v>
      </c>
      <c r="K168" s="7">
        <v>0</v>
      </c>
      <c r="L168" s="7">
        <v>49700</v>
      </c>
      <c r="M168" s="3" t="s">
        <v>1143</v>
      </c>
      <c r="N168" s="3" t="s">
        <v>535</v>
      </c>
      <c r="O168" s="3" t="s">
        <v>536</v>
      </c>
      <c r="P168" s="3" t="s">
        <v>537</v>
      </c>
    </row>
    <row r="169" spans="1:16" x14ac:dyDescent="0.2">
      <c r="A169" s="11" t="str">
        <f t="shared" si="2"/>
        <v>211-81-19302_94500</v>
      </c>
      <c r="B169" s="3" t="s">
        <v>1167</v>
      </c>
      <c r="C169" s="6" t="s">
        <v>530</v>
      </c>
      <c r="D169" s="3" t="s">
        <v>560</v>
      </c>
      <c r="E169" s="11" t="str">
        <f>IF(ISNA(MATCH(D169,마담거래내역!N:N,0)), "공식몰","마담")</f>
        <v>공식몰</v>
      </c>
      <c r="F169" s="6" t="s">
        <v>561</v>
      </c>
      <c r="G169" s="3" t="s">
        <v>532</v>
      </c>
      <c r="H169" s="3" t="s">
        <v>533</v>
      </c>
      <c r="I169" s="7">
        <v>85909</v>
      </c>
      <c r="J169" s="7">
        <v>8591</v>
      </c>
      <c r="K169" s="7">
        <v>0</v>
      </c>
      <c r="L169" s="7">
        <v>94500</v>
      </c>
      <c r="M169" s="3" t="s">
        <v>1168</v>
      </c>
      <c r="N169" s="3" t="s">
        <v>535</v>
      </c>
      <c r="O169" s="3" t="s">
        <v>536</v>
      </c>
      <c r="P169" s="3" t="s">
        <v>537</v>
      </c>
    </row>
    <row r="170" spans="1:16" x14ac:dyDescent="0.2">
      <c r="A170" s="11" t="str">
        <f t="shared" si="2"/>
        <v>120-81-84619_288700</v>
      </c>
      <c r="B170" s="3" t="s">
        <v>756</v>
      </c>
      <c r="C170" s="6" t="s">
        <v>530</v>
      </c>
      <c r="D170" s="3" t="s">
        <v>757</v>
      </c>
      <c r="E170" s="11" t="str">
        <f>IF(ISNA(MATCH(D170,마담거래내역!N:N,0)), "공식몰","마담")</f>
        <v>공식몰</v>
      </c>
      <c r="F170" s="6" t="s">
        <v>758</v>
      </c>
      <c r="G170" s="3" t="s">
        <v>532</v>
      </c>
      <c r="H170" s="3" t="s">
        <v>759</v>
      </c>
      <c r="I170" s="7">
        <v>262455</v>
      </c>
      <c r="J170" s="7">
        <v>26245</v>
      </c>
      <c r="K170" s="7">
        <v>0</v>
      </c>
      <c r="L170" s="7">
        <v>288700</v>
      </c>
      <c r="M170" s="3" t="s">
        <v>760</v>
      </c>
      <c r="N170" s="3" t="s">
        <v>535</v>
      </c>
      <c r="O170" s="3" t="s">
        <v>536</v>
      </c>
      <c r="P170" s="3" t="s">
        <v>537</v>
      </c>
    </row>
    <row r="171" spans="1:16" x14ac:dyDescent="0.2">
      <c r="A171" s="11" t="str">
        <f t="shared" si="2"/>
        <v>545-06-00368_232350</v>
      </c>
      <c r="B171" s="3" t="s">
        <v>894</v>
      </c>
      <c r="C171" s="6" t="s">
        <v>530</v>
      </c>
      <c r="D171" s="3" t="s">
        <v>504</v>
      </c>
      <c r="E171" s="11" t="str">
        <f>IF(ISNA(MATCH(D171,마담거래내역!N:N,0)), "공식몰","마담")</f>
        <v>마담</v>
      </c>
      <c r="F171" s="6" t="s">
        <v>680</v>
      </c>
      <c r="G171" s="3" t="s">
        <v>667</v>
      </c>
      <c r="H171" s="3" t="s">
        <v>573</v>
      </c>
      <c r="I171" s="7">
        <v>211227</v>
      </c>
      <c r="J171" s="7">
        <v>21123</v>
      </c>
      <c r="K171" s="7">
        <v>0</v>
      </c>
      <c r="L171" s="7">
        <v>232350</v>
      </c>
      <c r="M171" s="3" t="s">
        <v>895</v>
      </c>
      <c r="N171" s="3" t="s">
        <v>535</v>
      </c>
      <c r="O171" s="3" t="s">
        <v>536</v>
      </c>
      <c r="P171" s="3" t="s">
        <v>537</v>
      </c>
    </row>
    <row r="172" spans="1:16" x14ac:dyDescent="0.2">
      <c r="A172" s="11" t="str">
        <f t="shared" si="2"/>
        <v>545-06-00368_580500</v>
      </c>
      <c r="B172" s="3" t="s">
        <v>896</v>
      </c>
      <c r="C172" s="6" t="s">
        <v>530</v>
      </c>
      <c r="D172" s="3" t="s">
        <v>504</v>
      </c>
      <c r="E172" s="11" t="str">
        <f>IF(ISNA(MATCH(D172,마담거래내역!N:N,0)), "공식몰","마담")</f>
        <v>마담</v>
      </c>
      <c r="F172" s="6" t="s">
        <v>680</v>
      </c>
      <c r="G172" s="3" t="s">
        <v>667</v>
      </c>
      <c r="H172" s="3" t="s">
        <v>573</v>
      </c>
      <c r="I172" s="7">
        <v>527727</v>
      </c>
      <c r="J172" s="7">
        <v>52773</v>
      </c>
      <c r="K172" s="7">
        <v>0</v>
      </c>
      <c r="L172" s="7">
        <v>580500</v>
      </c>
      <c r="M172" s="3" t="s">
        <v>897</v>
      </c>
      <c r="N172" s="3" t="s">
        <v>535</v>
      </c>
      <c r="O172" s="3" t="s">
        <v>536</v>
      </c>
      <c r="P172" s="3" t="s">
        <v>537</v>
      </c>
    </row>
    <row r="173" spans="1:16" x14ac:dyDescent="0.2">
      <c r="A173" s="11" t="str">
        <f t="shared" si="2"/>
        <v>211-86-40964_238200</v>
      </c>
      <c r="B173" s="3" t="s">
        <v>563</v>
      </c>
      <c r="C173" s="6" t="s">
        <v>530</v>
      </c>
      <c r="D173" s="3" t="s">
        <v>564</v>
      </c>
      <c r="E173" s="11" t="str">
        <f>IF(ISNA(MATCH(D173,마담거래내역!N:N,0)), "공식몰","마담")</f>
        <v>공식몰</v>
      </c>
      <c r="F173" s="6" t="s">
        <v>565</v>
      </c>
      <c r="G173" s="3" t="s">
        <v>566</v>
      </c>
      <c r="H173" s="3" t="s">
        <v>567</v>
      </c>
      <c r="I173" s="7">
        <v>216545</v>
      </c>
      <c r="J173" s="7">
        <v>21655</v>
      </c>
      <c r="K173" s="7">
        <v>0</v>
      </c>
      <c r="L173" s="7">
        <v>238200</v>
      </c>
      <c r="M173" s="3" t="s">
        <v>568</v>
      </c>
      <c r="N173" s="3" t="s">
        <v>535</v>
      </c>
      <c r="O173" s="3" t="s">
        <v>536</v>
      </c>
      <c r="P173" s="3" t="s">
        <v>537</v>
      </c>
    </row>
    <row r="174" spans="1:16" x14ac:dyDescent="0.2">
      <c r="A174" s="11" t="str">
        <f t="shared" si="2"/>
        <v>201-81-53657_309900</v>
      </c>
      <c r="B174" s="3" t="s">
        <v>538</v>
      </c>
      <c r="C174" s="6" t="s">
        <v>530</v>
      </c>
      <c r="D174" s="3" t="s">
        <v>539</v>
      </c>
      <c r="E174" s="11" t="str">
        <f>IF(ISNA(MATCH(D174,마담거래내역!N:N,0)), "공식몰","마담")</f>
        <v>공식몰</v>
      </c>
      <c r="F174" s="6" t="s">
        <v>540</v>
      </c>
      <c r="G174" s="3" t="s">
        <v>541</v>
      </c>
      <c r="H174" s="3" t="s">
        <v>542</v>
      </c>
      <c r="I174" s="7">
        <v>281727</v>
      </c>
      <c r="J174" s="7">
        <v>28173</v>
      </c>
      <c r="K174" s="7">
        <v>0</v>
      </c>
      <c r="L174" s="7">
        <v>309900</v>
      </c>
      <c r="M174" s="3" t="s">
        <v>543</v>
      </c>
      <c r="N174" s="3" t="s">
        <v>535</v>
      </c>
      <c r="O174" s="3" t="s">
        <v>544</v>
      </c>
      <c r="P174" s="3" t="s">
        <v>545</v>
      </c>
    </row>
    <row r="175" spans="1:16" x14ac:dyDescent="0.2">
      <c r="A175" s="11" t="str">
        <f t="shared" si="2"/>
        <v>201-81-53657_35120</v>
      </c>
      <c r="B175" s="3" t="s">
        <v>889</v>
      </c>
      <c r="C175" s="6" t="s">
        <v>530</v>
      </c>
      <c r="D175" s="3" t="s">
        <v>539</v>
      </c>
      <c r="E175" s="11" t="str">
        <f>IF(ISNA(MATCH(D175,마담거래내역!N:N,0)), "공식몰","마담")</f>
        <v>공식몰</v>
      </c>
      <c r="F175" s="6" t="s">
        <v>540</v>
      </c>
      <c r="G175" s="3" t="s">
        <v>541</v>
      </c>
      <c r="H175" s="3" t="s">
        <v>542</v>
      </c>
      <c r="I175" s="7">
        <v>31927</v>
      </c>
      <c r="J175" s="7">
        <v>3193</v>
      </c>
      <c r="K175" s="7">
        <v>0</v>
      </c>
      <c r="L175" s="7">
        <v>35120</v>
      </c>
      <c r="M175" s="3" t="s">
        <v>890</v>
      </c>
      <c r="N175" s="3" t="s">
        <v>535</v>
      </c>
      <c r="O175" s="3" t="s">
        <v>544</v>
      </c>
      <c r="P175" s="3" t="s">
        <v>545</v>
      </c>
    </row>
    <row r="176" spans="1:16" x14ac:dyDescent="0.2">
      <c r="A176" s="11" t="str">
        <f t="shared" si="2"/>
        <v>201-81-53657_309900</v>
      </c>
      <c r="B176" s="3" t="s">
        <v>910</v>
      </c>
      <c r="C176" s="6" t="s">
        <v>530</v>
      </c>
      <c r="D176" s="3" t="s">
        <v>539</v>
      </c>
      <c r="E176" s="11" t="str">
        <f>IF(ISNA(MATCH(D176,마담거래내역!N:N,0)), "공식몰","마담")</f>
        <v>공식몰</v>
      </c>
      <c r="F176" s="6" t="s">
        <v>540</v>
      </c>
      <c r="G176" s="3" t="s">
        <v>541</v>
      </c>
      <c r="H176" s="3" t="s">
        <v>542</v>
      </c>
      <c r="I176" s="7">
        <v>281727</v>
      </c>
      <c r="J176" s="7">
        <v>28173</v>
      </c>
      <c r="K176" s="7">
        <v>0</v>
      </c>
      <c r="L176" s="7">
        <v>309900</v>
      </c>
      <c r="M176" s="3" t="s">
        <v>911</v>
      </c>
      <c r="N176" s="3" t="s">
        <v>535</v>
      </c>
      <c r="O176" s="3" t="s">
        <v>536</v>
      </c>
      <c r="P176" s="3" t="s">
        <v>545</v>
      </c>
    </row>
    <row r="177" spans="1:16" x14ac:dyDescent="0.2">
      <c r="A177" s="11" t="str">
        <f t="shared" si="2"/>
        <v>201-81-53657_79800</v>
      </c>
      <c r="B177" s="3" t="s">
        <v>991</v>
      </c>
      <c r="C177" s="6" t="s">
        <v>530</v>
      </c>
      <c r="D177" s="3" t="s">
        <v>539</v>
      </c>
      <c r="E177" s="11" t="str">
        <f>IF(ISNA(MATCH(D177,마담거래내역!N:N,0)), "공식몰","마담")</f>
        <v>공식몰</v>
      </c>
      <c r="F177" s="6" t="s">
        <v>540</v>
      </c>
      <c r="G177" s="3" t="s">
        <v>541</v>
      </c>
      <c r="H177" s="3" t="s">
        <v>542</v>
      </c>
      <c r="I177" s="7">
        <v>72545</v>
      </c>
      <c r="J177" s="7">
        <v>7255</v>
      </c>
      <c r="K177" s="7">
        <v>0</v>
      </c>
      <c r="L177" s="7">
        <v>79800</v>
      </c>
      <c r="M177" s="3" t="s">
        <v>992</v>
      </c>
      <c r="N177" s="3" t="s">
        <v>535</v>
      </c>
      <c r="O177" s="3" t="s">
        <v>536</v>
      </c>
      <c r="P177" s="3" t="s">
        <v>545</v>
      </c>
    </row>
    <row r="178" spans="1:16" x14ac:dyDescent="0.2">
      <c r="A178" s="11" t="str">
        <f t="shared" si="2"/>
        <v>201-81-53657_40120</v>
      </c>
      <c r="B178" s="3" t="s">
        <v>1007</v>
      </c>
      <c r="C178" s="6" t="s">
        <v>530</v>
      </c>
      <c r="D178" s="3" t="s">
        <v>539</v>
      </c>
      <c r="E178" s="11" t="str">
        <f>IF(ISNA(MATCH(D178,마담거래내역!N:N,0)), "공식몰","마담")</f>
        <v>공식몰</v>
      </c>
      <c r="F178" s="6" t="s">
        <v>540</v>
      </c>
      <c r="G178" s="3" t="s">
        <v>541</v>
      </c>
      <c r="H178" s="3" t="s">
        <v>542</v>
      </c>
      <c r="I178" s="7">
        <v>36473</v>
      </c>
      <c r="J178" s="7">
        <v>3647</v>
      </c>
      <c r="K178" s="7">
        <v>0</v>
      </c>
      <c r="L178" s="7">
        <v>40120</v>
      </c>
      <c r="M178" s="3" t="s">
        <v>1008</v>
      </c>
      <c r="N178" s="3" t="s">
        <v>535</v>
      </c>
      <c r="O178" s="3" t="s">
        <v>536</v>
      </c>
      <c r="P178" s="3" t="s">
        <v>545</v>
      </c>
    </row>
    <row r="179" spans="1:16" x14ac:dyDescent="0.2">
      <c r="A179" s="11" t="str">
        <f t="shared" si="2"/>
        <v>201-81-53657_49500</v>
      </c>
      <c r="B179" s="3" t="s">
        <v>1022</v>
      </c>
      <c r="C179" s="6" t="s">
        <v>530</v>
      </c>
      <c r="D179" s="3" t="s">
        <v>539</v>
      </c>
      <c r="E179" s="11" t="str">
        <f>IF(ISNA(MATCH(D179,마담거래내역!N:N,0)), "공식몰","마담")</f>
        <v>공식몰</v>
      </c>
      <c r="F179" s="6" t="s">
        <v>540</v>
      </c>
      <c r="G179" s="3" t="s">
        <v>541</v>
      </c>
      <c r="H179" s="3" t="s">
        <v>542</v>
      </c>
      <c r="I179" s="7">
        <v>45000</v>
      </c>
      <c r="J179" s="7">
        <v>4500</v>
      </c>
      <c r="K179" s="7">
        <v>0</v>
      </c>
      <c r="L179" s="7">
        <v>49500</v>
      </c>
      <c r="M179" s="3" t="s">
        <v>1023</v>
      </c>
      <c r="N179" s="3" t="s">
        <v>535</v>
      </c>
      <c r="O179" s="3" t="s">
        <v>536</v>
      </c>
      <c r="P179" s="3" t="s">
        <v>545</v>
      </c>
    </row>
    <row r="180" spans="1:16" x14ac:dyDescent="0.2">
      <c r="A180" s="11" t="str">
        <f t="shared" si="2"/>
        <v>201-81-53657_70900</v>
      </c>
      <c r="B180" s="3" t="s">
        <v>1073</v>
      </c>
      <c r="C180" s="6" t="s">
        <v>530</v>
      </c>
      <c r="D180" s="3" t="s">
        <v>539</v>
      </c>
      <c r="E180" s="11" t="str">
        <f>IF(ISNA(MATCH(D180,마담거래내역!N:N,0)), "공식몰","마담")</f>
        <v>공식몰</v>
      </c>
      <c r="F180" s="6" t="s">
        <v>540</v>
      </c>
      <c r="G180" s="3" t="s">
        <v>541</v>
      </c>
      <c r="H180" s="3" t="s">
        <v>542</v>
      </c>
      <c r="I180" s="7">
        <v>64455</v>
      </c>
      <c r="J180" s="7">
        <v>6445</v>
      </c>
      <c r="K180" s="7">
        <v>0</v>
      </c>
      <c r="L180" s="7">
        <v>70900</v>
      </c>
      <c r="M180" s="3" t="s">
        <v>1074</v>
      </c>
      <c r="N180" s="3" t="s">
        <v>535</v>
      </c>
      <c r="O180" s="3" t="s">
        <v>544</v>
      </c>
      <c r="P180" s="3" t="s">
        <v>545</v>
      </c>
    </row>
    <row r="181" spans="1:16" x14ac:dyDescent="0.2">
      <c r="A181" s="11" t="str">
        <f t="shared" si="2"/>
        <v>339-20-00454_85800</v>
      </c>
      <c r="B181" s="3" t="s">
        <v>912</v>
      </c>
      <c r="C181" s="6" t="s">
        <v>530</v>
      </c>
      <c r="D181" s="3" t="s">
        <v>505</v>
      </c>
      <c r="E181" s="11" t="str">
        <f>IF(ISNA(MATCH(D181,마담거래내역!N:N,0)), "공식몰","마담")</f>
        <v>마담</v>
      </c>
      <c r="F181" s="6" t="s">
        <v>582</v>
      </c>
      <c r="G181" s="3" t="s">
        <v>549</v>
      </c>
      <c r="H181" s="3" t="s">
        <v>583</v>
      </c>
      <c r="I181" s="7">
        <v>78000</v>
      </c>
      <c r="J181" s="7">
        <v>7800</v>
      </c>
      <c r="K181" s="7">
        <v>0</v>
      </c>
      <c r="L181" s="7">
        <v>85800</v>
      </c>
      <c r="M181" s="3" t="s">
        <v>913</v>
      </c>
      <c r="N181" s="3" t="s">
        <v>535</v>
      </c>
      <c r="O181" s="3" t="s">
        <v>536</v>
      </c>
      <c r="P181" s="3" t="s">
        <v>537</v>
      </c>
    </row>
    <row r="182" spans="1:16" x14ac:dyDescent="0.2">
      <c r="A182" s="11" t="str">
        <f t="shared" si="2"/>
        <v>339-20-00454_125235</v>
      </c>
      <c r="B182" s="3" t="s">
        <v>914</v>
      </c>
      <c r="C182" s="6" t="s">
        <v>530</v>
      </c>
      <c r="D182" s="3" t="s">
        <v>505</v>
      </c>
      <c r="E182" s="11" t="str">
        <f>IF(ISNA(MATCH(D182,마담거래내역!N:N,0)), "공식몰","마담")</f>
        <v>마담</v>
      </c>
      <c r="F182" s="6" t="s">
        <v>582</v>
      </c>
      <c r="G182" s="3" t="s">
        <v>549</v>
      </c>
      <c r="H182" s="3" t="s">
        <v>583</v>
      </c>
      <c r="I182" s="7">
        <v>113850</v>
      </c>
      <c r="J182" s="7">
        <v>11385</v>
      </c>
      <c r="K182" s="7">
        <v>0</v>
      </c>
      <c r="L182" s="7">
        <v>125235</v>
      </c>
      <c r="M182" s="3" t="s">
        <v>915</v>
      </c>
      <c r="N182" s="3" t="s">
        <v>535</v>
      </c>
      <c r="O182" s="3" t="s">
        <v>536</v>
      </c>
      <c r="P182" s="3" t="s">
        <v>537</v>
      </c>
    </row>
    <row r="183" spans="1:16" x14ac:dyDescent="0.2">
      <c r="A183" s="11" t="str">
        <f t="shared" si="2"/>
        <v>339-20-00454_109000</v>
      </c>
      <c r="B183" s="3" t="s">
        <v>916</v>
      </c>
      <c r="C183" s="6" t="s">
        <v>530</v>
      </c>
      <c r="D183" s="3" t="s">
        <v>505</v>
      </c>
      <c r="E183" s="11" t="str">
        <f>IF(ISNA(MATCH(D183,마담거래내역!N:N,0)), "공식몰","마담")</f>
        <v>마담</v>
      </c>
      <c r="F183" s="6" t="s">
        <v>582</v>
      </c>
      <c r="G183" s="3" t="s">
        <v>549</v>
      </c>
      <c r="H183" s="3" t="s">
        <v>583</v>
      </c>
      <c r="I183" s="7">
        <v>99091</v>
      </c>
      <c r="J183" s="7">
        <v>9909</v>
      </c>
      <c r="K183" s="7">
        <v>0</v>
      </c>
      <c r="L183" s="7">
        <v>109000</v>
      </c>
      <c r="M183" s="3" t="s">
        <v>917</v>
      </c>
      <c r="N183" s="3" t="s">
        <v>535</v>
      </c>
      <c r="O183" s="3" t="s">
        <v>536</v>
      </c>
      <c r="P183" s="3" t="s">
        <v>537</v>
      </c>
    </row>
    <row r="184" spans="1:16" x14ac:dyDescent="0.2">
      <c r="A184" s="11" t="str">
        <f t="shared" si="2"/>
        <v>339-20-00454_139000</v>
      </c>
      <c r="B184" s="3" t="s">
        <v>918</v>
      </c>
      <c r="C184" s="6" t="s">
        <v>530</v>
      </c>
      <c r="D184" s="3" t="s">
        <v>505</v>
      </c>
      <c r="E184" s="11" t="str">
        <f>IF(ISNA(MATCH(D184,마담거래내역!N:N,0)), "공식몰","마담")</f>
        <v>마담</v>
      </c>
      <c r="F184" s="6" t="s">
        <v>582</v>
      </c>
      <c r="G184" s="3" t="s">
        <v>549</v>
      </c>
      <c r="H184" s="3" t="s">
        <v>583</v>
      </c>
      <c r="I184" s="7">
        <v>126364</v>
      </c>
      <c r="J184" s="7">
        <v>12636</v>
      </c>
      <c r="K184" s="7">
        <v>0</v>
      </c>
      <c r="L184" s="7">
        <v>139000</v>
      </c>
      <c r="M184" s="3" t="s">
        <v>919</v>
      </c>
      <c r="N184" s="3" t="s">
        <v>535</v>
      </c>
      <c r="O184" s="3" t="s">
        <v>536</v>
      </c>
      <c r="P184" s="3" t="s">
        <v>537</v>
      </c>
    </row>
    <row r="185" spans="1:16" x14ac:dyDescent="0.2">
      <c r="A185" s="11" t="str">
        <f t="shared" si="2"/>
        <v>339-20-00454_109000</v>
      </c>
      <c r="B185" s="3" t="s">
        <v>920</v>
      </c>
      <c r="C185" s="6" t="s">
        <v>530</v>
      </c>
      <c r="D185" s="3" t="s">
        <v>505</v>
      </c>
      <c r="E185" s="11" t="str">
        <f>IF(ISNA(MATCH(D185,마담거래내역!N:N,0)), "공식몰","마담")</f>
        <v>마담</v>
      </c>
      <c r="F185" s="6" t="s">
        <v>582</v>
      </c>
      <c r="G185" s="3" t="s">
        <v>549</v>
      </c>
      <c r="H185" s="3" t="s">
        <v>583</v>
      </c>
      <c r="I185" s="7">
        <v>99091</v>
      </c>
      <c r="J185" s="7">
        <v>9909</v>
      </c>
      <c r="K185" s="7">
        <v>0</v>
      </c>
      <c r="L185" s="7">
        <v>109000</v>
      </c>
      <c r="M185" s="3" t="s">
        <v>921</v>
      </c>
      <c r="N185" s="3" t="s">
        <v>535</v>
      </c>
      <c r="O185" s="3" t="s">
        <v>536</v>
      </c>
      <c r="P185" s="3" t="s">
        <v>537</v>
      </c>
    </row>
    <row r="186" spans="1:16" x14ac:dyDescent="0.2">
      <c r="A186" s="11" t="str">
        <f t="shared" si="2"/>
        <v>339-20-00454_139000</v>
      </c>
      <c r="B186" s="3" t="s">
        <v>922</v>
      </c>
      <c r="C186" s="6" t="s">
        <v>530</v>
      </c>
      <c r="D186" s="3" t="s">
        <v>505</v>
      </c>
      <c r="E186" s="11" t="str">
        <f>IF(ISNA(MATCH(D186,마담거래내역!N:N,0)), "공식몰","마담")</f>
        <v>마담</v>
      </c>
      <c r="F186" s="6" t="s">
        <v>582</v>
      </c>
      <c r="G186" s="3" t="s">
        <v>549</v>
      </c>
      <c r="H186" s="3" t="s">
        <v>583</v>
      </c>
      <c r="I186" s="7">
        <v>126364</v>
      </c>
      <c r="J186" s="7">
        <v>12636</v>
      </c>
      <c r="K186" s="7">
        <v>0</v>
      </c>
      <c r="L186" s="7">
        <v>139000</v>
      </c>
      <c r="M186" s="3" t="s">
        <v>923</v>
      </c>
      <c r="N186" s="3" t="s">
        <v>535</v>
      </c>
      <c r="O186" s="3" t="s">
        <v>536</v>
      </c>
      <c r="P186" s="3" t="s">
        <v>537</v>
      </c>
    </row>
    <row r="187" spans="1:16" x14ac:dyDescent="0.2">
      <c r="A187" s="11" t="str">
        <f t="shared" si="2"/>
        <v>339-20-00454_139000</v>
      </c>
      <c r="B187" s="3" t="s">
        <v>924</v>
      </c>
      <c r="C187" s="6" t="s">
        <v>530</v>
      </c>
      <c r="D187" s="3" t="s">
        <v>505</v>
      </c>
      <c r="E187" s="11" t="str">
        <f>IF(ISNA(MATCH(D187,마담거래내역!N:N,0)), "공식몰","마담")</f>
        <v>마담</v>
      </c>
      <c r="F187" s="6" t="s">
        <v>582</v>
      </c>
      <c r="G187" s="3" t="s">
        <v>549</v>
      </c>
      <c r="H187" s="3" t="s">
        <v>583</v>
      </c>
      <c r="I187" s="7">
        <v>126364</v>
      </c>
      <c r="J187" s="7">
        <v>12636</v>
      </c>
      <c r="K187" s="7">
        <v>0</v>
      </c>
      <c r="L187" s="7">
        <v>139000</v>
      </c>
      <c r="M187" s="3" t="s">
        <v>925</v>
      </c>
      <c r="N187" s="3" t="s">
        <v>535</v>
      </c>
      <c r="O187" s="3" t="s">
        <v>536</v>
      </c>
      <c r="P187" s="3" t="s">
        <v>537</v>
      </c>
    </row>
    <row r="188" spans="1:16" x14ac:dyDescent="0.2">
      <c r="A188" s="11" t="str">
        <f t="shared" si="2"/>
        <v>339-20-00454_199000</v>
      </c>
      <c r="B188" s="3" t="s">
        <v>926</v>
      </c>
      <c r="C188" s="6" t="s">
        <v>530</v>
      </c>
      <c r="D188" s="3" t="s">
        <v>505</v>
      </c>
      <c r="E188" s="11" t="str">
        <f>IF(ISNA(MATCH(D188,마담거래내역!N:N,0)), "공식몰","마담")</f>
        <v>마담</v>
      </c>
      <c r="F188" s="6" t="s">
        <v>582</v>
      </c>
      <c r="G188" s="3" t="s">
        <v>549</v>
      </c>
      <c r="H188" s="3" t="s">
        <v>583</v>
      </c>
      <c r="I188" s="7">
        <v>180909</v>
      </c>
      <c r="J188" s="7">
        <v>18091</v>
      </c>
      <c r="K188" s="7">
        <v>0</v>
      </c>
      <c r="L188" s="7">
        <v>199000</v>
      </c>
      <c r="M188" s="3" t="s">
        <v>927</v>
      </c>
      <c r="N188" s="3" t="s">
        <v>535</v>
      </c>
      <c r="O188" s="3" t="s">
        <v>536</v>
      </c>
      <c r="P188" s="3" t="s">
        <v>537</v>
      </c>
    </row>
    <row r="189" spans="1:16" x14ac:dyDescent="0.2">
      <c r="A189" s="11" t="str">
        <f t="shared" si="2"/>
        <v>339-20-00454_109000</v>
      </c>
      <c r="B189" s="3" t="s">
        <v>928</v>
      </c>
      <c r="C189" s="6" t="s">
        <v>530</v>
      </c>
      <c r="D189" s="3" t="s">
        <v>505</v>
      </c>
      <c r="E189" s="11" t="str">
        <f>IF(ISNA(MATCH(D189,마담거래내역!N:N,0)), "공식몰","마담")</f>
        <v>마담</v>
      </c>
      <c r="F189" s="6" t="s">
        <v>582</v>
      </c>
      <c r="G189" s="3" t="s">
        <v>549</v>
      </c>
      <c r="H189" s="3" t="s">
        <v>583</v>
      </c>
      <c r="I189" s="7">
        <v>99091</v>
      </c>
      <c r="J189" s="7">
        <v>9909</v>
      </c>
      <c r="K189" s="7">
        <v>0</v>
      </c>
      <c r="L189" s="7">
        <v>109000</v>
      </c>
      <c r="M189" s="3" t="s">
        <v>929</v>
      </c>
      <c r="N189" s="3" t="s">
        <v>535</v>
      </c>
      <c r="O189" s="3" t="s">
        <v>536</v>
      </c>
      <c r="P189" s="3" t="s">
        <v>537</v>
      </c>
    </row>
    <row r="190" spans="1:16" x14ac:dyDescent="0.2">
      <c r="A190" s="11" t="str">
        <f t="shared" si="2"/>
        <v>339-20-00454_112800</v>
      </c>
      <c r="B190" s="3" t="s">
        <v>930</v>
      </c>
      <c r="C190" s="6" t="s">
        <v>530</v>
      </c>
      <c r="D190" s="3" t="s">
        <v>505</v>
      </c>
      <c r="E190" s="11" t="str">
        <f>IF(ISNA(MATCH(D190,마담거래내역!N:N,0)), "공식몰","마담")</f>
        <v>마담</v>
      </c>
      <c r="F190" s="6" t="s">
        <v>582</v>
      </c>
      <c r="G190" s="3" t="s">
        <v>549</v>
      </c>
      <c r="H190" s="3" t="s">
        <v>583</v>
      </c>
      <c r="I190" s="7">
        <v>102545</v>
      </c>
      <c r="J190" s="7">
        <v>10255</v>
      </c>
      <c r="K190" s="7">
        <v>0</v>
      </c>
      <c r="L190" s="7">
        <v>112800</v>
      </c>
      <c r="M190" s="3" t="s">
        <v>931</v>
      </c>
      <c r="N190" s="3" t="s">
        <v>535</v>
      </c>
      <c r="O190" s="3" t="s">
        <v>536</v>
      </c>
      <c r="P190" s="3" t="s">
        <v>537</v>
      </c>
    </row>
    <row r="191" spans="1:16" x14ac:dyDescent="0.2">
      <c r="A191" s="11" t="str">
        <f t="shared" si="2"/>
        <v>339-20-00454_296400</v>
      </c>
      <c r="B191" s="3" t="s">
        <v>930</v>
      </c>
      <c r="C191" s="6" t="s">
        <v>530</v>
      </c>
      <c r="D191" s="3" t="s">
        <v>505</v>
      </c>
      <c r="E191" s="11" t="str">
        <f>IF(ISNA(MATCH(D191,마담거래내역!N:N,0)), "공식몰","마담")</f>
        <v>마담</v>
      </c>
      <c r="F191" s="6" t="s">
        <v>582</v>
      </c>
      <c r="G191" s="3" t="s">
        <v>549</v>
      </c>
      <c r="H191" s="3" t="s">
        <v>583</v>
      </c>
      <c r="I191" s="7">
        <v>269455</v>
      </c>
      <c r="J191" s="7">
        <v>26945</v>
      </c>
      <c r="K191" s="7">
        <v>0</v>
      </c>
      <c r="L191" s="7">
        <v>296400</v>
      </c>
      <c r="M191" s="3" t="s">
        <v>932</v>
      </c>
      <c r="N191" s="3" t="s">
        <v>535</v>
      </c>
      <c r="O191" s="3" t="s">
        <v>536</v>
      </c>
      <c r="P191" s="3" t="s">
        <v>537</v>
      </c>
    </row>
    <row r="192" spans="1:16" x14ac:dyDescent="0.2">
      <c r="A192" s="11" t="str">
        <f t="shared" si="2"/>
        <v>339-20-00454_86000</v>
      </c>
      <c r="B192" s="3" t="s">
        <v>930</v>
      </c>
      <c r="C192" s="6" t="s">
        <v>530</v>
      </c>
      <c r="D192" s="3" t="s">
        <v>505</v>
      </c>
      <c r="E192" s="11" t="str">
        <f>IF(ISNA(MATCH(D192,마담거래내역!N:N,0)), "공식몰","마담")</f>
        <v>마담</v>
      </c>
      <c r="F192" s="6" t="s">
        <v>582</v>
      </c>
      <c r="G192" s="3" t="s">
        <v>549</v>
      </c>
      <c r="H192" s="3" t="s">
        <v>583</v>
      </c>
      <c r="I192" s="7">
        <v>78182</v>
      </c>
      <c r="J192" s="7">
        <v>7818</v>
      </c>
      <c r="K192" s="7">
        <v>0</v>
      </c>
      <c r="L192" s="7">
        <v>86000</v>
      </c>
      <c r="M192" s="3" t="s">
        <v>933</v>
      </c>
      <c r="N192" s="3" t="s">
        <v>535</v>
      </c>
      <c r="O192" s="3" t="s">
        <v>536</v>
      </c>
      <c r="P192" s="3" t="s">
        <v>537</v>
      </c>
    </row>
    <row r="193" spans="1:16" x14ac:dyDescent="0.2">
      <c r="A193" s="11" t="str">
        <f t="shared" si="2"/>
        <v>339-20-00454_106800</v>
      </c>
      <c r="B193" s="3" t="s">
        <v>930</v>
      </c>
      <c r="C193" s="6" t="s">
        <v>530</v>
      </c>
      <c r="D193" s="3" t="s">
        <v>505</v>
      </c>
      <c r="E193" s="11" t="str">
        <f>IF(ISNA(MATCH(D193,마담거래내역!N:N,0)), "공식몰","마담")</f>
        <v>마담</v>
      </c>
      <c r="F193" s="6" t="s">
        <v>582</v>
      </c>
      <c r="G193" s="3" t="s">
        <v>549</v>
      </c>
      <c r="H193" s="3" t="s">
        <v>583</v>
      </c>
      <c r="I193" s="7">
        <v>97091</v>
      </c>
      <c r="J193" s="7">
        <v>9709</v>
      </c>
      <c r="K193" s="7">
        <v>0</v>
      </c>
      <c r="L193" s="7">
        <v>106800</v>
      </c>
      <c r="M193" s="3" t="s">
        <v>934</v>
      </c>
      <c r="N193" s="3" t="s">
        <v>535</v>
      </c>
      <c r="O193" s="3" t="s">
        <v>536</v>
      </c>
      <c r="P193" s="3" t="s">
        <v>537</v>
      </c>
    </row>
    <row r="194" spans="1:16" x14ac:dyDescent="0.2">
      <c r="A194" s="11" t="str">
        <f t="shared" ref="A194:A257" si="3">D194&amp;"_"&amp;L194</f>
        <v>339-20-00454_96800</v>
      </c>
      <c r="B194" s="3" t="s">
        <v>935</v>
      </c>
      <c r="C194" s="6" t="s">
        <v>530</v>
      </c>
      <c r="D194" s="3" t="s">
        <v>505</v>
      </c>
      <c r="E194" s="11" t="str">
        <f>IF(ISNA(MATCH(D194,마담거래내역!N:N,0)), "공식몰","마담")</f>
        <v>마담</v>
      </c>
      <c r="F194" s="6" t="s">
        <v>582</v>
      </c>
      <c r="G194" s="3" t="s">
        <v>549</v>
      </c>
      <c r="H194" s="3" t="s">
        <v>583</v>
      </c>
      <c r="I194" s="7">
        <v>88000</v>
      </c>
      <c r="J194" s="7">
        <v>8800</v>
      </c>
      <c r="K194" s="7">
        <v>0</v>
      </c>
      <c r="L194" s="7">
        <v>96800</v>
      </c>
      <c r="M194" s="3" t="s">
        <v>936</v>
      </c>
      <c r="N194" s="3" t="s">
        <v>535</v>
      </c>
      <c r="O194" s="3" t="s">
        <v>536</v>
      </c>
      <c r="P194" s="3" t="s">
        <v>537</v>
      </c>
    </row>
    <row r="195" spans="1:16" x14ac:dyDescent="0.2">
      <c r="A195" s="11" t="str">
        <f t="shared" si="3"/>
        <v>339-20-00454_215000</v>
      </c>
      <c r="B195" s="3" t="s">
        <v>935</v>
      </c>
      <c r="C195" s="6" t="s">
        <v>530</v>
      </c>
      <c r="D195" s="3" t="s">
        <v>505</v>
      </c>
      <c r="E195" s="11" t="str">
        <f>IF(ISNA(MATCH(D195,마담거래내역!N:N,0)), "공식몰","마담")</f>
        <v>마담</v>
      </c>
      <c r="F195" s="6" t="s">
        <v>582</v>
      </c>
      <c r="G195" s="3" t="s">
        <v>549</v>
      </c>
      <c r="H195" s="3" t="s">
        <v>583</v>
      </c>
      <c r="I195" s="7">
        <v>195455</v>
      </c>
      <c r="J195" s="7">
        <v>19545</v>
      </c>
      <c r="K195" s="7">
        <v>0</v>
      </c>
      <c r="L195" s="7">
        <v>215000</v>
      </c>
      <c r="M195" s="3" t="s">
        <v>937</v>
      </c>
      <c r="N195" s="3" t="s">
        <v>535</v>
      </c>
      <c r="O195" s="3" t="s">
        <v>536</v>
      </c>
      <c r="P195" s="3" t="s">
        <v>537</v>
      </c>
    </row>
    <row r="196" spans="1:16" x14ac:dyDescent="0.2">
      <c r="A196" s="11" t="str">
        <f t="shared" si="3"/>
        <v>339-20-00454_109800</v>
      </c>
      <c r="B196" s="3" t="s">
        <v>938</v>
      </c>
      <c r="C196" s="6" t="s">
        <v>530</v>
      </c>
      <c r="D196" s="3" t="s">
        <v>505</v>
      </c>
      <c r="E196" s="11" t="str">
        <f>IF(ISNA(MATCH(D196,마담거래내역!N:N,0)), "공식몰","마담")</f>
        <v>마담</v>
      </c>
      <c r="F196" s="6" t="s">
        <v>582</v>
      </c>
      <c r="G196" s="3" t="s">
        <v>549</v>
      </c>
      <c r="H196" s="3" t="s">
        <v>583</v>
      </c>
      <c r="I196" s="7">
        <v>99818</v>
      </c>
      <c r="J196" s="7">
        <v>9982</v>
      </c>
      <c r="K196" s="7">
        <v>0</v>
      </c>
      <c r="L196" s="7">
        <v>109800</v>
      </c>
      <c r="M196" s="3" t="s">
        <v>939</v>
      </c>
      <c r="N196" s="3" t="s">
        <v>535</v>
      </c>
      <c r="O196" s="3" t="s">
        <v>536</v>
      </c>
      <c r="P196" s="3" t="s">
        <v>537</v>
      </c>
    </row>
    <row r="197" spans="1:16" x14ac:dyDescent="0.2">
      <c r="A197" s="11" t="str">
        <f t="shared" si="3"/>
        <v>339-20-00454_54900</v>
      </c>
      <c r="B197" s="3" t="s">
        <v>938</v>
      </c>
      <c r="C197" s="6" t="s">
        <v>530</v>
      </c>
      <c r="D197" s="3" t="s">
        <v>505</v>
      </c>
      <c r="E197" s="11" t="str">
        <f>IF(ISNA(MATCH(D197,마담거래내역!N:N,0)), "공식몰","마담")</f>
        <v>마담</v>
      </c>
      <c r="F197" s="6" t="s">
        <v>582</v>
      </c>
      <c r="G197" s="3" t="s">
        <v>549</v>
      </c>
      <c r="H197" s="3" t="s">
        <v>583</v>
      </c>
      <c r="I197" s="7">
        <v>49909</v>
      </c>
      <c r="J197" s="7">
        <v>4991</v>
      </c>
      <c r="K197" s="7">
        <v>0</v>
      </c>
      <c r="L197" s="7">
        <v>54900</v>
      </c>
      <c r="M197" s="3" t="s">
        <v>940</v>
      </c>
      <c r="N197" s="3" t="s">
        <v>535</v>
      </c>
      <c r="O197" s="3" t="s">
        <v>536</v>
      </c>
      <c r="P197" s="3" t="s">
        <v>537</v>
      </c>
    </row>
    <row r="198" spans="1:16" x14ac:dyDescent="0.2">
      <c r="A198" s="11" t="str">
        <f t="shared" si="3"/>
        <v>339-20-00454_63390</v>
      </c>
      <c r="B198" s="3" t="s">
        <v>941</v>
      </c>
      <c r="C198" s="6" t="s">
        <v>530</v>
      </c>
      <c r="D198" s="3" t="s">
        <v>505</v>
      </c>
      <c r="E198" s="11" t="str">
        <f>IF(ISNA(MATCH(D198,마담거래내역!N:N,0)), "공식몰","마담")</f>
        <v>마담</v>
      </c>
      <c r="F198" s="6" t="s">
        <v>582</v>
      </c>
      <c r="G198" s="3" t="s">
        <v>549</v>
      </c>
      <c r="H198" s="3" t="s">
        <v>583</v>
      </c>
      <c r="I198" s="7">
        <v>57627</v>
      </c>
      <c r="J198" s="7">
        <v>5763</v>
      </c>
      <c r="K198" s="7">
        <v>0</v>
      </c>
      <c r="L198" s="7">
        <v>63390</v>
      </c>
      <c r="M198" s="3" t="s">
        <v>942</v>
      </c>
      <c r="N198" s="3" t="s">
        <v>535</v>
      </c>
      <c r="O198" s="3" t="s">
        <v>536</v>
      </c>
      <c r="P198" s="3" t="s">
        <v>537</v>
      </c>
    </row>
    <row r="199" spans="1:16" x14ac:dyDescent="0.2">
      <c r="A199" s="11" t="str">
        <f t="shared" si="3"/>
        <v>339-20-00454_109000</v>
      </c>
      <c r="B199" s="3" t="s">
        <v>943</v>
      </c>
      <c r="C199" s="6" t="s">
        <v>530</v>
      </c>
      <c r="D199" s="3" t="s">
        <v>505</v>
      </c>
      <c r="E199" s="11" t="str">
        <f>IF(ISNA(MATCH(D199,마담거래내역!N:N,0)), "공식몰","마담")</f>
        <v>마담</v>
      </c>
      <c r="F199" s="6" t="s">
        <v>582</v>
      </c>
      <c r="G199" s="3" t="s">
        <v>549</v>
      </c>
      <c r="H199" s="3" t="s">
        <v>583</v>
      </c>
      <c r="I199" s="7">
        <v>99091</v>
      </c>
      <c r="J199" s="7">
        <v>9909</v>
      </c>
      <c r="K199" s="7">
        <v>0</v>
      </c>
      <c r="L199" s="7">
        <v>109000</v>
      </c>
      <c r="M199" s="3" t="s">
        <v>944</v>
      </c>
      <c r="N199" s="3" t="s">
        <v>535</v>
      </c>
      <c r="O199" s="3" t="s">
        <v>536</v>
      </c>
      <c r="P199" s="3" t="s">
        <v>537</v>
      </c>
    </row>
    <row r="200" spans="1:16" x14ac:dyDescent="0.2">
      <c r="A200" s="11" t="str">
        <f t="shared" si="3"/>
        <v>201-81-53657_70400</v>
      </c>
      <c r="B200" s="3" t="s">
        <v>1101</v>
      </c>
      <c r="C200" s="6" t="s">
        <v>530</v>
      </c>
      <c r="D200" s="3" t="s">
        <v>539</v>
      </c>
      <c r="E200" s="11" t="str">
        <f>IF(ISNA(MATCH(D200,마담거래내역!N:N,0)), "공식몰","마담")</f>
        <v>공식몰</v>
      </c>
      <c r="F200" s="6" t="s">
        <v>540</v>
      </c>
      <c r="G200" s="3" t="s">
        <v>541</v>
      </c>
      <c r="H200" s="3" t="s">
        <v>542</v>
      </c>
      <c r="I200" s="7">
        <v>64000</v>
      </c>
      <c r="J200" s="7">
        <v>6400</v>
      </c>
      <c r="K200" s="7">
        <v>0</v>
      </c>
      <c r="L200" s="7">
        <v>70400</v>
      </c>
      <c r="M200" s="3" t="s">
        <v>1102</v>
      </c>
      <c r="N200" s="3" t="s">
        <v>535</v>
      </c>
      <c r="O200" s="3" t="s">
        <v>544</v>
      </c>
      <c r="P200" s="3" t="s">
        <v>545</v>
      </c>
    </row>
    <row r="201" spans="1:16" x14ac:dyDescent="0.2">
      <c r="A201" s="11" t="str">
        <f t="shared" si="3"/>
        <v>201-81-53657_70400</v>
      </c>
      <c r="B201" s="3" t="s">
        <v>1109</v>
      </c>
      <c r="C201" s="6" t="s">
        <v>530</v>
      </c>
      <c r="D201" s="3" t="s">
        <v>539</v>
      </c>
      <c r="E201" s="11" t="str">
        <f>IF(ISNA(MATCH(D201,마담거래내역!N:N,0)), "공식몰","마담")</f>
        <v>공식몰</v>
      </c>
      <c r="F201" s="6" t="s">
        <v>540</v>
      </c>
      <c r="G201" s="3" t="s">
        <v>541</v>
      </c>
      <c r="H201" s="3" t="s">
        <v>542</v>
      </c>
      <c r="I201" s="7">
        <v>64000</v>
      </c>
      <c r="J201" s="7">
        <v>6400</v>
      </c>
      <c r="K201" s="7">
        <v>0</v>
      </c>
      <c r="L201" s="7">
        <v>70400</v>
      </c>
      <c r="M201" s="3" t="s">
        <v>1110</v>
      </c>
      <c r="N201" s="3" t="s">
        <v>535</v>
      </c>
      <c r="O201" s="3" t="s">
        <v>536</v>
      </c>
      <c r="P201" s="3" t="s">
        <v>545</v>
      </c>
    </row>
    <row r="202" spans="1:16" x14ac:dyDescent="0.2">
      <c r="A202" s="11" t="str">
        <f t="shared" si="3"/>
        <v>201-81-53657_50600</v>
      </c>
      <c r="B202" s="3" t="s">
        <v>1122</v>
      </c>
      <c r="C202" s="6" t="s">
        <v>530</v>
      </c>
      <c r="D202" s="3" t="s">
        <v>539</v>
      </c>
      <c r="E202" s="11" t="str">
        <f>IF(ISNA(MATCH(D202,마담거래내역!N:N,0)), "공식몰","마담")</f>
        <v>공식몰</v>
      </c>
      <c r="F202" s="6" t="s">
        <v>540</v>
      </c>
      <c r="G202" s="3" t="s">
        <v>541</v>
      </c>
      <c r="H202" s="3" t="s">
        <v>542</v>
      </c>
      <c r="I202" s="7">
        <v>46000</v>
      </c>
      <c r="J202" s="7">
        <v>4600</v>
      </c>
      <c r="K202" s="7">
        <v>0</v>
      </c>
      <c r="L202" s="7">
        <v>50600</v>
      </c>
      <c r="M202" s="3" t="s">
        <v>1123</v>
      </c>
      <c r="N202" s="3" t="s">
        <v>535</v>
      </c>
      <c r="O202" s="3" t="s">
        <v>544</v>
      </c>
      <c r="P202" s="3" t="s">
        <v>545</v>
      </c>
    </row>
    <row r="203" spans="1:16" x14ac:dyDescent="0.2">
      <c r="A203" s="11" t="str">
        <f t="shared" si="3"/>
        <v>201-81-53657_75900</v>
      </c>
      <c r="B203" s="3" t="s">
        <v>1124</v>
      </c>
      <c r="C203" s="6" t="s">
        <v>530</v>
      </c>
      <c r="D203" s="3" t="s">
        <v>539</v>
      </c>
      <c r="E203" s="11" t="str">
        <f>IF(ISNA(MATCH(D203,마담거래내역!N:N,0)), "공식몰","마담")</f>
        <v>공식몰</v>
      </c>
      <c r="F203" s="6" t="s">
        <v>540</v>
      </c>
      <c r="G203" s="3" t="s">
        <v>541</v>
      </c>
      <c r="H203" s="3" t="s">
        <v>542</v>
      </c>
      <c r="I203" s="7">
        <v>69000</v>
      </c>
      <c r="J203" s="7">
        <v>6900</v>
      </c>
      <c r="K203" s="7">
        <v>0</v>
      </c>
      <c r="L203" s="7">
        <v>75900</v>
      </c>
      <c r="M203" s="3" t="s">
        <v>1125</v>
      </c>
      <c r="N203" s="3" t="s">
        <v>535</v>
      </c>
      <c r="O203" s="3" t="s">
        <v>536</v>
      </c>
      <c r="P203" s="3" t="s">
        <v>545</v>
      </c>
    </row>
    <row r="204" spans="1:16" x14ac:dyDescent="0.2">
      <c r="A204" s="11" t="str">
        <f t="shared" si="3"/>
        <v>201-81-53657_65150</v>
      </c>
      <c r="B204" s="3" t="s">
        <v>1130</v>
      </c>
      <c r="C204" s="6" t="s">
        <v>530</v>
      </c>
      <c r="D204" s="3" t="s">
        <v>539</v>
      </c>
      <c r="E204" s="11" t="str">
        <f>IF(ISNA(MATCH(D204,마담거래내역!N:N,0)), "공식몰","마담")</f>
        <v>공식몰</v>
      </c>
      <c r="F204" s="6" t="s">
        <v>540</v>
      </c>
      <c r="G204" s="3" t="s">
        <v>541</v>
      </c>
      <c r="H204" s="3" t="s">
        <v>542</v>
      </c>
      <c r="I204" s="7">
        <v>59227</v>
      </c>
      <c r="J204" s="7">
        <v>5923</v>
      </c>
      <c r="K204" s="7">
        <v>0</v>
      </c>
      <c r="L204" s="7">
        <v>65150</v>
      </c>
      <c r="M204" s="3" t="s">
        <v>1131</v>
      </c>
      <c r="N204" s="3" t="s">
        <v>535</v>
      </c>
      <c r="O204" s="3" t="s">
        <v>544</v>
      </c>
      <c r="P204" s="3" t="s">
        <v>545</v>
      </c>
    </row>
    <row r="205" spans="1:16" x14ac:dyDescent="0.2">
      <c r="A205" s="11" t="str">
        <f t="shared" si="3"/>
        <v>201-81-53657_161100</v>
      </c>
      <c r="B205" s="3" t="s">
        <v>1144</v>
      </c>
      <c r="C205" s="6" t="s">
        <v>530</v>
      </c>
      <c r="D205" s="3" t="s">
        <v>539</v>
      </c>
      <c r="E205" s="11" t="str">
        <f>IF(ISNA(MATCH(D205,마담거래내역!N:N,0)), "공식몰","마담")</f>
        <v>공식몰</v>
      </c>
      <c r="F205" s="6" t="s">
        <v>540</v>
      </c>
      <c r="G205" s="3" t="s">
        <v>541</v>
      </c>
      <c r="H205" s="3" t="s">
        <v>542</v>
      </c>
      <c r="I205" s="7">
        <v>146455</v>
      </c>
      <c r="J205" s="7">
        <v>14645</v>
      </c>
      <c r="K205" s="7">
        <v>0</v>
      </c>
      <c r="L205" s="7">
        <v>161100</v>
      </c>
      <c r="M205" s="3" t="s">
        <v>1145</v>
      </c>
      <c r="N205" s="3" t="s">
        <v>535</v>
      </c>
      <c r="O205" s="3" t="s">
        <v>536</v>
      </c>
      <c r="P205" s="3" t="s">
        <v>545</v>
      </c>
    </row>
    <row r="206" spans="1:16" x14ac:dyDescent="0.2">
      <c r="A206" s="11" t="str">
        <f t="shared" si="3"/>
        <v>696-02-02201_38000</v>
      </c>
      <c r="B206" s="3" t="s">
        <v>957</v>
      </c>
      <c r="C206" s="6" t="s">
        <v>530</v>
      </c>
      <c r="D206" s="3" t="s">
        <v>506</v>
      </c>
      <c r="E206" s="11" t="str">
        <f>IF(ISNA(MATCH(D206,마담거래내역!N:N,0)), "공식몰","마담")</f>
        <v>마담</v>
      </c>
      <c r="F206" s="6" t="s">
        <v>958</v>
      </c>
      <c r="G206" s="3" t="s">
        <v>549</v>
      </c>
      <c r="H206" s="3" t="s">
        <v>550</v>
      </c>
      <c r="I206" s="7">
        <v>34545</v>
      </c>
      <c r="J206" s="7">
        <v>3455</v>
      </c>
      <c r="K206" s="7">
        <v>0</v>
      </c>
      <c r="L206" s="7">
        <v>38000</v>
      </c>
      <c r="M206" s="3" t="s">
        <v>959</v>
      </c>
      <c r="N206" s="3" t="s">
        <v>535</v>
      </c>
      <c r="O206" s="3" t="s">
        <v>536</v>
      </c>
      <c r="P206" s="3" t="s">
        <v>537</v>
      </c>
    </row>
    <row r="207" spans="1:16" x14ac:dyDescent="0.2">
      <c r="A207" s="11" t="str">
        <f t="shared" si="3"/>
        <v>696-02-02201_40000</v>
      </c>
      <c r="B207" s="3" t="s">
        <v>957</v>
      </c>
      <c r="C207" s="6" t="s">
        <v>530</v>
      </c>
      <c r="D207" s="3" t="s">
        <v>506</v>
      </c>
      <c r="E207" s="11" t="str">
        <f>IF(ISNA(MATCH(D207,마담거래내역!N:N,0)), "공식몰","마담")</f>
        <v>마담</v>
      </c>
      <c r="F207" s="6" t="s">
        <v>958</v>
      </c>
      <c r="G207" s="3" t="s">
        <v>549</v>
      </c>
      <c r="H207" s="3" t="s">
        <v>550</v>
      </c>
      <c r="I207" s="7">
        <v>36364</v>
      </c>
      <c r="J207" s="7">
        <v>3636</v>
      </c>
      <c r="K207" s="7">
        <v>0</v>
      </c>
      <c r="L207" s="7">
        <v>40000</v>
      </c>
      <c r="M207" s="3" t="s">
        <v>960</v>
      </c>
      <c r="N207" s="3" t="s">
        <v>535</v>
      </c>
      <c r="O207" s="3" t="s">
        <v>536</v>
      </c>
      <c r="P207" s="3" t="s">
        <v>537</v>
      </c>
    </row>
    <row r="208" spans="1:16" x14ac:dyDescent="0.2">
      <c r="A208" s="11" t="str">
        <f t="shared" si="3"/>
        <v>696-02-02201_38000</v>
      </c>
      <c r="B208" s="3" t="s">
        <v>957</v>
      </c>
      <c r="C208" s="6" t="s">
        <v>530</v>
      </c>
      <c r="D208" s="3" t="s">
        <v>506</v>
      </c>
      <c r="E208" s="11" t="str">
        <f>IF(ISNA(MATCH(D208,마담거래내역!N:N,0)), "공식몰","마담")</f>
        <v>마담</v>
      </c>
      <c r="F208" s="6" t="s">
        <v>958</v>
      </c>
      <c r="G208" s="3" t="s">
        <v>549</v>
      </c>
      <c r="H208" s="3" t="s">
        <v>550</v>
      </c>
      <c r="I208" s="7">
        <v>34545</v>
      </c>
      <c r="J208" s="7">
        <v>3455</v>
      </c>
      <c r="K208" s="7">
        <v>0</v>
      </c>
      <c r="L208" s="7">
        <v>38000</v>
      </c>
      <c r="M208" s="3" t="s">
        <v>961</v>
      </c>
      <c r="N208" s="3" t="s">
        <v>535</v>
      </c>
      <c r="O208" s="3" t="s">
        <v>536</v>
      </c>
      <c r="P208" s="3" t="s">
        <v>537</v>
      </c>
    </row>
    <row r="209" spans="1:16" x14ac:dyDescent="0.2">
      <c r="A209" s="11" t="str">
        <f t="shared" si="3"/>
        <v>693-18-00184_298350</v>
      </c>
      <c r="B209" s="3" t="s">
        <v>962</v>
      </c>
      <c r="C209" s="6" t="s">
        <v>530</v>
      </c>
      <c r="D209" s="3" t="s">
        <v>514</v>
      </c>
      <c r="E209" s="11" t="str">
        <f>IF(ISNA(MATCH(D209,마담거래내역!N:N,0)), "공식몰","마담")</f>
        <v>마담</v>
      </c>
      <c r="F209" s="6" t="s">
        <v>666</v>
      </c>
      <c r="G209" s="3" t="s">
        <v>667</v>
      </c>
      <c r="H209" s="3" t="s">
        <v>573</v>
      </c>
      <c r="I209" s="7">
        <v>271227</v>
      </c>
      <c r="J209" s="7">
        <v>27123</v>
      </c>
      <c r="K209" s="7">
        <v>0</v>
      </c>
      <c r="L209" s="7">
        <v>298350</v>
      </c>
      <c r="M209" s="3" t="s">
        <v>963</v>
      </c>
      <c r="N209" s="3" t="s">
        <v>535</v>
      </c>
      <c r="O209" s="3" t="s">
        <v>536</v>
      </c>
      <c r="P209" s="3" t="s">
        <v>537</v>
      </c>
    </row>
    <row r="210" spans="1:16" x14ac:dyDescent="0.2">
      <c r="A210" s="11" t="str">
        <f t="shared" si="3"/>
        <v>693-18-00184_278000</v>
      </c>
      <c r="B210" s="3" t="s">
        <v>964</v>
      </c>
      <c r="C210" s="6" t="s">
        <v>530</v>
      </c>
      <c r="D210" s="3" t="s">
        <v>514</v>
      </c>
      <c r="E210" s="11" t="str">
        <f>IF(ISNA(MATCH(D210,마담거래내역!N:N,0)), "공식몰","마담")</f>
        <v>마담</v>
      </c>
      <c r="F210" s="6" t="s">
        <v>666</v>
      </c>
      <c r="G210" s="3" t="s">
        <v>667</v>
      </c>
      <c r="H210" s="3" t="s">
        <v>573</v>
      </c>
      <c r="I210" s="7">
        <v>252727</v>
      </c>
      <c r="J210" s="7">
        <v>25273</v>
      </c>
      <c r="K210" s="7">
        <v>0</v>
      </c>
      <c r="L210" s="7">
        <v>278000</v>
      </c>
      <c r="M210" s="3" t="s">
        <v>965</v>
      </c>
      <c r="N210" s="3" t="s">
        <v>535</v>
      </c>
      <c r="O210" s="3" t="s">
        <v>536</v>
      </c>
      <c r="P210" s="3" t="s">
        <v>537</v>
      </c>
    </row>
    <row r="211" spans="1:16" x14ac:dyDescent="0.2">
      <c r="A211" s="11" t="str">
        <f t="shared" si="3"/>
        <v>693-18-00184_553000</v>
      </c>
      <c r="B211" s="3" t="s">
        <v>966</v>
      </c>
      <c r="C211" s="6" t="s">
        <v>530</v>
      </c>
      <c r="D211" s="3" t="s">
        <v>514</v>
      </c>
      <c r="E211" s="11" t="str">
        <f>IF(ISNA(MATCH(D211,마담거래내역!N:N,0)), "공식몰","마담")</f>
        <v>마담</v>
      </c>
      <c r="F211" s="6" t="s">
        <v>666</v>
      </c>
      <c r="G211" s="3" t="s">
        <v>667</v>
      </c>
      <c r="H211" s="3" t="s">
        <v>573</v>
      </c>
      <c r="I211" s="7">
        <v>502727</v>
      </c>
      <c r="J211" s="7">
        <v>50273</v>
      </c>
      <c r="K211" s="7">
        <v>0</v>
      </c>
      <c r="L211" s="7">
        <v>553000</v>
      </c>
      <c r="M211" s="3" t="s">
        <v>967</v>
      </c>
      <c r="N211" s="3" t="s">
        <v>535</v>
      </c>
      <c r="O211" s="3" t="s">
        <v>536</v>
      </c>
      <c r="P211" s="3" t="s">
        <v>537</v>
      </c>
    </row>
    <row r="212" spans="1:16" x14ac:dyDescent="0.2">
      <c r="A212" s="11" t="str">
        <f t="shared" si="3"/>
        <v>295-01-01638_119600</v>
      </c>
      <c r="B212" s="3" t="s">
        <v>968</v>
      </c>
      <c r="C212" s="6" t="s">
        <v>530</v>
      </c>
      <c r="D212" s="3" t="s">
        <v>502</v>
      </c>
      <c r="E212" s="11" t="str">
        <f>IF(ISNA(MATCH(D212,마담거래내역!N:N,0)), "공식몰","마담")</f>
        <v>마담</v>
      </c>
      <c r="F212" s="6" t="s">
        <v>809</v>
      </c>
      <c r="G212" s="3" t="s">
        <v>549</v>
      </c>
      <c r="H212" s="3" t="s">
        <v>573</v>
      </c>
      <c r="I212" s="7">
        <v>108727</v>
      </c>
      <c r="J212" s="7">
        <v>10873</v>
      </c>
      <c r="K212" s="7">
        <v>0</v>
      </c>
      <c r="L212" s="7">
        <v>119600</v>
      </c>
      <c r="M212" s="3" t="s">
        <v>969</v>
      </c>
      <c r="N212" s="3" t="s">
        <v>535</v>
      </c>
      <c r="O212" s="3" t="s">
        <v>536</v>
      </c>
      <c r="P212" s="3" t="s">
        <v>537</v>
      </c>
    </row>
    <row r="213" spans="1:16" x14ac:dyDescent="0.2">
      <c r="A213" s="11" t="str">
        <f t="shared" si="3"/>
        <v>367-07-00159_232350</v>
      </c>
      <c r="B213" s="3" t="s">
        <v>970</v>
      </c>
      <c r="C213" s="6" t="s">
        <v>530</v>
      </c>
      <c r="D213" s="3" t="s">
        <v>500</v>
      </c>
      <c r="E213" s="11" t="str">
        <f>IF(ISNA(MATCH(D213,마담거래내역!N:N,0)), "공식몰","마담")</f>
        <v>마담</v>
      </c>
      <c r="F213" s="6" t="s">
        <v>680</v>
      </c>
      <c r="G213" s="3" t="s">
        <v>616</v>
      </c>
      <c r="H213" s="3" t="s">
        <v>550</v>
      </c>
      <c r="I213" s="7">
        <v>211227</v>
      </c>
      <c r="J213" s="7">
        <v>21123</v>
      </c>
      <c r="K213" s="7">
        <v>0</v>
      </c>
      <c r="L213" s="7">
        <v>232350</v>
      </c>
      <c r="M213" s="3" t="s">
        <v>971</v>
      </c>
      <c r="N213" s="3" t="s">
        <v>535</v>
      </c>
      <c r="O213" s="3" t="s">
        <v>536</v>
      </c>
      <c r="P213" s="3" t="s">
        <v>537</v>
      </c>
    </row>
    <row r="214" spans="1:16" x14ac:dyDescent="0.2">
      <c r="A214" s="11" t="str">
        <f t="shared" si="3"/>
        <v>713-51-00132_298350</v>
      </c>
      <c r="B214" s="3" t="s">
        <v>972</v>
      </c>
      <c r="C214" s="6" t="s">
        <v>530</v>
      </c>
      <c r="D214" s="3" t="s">
        <v>512</v>
      </c>
      <c r="E214" s="11" t="str">
        <f>IF(ISNA(MATCH(D214,마담거래내역!N:N,0)), "공식몰","마담")</f>
        <v>마담</v>
      </c>
      <c r="F214" s="6" t="s">
        <v>973</v>
      </c>
      <c r="G214" s="3" t="s">
        <v>616</v>
      </c>
      <c r="H214" s="3" t="s">
        <v>617</v>
      </c>
      <c r="I214" s="7">
        <v>271227</v>
      </c>
      <c r="J214" s="7">
        <v>27123</v>
      </c>
      <c r="K214" s="7">
        <v>0</v>
      </c>
      <c r="L214" s="7">
        <v>298350</v>
      </c>
      <c r="M214" s="3" t="s">
        <v>974</v>
      </c>
      <c r="N214" s="3" t="s">
        <v>535</v>
      </c>
      <c r="O214" s="3" t="s">
        <v>536</v>
      </c>
      <c r="P214" s="3" t="s">
        <v>537</v>
      </c>
    </row>
    <row r="215" spans="1:16" x14ac:dyDescent="0.2">
      <c r="A215" s="11" t="str">
        <f t="shared" si="3"/>
        <v>713-51-00132_295350</v>
      </c>
      <c r="B215" s="3" t="s">
        <v>975</v>
      </c>
      <c r="C215" s="6" t="s">
        <v>530</v>
      </c>
      <c r="D215" s="3" t="s">
        <v>512</v>
      </c>
      <c r="E215" s="11" t="str">
        <f>IF(ISNA(MATCH(D215,마담거래내역!N:N,0)), "공식몰","마담")</f>
        <v>마담</v>
      </c>
      <c r="F215" s="6" t="s">
        <v>973</v>
      </c>
      <c r="G215" s="3" t="s">
        <v>616</v>
      </c>
      <c r="H215" s="3" t="s">
        <v>617</v>
      </c>
      <c r="I215" s="7">
        <v>268500</v>
      </c>
      <c r="J215" s="7">
        <v>26850</v>
      </c>
      <c r="K215" s="7">
        <v>0</v>
      </c>
      <c r="L215" s="7">
        <v>295350</v>
      </c>
      <c r="M215" s="3" t="s">
        <v>976</v>
      </c>
      <c r="N215" s="3" t="s">
        <v>535</v>
      </c>
      <c r="O215" s="3" t="s">
        <v>536</v>
      </c>
      <c r="P215" s="3" t="s">
        <v>537</v>
      </c>
    </row>
    <row r="216" spans="1:16" x14ac:dyDescent="0.2">
      <c r="A216" s="11" t="str">
        <f t="shared" si="3"/>
        <v>713-51-00132_146550</v>
      </c>
      <c r="B216" s="3" t="s">
        <v>977</v>
      </c>
      <c r="C216" s="6" t="s">
        <v>530</v>
      </c>
      <c r="D216" s="3" t="s">
        <v>512</v>
      </c>
      <c r="E216" s="11" t="str">
        <f>IF(ISNA(MATCH(D216,마담거래내역!N:N,0)), "공식몰","마담")</f>
        <v>마담</v>
      </c>
      <c r="F216" s="6" t="s">
        <v>973</v>
      </c>
      <c r="G216" s="3" t="s">
        <v>616</v>
      </c>
      <c r="H216" s="3" t="s">
        <v>617</v>
      </c>
      <c r="I216" s="7">
        <v>133227</v>
      </c>
      <c r="J216" s="7">
        <v>13323</v>
      </c>
      <c r="K216" s="7">
        <v>0</v>
      </c>
      <c r="L216" s="7">
        <v>146550</v>
      </c>
      <c r="M216" s="3" t="s">
        <v>978</v>
      </c>
      <c r="N216" s="3" t="s">
        <v>535</v>
      </c>
      <c r="O216" s="3" t="s">
        <v>536</v>
      </c>
      <c r="P216" s="3" t="s">
        <v>537</v>
      </c>
    </row>
    <row r="217" spans="1:16" x14ac:dyDescent="0.2">
      <c r="A217" s="11" t="str">
        <f t="shared" si="3"/>
        <v>713-51-00132_113550</v>
      </c>
      <c r="B217" s="3" t="s">
        <v>979</v>
      </c>
      <c r="C217" s="6" t="s">
        <v>530</v>
      </c>
      <c r="D217" s="3" t="s">
        <v>512</v>
      </c>
      <c r="E217" s="11" t="str">
        <f>IF(ISNA(MATCH(D217,마담거래내역!N:N,0)), "공식몰","마담")</f>
        <v>마담</v>
      </c>
      <c r="F217" s="6" t="s">
        <v>973</v>
      </c>
      <c r="G217" s="3" t="s">
        <v>616</v>
      </c>
      <c r="H217" s="3" t="s">
        <v>617</v>
      </c>
      <c r="I217" s="7">
        <v>103227</v>
      </c>
      <c r="J217" s="7">
        <v>10323</v>
      </c>
      <c r="K217" s="7">
        <v>0</v>
      </c>
      <c r="L217" s="7">
        <v>113550</v>
      </c>
      <c r="M217" s="3" t="s">
        <v>980</v>
      </c>
      <c r="N217" s="3" t="s">
        <v>535</v>
      </c>
      <c r="O217" s="3" t="s">
        <v>536</v>
      </c>
      <c r="P217" s="3" t="s">
        <v>537</v>
      </c>
    </row>
    <row r="218" spans="1:16" x14ac:dyDescent="0.2">
      <c r="A218" s="11" t="str">
        <f t="shared" si="3"/>
        <v>713-51-00132_265350</v>
      </c>
      <c r="B218" s="3" t="s">
        <v>981</v>
      </c>
      <c r="C218" s="6" t="s">
        <v>530</v>
      </c>
      <c r="D218" s="3" t="s">
        <v>512</v>
      </c>
      <c r="E218" s="11" t="str">
        <f>IF(ISNA(MATCH(D218,마담거래내역!N:N,0)), "공식몰","마담")</f>
        <v>마담</v>
      </c>
      <c r="F218" s="6" t="s">
        <v>973</v>
      </c>
      <c r="G218" s="3" t="s">
        <v>616</v>
      </c>
      <c r="H218" s="3" t="s">
        <v>617</v>
      </c>
      <c r="I218" s="7">
        <v>241227</v>
      </c>
      <c r="J218" s="7">
        <v>24123</v>
      </c>
      <c r="K218" s="7">
        <v>0</v>
      </c>
      <c r="L218" s="7">
        <v>265350</v>
      </c>
      <c r="M218" s="3" t="s">
        <v>982</v>
      </c>
      <c r="N218" s="3" t="s">
        <v>535</v>
      </c>
      <c r="O218" s="3" t="s">
        <v>536</v>
      </c>
      <c r="P218" s="3" t="s">
        <v>537</v>
      </c>
    </row>
    <row r="219" spans="1:16" x14ac:dyDescent="0.2">
      <c r="A219" s="11" t="str">
        <f t="shared" si="3"/>
        <v>201-81-53657_61600</v>
      </c>
      <c r="B219" s="3" t="s">
        <v>1152</v>
      </c>
      <c r="C219" s="6" t="s">
        <v>530</v>
      </c>
      <c r="D219" s="3" t="s">
        <v>539</v>
      </c>
      <c r="E219" s="11" t="str">
        <f>IF(ISNA(MATCH(D219,마담거래내역!N:N,0)), "공식몰","마담")</f>
        <v>공식몰</v>
      </c>
      <c r="F219" s="6" t="s">
        <v>540</v>
      </c>
      <c r="G219" s="3" t="s">
        <v>541</v>
      </c>
      <c r="H219" s="3" t="s">
        <v>542</v>
      </c>
      <c r="I219" s="7">
        <v>56000</v>
      </c>
      <c r="J219" s="7">
        <v>5600</v>
      </c>
      <c r="K219" s="7">
        <v>0</v>
      </c>
      <c r="L219" s="7">
        <v>61600</v>
      </c>
      <c r="M219" s="3" t="s">
        <v>1153</v>
      </c>
      <c r="N219" s="3" t="s">
        <v>535</v>
      </c>
      <c r="O219" s="3" t="s">
        <v>536</v>
      </c>
      <c r="P219" s="3" t="s">
        <v>545</v>
      </c>
    </row>
    <row r="220" spans="1:16" x14ac:dyDescent="0.2">
      <c r="A220" s="11" t="str">
        <f t="shared" si="3"/>
        <v>368-04-00243_613500</v>
      </c>
      <c r="B220" s="3" t="s">
        <v>985</v>
      </c>
      <c r="C220" s="6" t="s">
        <v>530</v>
      </c>
      <c r="D220" s="3" t="s">
        <v>509</v>
      </c>
      <c r="E220" s="11" t="str">
        <f>IF(ISNA(MATCH(D220,마담거래내역!N:N,0)), "공식몰","마담")</f>
        <v>마담</v>
      </c>
      <c r="F220" s="6" t="s">
        <v>986</v>
      </c>
      <c r="G220" s="3" t="s">
        <v>616</v>
      </c>
      <c r="H220" s="3" t="s">
        <v>583</v>
      </c>
      <c r="I220" s="7">
        <v>557727</v>
      </c>
      <c r="J220" s="7">
        <v>55773</v>
      </c>
      <c r="K220" s="7">
        <v>0</v>
      </c>
      <c r="L220" s="7">
        <v>613500</v>
      </c>
      <c r="M220" s="3" t="s">
        <v>987</v>
      </c>
      <c r="N220" s="3" t="s">
        <v>535</v>
      </c>
      <c r="O220" s="3" t="s">
        <v>536</v>
      </c>
      <c r="P220" s="3" t="s">
        <v>537</v>
      </c>
    </row>
    <row r="221" spans="1:16" x14ac:dyDescent="0.2">
      <c r="A221" s="11" t="str">
        <f t="shared" si="3"/>
        <v>368-04-00243_613500</v>
      </c>
      <c r="B221" s="3" t="s">
        <v>985</v>
      </c>
      <c r="C221" s="6" t="s">
        <v>530</v>
      </c>
      <c r="D221" s="3" t="s">
        <v>509</v>
      </c>
      <c r="E221" s="11" t="str">
        <f>IF(ISNA(MATCH(D221,마담거래내역!N:N,0)), "공식몰","마담")</f>
        <v>마담</v>
      </c>
      <c r="F221" s="6" t="s">
        <v>986</v>
      </c>
      <c r="G221" s="3" t="s">
        <v>616</v>
      </c>
      <c r="H221" s="3" t="s">
        <v>583</v>
      </c>
      <c r="I221" s="7">
        <v>557727</v>
      </c>
      <c r="J221" s="7">
        <v>55773</v>
      </c>
      <c r="K221" s="7">
        <v>0</v>
      </c>
      <c r="L221" s="7">
        <v>613500</v>
      </c>
      <c r="M221" s="3" t="s">
        <v>988</v>
      </c>
      <c r="N221" s="3" t="s">
        <v>535</v>
      </c>
      <c r="O221" s="3" t="s">
        <v>536</v>
      </c>
      <c r="P221" s="3" t="s">
        <v>537</v>
      </c>
    </row>
    <row r="222" spans="1:16" x14ac:dyDescent="0.2">
      <c r="A222" s="11" t="str">
        <f t="shared" si="3"/>
        <v>201-81-53657_83200</v>
      </c>
      <c r="B222" s="3" t="s">
        <v>1158</v>
      </c>
      <c r="C222" s="6" t="s">
        <v>530</v>
      </c>
      <c r="D222" s="3" t="s">
        <v>539</v>
      </c>
      <c r="E222" s="11" t="str">
        <f>IF(ISNA(MATCH(D222,마담거래내역!N:N,0)), "공식몰","마담")</f>
        <v>공식몰</v>
      </c>
      <c r="F222" s="6" t="s">
        <v>540</v>
      </c>
      <c r="G222" s="3" t="s">
        <v>541</v>
      </c>
      <c r="H222" s="3" t="s">
        <v>542</v>
      </c>
      <c r="I222" s="7">
        <v>75636</v>
      </c>
      <c r="J222" s="7">
        <v>7564</v>
      </c>
      <c r="K222" s="7">
        <v>0</v>
      </c>
      <c r="L222" s="7">
        <v>83200</v>
      </c>
      <c r="M222" s="3" t="s">
        <v>1159</v>
      </c>
      <c r="N222" s="3" t="s">
        <v>535</v>
      </c>
      <c r="O222" s="3" t="s">
        <v>536</v>
      </c>
      <c r="P222" s="3" t="s">
        <v>545</v>
      </c>
    </row>
    <row r="223" spans="1:16" x14ac:dyDescent="0.2">
      <c r="A223" s="11" t="str">
        <f t="shared" si="3"/>
        <v>201-81-53657_65150</v>
      </c>
      <c r="B223" s="3" t="s">
        <v>1171</v>
      </c>
      <c r="C223" s="6" t="s">
        <v>530</v>
      </c>
      <c r="D223" s="3" t="s">
        <v>539</v>
      </c>
      <c r="E223" s="11" t="str">
        <f>IF(ISNA(MATCH(D223,마담거래내역!N:N,0)), "공식몰","마담")</f>
        <v>공식몰</v>
      </c>
      <c r="F223" s="6" t="s">
        <v>540</v>
      </c>
      <c r="G223" s="3" t="s">
        <v>541</v>
      </c>
      <c r="H223" s="3" t="s">
        <v>542</v>
      </c>
      <c r="I223" s="7">
        <v>59227</v>
      </c>
      <c r="J223" s="7">
        <v>5923</v>
      </c>
      <c r="K223" s="7">
        <v>0</v>
      </c>
      <c r="L223" s="7">
        <v>65150</v>
      </c>
      <c r="M223" s="3" t="s">
        <v>1172</v>
      </c>
      <c r="N223" s="3" t="s">
        <v>535</v>
      </c>
      <c r="O223" s="3" t="s">
        <v>536</v>
      </c>
      <c r="P223" s="3" t="s">
        <v>545</v>
      </c>
    </row>
    <row r="224" spans="1:16" x14ac:dyDescent="0.2">
      <c r="A224" s="11" t="str">
        <f t="shared" si="3"/>
        <v>545-06-00368_234000</v>
      </c>
      <c r="B224" s="3" t="s">
        <v>993</v>
      </c>
      <c r="C224" s="6" t="s">
        <v>530</v>
      </c>
      <c r="D224" s="3" t="s">
        <v>504</v>
      </c>
      <c r="E224" s="11" t="str">
        <f>IF(ISNA(MATCH(D224,마담거래내역!N:N,0)), "공식몰","마담")</f>
        <v>마담</v>
      </c>
      <c r="F224" s="6" t="s">
        <v>680</v>
      </c>
      <c r="G224" s="3" t="s">
        <v>667</v>
      </c>
      <c r="H224" s="3" t="s">
        <v>573</v>
      </c>
      <c r="I224" s="7">
        <v>212727</v>
      </c>
      <c r="J224" s="7">
        <v>21273</v>
      </c>
      <c r="K224" s="7">
        <v>0</v>
      </c>
      <c r="L224" s="7">
        <v>234000</v>
      </c>
      <c r="M224" s="3" t="s">
        <v>994</v>
      </c>
      <c r="N224" s="3" t="s">
        <v>535</v>
      </c>
      <c r="O224" s="3" t="s">
        <v>536</v>
      </c>
      <c r="P224" s="3" t="s">
        <v>537</v>
      </c>
    </row>
    <row r="225" spans="1:16" x14ac:dyDescent="0.2">
      <c r="A225" s="11" t="str">
        <f t="shared" si="3"/>
        <v>545-06-00368_1540000</v>
      </c>
      <c r="B225" s="3" t="s">
        <v>995</v>
      </c>
      <c r="C225" s="6" t="s">
        <v>530</v>
      </c>
      <c r="D225" s="3" t="s">
        <v>504</v>
      </c>
      <c r="E225" s="11" t="str">
        <f>IF(ISNA(MATCH(D225,마담거래내역!N:N,0)), "공식몰","마담")</f>
        <v>마담</v>
      </c>
      <c r="F225" s="6" t="s">
        <v>680</v>
      </c>
      <c r="G225" s="3" t="s">
        <v>667</v>
      </c>
      <c r="H225" s="3" t="s">
        <v>573</v>
      </c>
      <c r="I225" s="7">
        <v>1400000</v>
      </c>
      <c r="J225" s="7">
        <v>140000</v>
      </c>
      <c r="K225" s="7">
        <v>0</v>
      </c>
      <c r="L225" s="7">
        <v>1540000</v>
      </c>
      <c r="M225" s="3" t="s">
        <v>996</v>
      </c>
      <c r="N225" s="3" t="s">
        <v>535</v>
      </c>
      <c r="O225" s="3" t="s">
        <v>536</v>
      </c>
      <c r="P225" s="3" t="s">
        <v>537</v>
      </c>
    </row>
    <row r="226" spans="1:16" x14ac:dyDescent="0.2">
      <c r="A226" s="11" t="str">
        <f t="shared" si="3"/>
        <v>222-10-13176_48000</v>
      </c>
      <c r="B226" s="3" t="s">
        <v>997</v>
      </c>
      <c r="C226" s="6" t="s">
        <v>530</v>
      </c>
      <c r="D226" s="3" t="s">
        <v>508</v>
      </c>
      <c r="E226" s="11" t="str">
        <f>IF(ISNA(MATCH(D226,마담거래내역!N:N,0)), "공식몰","마담")</f>
        <v>마담</v>
      </c>
      <c r="F226" s="6" t="s">
        <v>715</v>
      </c>
      <c r="G226" s="3" t="s">
        <v>549</v>
      </c>
      <c r="H226" s="3" t="s">
        <v>573</v>
      </c>
      <c r="I226" s="7">
        <v>43636</v>
      </c>
      <c r="J226" s="7">
        <v>4364</v>
      </c>
      <c r="K226" s="7">
        <v>0</v>
      </c>
      <c r="L226" s="7">
        <v>48000</v>
      </c>
      <c r="M226" s="3" t="s">
        <v>998</v>
      </c>
      <c r="N226" s="3" t="s">
        <v>535</v>
      </c>
      <c r="O226" s="3" t="s">
        <v>536</v>
      </c>
      <c r="P226" s="3" t="s">
        <v>537</v>
      </c>
    </row>
    <row r="227" spans="1:16" x14ac:dyDescent="0.2">
      <c r="A227" s="11" t="str">
        <f t="shared" si="3"/>
        <v>222-10-13176_279000</v>
      </c>
      <c r="B227" s="3" t="s">
        <v>997</v>
      </c>
      <c r="C227" s="6" t="s">
        <v>530</v>
      </c>
      <c r="D227" s="3" t="s">
        <v>508</v>
      </c>
      <c r="E227" s="11" t="str">
        <f>IF(ISNA(MATCH(D227,마담거래내역!N:N,0)), "공식몰","마담")</f>
        <v>마담</v>
      </c>
      <c r="F227" s="6" t="s">
        <v>715</v>
      </c>
      <c r="G227" s="3" t="s">
        <v>549</v>
      </c>
      <c r="H227" s="3" t="s">
        <v>573</v>
      </c>
      <c r="I227" s="7">
        <v>253636</v>
      </c>
      <c r="J227" s="7">
        <v>25364</v>
      </c>
      <c r="K227" s="7">
        <v>0</v>
      </c>
      <c r="L227" s="7">
        <v>279000</v>
      </c>
      <c r="M227" s="3" t="s">
        <v>999</v>
      </c>
      <c r="N227" s="3" t="s">
        <v>535</v>
      </c>
      <c r="O227" s="3" t="s">
        <v>536</v>
      </c>
      <c r="P227" s="3" t="s">
        <v>537</v>
      </c>
    </row>
    <row r="228" spans="1:16" x14ac:dyDescent="0.2">
      <c r="A228" s="11" t="str">
        <f t="shared" si="3"/>
        <v>222-10-13176_45000</v>
      </c>
      <c r="B228" s="3" t="s">
        <v>1000</v>
      </c>
      <c r="C228" s="6" t="s">
        <v>530</v>
      </c>
      <c r="D228" s="3" t="s">
        <v>508</v>
      </c>
      <c r="E228" s="11" t="str">
        <f>IF(ISNA(MATCH(D228,마담거래내역!N:N,0)), "공식몰","마담")</f>
        <v>마담</v>
      </c>
      <c r="F228" s="6" t="s">
        <v>715</v>
      </c>
      <c r="G228" s="3" t="s">
        <v>549</v>
      </c>
      <c r="H228" s="3" t="s">
        <v>573</v>
      </c>
      <c r="I228" s="7">
        <v>40909</v>
      </c>
      <c r="J228" s="7">
        <v>4091</v>
      </c>
      <c r="K228" s="7">
        <v>0</v>
      </c>
      <c r="L228" s="7">
        <v>45000</v>
      </c>
      <c r="M228" s="3" t="s">
        <v>1001</v>
      </c>
      <c r="N228" s="3" t="s">
        <v>535</v>
      </c>
      <c r="O228" s="3" t="s">
        <v>536</v>
      </c>
      <c r="P228" s="3" t="s">
        <v>537</v>
      </c>
    </row>
    <row r="229" spans="1:16" x14ac:dyDescent="0.2">
      <c r="A229" s="11" t="str">
        <f t="shared" si="3"/>
        <v>222-10-13176_48000</v>
      </c>
      <c r="B229" s="3" t="s">
        <v>1000</v>
      </c>
      <c r="C229" s="6" t="s">
        <v>530</v>
      </c>
      <c r="D229" s="3" t="s">
        <v>508</v>
      </c>
      <c r="E229" s="11" t="str">
        <f>IF(ISNA(MATCH(D229,마담거래내역!N:N,0)), "공식몰","마담")</f>
        <v>마담</v>
      </c>
      <c r="F229" s="6" t="s">
        <v>715</v>
      </c>
      <c r="G229" s="3" t="s">
        <v>549</v>
      </c>
      <c r="H229" s="3" t="s">
        <v>573</v>
      </c>
      <c r="I229" s="7">
        <v>43636</v>
      </c>
      <c r="J229" s="7">
        <v>4364</v>
      </c>
      <c r="K229" s="7">
        <v>0</v>
      </c>
      <c r="L229" s="7">
        <v>48000</v>
      </c>
      <c r="M229" s="3" t="s">
        <v>1002</v>
      </c>
      <c r="N229" s="3" t="s">
        <v>535</v>
      </c>
      <c r="O229" s="3" t="s">
        <v>536</v>
      </c>
      <c r="P229" s="3" t="s">
        <v>537</v>
      </c>
    </row>
    <row r="230" spans="1:16" x14ac:dyDescent="0.2">
      <c r="A230" s="11" t="str">
        <f t="shared" si="3"/>
        <v>222-10-13176_45000</v>
      </c>
      <c r="B230" s="3" t="s">
        <v>1003</v>
      </c>
      <c r="C230" s="6" t="s">
        <v>530</v>
      </c>
      <c r="D230" s="3" t="s">
        <v>508</v>
      </c>
      <c r="E230" s="11" t="str">
        <f>IF(ISNA(MATCH(D230,마담거래내역!N:N,0)), "공식몰","마담")</f>
        <v>마담</v>
      </c>
      <c r="F230" s="6" t="s">
        <v>715</v>
      </c>
      <c r="G230" s="3" t="s">
        <v>549</v>
      </c>
      <c r="H230" s="3" t="s">
        <v>573</v>
      </c>
      <c r="I230" s="7">
        <v>40909</v>
      </c>
      <c r="J230" s="7">
        <v>4091</v>
      </c>
      <c r="K230" s="7">
        <v>0</v>
      </c>
      <c r="L230" s="7">
        <v>45000</v>
      </c>
      <c r="M230" s="3" t="s">
        <v>1004</v>
      </c>
      <c r="N230" s="3" t="s">
        <v>535</v>
      </c>
      <c r="O230" s="3" t="s">
        <v>536</v>
      </c>
      <c r="P230" s="3" t="s">
        <v>537</v>
      </c>
    </row>
    <row r="231" spans="1:16" x14ac:dyDescent="0.2">
      <c r="A231" s="11" t="str">
        <f t="shared" si="3"/>
        <v>201-81-53657_68600</v>
      </c>
      <c r="B231" s="3" t="s">
        <v>1193</v>
      </c>
      <c r="C231" s="6" t="s">
        <v>530</v>
      </c>
      <c r="D231" s="3" t="s">
        <v>539</v>
      </c>
      <c r="E231" s="11" t="str">
        <f>IF(ISNA(MATCH(D231,마담거래내역!N:N,0)), "공식몰","마담")</f>
        <v>공식몰</v>
      </c>
      <c r="F231" s="6" t="s">
        <v>540</v>
      </c>
      <c r="G231" s="3" t="s">
        <v>541</v>
      </c>
      <c r="H231" s="3" t="s">
        <v>542</v>
      </c>
      <c r="I231" s="7">
        <v>62364</v>
      </c>
      <c r="J231" s="7">
        <v>6236</v>
      </c>
      <c r="K231" s="7">
        <v>0</v>
      </c>
      <c r="L231" s="7">
        <v>68600</v>
      </c>
      <c r="M231" s="3" t="s">
        <v>1194</v>
      </c>
      <c r="N231" s="3" t="s">
        <v>535</v>
      </c>
      <c r="O231" s="3" t="s">
        <v>536</v>
      </c>
      <c r="P231" s="3" t="s">
        <v>545</v>
      </c>
    </row>
    <row r="232" spans="1:16" x14ac:dyDescent="0.2">
      <c r="A232" s="11" t="str">
        <f t="shared" si="3"/>
        <v>211-81-39521_249500</v>
      </c>
      <c r="B232" s="3" t="s">
        <v>866</v>
      </c>
      <c r="C232" s="6" t="s">
        <v>530</v>
      </c>
      <c r="D232" s="3" t="s">
        <v>867</v>
      </c>
      <c r="E232" s="11" t="str">
        <f>IF(ISNA(MATCH(D232,마담거래내역!N:N,0)), "공식몰","마담")</f>
        <v>공식몰</v>
      </c>
      <c r="F232" s="6" t="s">
        <v>868</v>
      </c>
      <c r="G232" s="3" t="s">
        <v>532</v>
      </c>
      <c r="H232" s="3" t="s">
        <v>869</v>
      </c>
      <c r="I232" s="7">
        <v>226818</v>
      </c>
      <c r="J232" s="7">
        <v>22682</v>
      </c>
      <c r="K232" s="7">
        <v>0</v>
      </c>
      <c r="L232" s="7">
        <v>249500</v>
      </c>
      <c r="M232" s="3" t="s">
        <v>870</v>
      </c>
      <c r="N232" s="3" t="s">
        <v>535</v>
      </c>
      <c r="O232" s="3" t="s">
        <v>536</v>
      </c>
      <c r="P232" s="3" t="s">
        <v>537</v>
      </c>
    </row>
    <row r="233" spans="1:16" x14ac:dyDescent="0.2">
      <c r="A233" s="11" t="str">
        <f t="shared" si="3"/>
        <v>498-53-00203_138000</v>
      </c>
      <c r="B233" s="3" t="s">
        <v>1009</v>
      </c>
      <c r="C233" s="6" t="s">
        <v>530</v>
      </c>
      <c r="D233" s="3" t="s">
        <v>515</v>
      </c>
      <c r="E233" s="11" t="str">
        <f>IF(ISNA(MATCH(D233,마담거래내역!N:N,0)), "공식몰","마담")</f>
        <v>마담</v>
      </c>
      <c r="F233" s="6" t="s">
        <v>606</v>
      </c>
      <c r="G233" s="3" t="s">
        <v>607</v>
      </c>
      <c r="H233" s="3" t="s">
        <v>550</v>
      </c>
      <c r="I233" s="7">
        <v>125455</v>
      </c>
      <c r="J233" s="7">
        <v>12545</v>
      </c>
      <c r="K233" s="7">
        <v>0</v>
      </c>
      <c r="L233" s="7">
        <v>138000</v>
      </c>
      <c r="M233" s="3" t="s">
        <v>1010</v>
      </c>
      <c r="N233" s="3" t="s">
        <v>535</v>
      </c>
      <c r="O233" s="3" t="s">
        <v>536</v>
      </c>
      <c r="P233" s="3" t="s">
        <v>545</v>
      </c>
    </row>
    <row r="234" spans="1:16" x14ac:dyDescent="0.2">
      <c r="A234" s="11" t="str">
        <f t="shared" si="3"/>
        <v>135-20-84906_77000</v>
      </c>
      <c r="B234" s="3" t="s">
        <v>1011</v>
      </c>
      <c r="C234" s="6" t="s">
        <v>530</v>
      </c>
      <c r="D234" s="3" t="s">
        <v>510</v>
      </c>
      <c r="E234" s="11" t="str">
        <f>IF(ISNA(MATCH(D234,마담거래내역!N:N,0)), "공식몰","마담")</f>
        <v>마담</v>
      </c>
      <c r="F234" s="6" t="s">
        <v>1012</v>
      </c>
      <c r="G234" s="3" t="s">
        <v>1013</v>
      </c>
      <c r="H234" s="3" t="s">
        <v>550</v>
      </c>
      <c r="I234" s="7">
        <v>70000</v>
      </c>
      <c r="J234" s="7">
        <v>7000</v>
      </c>
      <c r="K234" s="7">
        <v>0</v>
      </c>
      <c r="L234" s="7">
        <v>77000</v>
      </c>
      <c r="M234" s="3" t="s">
        <v>1014</v>
      </c>
      <c r="N234" s="3" t="s">
        <v>535</v>
      </c>
      <c r="O234" s="3" t="s">
        <v>536</v>
      </c>
      <c r="P234" s="3" t="s">
        <v>545</v>
      </c>
    </row>
    <row r="235" spans="1:16" x14ac:dyDescent="0.2">
      <c r="A235" s="11" t="str">
        <f t="shared" si="3"/>
        <v>653-20-00248_84670</v>
      </c>
      <c r="B235" s="3" t="s">
        <v>1015</v>
      </c>
      <c r="C235" s="6" t="s">
        <v>530</v>
      </c>
      <c r="D235" s="3" t="s">
        <v>513</v>
      </c>
      <c r="E235" s="11" t="str">
        <f>IF(ISNA(MATCH(D235,마담거래내역!N:N,0)), "공식몰","마담")</f>
        <v>마담</v>
      </c>
      <c r="F235" s="6" t="s">
        <v>675</v>
      </c>
      <c r="G235" s="3" t="s">
        <v>616</v>
      </c>
      <c r="H235" s="3" t="s">
        <v>617</v>
      </c>
      <c r="I235" s="7">
        <v>76973</v>
      </c>
      <c r="J235" s="7">
        <v>7697</v>
      </c>
      <c r="K235" s="7">
        <v>0</v>
      </c>
      <c r="L235" s="7">
        <v>84670</v>
      </c>
      <c r="M235" s="3" t="s">
        <v>1016</v>
      </c>
      <c r="N235" s="3" t="s">
        <v>535</v>
      </c>
      <c r="O235" s="3" t="s">
        <v>536</v>
      </c>
      <c r="P235" s="3" t="s">
        <v>537</v>
      </c>
    </row>
    <row r="236" spans="1:16" x14ac:dyDescent="0.2">
      <c r="A236" s="11" t="str">
        <f t="shared" si="3"/>
        <v>653-20-00248_166350</v>
      </c>
      <c r="B236" s="3" t="s">
        <v>1017</v>
      </c>
      <c r="C236" s="6" t="s">
        <v>530</v>
      </c>
      <c r="D236" s="3" t="s">
        <v>513</v>
      </c>
      <c r="E236" s="11" t="str">
        <f>IF(ISNA(MATCH(D236,마담거래내역!N:N,0)), "공식몰","마담")</f>
        <v>마담</v>
      </c>
      <c r="F236" s="6" t="s">
        <v>675</v>
      </c>
      <c r="G236" s="3" t="s">
        <v>616</v>
      </c>
      <c r="H236" s="3" t="s">
        <v>617</v>
      </c>
      <c r="I236" s="7">
        <v>151227</v>
      </c>
      <c r="J236" s="7">
        <v>15123</v>
      </c>
      <c r="K236" s="7">
        <v>0</v>
      </c>
      <c r="L236" s="7">
        <v>166350</v>
      </c>
      <c r="M236" s="3" t="s">
        <v>1018</v>
      </c>
      <c r="N236" s="3" t="s">
        <v>535</v>
      </c>
      <c r="O236" s="3" t="s">
        <v>536</v>
      </c>
      <c r="P236" s="3" t="s">
        <v>537</v>
      </c>
    </row>
    <row r="237" spans="1:16" x14ac:dyDescent="0.2">
      <c r="A237" s="11" t="str">
        <f t="shared" si="3"/>
        <v>653-20-00248_252150</v>
      </c>
      <c r="B237" s="3" t="s">
        <v>1017</v>
      </c>
      <c r="C237" s="6" t="s">
        <v>530</v>
      </c>
      <c r="D237" s="3" t="s">
        <v>513</v>
      </c>
      <c r="E237" s="11" t="str">
        <f>IF(ISNA(MATCH(D237,마담거래내역!N:N,0)), "공식몰","마담")</f>
        <v>마담</v>
      </c>
      <c r="F237" s="6" t="s">
        <v>675</v>
      </c>
      <c r="G237" s="3" t="s">
        <v>616</v>
      </c>
      <c r="H237" s="3" t="s">
        <v>617</v>
      </c>
      <c r="I237" s="7">
        <v>229227</v>
      </c>
      <c r="J237" s="7">
        <v>22923</v>
      </c>
      <c r="K237" s="7">
        <v>0</v>
      </c>
      <c r="L237" s="7">
        <v>252150</v>
      </c>
      <c r="M237" s="3" t="s">
        <v>1019</v>
      </c>
      <c r="N237" s="3" t="s">
        <v>535</v>
      </c>
      <c r="O237" s="3" t="s">
        <v>536</v>
      </c>
      <c r="P237" s="3" t="s">
        <v>537</v>
      </c>
    </row>
    <row r="238" spans="1:16" x14ac:dyDescent="0.2">
      <c r="A238" s="11" t="str">
        <f t="shared" si="3"/>
        <v>653-20-00248_252150</v>
      </c>
      <c r="B238" s="3" t="s">
        <v>1020</v>
      </c>
      <c r="C238" s="6" t="s">
        <v>530</v>
      </c>
      <c r="D238" s="3" t="s">
        <v>513</v>
      </c>
      <c r="E238" s="11" t="str">
        <f>IF(ISNA(MATCH(D238,마담거래내역!N:N,0)), "공식몰","마담")</f>
        <v>마담</v>
      </c>
      <c r="F238" s="6" t="s">
        <v>675</v>
      </c>
      <c r="G238" s="3" t="s">
        <v>616</v>
      </c>
      <c r="H238" s="3" t="s">
        <v>617</v>
      </c>
      <c r="I238" s="7">
        <v>229227</v>
      </c>
      <c r="J238" s="7">
        <v>22923</v>
      </c>
      <c r="K238" s="7">
        <v>0</v>
      </c>
      <c r="L238" s="7">
        <v>252150</v>
      </c>
      <c r="M238" s="3" t="s">
        <v>1021</v>
      </c>
      <c r="N238" s="3" t="s">
        <v>535</v>
      </c>
      <c r="O238" s="3" t="s">
        <v>536</v>
      </c>
      <c r="P238" s="3" t="s">
        <v>537</v>
      </c>
    </row>
    <row r="239" spans="1:16" x14ac:dyDescent="0.2">
      <c r="A239" s="11" t="str">
        <f t="shared" si="3"/>
        <v>114-81-72568_104200</v>
      </c>
      <c r="B239" s="3" t="s">
        <v>529</v>
      </c>
      <c r="C239" s="6" t="s">
        <v>530</v>
      </c>
      <c r="D239" s="3" t="s">
        <v>531</v>
      </c>
      <c r="E239" s="11" t="str">
        <f>IF(ISNA(MATCH(D239,마담거래내역!N:N,0)), "공식몰","마담")</f>
        <v>공식몰</v>
      </c>
      <c r="F239" s="6" t="s">
        <v>65</v>
      </c>
      <c r="G239" s="3" t="s">
        <v>532</v>
      </c>
      <c r="H239" s="3" t="s">
        <v>533</v>
      </c>
      <c r="I239" s="7">
        <v>94727</v>
      </c>
      <c r="J239" s="7">
        <v>9473</v>
      </c>
      <c r="K239" s="7">
        <v>0</v>
      </c>
      <c r="L239" s="7">
        <v>104200</v>
      </c>
      <c r="M239" s="3" t="s">
        <v>534</v>
      </c>
      <c r="N239" s="3" t="s">
        <v>535</v>
      </c>
      <c r="O239" s="3" t="s">
        <v>536</v>
      </c>
      <c r="P239" s="3" t="s">
        <v>537</v>
      </c>
    </row>
    <row r="240" spans="1:16" x14ac:dyDescent="0.2">
      <c r="A240" s="11" t="str">
        <f t="shared" si="3"/>
        <v>114-81-72568_179000</v>
      </c>
      <c r="B240" s="3" t="s">
        <v>693</v>
      </c>
      <c r="C240" s="6" t="s">
        <v>530</v>
      </c>
      <c r="D240" s="3" t="s">
        <v>531</v>
      </c>
      <c r="E240" s="11" t="str">
        <f>IF(ISNA(MATCH(D240,마담거래내역!N:N,0)), "공식몰","마담")</f>
        <v>공식몰</v>
      </c>
      <c r="F240" s="6" t="s">
        <v>65</v>
      </c>
      <c r="G240" s="3" t="s">
        <v>532</v>
      </c>
      <c r="H240" s="3" t="s">
        <v>533</v>
      </c>
      <c r="I240" s="7">
        <v>162727</v>
      </c>
      <c r="J240" s="7">
        <v>16273</v>
      </c>
      <c r="K240" s="7">
        <v>0</v>
      </c>
      <c r="L240" s="7">
        <v>179000</v>
      </c>
      <c r="M240" s="3" t="s">
        <v>694</v>
      </c>
      <c r="N240" s="3" t="s">
        <v>535</v>
      </c>
      <c r="O240" s="3" t="s">
        <v>536</v>
      </c>
      <c r="P240" s="3" t="s">
        <v>537</v>
      </c>
    </row>
    <row r="241" spans="1:16" x14ac:dyDescent="0.2">
      <c r="A241" s="11" t="str">
        <f t="shared" si="3"/>
        <v>114-81-72568_71100</v>
      </c>
      <c r="B241" s="3" t="s">
        <v>768</v>
      </c>
      <c r="C241" s="6" t="s">
        <v>530</v>
      </c>
      <c r="D241" s="3" t="s">
        <v>531</v>
      </c>
      <c r="E241" s="11" t="str">
        <f>IF(ISNA(MATCH(D241,마담거래내역!N:N,0)), "공식몰","마담")</f>
        <v>공식몰</v>
      </c>
      <c r="F241" s="6" t="s">
        <v>65</v>
      </c>
      <c r="G241" s="3" t="s">
        <v>532</v>
      </c>
      <c r="H241" s="3" t="s">
        <v>533</v>
      </c>
      <c r="I241" s="7">
        <v>64636</v>
      </c>
      <c r="J241" s="7">
        <v>6464</v>
      </c>
      <c r="K241" s="7">
        <v>0</v>
      </c>
      <c r="L241" s="7">
        <v>71100</v>
      </c>
      <c r="M241" s="3" t="s">
        <v>769</v>
      </c>
      <c r="N241" s="3" t="s">
        <v>535</v>
      </c>
      <c r="O241" s="3" t="s">
        <v>536</v>
      </c>
      <c r="P241" s="3" t="s">
        <v>537</v>
      </c>
    </row>
    <row r="242" spans="1:16" x14ac:dyDescent="0.2">
      <c r="A242" s="11" t="str">
        <f t="shared" si="3"/>
        <v>114-81-72568_49600</v>
      </c>
      <c r="B242" s="3" t="s">
        <v>797</v>
      </c>
      <c r="C242" s="6" t="s">
        <v>530</v>
      </c>
      <c r="D242" s="3" t="s">
        <v>531</v>
      </c>
      <c r="E242" s="11" t="str">
        <f>IF(ISNA(MATCH(D242,마담거래내역!N:N,0)), "공식몰","마담")</f>
        <v>공식몰</v>
      </c>
      <c r="F242" s="6" t="s">
        <v>65</v>
      </c>
      <c r="G242" s="3" t="s">
        <v>532</v>
      </c>
      <c r="H242" s="3" t="s">
        <v>533</v>
      </c>
      <c r="I242" s="7">
        <v>45090</v>
      </c>
      <c r="J242" s="7">
        <v>4510</v>
      </c>
      <c r="K242" s="7">
        <v>0</v>
      </c>
      <c r="L242" s="7">
        <v>49600</v>
      </c>
      <c r="M242" s="3" t="s">
        <v>798</v>
      </c>
      <c r="N242" s="3" t="s">
        <v>535</v>
      </c>
      <c r="O242" s="3" t="s">
        <v>536</v>
      </c>
      <c r="P242" s="3" t="s">
        <v>537</v>
      </c>
    </row>
    <row r="243" spans="1:16" x14ac:dyDescent="0.2">
      <c r="A243" s="11" t="str">
        <f t="shared" si="3"/>
        <v>114-81-72568_32000</v>
      </c>
      <c r="B243" s="3" t="s">
        <v>820</v>
      </c>
      <c r="C243" s="6" t="s">
        <v>530</v>
      </c>
      <c r="D243" s="3" t="s">
        <v>531</v>
      </c>
      <c r="E243" s="11" t="str">
        <f>IF(ISNA(MATCH(D243,마담거래내역!N:N,0)), "공식몰","마담")</f>
        <v>공식몰</v>
      </c>
      <c r="F243" s="6" t="s">
        <v>65</v>
      </c>
      <c r="G243" s="3" t="s">
        <v>532</v>
      </c>
      <c r="H243" s="3" t="s">
        <v>533</v>
      </c>
      <c r="I243" s="7">
        <v>29090</v>
      </c>
      <c r="J243" s="7">
        <v>2910</v>
      </c>
      <c r="K243" s="7">
        <v>0</v>
      </c>
      <c r="L243" s="7">
        <v>32000</v>
      </c>
      <c r="M243" s="3" t="s">
        <v>821</v>
      </c>
      <c r="N243" s="3" t="s">
        <v>535</v>
      </c>
      <c r="O243" s="3" t="s">
        <v>544</v>
      </c>
      <c r="P243" s="3" t="s">
        <v>537</v>
      </c>
    </row>
    <row r="244" spans="1:16" x14ac:dyDescent="0.2">
      <c r="A244" s="11" t="str">
        <f t="shared" si="3"/>
        <v>295-01-01638_153450</v>
      </c>
      <c r="B244" s="3" t="s">
        <v>1032</v>
      </c>
      <c r="C244" s="6" t="s">
        <v>530</v>
      </c>
      <c r="D244" s="3" t="s">
        <v>502</v>
      </c>
      <c r="E244" s="11" t="str">
        <f>IF(ISNA(MATCH(D244,마담거래내역!N:N,0)), "공식몰","마담")</f>
        <v>마담</v>
      </c>
      <c r="F244" s="6" t="s">
        <v>809</v>
      </c>
      <c r="G244" s="3" t="s">
        <v>549</v>
      </c>
      <c r="H244" s="3" t="s">
        <v>573</v>
      </c>
      <c r="I244" s="7">
        <v>139500</v>
      </c>
      <c r="J244" s="7">
        <v>13950</v>
      </c>
      <c r="K244" s="7">
        <v>0</v>
      </c>
      <c r="L244" s="7">
        <v>153450</v>
      </c>
      <c r="M244" s="3" t="s">
        <v>1033</v>
      </c>
      <c r="N244" s="3" t="s">
        <v>535</v>
      </c>
      <c r="O244" s="3" t="s">
        <v>536</v>
      </c>
      <c r="P244" s="3" t="s">
        <v>537</v>
      </c>
    </row>
    <row r="245" spans="1:16" x14ac:dyDescent="0.2">
      <c r="A245" s="11" t="str">
        <f t="shared" si="3"/>
        <v>295-01-01638_127380</v>
      </c>
      <c r="B245" s="3" t="s">
        <v>1032</v>
      </c>
      <c r="C245" s="6" t="s">
        <v>530</v>
      </c>
      <c r="D245" s="3" t="s">
        <v>502</v>
      </c>
      <c r="E245" s="11" t="str">
        <f>IF(ISNA(MATCH(D245,마담거래내역!N:N,0)), "공식몰","마담")</f>
        <v>마담</v>
      </c>
      <c r="F245" s="6" t="s">
        <v>809</v>
      </c>
      <c r="G245" s="3" t="s">
        <v>549</v>
      </c>
      <c r="H245" s="3" t="s">
        <v>573</v>
      </c>
      <c r="I245" s="7">
        <v>115800</v>
      </c>
      <c r="J245" s="7">
        <v>11580</v>
      </c>
      <c r="K245" s="7">
        <v>0</v>
      </c>
      <c r="L245" s="7">
        <v>127380</v>
      </c>
      <c r="M245" s="3" t="s">
        <v>1034</v>
      </c>
      <c r="N245" s="3" t="s">
        <v>535</v>
      </c>
      <c r="O245" s="3" t="s">
        <v>536</v>
      </c>
      <c r="P245" s="3" t="s">
        <v>537</v>
      </c>
    </row>
    <row r="246" spans="1:16" x14ac:dyDescent="0.2">
      <c r="A246" s="11" t="str">
        <f t="shared" si="3"/>
        <v>295-01-01638_153150</v>
      </c>
      <c r="B246" s="3" t="s">
        <v>1035</v>
      </c>
      <c r="C246" s="6" t="s">
        <v>530</v>
      </c>
      <c r="D246" s="3" t="s">
        <v>502</v>
      </c>
      <c r="E246" s="11" t="str">
        <f>IF(ISNA(MATCH(D246,마담거래내역!N:N,0)), "공식몰","마담")</f>
        <v>마담</v>
      </c>
      <c r="F246" s="6" t="s">
        <v>809</v>
      </c>
      <c r="G246" s="3" t="s">
        <v>549</v>
      </c>
      <c r="H246" s="3" t="s">
        <v>573</v>
      </c>
      <c r="I246" s="7">
        <v>139227</v>
      </c>
      <c r="J246" s="7">
        <v>13923</v>
      </c>
      <c r="K246" s="7">
        <v>0</v>
      </c>
      <c r="L246" s="7">
        <v>153150</v>
      </c>
      <c r="M246" s="3" t="s">
        <v>1036</v>
      </c>
      <c r="N246" s="3" t="s">
        <v>535</v>
      </c>
      <c r="O246" s="3" t="s">
        <v>536</v>
      </c>
      <c r="P246" s="3" t="s">
        <v>537</v>
      </c>
    </row>
    <row r="247" spans="1:16" x14ac:dyDescent="0.2">
      <c r="A247" s="11" t="str">
        <f t="shared" si="3"/>
        <v>295-01-01638_150150</v>
      </c>
      <c r="B247" s="3" t="s">
        <v>1035</v>
      </c>
      <c r="C247" s="6" t="s">
        <v>530</v>
      </c>
      <c r="D247" s="3" t="s">
        <v>502</v>
      </c>
      <c r="E247" s="11" t="str">
        <f>IF(ISNA(MATCH(D247,마담거래내역!N:N,0)), "공식몰","마담")</f>
        <v>마담</v>
      </c>
      <c r="F247" s="6" t="s">
        <v>809</v>
      </c>
      <c r="G247" s="3" t="s">
        <v>549</v>
      </c>
      <c r="H247" s="3" t="s">
        <v>573</v>
      </c>
      <c r="I247" s="7">
        <v>136500</v>
      </c>
      <c r="J247" s="7">
        <v>13650</v>
      </c>
      <c r="K247" s="7">
        <v>0</v>
      </c>
      <c r="L247" s="7">
        <v>150150</v>
      </c>
      <c r="M247" s="3" t="s">
        <v>1037</v>
      </c>
      <c r="N247" s="3" t="s">
        <v>535</v>
      </c>
      <c r="O247" s="3" t="s">
        <v>536</v>
      </c>
      <c r="P247" s="3" t="s">
        <v>537</v>
      </c>
    </row>
    <row r="248" spans="1:16" x14ac:dyDescent="0.2">
      <c r="A248" s="11" t="str">
        <f t="shared" si="3"/>
        <v>295-01-01638_68175</v>
      </c>
      <c r="B248" s="3" t="s">
        <v>1038</v>
      </c>
      <c r="C248" s="6" t="s">
        <v>530</v>
      </c>
      <c r="D248" s="3" t="s">
        <v>502</v>
      </c>
      <c r="E248" s="11" t="str">
        <f>IF(ISNA(MATCH(D248,마담거래내역!N:N,0)), "공식몰","마담")</f>
        <v>마담</v>
      </c>
      <c r="F248" s="6" t="s">
        <v>809</v>
      </c>
      <c r="G248" s="3" t="s">
        <v>549</v>
      </c>
      <c r="H248" s="3" t="s">
        <v>573</v>
      </c>
      <c r="I248" s="7">
        <v>61977</v>
      </c>
      <c r="J248" s="7">
        <v>6198</v>
      </c>
      <c r="K248" s="7">
        <v>0</v>
      </c>
      <c r="L248" s="7">
        <v>68175</v>
      </c>
      <c r="M248" s="3" t="s">
        <v>1039</v>
      </c>
      <c r="N248" s="3" t="s">
        <v>535</v>
      </c>
      <c r="O248" s="3" t="s">
        <v>536</v>
      </c>
      <c r="P248" s="3" t="s">
        <v>537</v>
      </c>
    </row>
    <row r="249" spans="1:16" x14ac:dyDescent="0.2">
      <c r="A249" s="11" t="str">
        <f t="shared" si="3"/>
        <v>114-81-72568_161100</v>
      </c>
      <c r="B249" s="3" t="s">
        <v>864</v>
      </c>
      <c r="C249" s="6" t="s">
        <v>530</v>
      </c>
      <c r="D249" s="3" t="s">
        <v>531</v>
      </c>
      <c r="E249" s="11" t="str">
        <f>IF(ISNA(MATCH(D249,마담거래내역!N:N,0)), "공식몰","마담")</f>
        <v>공식몰</v>
      </c>
      <c r="F249" s="6" t="s">
        <v>65</v>
      </c>
      <c r="G249" s="3" t="s">
        <v>532</v>
      </c>
      <c r="H249" s="3" t="s">
        <v>533</v>
      </c>
      <c r="I249" s="7">
        <v>146454</v>
      </c>
      <c r="J249" s="7">
        <v>14646</v>
      </c>
      <c r="K249" s="7">
        <v>0</v>
      </c>
      <c r="L249" s="7">
        <v>161100</v>
      </c>
      <c r="M249" s="3" t="s">
        <v>865</v>
      </c>
      <c r="N249" s="3" t="s">
        <v>535</v>
      </c>
      <c r="O249" s="3" t="s">
        <v>536</v>
      </c>
      <c r="P249" s="3" t="s">
        <v>537</v>
      </c>
    </row>
    <row r="250" spans="1:16" x14ac:dyDescent="0.2">
      <c r="A250" s="11" t="str">
        <f t="shared" si="3"/>
        <v>693-18-00184_230670</v>
      </c>
      <c r="B250" s="3" t="s">
        <v>1042</v>
      </c>
      <c r="C250" s="6" t="s">
        <v>530</v>
      </c>
      <c r="D250" s="3" t="s">
        <v>514</v>
      </c>
      <c r="E250" s="11" t="str">
        <f>IF(ISNA(MATCH(D250,마담거래내역!N:N,0)), "공식몰","마담")</f>
        <v>마담</v>
      </c>
      <c r="F250" s="6" t="s">
        <v>666</v>
      </c>
      <c r="G250" s="3" t="s">
        <v>667</v>
      </c>
      <c r="H250" s="3" t="s">
        <v>573</v>
      </c>
      <c r="I250" s="7">
        <v>209700</v>
      </c>
      <c r="J250" s="7">
        <v>20970</v>
      </c>
      <c r="K250" s="7">
        <v>0</v>
      </c>
      <c r="L250" s="7">
        <v>230670</v>
      </c>
      <c r="M250" s="3" t="s">
        <v>1043</v>
      </c>
      <c r="N250" s="3" t="s">
        <v>535</v>
      </c>
      <c r="O250" s="3" t="s">
        <v>536</v>
      </c>
      <c r="P250" s="3" t="s">
        <v>537</v>
      </c>
    </row>
    <row r="251" spans="1:16" x14ac:dyDescent="0.2">
      <c r="A251" s="11" t="str">
        <f t="shared" si="3"/>
        <v>693-18-00184_233670</v>
      </c>
      <c r="B251" s="3" t="s">
        <v>1042</v>
      </c>
      <c r="C251" s="6" t="s">
        <v>530</v>
      </c>
      <c r="D251" s="3" t="s">
        <v>514</v>
      </c>
      <c r="E251" s="11" t="str">
        <f>IF(ISNA(MATCH(D251,마담거래내역!N:N,0)), "공식몰","마담")</f>
        <v>마담</v>
      </c>
      <c r="F251" s="6" t="s">
        <v>666</v>
      </c>
      <c r="G251" s="3" t="s">
        <v>667</v>
      </c>
      <c r="H251" s="3" t="s">
        <v>573</v>
      </c>
      <c r="I251" s="7">
        <v>212427</v>
      </c>
      <c r="J251" s="7">
        <v>21243</v>
      </c>
      <c r="K251" s="7">
        <v>0</v>
      </c>
      <c r="L251" s="7">
        <v>233670</v>
      </c>
      <c r="M251" s="3" t="s">
        <v>1044</v>
      </c>
      <c r="N251" s="3" t="s">
        <v>535</v>
      </c>
      <c r="O251" s="3" t="s">
        <v>536</v>
      </c>
      <c r="P251" s="3" t="s">
        <v>537</v>
      </c>
    </row>
    <row r="252" spans="1:16" x14ac:dyDescent="0.2">
      <c r="A252" s="11" t="str">
        <f t="shared" si="3"/>
        <v>693-18-00184_253000</v>
      </c>
      <c r="B252" s="3" t="s">
        <v>1045</v>
      </c>
      <c r="C252" s="6" t="s">
        <v>530</v>
      </c>
      <c r="D252" s="3" t="s">
        <v>514</v>
      </c>
      <c r="E252" s="11" t="str">
        <f>IF(ISNA(MATCH(D252,마담거래내역!N:N,0)), "공식몰","마담")</f>
        <v>마담</v>
      </c>
      <c r="F252" s="6" t="s">
        <v>666</v>
      </c>
      <c r="G252" s="3" t="s">
        <v>667</v>
      </c>
      <c r="H252" s="3" t="s">
        <v>573</v>
      </c>
      <c r="I252" s="7">
        <v>230000</v>
      </c>
      <c r="J252" s="7">
        <v>23000</v>
      </c>
      <c r="K252" s="7">
        <v>0</v>
      </c>
      <c r="L252" s="7">
        <v>253000</v>
      </c>
      <c r="M252" s="3" t="s">
        <v>1046</v>
      </c>
      <c r="N252" s="3" t="s">
        <v>535</v>
      </c>
      <c r="O252" s="3" t="s">
        <v>536</v>
      </c>
      <c r="P252" s="3" t="s">
        <v>537</v>
      </c>
    </row>
    <row r="253" spans="1:16" x14ac:dyDescent="0.2">
      <c r="A253" s="11" t="str">
        <f t="shared" si="3"/>
        <v>693-18-00184_256000</v>
      </c>
      <c r="B253" s="3" t="s">
        <v>1045</v>
      </c>
      <c r="C253" s="6" t="s">
        <v>530</v>
      </c>
      <c r="D253" s="3" t="s">
        <v>514</v>
      </c>
      <c r="E253" s="11" t="str">
        <f>IF(ISNA(MATCH(D253,마담거래내역!N:N,0)), "공식몰","마담")</f>
        <v>마담</v>
      </c>
      <c r="F253" s="6" t="s">
        <v>666</v>
      </c>
      <c r="G253" s="3" t="s">
        <v>667</v>
      </c>
      <c r="H253" s="3" t="s">
        <v>573</v>
      </c>
      <c r="I253" s="7">
        <v>232727</v>
      </c>
      <c r="J253" s="7">
        <v>23273</v>
      </c>
      <c r="K253" s="7">
        <v>0</v>
      </c>
      <c r="L253" s="7">
        <v>256000</v>
      </c>
      <c r="M253" s="3" t="s">
        <v>1047</v>
      </c>
      <c r="N253" s="3" t="s">
        <v>535</v>
      </c>
      <c r="O253" s="3" t="s">
        <v>536</v>
      </c>
      <c r="P253" s="3" t="s">
        <v>537</v>
      </c>
    </row>
    <row r="254" spans="1:16" x14ac:dyDescent="0.2">
      <c r="A254" s="11" t="str">
        <f t="shared" si="3"/>
        <v>693-18-00184_233670</v>
      </c>
      <c r="B254" s="3" t="s">
        <v>1048</v>
      </c>
      <c r="C254" s="6" t="s">
        <v>530</v>
      </c>
      <c r="D254" s="3" t="s">
        <v>514</v>
      </c>
      <c r="E254" s="11" t="str">
        <f>IF(ISNA(MATCH(D254,마담거래내역!N:N,0)), "공식몰","마담")</f>
        <v>마담</v>
      </c>
      <c r="F254" s="6" t="s">
        <v>666</v>
      </c>
      <c r="G254" s="3" t="s">
        <v>667</v>
      </c>
      <c r="H254" s="3" t="s">
        <v>573</v>
      </c>
      <c r="I254" s="7">
        <v>212427</v>
      </c>
      <c r="J254" s="7">
        <v>21243</v>
      </c>
      <c r="K254" s="7">
        <v>0</v>
      </c>
      <c r="L254" s="7">
        <v>233670</v>
      </c>
      <c r="M254" s="3" t="s">
        <v>1049</v>
      </c>
      <c r="N254" s="3" t="s">
        <v>535</v>
      </c>
      <c r="O254" s="3" t="s">
        <v>536</v>
      </c>
      <c r="P254" s="3" t="s">
        <v>537</v>
      </c>
    </row>
    <row r="255" spans="1:16" x14ac:dyDescent="0.2">
      <c r="A255" s="11" t="str">
        <f t="shared" si="3"/>
        <v>693-18-00184_199900</v>
      </c>
      <c r="B255" s="3" t="s">
        <v>1050</v>
      </c>
      <c r="C255" s="6" t="s">
        <v>530</v>
      </c>
      <c r="D255" s="3" t="s">
        <v>514</v>
      </c>
      <c r="E255" s="11" t="str">
        <f>IF(ISNA(MATCH(D255,마담거래내역!N:N,0)), "공식몰","마담")</f>
        <v>마담</v>
      </c>
      <c r="F255" s="6" t="s">
        <v>666</v>
      </c>
      <c r="G255" s="3" t="s">
        <v>667</v>
      </c>
      <c r="H255" s="3" t="s">
        <v>573</v>
      </c>
      <c r="I255" s="7">
        <v>181727</v>
      </c>
      <c r="J255" s="7">
        <v>18173</v>
      </c>
      <c r="K255" s="7">
        <v>0</v>
      </c>
      <c r="L255" s="7">
        <v>199900</v>
      </c>
      <c r="M255" s="3" t="s">
        <v>1051</v>
      </c>
      <c r="N255" s="3" t="s">
        <v>535</v>
      </c>
      <c r="O255" s="3" t="s">
        <v>536</v>
      </c>
      <c r="P255" s="3" t="s">
        <v>537</v>
      </c>
    </row>
    <row r="256" spans="1:16" x14ac:dyDescent="0.2">
      <c r="A256" s="11" t="str">
        <f t="shared" si="3"/>
        <v>693-18-00184_233670</v>
      </c>
      <c r="B256" s="3" t="s">
        <v>1052</v>
      </c>
      <c r="C256" s="6" t="s">
        <v>530</v>
      </c>
      <c r="D256" s="3" t="s">
        <v>514</v>
      </c>
      <c r="E256" s="11" t="str">
        <f>IF(ISNA(MATCH(D256,마담거래내역!N:N,0)), "공식몰","마담")</f>
        <v>마담</v>
      </c>
      <c r="F256" s="6" t="s">
        <v>666</v>
      </c>
      <c r="G256" s="3" t="s">
        <v>667</v>
      </c>
      <c r="H256" s="3" t="s">
        <v>573</v>
      </c>
      <c r="I256" s="7">
        <v>212427</v>
      </c>
      <c r="J256" s="7">
        <v>21243</v>
      </c>
      <c r="K256" s="7">
        <v>0</v>
      </c>
      <c r="L256" s="7">
        <v>233670</v>
      </c>
      <c r="M256" s="3" t="s">
        <v>1053</v>
      </c>
      <c r="N256" s="3" t="s">
        <v>535</v>
      </c>
      <c r="O256" s="3" t="s">
        <v>536</v>
      </c>
      <c r="P256" s="3" t="s">
        <v>537</v>
      </c>
    </row>
    <row r="257" spans="1:16" x14ac:dyDescent="0.2">
      <c r="A257" s="11" t="str">
        <f t="shared" si="3"/>
        <v>693-18-00184_97350</v>
      </c>
      <c r="B257" s="3" t="s">
        <v>1054</v>
      </c>
      <c r="C257" s="6" t="s">
        <v>530</v>
      </c>
      <c r="D257" s="3" t="s">
        <v>514</v>
      </c>
      <c r="E257" s="11" t="str">
        <f>IF(ISNA(MATCH(D257,마담거래내역!N:N,0)), "공식몰","마담")</f>
        <v>마담</v>
      </c>
      <c r="F257" s="6" t="s">
        <v>666</v>
      </c>
      <c r="G257" s="3" t="s">
        <v>667</v>
      </c>
      <c r="H257" s="3" t="s">
        <v>573</v>
      </c>
      <c r="I257" s="7">
        <v>88500</v>
      </c>
      <c r="J257" s="7">
        <v>8850</v>
      </c>
      <c r="K257" s="7">
        <v>0</v>
      </c>
      <c r="L257" s="7">
        <v>97350</v>
      </c>
      <c r="M257" s="3" t="s">
        <v>1055</v>
      </c>
      <c r="N257" s="3" t="s">
        <v>535</v>
      </c>
      <c r="O257" s="3" t="s">
        <v>536</v>
      </c>
      <c r="P257" s="3" t="s">
        <v>537</v>
      </c>
    </row>
    <row r="258" spans="1:16" x14ac:dyDescent="0.2">
      <c r="A258" s="11" t="str">
        <f t="shared" ref="A258:A321" si="4">D258&amp;"_"&amp;L258</f>
        <v>693-18-00184_230670</v>
      </c>
      <c r="B258" s="3" t="s">
        <v>1054</v>
      </c>
      <c r="C258" s="6" t="s">
        <v>530</v>
      </c>
      <c r="D258" s="3" t="s">
        <v>514</v>
      </c>
      <c r="E258" s="11" t="str">
        <f>IF(ISNA(MATCH(D258,마담거래내역!N:N,0)), "공식몰","마담")</f>
        <v>마담</v>
      </c>
      <c r="F258" s="6" t="s">
        <v>666</v>
      </c>
      <c r="G258" s="3" t="s">
        <v>667</v>
      </c>
      <c r="H258" s="3" t="s">
        <v>573</v>
      </c>
      <c r="I258" s="7">
        <v>209700</v>
      </c>
      <c r="J258" s="7">
        <v>20970</v>
      </c>
      <c r="K258" s="7">
        <v>0</v>
      </c>
      <c r="L258" s="7">
        <v>230670</v>
      </c>
      <c r="M258" s="3" t="s">
        <v>1056</v>
      </c>
      <c r="N258" s="3" t="s">
        <v>535</v>
      </c>
      <c r="O258" s="3" t="s">
        <v>536</v>
      </c>
      <c r="P258" s="3" t="s">
        <v>537</v>
      </c>
    </row>
    <row r="259" spans="1:16" x14ac:dyDescent="0.2">
      <c r="A259" s="11" t="str">
        <f t="shared" si="4"/>
        <v>693-18-00184_256000</v>
      </c>
      <c r="B259" s="3" t="s">
        <v>1057</v>
      </c>
      <c r="C259" s="6" t="s">
        <v>530</v>
      </c>
      <c r="D259" s="3" t="s">
        <v>514</v>
      </c>
      <c r="E259" s="11" t="str">
        <f>IF(ISNA(MATCH(D259,마담거래내역!N:N,0)), "공식몰","마담")</f>
        <v>마담</v>
      </c>
      <c r="F259" s="6" t="s">
        <v>666</v>
      </c>
      <c r="G259" s="3" t="s">
        <v>667</v>
      </c>
      <c r="H259" s="3" t="s">
        <v>573</v>
      </c>
      <c r="I259" s="7">
        <v>232727</v>
      </c>
      <c r="J259" s="7">
        <v>23273</v>
      </c>
      <c r="K259" s="7">
        <v>0</v>
      </c>
      <c r="L259" s="7">
        <v>256000</v>
      </c>
      <c r="M259" s="3" t="s">
        <v>1058</v>
      </c>
      <c r="N259" s="3" t="s">
        <v>535</v>
      </c>
      <c r="O259" s="3" t="s">
        <v>536</v>
      </c>
      <c r="P259" s="3" t="s">
        <v>537</v>
      </c>
    </row>
    <row r="260" spans="1:16" x14ac:dyDescent="0.2">
      <c r="A260" s="11" t="str">
        <f t="shared" si="4"/>
        <v>693-18-00184_189750</v>
      </c>
      <c r="B260" s="3" t="s">
        <v>1057</v>
      </c>
      <c r="C260" s="6" t="s">
        <v>530</v>
      </c>
      <c r="D260" s="3" t="s">
        <v>514</v>
      </c>
      <c r="E260" s="11" t="str">
        <f>IF(ISNA(MATCH(D260,마담거래내역!N:N,0)), "공식몰","마담")</f>
        <v>마담</v>
      </c>
      <c r="F260" s="6" t="s">
        <v>666</v>
      </c>
      <c r="G260" s="3" t="s">
        <v>667</v>
      </c>
      <c r="H260" s="3" t="s">
        <v>573</v>
      </c>
      <c r="I260" s="7">
        <v>172500</v>
      </c>
      <c r="J260" s="7">
        <v>17250</v>
      </c>
      <c r="K260" s="7">
        <v>0</v>
      </c>
      <c r="L260" s="7">
        <v>189750</v>
      </c>
      <c r="M260" s="3" t="s">
        <v>1059</v>
      </c>
      <c r="N260" s="3" t="s">
        <v>535</v>
      </c>
      <c r="O260" s="3" t="s">
        <v>536</v>
      </c>
      <c r="P260" s="3" t="s">
        <v>537</v>
      </c>
    </row>
    <row r="261" spans="1:16" x14ac:dyDescent="0.2">
      <c r="A261" s="11" t="str">
        <f t="shared" si="4"/>
        <v>693-18-00184_395700</v>
      </c>
      <c r="B261" s="3" t="s">
        <v>1060</v>
      </c>
      <c r="C261" s="6" t="s">
        <v>530</v>
      </c>
      <c r="D261" s="3" t="s">
        <v>514</v>
      </c>
      <c r="E261" s="11" t="str">
        <f>IF(ISNA(MATCH(D261,마담거래내역!N:N,0)), "공식몰","마담")</f>
        <v>마담</v>
      </c>
      <c r="F261" s="6" t="s">
        <v>666</v>
      </c>
      <c r="G261" s="3" t="s">
        <v>667</v>
      </c>
      <c r="H261" s="3" t="s">
        <v>573</v>
      </c>
      <c r="I261" s="7">
        <v>359727</v>
      </c>
      <c r="J261" s="7">
        <v>35973</v>
      </c>
      <c r="K261" s="7">
        <v>0</v>
      </c>
      <c r="L261" s="7">
        <v>395700</v>
      </c>
      <c r="M261" s="3" t="s">
        <v>1061</v>
      </c>
      <c r="N261" s="3" t="s">
        <v>535</v>
      </c>
      <c r="O261" s="3" t="s">
        <v>536</v>
      </c>
      <c r="P261" s="3" t="s">
        <v>537</v>
      </c>
    </row>
    <row r="262" spans="1:16" x14ac:dyDescent="0.2">
      <c r="A262" s="11" t="str">
        <f t="shared" si="4"/>
        <v>367-07-00159_133350</v>
      </c>
      <c r="B262" s="3" t="s">
        <v>1062</v>
      </c>
      <c r="C262" s="6" t="s">
        <v>530</v>
      </c>
      <c r="D262" s="3" t="s">
        <v>500</v>
      </c>
      <c r="E262" s="11" t="str">
        <f>IF(ISNA(MATCH(D262,마담거래내역!N:N,0)), "공식몰","마담")</f>
        <v>마담</v>
      </c>
      <c r="F262" s="6" t="s">
        <v>680</v>
      </c>
      <c r="G262" s="3" t="s">
        <v>616</v>
      </c>
      <c r="H262" s="3" t="s">
        <v>550</v>
      </c>
      <c r="I262" s="7">
        <v>121227</v>
      </c>
      <c r="J262" s="7">
        <v>12123</v>
      </c>
      <c r="K262" s="7">
        <v>0</v>
      </c>
      <c r="L262" s="7">
        <v>133350</v>
      </c>
      <c r="M262" s="3" t="s">
        <v>1063</v>
      </c>
      <c r="N262" s="3" t="s">
        <v>535</v>
      </c>
      <c r="O262" s="3" t="s">
        <v>544</v>
      </c>
      <c r="P262" s="3" t="s">
        <v>537</v>
      </c>
    </row>
    <row r="263" spans="1:16" x14ac:dyDescent="0.2">
      <c r="A263" s="11" t="str">
        <f t="shared" si="4"/>
        <v>618-12-22619_134700</v>
      </c>
      <c r="B263" s="3" t="s">
        <v>1064</v>
      </c>
      <c r="C263" s="6" t="s">
        <v>530</v>
      </c>
      <c r="D263" s="3" t="s">
        <v>511</v>
      </c>
      <c r="E263" s="11" t="str">
        <f>IF(ISNA(MATCH(D263,마담거래내역!N:N,0)), "공식몰","마담")</f>
        <v>마담</v>
      </c>
      <c r="F263" s="6" t="s">
        <v>823</v>
      </c>
      <c r="G263" s="3" t="s">
        <v>824</v>
      </c>
      <c r="H263" s="3" t="s">
        <v>573</v>
      </c>
      <c r="I263" s="7">
        <v>122455</v>
      </c>
      <c r="J263" s="7">
        <v>12245</v>
      </c>
      <c r="K263" s="7">
        <v>0</v>
      </c>
      <c r="L263" s="7">
        <v>134700</v>
      </c>
      <c r="M263" s="3" t="s">
        <v>1065</v>
      </c>
      <c r="N263" s="3" t="s">
        <v>535</v>
      </c>
      <c r="O263" s="3" t="s">
        <v>536</v>
      </c>
      <c r="P263" s="3" t="s">
        <v>545</v>
      </c>
    </row>
    <row r="264" spans="1:16" x14ac:dyDescent="0.2">
      <c r="A264" s="11" t="str">
        <f t="shared" si="4"/>
        <v>618-12-22619_74700</v>
      </c>
      <c r="B264" s="3" t="s">
        <v>1066</v>
      </c>
      <c r="C264" s="6" t="s">
        <v>530</v>
      </c>
      <c r="D264" s="3" t="s">
        <v>511</v>
      </c>
      <c r="E264" s="11" t="str">
        <f>IF(ISNA(MATCH(D264,마담거래내역!N:N,0)), "공식몰","마담")</f>
        <v>마담</v>
      </c>
      <c r="F264" s="6" t="s">
        <v>823</v>
      </c>
      <c r="G264" s="3" t="s">
        <v>824</v>
      </c>
      <c r="H264" s="3" t="s">
        <v>573</v>
      </c>
      <c r="I264" s="7">
        <v>67909</v>
      </c>
      <c r="J264" s="7">
        <v>6791</v>
      </c>
      <c r="K264" s="7">
        <v>0</v>
      </c>
      <c r="L264" s="7">
        <v>74700</v>
      </c>
      <c r="M264" s="3" t="s">
        <v>1067</v>
      </c>
      <c r="N264" s="3" t="s">
        <v>535</v>
      </c>
      <c r="O264" s="3" t="s">
        <v>536</v>
      </c>
      <c r="P264" s="3" t="s">
        <v>545</v>
      </c>
    </row>
    <row r="265" spans="1:16" x14ac:dyDescent="0.2">
      <c r="A265" s="11" t="str">
        <f t="shared" si="4"/>
        <v>114-81-72568_32000</v>
      </c>
      <c r="B265" s="3" t="s">
        <v>881</v>
      </c>
      <c r="C265" s="6" t="s">
        <v>530</v>
      </c>
      <c r="D265" s="3" t="s">
        <v>531</v>
      </c>
      <c r="E265" s="11" t="str">
        <f>IF(ISNA(MATCH(D265,마담거래내역!N:N,0)), "공식몰","마담")</f>
        <v>공식몰</v>
      </c>
      <c r="F265" s="6" t="s">
        <v>65</v>
      </c>
      <c r="G265" s="3" t="s">
        <v>532</v>
      </c>
      <c r="H265" s="3" t="s">
        <v>533</v>
      </c>
      <c r="I265" s="7">
        <v>29090</v>
      </c>
      <c r="J265" s="7">
        <v>2910</v>
      </c>
      <c r="K265" s="7">
        <v>0</v>
      </c>
      <c r="L265" s="7">
        <v>32000</v>
      </c>
      <c r="M265" s="3" t="s">
        <v>882</v>
      </c>
      <c r="N265" s="3" t="s">
        <v>535</v>
      </c>
      <c r="O265" s="3" t="s">
        <v>536</v>
      </c>
      <c r="P265" s="3" t="s">
        <v>537</v>
      </c>
    </row>
    <row r="266" spans="1:16" x14ac:dyDescent="0.2">
      <c r="A266" s="11" t="str">
        <f t="shared" si="4"/>
        <v>114-81-72568_63400</v>
      </c>
      <c r="B266" s="3" t="s">
        <v>883</v>
      </c>
      <c r="C266" s="6" t="s">
        <v>530</v>
      </c>
      <c r="D266" s="3" t="s">
        <v>531</v>
      </c>
      <c r="E266" s="11" t="str">
        <f>IF(ISNA(MATCH(D266,마담거래내역!N:N,0)), "공식몰","마담")</f>
        <v>공식몰</v>
      </c>
      <c r="F266" s="6" t="s">
        <v>65</v>
      </c>
      <c r="G266" s="3" t="s">
        <v>532</v>
      </c>
      <c r="H266" s="3" t="s">
        <v>533</v>
      </c>
      <c r="I266" s="7">
        <v>57636</v>
      </c>
      <c r="J266" s="7">
        <v>5764</v>
      </c>
      <c r="K266" s="7">
        <v>0</v>
      </c>
      <c r="L266" s="7">
        <v>63400</v>
      </c>
      <c r="M266" s="3" t="s">
        <v>884</v>
      </c>
      <c r="N266" s="3" t="s">
        <v>535</v>
      </c>
      <c r="O266" s="3" t="s">
        <v>536</v>
      </c>
      <c r="P266" s="3" t="s">
        <v>537</v>
      </c>
    </row>
    <row r="267" spans="1:16" x14ac:dyDescent="0.2">
      <c r="A267" s="11" t="str">
        <f t="shared" si="4"/>
        <v>114-81-72568_9500</v>
      </c>
      <c r="B267" s="3" t="s">
        <v>949</v>
      </c>
      <c r="C267" s="6" t="s">
        <v>530</v>
      </c>
      <c r="D267" s="3" t="s">
        <v>531</v>
      </c>
      <c r="E267" s="11" t="str">
        <f>IF(ISNA(MATCH(D267,마담거래내역!N:N,0)), "공식몰","마담")</f>
        <v>공식몰</v>
      </c>
      <c r="F267" s="6" t="s">
        <v>65</v>
      </c>
      <c r="G267" s="3" t="s">
        <v>532</v>
      </c>
      <c r="H267" s="3" t="s">
        <v>533</v>
      </c>
      <c r="I267" s="7">
        <v>8636</v>
      </c>
      <c r="J267" s="7">
        <v>864</v>
      </c>
      <c r="K267" s="7">
        <v>0</v>
      </c>
      <c r="L267" s="7">
        <v>9500</v>
      </c>
      <c r="M267" s="3" t="s">
        <v>950</v>
      </c>
      <c r="N267" s="3" t="s">
        <v>535</v>
      </c>
      <c r="O267" s="3" t="s">
        <v>536</v>
      </c>
      <c r="P267" s="3" t="s">
        <v>537</v>
      </c>
    </row>
    <row r="268" spans="1:16" x14ac:dyDescent="0.2">
      <c r="A268" s="11" t="str">
        <f t="shared" si="4"/>
        <v>114-81-72568_59000</v>
      </c>
      <c r="B268" s="3" t="s">
        <v>951</v>
      </c>
      <c r="C268" s="6" t="s">
        <v>530</v>
      </c>
      <c r="D268" s="3" t="s">
        <v>531</v>
      </c>
      <c r="E268" s="11" t="str">
        <f>IF(ISNA(MATCH(D268,마담거래내역!N:N,0)), "공식몰","마담")</f>
        <v>공식몰</v>
      </c>
      <c r="F268" s="6" t="s">
        <v>65</v>
      </c>
      <c r="G268" s="3" t="s">
        <v>532</v>
      </c>
      <c r="H268" s="3" t="s">
        <v>533</v>
      </c>
      <c r="I268" s="7">
        <v>53636</v>
      </c>
      <c r="J268" s="7">
        <v>5364</v>
      </c>
      <c r="K268" s="7">
        <v>0</v>
      </c>
      <c r="L268" s="7">
        <v>59000</v>
      </c>
      <c r="M268" s="3" t="s">
        <v>952</v>
      </c>
      <c r="N268" s="3" t="s">
        <v>535</v>
      </c>
      <c r="O268" s="3" t="s">
        <v>536</v>
      </c>
      <c r="P268" s="3" t="s">
        <v>537</v>
      </c>
    </row>
    <row r="269" spans="1:16" x14ac:dyDescent="0.2">
      <c r="A269" s="11" t="str">
        <f t="shared" si="4"/>
        <v>114-81-72568_59000</v>
      </c>
      <c r="B269" s="3" t="s">
        <v>955</v>
      </c>
      <c r="C269" s="6" t="s">
        <v>530</v>
      </c>
      <c r="D269" s="3" t="s">
        <v>531</v>
      </c>
      <c r="E269" s="11" t="str">
        <f>IF(ISNA(MATCH(D269,마담거래내역!N:N,0)), "공식몰","마담")</f>
        <v>공식몰</v>
      </c>
      <c r="F269" s="6" t="s">
        <v>65</v>
      </c>
      <c r="G269" s="3" t="s">
        <v>532</v>
      </c>
      <c r="H269" s="3" t="s">
        <v>533</v>
      </c>
      <c r="I269" s="7">
        <v>53636</v>
      </c>
      <c r="J269" s="7">
        <v>5364</v>
      </c>
      <c r="K269" s="7">
        <v>0</v>
      </c>
      <c r="L269" s="7">
        <v>59000</v>
      </c>
      <c r="M269" s="3" t="s">
        <v>956</v>
      </c>
      <c r="N269" s="3" t="s">
        <v>535</v>
      </c>
      <c r="O269" s="3" t="s">
        <v>536</v>
      </c>
      <c r="P269" s="3" t="s">
        <v>537</v>
      </c>
    </row>
    <row r="270" spans="1:16" x14ac:dyDescent="0.2">
      <c r="A270" s="11" t="str">
        <f t="shared" si="4"/>
        <v>367-07-00159_265350</v>
      </c>
      <c r="B270" s="3" t="s">
        <v>1081</v>
      </c>
      <c r="C270" s="6" t="s">
        <v>530</v>
      </c>
      <c r="D270" s="3" t="s">
        <v>500</v>
      </c>
      <c r="E270" s="11" t="str">
        <f>IF(ISNA(MATCH(D270,마담거래내역!N:N,0)), "공식몰","마담")</f>
        <v>마담</v>
      </c>
      <c r="F270" s="6" t="s">
        <v>680</v>
      </c>
      <c r="G270" s="3" t="s">
        <v>616</v>
      </c>
      <c r="H270" s="3" t="s">
        <v>550</v>
      </c>
      <c r="I270" s="7">
        <v>241227</v>
      </c>
      <c r="J270" s="7">
        <v>24123</v>
      </c>
      <c r="K270" s="7">
        <v>0</v>
      </c>
      <c r="L270" s="7">
        <v>265350</v>
      </c>
      <c r="M270" s="3" t="s">
        <v>1082</v>
      </c>
      <c r="N270" s="3" t="s">
        <v>535</v>
      </c>
      <c r="O270" s="3" t="s">
        <v>536</v>
      </c>
      <c r="P270" s="3" t="s">
        <v>537</v>
      </c>
    </row>
    <row r="271" spans="1:16" x14ac:dyDescent="0.2">
      <c r="A271" s="11" t="str">
        <f t="shared" si="4"/>
        <v>367-07-00159_97350</v>
      </c>
      <c r="B271" s="3" t="s">
        <v>1083</v>
      </c>
      <c r="C271" s="6" t="s">
        <v>530</v>
      </c>
      <c r="D271" s="3" t="s">
        <v>500</v>
      </c>
      <c r="E271" s="11" t="str">
        <f>IF(ISNA(MATCH(D271,마담거래내역!N:N,0)), "공식몰","마담")</f>
        <v>마담</v>
      </c>
      <c r="F271" s="6" t="s">
        <v>680</v>
      </c>
      <c r="G271" s="3" t="s">
        <v>616</v>
      </c>
      <c r="H271" s="3" t="s">
        <v>550</v>
      </c>
      <c r="I271" s="7">
        <v>88500</v>
      </c>
      <c r="J271" s="7">
        <v>8850</v>
      </c>
      <c r="K271" s="7">
        <v>0</v>
      </c>
      <c r="L271" s="7">
        <v>97350</v>
      </c>
      <c r="M271" s="3" t="s">
        <v>1084</v>
      </c>
      <c r="N271" s="3" t="s">
        <v>535</v>
      </c>
      <c r="O271" s="3" t="s">
        <v>536</v>
      </c>
      <c r="P271" s="3" t="s">
        <v>537</v>
      </c>
    </row>
    <row r="272" spans="1:16" x14ac:dyDescent="0.2">
      <c r="A272" s="11" t="str">
        <f t="shared" si="4"/>
        <v>367-07-00159_613500</v>
      </c>
      <c r="B272" s="3" t="s">
        <v>1085</v>
      </c>
      <c r="C272" s="6" t="s">
        <v>530</v>
      </c>
      <c r="D272" s="3" t="s">
        <v>500</v>
      </c>
      <c r="E272" s="11" t="str">
        <f>IF(ISNA(MATCH(D272,마담거래내역!N:N,0)), "공식몰","마담")</f>
        <v>마담</v>
      </c>
      <c r="F272" s="6" t="s">
        <v>680</v>
      </c>
      <c r="G272" s="3" t="s">
        <v>616</v>
      </c>
      <c r="H272" s="3" t="s">
        <v>550</v>
      </c>
      <c r="I272" s="7">
        <v>557727</v>
      </c>
      <c r="J272" s="7">
        <v>55773</v>
      </c>
      <c r="K272" s="7">
        <v>0</v>
      </c>
      <c r="L272" s="7">
        <v>613500</v>
      </c>
      <c r="M272" s="3" t="s">
        <v>1086</v>
      </c>
      <c r="N272" s="3" t="s">
        <v>535</v>
      </c>
      <c r="O272" s="3" t="s">
        <v>536</v>
      </c>
      <c r="P272" s="3" t="s">
        <v>537</v>
      </c>
    </row>
    <row r="273" spans="1:16" x14ac:dyDescent="0.2">
      <c r="A273" s="11" t="str">
        <f t="shared" si="4"/>
        <v>367-07-00159_133350</v>
      </c>
      <c r="B273" s="3" t="s">
        <v>1087</v>
      </c>
      <c r="C273" s="6" t="s">
        <v>530</v>
      </c>
      <c r="D273" s="3" t="s">
        <v>500</v>
      </c>
      <c r="E273" s="11" t="str">
        <f>IF(ISNA(MATCH(D273,마담거래내역!N:N,0)), "공식몰","마담")</f>
        <v>마담</v>
      </c>
      <c r="F273" s="6" t="s">
        <v>680</v>
      </c>
      <c r="G273" s="3" t="s">
        <v>616</v>
      </c>
      <c r="H273" s="3" t="s">
        <v>550</v>
      </c>
      <c r="I273" s="7">
        <v>121227</v>
      </c>
      <c r="J273" s="7">
        <v>12123</v>
      </c>
      <c r="K273" s="7">
        <v>0</v>
      </c>
      <c r="L273" s="7">
        <v>133350</v>
      </c>
      <c r="M273" s="3" t="s">
        <v>1088</v>
      </c>
      <c r="N273" s="3" t="s">
        <v>535</v>
      </c>
      <c r="O273" s="3" t="s">
        <v>536</v>
      </c>
      <c r="P273" s="3" t="s">
        <v>537</v>
      </c>
    </row>
    <row r="274" spans="1:16" x14ac:dyDescent="0.2">
      <c r="A274" s="11" t="str">
        <f t="shared" si="4"/>
        <v>367-07-00159_166350</v>
      </c>
      <c r="B274" s="3" t="s">
        <v>1087</v>
      </c>
      <c r="C274" s="6" t="s">
        <v>530</v>
      </c>
      <c r="D274" s="3" t="s">
        <v>500</v>
      </c>
      <c r="E274" s="11" t="str">
        <f>IF(ISNA(MATCH(D274,마담거래내역!N:N,0)), "공식몰","마담")</f>
        <v>마담</v>
      </c>
      <c r="F274" s="6" t="s">
        <v>680</v>
      </c>
      <c r="G274" s="3" t="s">
        <v>616</v>
      </c>
      <c r="H274" s="3" t="s">
        <v>550</v>
      </c>
      <c r="I274" s="7">
        <v>151227</v>
      </c>
      <c r="J274" s="7">
        <v>15123</v>
      </c>
      <c r="K274" s="7">
        <v>0</v>
      </c>
      <c r="L274" s="7">
        <v>166350</v>
      </c>
      <c r="M274" s="3" t="s">
        <v>1089</v>
      </c>
      <c r="N274" s="3" t="s">
        <v>535</v>
      </c>
      <c r="O274" s="3" t="s">
        <v>536</v>
      </c>
      <c r="P274" s="3" t="s">
        <v>537</v>
      </c>
    </row>
    <row r="275" spans="1:16" x14ac:dyDescent="0.2">
      <c r="A275" s="11" t="str">
        <f t="shared" si="4"/>
        <v>114-81-72568_480000</v>
      </c>
      <c r="B275" s="3" t="s">
        <v>1030</v>
      </c>
      <c r="C275" s="6" t="s">
        <v>530</v>
      </c>
      <c r="D275" s="3" t="s">
        <v>531</v>
      </c>
      <c r="E275" s="11" t="str">
        <f>IF(ISNA(MATCH(D275,마담거래내역!N:N,0)), "공식몰","마담")</f>
        <v>공식몰</v>
      </c>
      <c r="F275" s="6" t="s">
        <v>65</v>
      </c>
      <c r="G275" s="3" t="s">
        <v>532</v>
      </c>
      <c r="H275" s="3" t="s">
        <v>533</v>
      </c>
      <c r="I275" s="7">
        <v>436363</v>
      </c>
      <c r="J275" s="7">
        <v>43637</v>
      </c>
      <c r="K275" s="7">
        <v>0</v>
      </c>
      <c r="L275" s="7">
        <v>480000</v>
      </c>
      <c r="M275" s="3" t="s">
        <v>1031</v>
      </c>
      <c r="N275" s="3" t="s">
        <v>535</v>
      </c>
      <c r="O275" s="3" t="s">
        <v>544</v>
      </c>
      <c r="P275" s="3" t="s">
        <v>537</v>
      </c>
    </row>
    <row r="276" spans="1:16" x14ac:dyDescent="0.2">
      <c r="A276" s="11" t="str">
        <f t="shared" si="4"/>
        <v>114-81-72568_354000</v>
      </c>
      <c r="B276" s="3" t="s">
        <v>1071</v>
      </c>
      <c r="C276" s="6" t="s">
        <v>530</v>
      </c>
      <c r="D276" s="3" t="s">
        <v>531</v>
      </c>
      <c r="E276" s="11" t="str">
        <f>IF(ISNA(MATCH(D276,마담거래내역!N:N,0)), "공식몰","마담")</f>
        <v>공식몰</v>
      </c>
      <c r="F276" s="6" t="s">
        <v>65</v>
      </c>
      <c r="G276" s="3" t="s">
        <v>532</v>
      </c>
      <c r="H276" s="3" t="s">
        <v>533</v>
      </c>
      <c r="I276" s="7">
        <v>321818</v>
      </c>
      <c r="J276" s="7">
        <v>32182</v>
      </c>
      <c r="K276" s="7">
        <v>0</v>
      </c>
      <c r="L276" s="7">
        <v>354000</v>
      </c>
      <c r="M276" s="3" t="s">
        <v>1072</v>
      </c>
      <c r="N276" s="3" t="s">
        <v>535</v>
      </c>
      <c r="O276" s="3" t="s">
        <v>536</v>
      </c>
      <c r="P276" s="3" t="s">
        <v>537</v>
      </c>
    </row>
    <row r="277" spans="1:16" x14ac:dyDescent="0.2">
      <c r="A277" s="11" t="str">
        <f t="shared" si="4"/>
        <v>114-81-72568_480000</v>
      </c>
      <c r="B277" s="3" t="s">
        <v>1093</v>
      </c>
      <c r="C277" s="6" t="s">
        <v>530</v>
      </c>
      <c r="D277" s="3" t="s">
        <v>531</v>
      </c>
      <c r="E277" s="11" t="str">
        <f>IF(ISNA(MATCH(D277,마담거래내역!N:N,0)), "공식몰","마담")</f>
        <v>공식몰</v>
      </c>
      <c r="F277" s="6" t="s">
        <v>65</v>
      </c>
      <c r="G277" s="3" t="s">
        <v>532</v>
      </c>
      <c r="H277" s="3" t="s">
        <v>533</v>
      </c>
      <c r="I277" s="7">
        <v>436363</v>
      </c>
      <c r="J277" s="7">
        <v>43637</v>
      </c>
      <c r="K277" s="7">
        <v>0</v>
      </c>
      <c r="L277" s="7">
        <v>480000</v>
      </c>
      <c r="M277" s="3" t="s">
        <v>1094</v>
      </c>
      <c r="N277" s="3" t="s">
        <v>535</v>
      </c>
      <c r="O277" s="3" t="s">
        <v>536</v>
      </c>
      <c r="P277" s="3" t="s">
        <v>537</v>
      </c>
    </row>
    <row r="278" spans="1:16" x14ac:dyDescent="0.2">
      <c r="A278" s="11" t="str">
        <f t="shared" si="4"/>
        <v>114-81-72568_66400</v>
      </c>
      <c r="B278" s="3" t="s">
        <v>1105</v>
      </c>
      <c r="C278" s="6" t="s">
        <v>530</v>
      </c>
      <c r="D278" s="3" t="s">
        <v>531</v>
      </c>
      <c r="E278" s="11" t="str">
        <f>IF(ISNA(MATCH(D278,마담거래내역!N:N,0)), "공식몰","마담")</f>
        <v>공식몰</v>
      </c>
      <c r="F278" s="6" t="s">
        <v>65</v>
      </c>
      <c r="G278" s="3" t="s">
        <v>532</v>
      </c>
      <c r="H278" s="3" t="s">
        <v>533</v>
      </c>
      <c r="I278" s="7">
        <v>60363</v>
      </c>
      <c r="J278" s="7">
        <v>6037</v>
      </c>
      <c r="K278" s="7">
        <v>0</v>
      </c>
      <c r="L278" s="7">
        <v>66400</v>
      </c>
      <c r="M278" s="3" t="s">
        <v>1106</v>
      </c>
      <c r="N278" s="3" t="s">
        <v>535</v>
      </c>
      <c r="O278" s="3" t="s">
        <v>536</v>
      </c>
      <c r="P278" s="3" t="s">
        <v>537</v>
      </c>
    </row>
    <row r="279" spans="1:16" x14ac:dyDescent="0.2">
      <c r="A279" s="11" t="str">
        <f t="shared" si="4"/>
        <v>114-81-72568_159200</v>
      </c>
      <c r="B279" s="3" t="s">
        <v>1136</v>
      </c>
      <c r="C279" s="6" t="s">
        <v>530</v>
      </c>
      <c r="D279" s="3" t="s">
        <v>531</v>
      </c>
      <c r="E279" s="11" t="str">
        <f>IF(ISNA(MATCH(D279,마담거래내역!N:N,0)), "공식몰","마담")</f>
        <v>공식몰</v>
      </c>
      <c r="F279" s="6" t="s">
        <v>65</v>
      </c>
      <c r="G279" s="3" t="s">
        <v>532</v>
      </c>
      <c r="H279" s="3" t="s">
        <v>533</v>
      </c>
      <c r="I279" s="7">
        <v>144727</v>
      </c>
      <c r="J279" s="7">
        <v>14473</v>
      </c>
      <c r="K279" s="7">
        <v>0</v>
      </c>
      <c r="L279" s="7">
        <v>159200</v>
      </c>
      <c r="M279" s="3" t="s">
        <v>1137</v>
      </c>
      <c r="N279" s="3" t="s">
        <v>535</v>
      </c>
      <c r="O279" s="3" t="s">
        <v>536</v>
      </c>
      <c r="P279" s="3" t="s">
        <v>537</v>
      </c>
    </row>
    <row r="280" spans="1:16" x14ac:dyDescent="0.2">
      <c r="A280" s="11" t="str">
        <f t="shared" si="4"/>
        <v>114-81-72568_273400</v>
      </c>
      <c r="B280" s="3" t="s">
        <v>1148</v>
      </c>
      <c r="C280" s="6" t="s">
        <v>530</v>
      </c>
      <c r="D280" s="3" t="s">
        <v>531</v>
      </c>
      <c r="E280" s="11" t="str">
        <f>IF(ISNA(MATCH(D280,마담거래내역!N:N,0)), "공식몰","마담")</f>
        <v>공식몰</v>
      </c>
      <c r="F280" s="6" t="s">
        <v>65</v>
      </c>
      <c r="G280" s="3" t="s">
        <v>532</v>
      </c>
      <c r="H280" s="3" t="s">
        <v>533</v>
      </c>
      <c r="I280" s="7">
        <v>248545</v>
      </c>
      <c r="J280" s="7">
        <v>24855</v>
      </c>
      <c r="K280" s="7">
        <v>0</v>
      </c>
      <c r="L280" s="7">
        <v>273400</v>
      </c>
      <c r="M280" s="3" t="s">
        <v>1149</v>
      </c>
      <c r="N280" s="3" t="s">
        <v>535</v>
      </c>
      <c r="O280" s="3" t="s">
        <v>536</v>
      </c>
      <c r="P280" s="3" t="s">
        <v>537</v>
      </c>
    </row>
    <row r="281" spans="1:16" x14ac:dyDescent="0.2">
      <c r="A281" s="11" t="str">
        <f t="shared" si="4"/>
        <v>114-81-72568_183200</v>
      </c>
      <c r="B281" s="3" t="s">
        <v>1163</v>
      </c>
      <c r="C281" s="6" t="s">
        <v>530</v>
      </c>
      <c r="D281" s="3" t="s">
        <v>531</v>
      </c>
      <c r="E281" s="11" t="str">
        <f>IF(ISNA(MATCH(D281,마담거래내역!N:N,0)), "공식몰","마담")</f>
        <v>공식몰</v>
      </c>
      <c r="F281" s="6" t="s">
        <v>65</v>
      </c>
      <c r="G281" s="3" t="s">
        <v>532</v>
      </c>
      <c r="H281" s="3" t="s">
        <v>533</v>
      </c>
      <c r="I281" s="7">
        <v>166545</v>
      </c>
      <c r="J281" s="7">
        <v>16655</v>
      </c>
      <c r="K281" s="7">
        <v>0</v>
      </c>
      <c r="L281" s="7">
        <v>183200</v>
      </c>
      <c r="M281" s="3" t="s">
        <v>1164</v>
      </c>
      <c r="N281" s="3" t="s">
        <v>535</v>
      </c>
      <c r="O281" s="3" t="s">
        <v>544</v>
      </c>
      <c r="P281" s="3" t="s">
        <v>537</v>
      </c>
    </row>
    <row r="282" spans="1:16" x14ac:dyDescent="0.2">
      <c r="A282" s="11" t="str">
        <f t="shared" si="4"/>
        <v>114-81-72568_183200</v>
      </c>
      <c r="B282" s="3" t="s">
        <v>1177</v>
      </c>
      <c r="C282" s="6" t="s">
        <v>530</v>
      </c>
      <c r="D282" s="3" t="s">
        <v>531</v>
      </c>
      <c r="E282" s="11" t="str">
        <f>IF(ISNA(MATCH(D282,마담거래내역!N:N,0)), "공식몰","마담")</f>
        <v>공식몰</v>
      </c>
      <c r="F282" s="6" t="s">
        <v>65</v>
      </c>
      <c r="G282" s="3" t="s">
        <v>532</v>
      </c>
      <c r="H282" s="3" t="s">
        <v>533</v>
      </c>
      <c r="I282" s="7">
        <v>166545</v>
      </c>
      <c r="J282" s="7">
        <v>16655</v>
      </c>
      <c r="K282" s="7">
        <v>0</v>
      </c>
      <c r="L282" s="7">
        <v>183200</v>
      </c>
      <c r="M282" s="3" t="s">
        <v>1178</v>
      </c>
      <c r="N282" s="3" t="s">
        <v>535</v>
      </c>
      <c r="O282" s="3" t="s">
        <v>536</v>
      </c>
      <c r="P282" s="3" t="s">
        <v>537</v>
      </c>
    </row>
    <row r="283" spans="1:16" x14ac:dyDescent="0.2">
      <c r="A283" s="11" t="str">
        <f t="shared" si="4"/>
        <v>114-81-72568_67200</v>
      </c>
      <c r="B283" s="3" t="s">
        <v>1201</v>
      </c>
      <c r="C283" s="6" t="s">
        <v>530</v>
      </c>
      <c r="D283" s="3" t="s">
        <v>531</v>
      </c>
      <c r="E283" s="11" t="str">
        <f>IF(ISNA(MATCH(D283,마담거래내역!N:N,0)), "공식몰","마담")</f>
        <v>공식몰</v>
      </c>
      <c r="F283" s="6" t="s">
        <v>65</v>
      </c>
      <c r="G283" s="3" t="s">
        <v>532</v>
      </c>
      <c r="H283" s="3" t="s">
        <v>533</v>
      </c>
      <c r="I283" s="7">
        <v>61090</v>
      </c>
      <c r="J283" s="7">
        <v>6110</v>
      </c>
      <c r="K283" s="7">
        <v>0</v>
      </c>
      <c r="L283" s="7">
        <v>67200</v>
      </c>
      <c r="M283" s="3" t="s">
        <v>1202</v>
      </c>
      <c r="N283" s="3" t="s">
        <v>535</v>
      </c>
      <c r="O283" s="3" t="s">
        <v>536</v>
      </c>
      <c r="P283" s="3" t="s">
        <v>537</v>
      </c>
    </row>
    <row r="284" spans="1:16" x14ac:dyDescent="0.2">
      <c r="A284" s="11" t="str">
        <f t="shared" si="4"/>
        <v>618-12-22619_134700</v>
      </c>
      <c r="B284" s="3" t="s">
        <v>1107</v>
      </c>
      <c r="C284" s="6" t="s">
        <v>530</v>
      </c>
      <c r="D284" s="3" t="s">
        <v>511</v>
      </c>
      <c r="E284" s="11" t="str">
        <f>IF(ISNA(MATCH(D284,마담거래내역!N:N,0)), "공식몰","마담")</f>
        <v>마담</v>
      </c>
      <c r="F284" s="6" t="s">
        <v>823</v>
      </c>
      <c r="G284" s="3" t="s">
        <v>824</v>
      </c>
      <c r="H284" s="3" t="s">
        <v>573</v>
      </c>
      <c r="I284" s="7">
        <v>122455</v>
      </c>
      <c r="J284" s="7">
        <v>12245</v>
      </c>
      <c r="K284" s="7">
        <v>0</v>
      </c>
      <c r="L284" s="7">
        <v>134700</v>
      </c>
      <c r="M284" s="3" t="s">
        <v>1108</v>
      </c>
      <c r="N284" s="3" t="s">
        <v>535</v>
      </c>
      <c r="O284" s="3" t="s">
        <v>536</v>
      </c>
      <c r="P284" s="3" t="s">
        <v>545</v>
      </c>
    </row>
    <row r="285" spans="1:16" x14ac:dyDescent="0.2">
      <c r="A285" s="11" t="str">
        <f t="shared" si="4"/>
        <v>211-86-58580_17000</v>
      </c>
      <c r="B285" s="3" t="s">
        <v>803</v>
      </c>
      <c r="C285" s="6" t="s">
        <v>530</v>
      </c>
      <c r="D285" s="3" t="s">
        <v>804</v>
      </c>
      <c r="E285" s="11" t="str">
        <f>IF(ISNA(MATCH(D285,마담거래내역!N:N,0)), "공식몰","마담")</f>
        <v>공식몰</v>
      </c>
      <c r="F285" s="6" t="s">
        <v>377</v>
      </c>
      <c r="G285" s="3" t="s">
        <v>532</v>
      </c>
      <c r="H285" s="3" t="s">
        <v>759</v>
      </c>
      <c r="I285" s="7">
        <v>15455</v>
      </c>
      <c r="J285" s="7">
        <v>1545</v>
      </c>
      <c r="K285" s="7">
        <v>0</v>
      </c>
      <c r="L285" s="7">
        <v>17000</v>
      </c>
      <c r="M285" s="3" t="s">
        <v>805</v>
      </c>
      <c r="N285" s="3" t="s">
        <v>535</v>
      </c>
      <c r="O285" s="3" t="s">
        <v>536</v>
      </c>
      <c r="P285" s="3" t="s">
        <v>537</v>
      </c>
    </row>
    <row r="286" spans="1:16" x14ac:dyDescent="0.2">
      <c r="A286" s="11" t="str">
        <f t="shared" si="4"/>
        <v>120-86-49655_119700</v>
      </c>
      <c r="B286" s="3" t="s">
        <v>697</v>
      </c>
      <c r="C286" s="6" t="s">
        <v>530</v>
      </c>
      <c r="D286" s="3" t="s">
        <v>698</v>
      </c>
      <c r="E286" s="11" t="str">
        <f>IF(ISNA(MATCH(D286,마담거래내역!N:N,0)), "공식몰","마담")</f>
        <v>공식몰</v>
      </c>
      <c r="F286" s="6" t="s">
        <v>699</v>
      </c>
      <c r="G286" s="3" t="s">
        <v>532</v>
      </c>
      <c r="H286" s="3" t="s">
        <v>533</v>
      </c>
      <c r="I286" s="7">
        <v>108818</v>
      </c>
      <c r="J286" s="7">
        <v>10882</v>
      </c>
      <c r="K286" s="7">
        <v>0</v>
      </c>
      <c r="L286" s="7">
        <v>119700</v>
      </c>
      <c r="M286" s="3" t="s">
        <v>700</v>
      </c>
      <c r="N286" s="3" t="s">
        <v>535</v>
      </c>
      <c r="O286" s="3" t="s">
        <v>536</v>
      </c>
      <c r="P286" s="3" t="s">
        <v>537</v>
      </c>
    </row>
    <row r="287" spans="1:16" x14ac:dyDescent="0.2">
      <c r="A287" s="11" t="str">
        <f t="shared" si="4"/>
        <v>120-86-49655_30300</v>
      </c>
      <c r="B287" s="3" t="s">
        <v>799</v>
      </c>
      <c r="C287" s="6" t="s">
        <v>530</v>
      </c>
      <c r="D287" s="3" t="s">
        <v>698</v>
      </c>
      <c r="E287" s="11" t="str">
        <f>IF(ISNA(MATCH(D287,마담거래내역!N:N,0)), "공식몰","마담")</f>
        <v>공식몰</v>
      </c>
      <c r="F287" s="6" t="s">
        <v>699</v>
      </c>
      <c r="G287" s="3" t="s">
        <v>532</v>
      </c>
      <c r="H287" s="3" t="s">
        <v>533</v>
      </c>
      <c r="I287" s="7">
        <v>27545</v>
      </c>
      <c r="J287" s="7">
        <v>2755</v>
      </c>
      <c r="K287" s="7">
        <v>0</v>
      </c>
      <c r="L287" s="7">
        <v>30300</v>
      </c>
      <c r="M287" s="3" t="s">
        <v>800</v>
      </c>
      <c r="N287" s="3" t="s">
        <v>535</v>
      </c>
      <c r="O287" s="3" t="s">
        <v>536</v>
      </c>
      <c r="P287" s="3" t="s">
        <v>537</v>
      </c>
    </row>
    <row r="288" spans="1:16" x14ac:dyDescent="0.2">
      <c r="A288" s="11" t="str">
        <f t="shared" si="4"/>
        <v>120-86-49655_41200</v>
      </c>
      <c r="B288" s="3" t="s">
        <v>1134</v>
      </c>
      <c r="C288" s="6" t="s">
        <v>530</v>
      </c>
      <c r="D288" s="3" t="s">
        <v>698</v>
      </c>
      <c r="E288" s="11" t="str">
        <f>IF(ISNA(MATCH(D288,마담거래내역!N:N,0)), "공식몰","마담")</f>
        <v>공식몰</v>
      </c>
      <c r="F288" s="6" t="s">
        <v>699</v>
      </c>
      <c r="G288" s="3" t="s">
        <v>532</v>
      </c>
      <c r="H288" s="3" t="s">
        <v>533</v>
      </c>
      <c r="I288" s="7">
        <v>37454</v>
      </c>
      <c r="J288" s="7">
        <v>3746</v>
      </c>
      <c r="K288" s="7">
        <v>0</v>
      </c>
      <c r="L288" s="7">
        <v>41200</v>
      </c>
      <c r="M288" s="3" t="s">
        <v>1135</v>
      </c>
      <c r="N288" s="3" t="s">
        <v>535</v>
      </c>
      <c r="O288" s="3" t="s">
        <v>536</v>
      </c>
      <c r="P288" s="3" t="s">
        <v>537</v>
      </c>
    </row>
    <row r="289" spans="1:16" x14ac:dyDescent="0.2">
      <c r="A289" s="11" t="str">
        <f t="shared" si="4"/>
        <v>120-86-49655_79800</v>
      </c>
      <c r="B289" s="3" t="s">
        <v>1150</v>
      </c>
      <c r="C289" s="6" t="s">
        <v>530</v>
      </c>
      <c r="D289" s="3" t="s">
        <v>698</v>
      </c>
      <c r="E289" s="11" t="str">
        <f>IF(ISNA(MATCH(D289,마담거래내역!N:N,0)), "공식몰","마담")</f>
        <v>공식몰</v>
      </c>
      <c r="F289" s="6" t="s">
        <v>699</v>
      </c>
      <c r="G289" s="3" t="s">
        <v>532</v>
      </c>
      <c r="H289" s="3" t="s">
        <v>533</v>
      </c>
      <c r="I289" s="7">
        <v>72545</v>
      </c>
      <c r="J289" s="7">
        <v>7255</v>
      </c>
      <c r="K289" s="7">
        <v>0</v>
      </c>
      <c r="L289" s="7">
        <v>79800</v>
      </c>
      <c r="M289" s="3" t="s">
        <v>1151</v>
      </c>
      <c r="N289" s="3" t="s">
        <v>535</v>
      </c>
      <c r="O289" s="3" t="s">
        <v>544</v>
      </c>
      <c r="P289" s="3" t="s">
        <v>537</v>
      </c>
    </row>
    <row r="290" spans="1:16" x14ac:dyDescent="0.2">
      <c r="A290" s="11" t="str">
        <f t="shared" si="4"/>
        <v>120-86-49655_79800</v>
      </c>
      <c r="B290" s="3" t="s">
        <v>1154</v>
      </c>
      <c r="C290" s="6" t="s">
        <v>530</v>
      </c>
      <c r="D290" s="3" t="s">
        <v>698</v>
      </c>
      <c r="E290" s="11" t="str">
        <f>IF(ISNA(MATCH(D290,마담거래내역!N:N,0)), "공식몰","마담")</f>
        <v>공식몰</v>
      </c>
      <c r="F290" s="6" t="s">
        <v>699</v>
      </c>
      <c r="G290" s="3" t="s">
        <v>532</v>
      </c>
      <c r="H290" s="3" t="s">
        <v>533</v>
      </c>
      <c r="I290" s="7">
        <v>72545</v>
      </c>
      <c r="J290" s="7">
        <v>7255</v>
      </c>
      <c r="K290" s="7">
        <v>0</v>
      </c>
      <c r="L290" s="7">
        <v>79800</v>
      </c>
      <c r="M290" s="3" t="s">
        <v>1155</v>
      </c>
      <c r="N290" s="3" t="s">
        <v>535</v>
      </c>
      <c r="O290" s="3" t="s">
        <v>536</v>
      </c>
      <c r="P290" s="3" t="s">
        <v>537</v>
      </c>
    </row>
    <row r="291" spans="1:16" x14ac:dyDescent="0.2">
      <c r="A291" s="11" t="str">
        <f t="shared" si="4"/>
        <v>120-86-49655_66000</v>
      </c>
      <c r="B291" s="3" t="s">
        <v>1173</v>
      </c>
      <c r="C291" s="6" t="s">
        <v>530</v>
      </c>
      <c r="D291" s="3" t="s">
        <v>698</v>
      </c>
      <c r="E291" s="11" t="str">
        <f>IF(ISNA(MATCH(D291,마담거래내역!N:N,0)), "공식몰","마담")</f>
        <v>공식몰</v>
      </c>
      <c r="F291" s="6" t="s">
        <v>699</v>
      </c>
      <c r="G291" s="3" t="s">
        <v>532</v>
      </c>
      <c r="H291" s="3" t="s">
        <v>533</v>
      </c>
      <c r="I291" s="7">
        <v>60000</v>
      </c>
      <c r="J291" s="7">
        <v>6000</v>
      </c>
      <c r="K291" s="7">
        <v>0</v>
      </c>
      <c r="L291" s="7">
        <v>66000</v>
      </c>
      <c r="M291" s="3" t="s">
        <v>1174</v>
      </c>
      <c r="N291" s="3" t="s">
        <v>535</v>
      </c>
      <c r="O291" s="3" t="s">
        <v>536</v>
      </c>
      <c r="P291" s="3" t="s">
        <v>537</v>
      </c>
    </row>
    <row r="292" spans="1:16" x14ac:dyDescent="0.2">
      <c r="A292" s="11" t="str">
        <f t="shared" si="4"/>
        <v>795-21-00587_91930</v>
      </c>
      <c r="B292" s="3" t="s">
        <v>1126</v>
      </c>
      <c r="C292" s="6" t="s">
        <v>530</v>
      </c>
      <c r="D292" s="3" t="s">
        <v>503</v>
      </c>
      <c r="E292" s="11" t="str">
        <f>IF(ISNA(MATCH(D292,마담거래내역!N:N,0)), "공식몰","마담")</f>
        <v>마담</v>
      </c>
      <c r="F292" s="6" t="s">
        <v>572</v>
      </c>
      <c r="G292" s="3" t="s">
        <v>549</v>
      </c>
      <c r="H292" s="3" t="s">
        <v>573</v>
      </c>
      <c r="I292" s="7">
        <v>83573</v>
      </c>
      <c r="J292" s="7">
        <v>8357</v>
      </c>
      <c r="K292" s="7">
        <v>0</v>
      </c>
      <c r="L292" s="7">
        <v>91930</v>
      </c>
      <c r="M292" s="3" t="s">
        <v>1127</v>
      </c>
      <c r="N292" s="3" t="s">
        <v>535</v>
      </c>
      <c r="O292" s="3" t="s">
        <v>536</v>
      </c>
      <c r="P292" s="3" t="s">
        <v>537</v>
      </c>
    </row>
    <row r="293" spans="1:16" x14ac:dyDescent="0.2">
      <c r="A293" s="11" t="str">
        <f t="shared" si="4"/>
        <v>101-85-43600_202800</v>
      </c>
      <c r="B293" s="3" t="s">
        <v>790</v>
      </c>
      <c r="C293" s="6" t="s">
        <v>530</v>
      </c>
      <c r="D293" s="3" t="s">
        <v>791</v>
      </c>
      <c r="E293" s="11" t="str">
        <f>IF(ISNA(MATCH(D293,마담거래내역!N:N,0)), "공식몰","마담")</f>
        <v>공식몰</v>
      </c>
      <c r="F293" s="6" t="s">
        <v>792</v>
      </c>
      <c r="G293" s="3" t="s">
        <v>793</v>
      </c>
      <c r="H293" s="3" t="s">
        <v>533</v>
      </c>
      <c r="I293" s="7">
        <v>184364</v>
      </c>
      <c r="J293" s="7">
        <v>18436</v>
      </c>
      <c r="K293" s="7">
        <v>0</v>
      </c>
      <c r="L293" s="7">
        <v>202800</v>
      </c>
      <c r="M293" s="3" t="s">
        <v>794</v>
      </c>
      <c r="N293" s="3" t="s">
        <v>535</v>
      </c>
      <c r="O293" s="3" t="s">
        <v>536</v>
      </c>
      <c r="P293" s="3" t="s">
        <v>537</v>
      </c>
    </row>
    <row r="294" spans="1:16" x14ac:dyDescent="0.2">
      <c r="A294" s="11" t="str">
        <f t="shared" si="4"/>
        <v>101-85-43600_202300</v>
      </c>
      <c r="B294" s="3" t="s">
        <v>989</v>
      </c>
      <c r="C294" s="6" t="s">
        <v>530</v>
      </c>
      <c r="D294" s="3" t="s">
        <v>791</v>
      </c>
      <c r="E294" s="11" t="str">
        <f>IF(ISNA(MATCH(D294,마담거래내역!N:N,0)), "공식몰","마담")</f>
        <v>공식몰</v>
      </c>
      <c r="F294" s="6" t="s">
        <v>792</v>
      </c>
      <c r="G294" s="3" t="s">
        <v>793</v>
      </c>
      <c r="H294" s="3" t="s">
        <v>533</v>
      </c>
      <c r="I294" s="7">
        <v>183909</v>
      </c>
      <c r="J294" s="7">
        <v>18391</v>
      </c>
      <c r="K294" s="7">
        <v>0</v>
      </c>
      <c r="L294" s="7">
        <v>202300</v>
      </c>
      <c r="M294" s="3" t="s">
        <v>990</v>
      </c>
      <c r="N294" s="3" t="s">
        <v>535</v>
      </c>
      <c r="O294" s="3" t="s">
        <v>544</v>
      </c>
      <c r="P294" s="3" t="s">
        <v>537</v>
      </c>
    </row>
    <row r="295" spans="1:16" x14ac:dyDescent="0.2">
      <c r="A295" s="11" t="str">
        <f t="shared" si="4"/>
        <v>101-85-43600_204800</v>
      </c>
      <c r="B295" s="3" t="s">
        <v>1140</v>
      </c>
      <c r="C295" s="6" t="s">
        <v>530</v>
      </c>
      <c r="D295" s="3" t="s">
        <v>791</v>
      </c>
      <c r="E295" s="11" t="str">
        <f>IF(ISNA(MATCH(D295,마담거래내역!N:N,0)), "공식몰","마담")</f>
        <v>공식몰</v>
      </c>
      <c r="F295" s="6" t="s">
        <v>792</v>
      </c>
      <c r="G295" s="3" t="s">
        <v>793</v>
      </c>
      <c r="H295" s="3" t="s">
        <v>533</v>
      </c>
      <c r="I295" s="7">
        <v>186182</v>
      </c>
      <c r="J295" s="7">
        <v>18618</v>
      </c>
      <c r="K295" s="7">
        <v>0</v>
      </c>
      <c r="L295" s="7">
        <v>204800</v>
      </c>
      <c r="M295" s="3" t="s">
        <v>1141</v>
      </c>
      <c r="N295" s="3" t="s">
        <v>535</v>
      </c>
      <c r="O295" s="3" t="s">
        <v>536</v>
      </c>
      <c r="P295" s="3" t="s">
        <v>537</v>
      </c>
    </row>
    <row r="296" spans="1:16" x14ac:dyDescent="0.2">
      <c r="A296" s="11" t="str">
        <f t="shared" si="4"/>
        <v>211-87-87724_53460</v>
      </c>
      <c r="B296" s="3" t="s">
        <v>856</v>
      </c>
      <c r="C296" s="6" t="s">
        <v>530</v>
      </c>
      <c r="D296" s="3" t="s">
        <v>857</v>
      </c>
      <c r="E296" s="11" t="str">
        <f>IF(ISNA(MATCH(D296,마담거래내역!N:N,0)), "공식몰","마담")</f>
        <v>공식몰</v>
      </c>
      <c r="F296" s="6" t="s">
        <v>858</v>
      </c>
      <c r="G296" s="3" t="s">
        <v>793</v>
      </c>
      <c r="H296" s="3" t="s">
        <v>759</v>
      </c>
      <c r="I296" s="7">
        <v>48600</v>
      </c>
      <c r="J296" s="7">
        <v>4860</v>
      </c>
      <c r="K296" s="7">
        <v>0</v>
      </c>
      <c r="L296" s="7">
        <v>53460</v>
      </c>
      <c r="M296" s="3" t="s">
        <v>859</v>
      </c>
      <c r="N296" s="3" t="s">
        <v>535</v>
      </c>
      <c r="O296" s="3" t="s">
        <v>536</v>
      </c>
      <c r="P296" s="3" t="s">
        <v>537</v>
      </c>
    </row>
    <row r="297" spans="1:16" x14ac:dyDescent="0.2">
      <c r="A297" s="11" t="str">
        <f t="shared" si="4"/>
        <v>211-87-87724_62370</v>
      </c>
      <c r="B297" s="3" t="s">
        <v>1099</v>
      </c>
      <c r="C297" s="6" t="s">
        <v>530</v>
      </c>
      <c r="D297" s="3" t="s">
        <v>857</v>
      </c>
      <c r="E297" s="11" t="str">
        <f>IF(ISNA(MATCH(D297,마담거래내역!N:N,0)), "공식몰","마담")</f>
        <v>공식몰</v>
      </c>
      <c r="F297" s="6" t="s">
        <v>858</v>
      </c>
      <c r="G297" s="3" t="s">
        <v>793</v>
      </c>
      <c r="H297" s="3" t="s">
        <v>759</v>
      </c>
      <c r="I297" s="7">
        <v>56700</v>
      </c>
      <c r="J297" s="7">
        <v>5670</v>
      </c>
      <c r="K297" s="7">
        <v>0</v>
      </c>
      <c r="L297" s="7">
        <v>62370</v>
      </c>
      <c r="M297" s="3" t="s">
        <v>1100</v>
      </c>
      <c r="N297" s="3" t="s">
        <v>535</v>
      </c>
      <c r="O297" s="3" t="s">
        <v>536</v>
      </c>
      <c r="P297" s="3" t="s">
        <v>537</v>
      </c>
    </row>
    <row r="298" spans="1:16" x14ac:dyDescent="0.2">
      <c r="A298" s="11" t="str">
        <f t="shared" si="4"/>
        <v>211-87-87724_31230</v>
      </c>
      <c r="B298" s="3" t="s">
        <v>1103</v>
      </c>
      <c r="C298" s="6" t="s">
        <v>530</v>
      </c>
      <c r="D298" s="3" t="s">
        <v>857</v>
      </c>
      <c r="E298" s="11" t="str">
        <f>IF(ISNA(MATCH(D298,마담거래내역!N:N,0)), "공식몰","마담")</f>
        <v>공식몰</v>
      </c>
      <c r="F298" s="6" t="s">
        <v>858</v>
      </c>
      <c r="G298" s="3" t="s">
        <v>793</v>
      </c>
      <c r="H298" s="3" t="s">
        <v>759</v>
      </c>
      <c r="I298" s="7">
        <v>28391</v>
      </c>
      <c r="J298" s="7">
        <v>2839</v>
      </c>
      <c r="K298" s="7">
        <v>0</v>
      </c>
      <c r="L298" s="7">
        <v>31230</v>
      </c>
      <c r="M298" s="3" t="s">
        <v>1104</v>
      </c>
      <c r="N298" s="3" t="s">
        <v>535</v>
      </c>
      <c r="O298" s="3" t="s">
        <v>544</v>
      </c>
      <c r="P298" s="3" t="s">
        <v>537</v>
      </c>
    </row>
    <row r="299" spans="1:16" x14ac:dyDescent="0.2">
      <c r="A299" s="11" t="str">
        <f t="shared" si="4"/>
        <v>211-87-87724_31230</v>
      </c>
      <c r="B299" s="3" t="s">
        <v>1111</v>
      </c>
      <c r="C299" s="6" t="s">
        <v>530</v>
      </c>
      <c r="D299" s="3" t="s">
        <v>857</v>
      </c>
      <c r="E299" s="11" t="str">
        <f>IF(ISNA(MATCH(D299,마담거래내역!N:N,0)), "공식몰","마담")</f>
        <v>공식몰</v>
      </c>
      <c r="F299" s="6" t="s">
        <v>858</v>
      </c>
      <c r="G299" s="3" t="s">
        <v>793</v>
      </c>
      <c r="H299" s="3" t="s">
        <v>759</v>
      </c>
      <c r="I299" s="7">
        <v>28391</v>
      </c>
      <c r="J299" s="7">
        <v>2839</v>
      </c>
      <c r="K299" s="7">
        <v>0</v>
      </c>
      <c r="L299" s="7">
        <v>31230</v>
      </c>
      <c r="M299" s="3" t="s">
        <v>1112</v>
      </c>
      <c r="N299" s="3" t="s">
        <v>535</v>
      </c>
      <c r="O299" s="3" t="s">
        <v>536</v>
      </c>
      <c r="P299" s="3" t="s">
        <v>537</v>
      </c>
    </row>
    <row r="300" spans="1:16" x14ac:dyDescent="0.2">
      <c r="A300" s="11" t="str">
        <f t="shared" si="4"/>
        <v>569-86-01308_253648</v>
      </c>
      <c r="B300" s="3" t="s">
        <v>546</v>
      </c>
      <c r="C300" s="6" t="s">
        <v>530</v>
      </c>
      <c r="D300" s="3" t="s">
        <v>547</v>
      </c>
      <c r="E300" s="11" t="str">
        <f>IF(ISNA(MATCH(D300,마담거래내역!N:N,0)), "공식몰","마담")</f>
        <v>공식몰</v>
      </c>
      <c r="F300" s="6" t="s">
        <v>548</v>
      </c>
      <c r="G300" s="3" t="s">
        <v>549</v>
      </c>
      <c r="H300" s="3" t="s">
        <v>550</v>
      </c>
      <c r="I300" s="7">
        <v>230589</v>
      </c>
      <c r="J300" s="7">
        <v>23059</v>
      </c>
      <c r="K300" s="7">
        <v>0</v>
      </c>
      <c r="L300" s="7">
        <v>253648</v>
      </c>
      <c r="M300" s="3" t="s">
        <v>551</v>
      </c>
      <c r="N300" s="3" t="s">
        <v>535</v>
      </c>
      <c r="O300" s="3" t="s">
        <v>536</v>
      </c>
      <c r="P300" s="3" t="s">
        <v>537</v>
      </c>
    </row>
    <row r="301" spans="1:16" x14ac:dyDescent="0.2">
      <c r="A301" s="11" t="str">
        <f t="shared" si="4"/>
        <v>569-86-01308_118212</v>
      </c>
      <c r="B301" s="3" t="s">
        <v>569</v>
      </c>
      <c r="C301" s="6" t="s">
        <v>530</v>
      </c>
      <c r="D301" s="3" t="s">
        <v>547</v>
      </c>
      <c r="E301" s="11" t="str">
        <f>IF(ISNA(MATCH(D301,마담거래내역!N:N,0)), "공식몰","마담")</f>
        <v>공식몰</v>
      </c>
      <c r="F301" s="6" t="s">
        <v>548</v>
      </c>
      <c r="G301" s="3" t="s">
        <v>549</v>
      </c>
      <c r="H301" s="3" t="s">
        <v>550</v>
      </c>
      <c r="I301" s="7">
        <v>107466</v>
      </c>
      <c r="J301" s="7">
        <v>10746</v>
      </c>
      <c r="K301" s="7">
        <v>0</v>
      </c>
      <c r="L301" s="7">
        <v>118212</v>
      </c>
      <c r="M301" s="3" t="s">
        <v>570</v>
      </c>
      <c r="N301" s="3" t="s">
        <v>535</v>
      </c>
      <c r="O301" s="3" t="s">
        <v>544</v>
      </c>
      <c r="P301" s="3" t="s">
        <v>537</v>
      </c>
    </row>
    <row r="302" spans="1:16" x14ac:dyDescent="0.2">
      <c r="A302" s="11" t="str">
        <f t="shared" si="4"/>
        <v>569-86-01308_342144</v>
      </c>
      <c r="B302" s="3" t="s">
        <v>860</v>
      </c>
      <c r="C302" s="6" t="s">
        <v>530</v>
      </c>
      <c r="D302" s="3" t="s">
        <v>547</v>
      </c>
      <c r="E302" s="11" t="str">
        <f>IF(ISNA(MATCH(D302,마담거래내역!N:N,0)), "공식몰","마담")</f>
        <v>공식몰</v>
      </c>
      <c r="F302" s="6" t="s">
        <v>548</v>
      </c>
      <c r="G302" s="3" t="s">
        <v>549</v>
      </c>
      <c r="H302" s="3" t="s">
        <v>550</v>
      </c>
      <c r="I302" s="7">
        <v>311040</v>
      </c>
      <c r="J302" s="7">
        <v>31104</v>
      </c>
      <c r="K302" s="7">
        <v>0</v>
      </c>
      <c r="L302" s="7">
        <v>342144</v>
      </c>
      <c r="M302" s="3" t="s">
        <v>861</v>
      </c>
      <c r="N302" s="3" t="s">
        <v>535</v>
      </c>
      <c r="O302" s="3" t="s">
        <v>536</v>
      </c>
      <c r="P302" s="3" t="s">
        <v>537</v>
      </c>
    </row>
    <row r="303" spans="1:16" x14ac:dyDescent="0.2">
      <c r="A303" s="11" t="str">
        <f t="shared" si="4"/>
        <v>569-86-01308_582714</v>
      </c>
      <c r="B303" s="3" t="s">
        <v>871</v>
      </c>
      <c r="C303" s="6" t="s">
        <v>530</v>
      </c>
      <c r="D303" s="3" t="s">
        <v>547</v>
      </c>
      <c r="E303" s="11" t="str">
        <f>IF(ISNA(MATCH(D303,마담거래내역!N:N,0)), "공식몰","마담")</f>
        <v>공식몰</v>
      </c>
      <c r="F303" s="6" t="s">
        <v>548</v>
      </c>
      <c r="G303" s="3" t="s">
        <v>549</v>
      </c>
      <c r="H303" s="3" t="s">
        <v>550</v>
      </c>
      <c r="I303" s="7">
        <v>529740</v>
      </c>
      <c r="J303" s="7">
        <v>52974</v>
      </c>
      <c r="K303" s="7">
        <v>0</v>
      </c>
      <c r="L303" s="7">
        <v>582714</v>
      </c>
      <c r="M303" s="3" t="s">
        <v>872</v>
      </c>
      <c r="N303" s="3" t="s">
        <v>535</v>
      </c>
      <c r="O303" s="3" t="s">
        <v>536</v>
      </c>
      <c r="P303" s="3" t="s">
        <v>537</v>
      </c>
    </row>
    <row r="304" spans="1:16" x14ac:dyDescent="0.2">
      <c r="A304" s="11" t="str">
        <f t="shared" si="4"/>
        <v>569-86-01308_266765</v>
      </c>
      <c r="B304" s="3" t="s">
        <v>873</v>
      </c>
      <c r="C304" s="6" t="s">
        <v>530</v>
      </c>
      <c r="D304" s="3" t="s">
        <v>547</v>
      </c>
      <c r="E304" s="11" t="str">
        <f>IF(ISNA(MATCH(D304,마담거래내역!N:N,0)), "공식몰","마담")</f>
        <v>공식몰</v>
      </c>
      <c r="F304" s="6" t="s">
        <v>548</v>
      </c>
      <c r="G304" s="3" t="s">
        <v>549</v>
      </c>
      <c r="H304" s="3" t="s">
        <v>550</v>
      </c>
      <c r="I304" s="7">
        <v>242513</v>
      </c>
      <c r="J304" s="7">
        <v>24252</v>
      </c>
      <c r="K304" s="7">
        <v>0</v>
      </c>
      <c r="L304" s="7">
        <v>266765</v>
      </c>
      <c r="M304" s="3" t="s">
        <v>874</v>
      </c>
      <c r="N304" s="3" t="s">
        <v>535</v>
      </c>
      <c r="O304" s="3" t="s">
        <v>536</v>
      </c>
      <c r="P304" s="3" t="s">
        <v>537</v>
      </c>
    </row>
    <row r="305" spans="1:16" x14ac:dyDescent="0.2">
      <c r="A305" s="11" t="str">
        <f t="shared" si="4"/>
        <v>569-86-01308_240035</v>
      </c>
      <c r="B305" s="3" t="s">
        <v>875</v>
      </c>
      <c r="C305" s="6" t="s">
        <v>530</v>
      </c>
      <c r="D305" s="3" t="s">
        <v>547</v>
      </c>
      <c r="E305" s="11" t="str">
        <f>IF(ISNA(MATCH(D305,마담거래내역!N:N,0)), "공식몰","마담")</f>
        <v>공식몰</v>
      </c>
      <c r="F305" s="6" t="s">
        <v>548</v>
      </c>
      <c r="G305" s="3" t="s">
        <v>549</v>
      </c>
      <c r="H305" s="3" t="s">
        <v>550</v>
      </c>
      <c r="I305" s="7">
        <v>218213</v>
      </c>
      <c r="J305" s="7">
        <v>21822</v>
      </c>
      <c r="K305" s="7">
        <v>0</v>
      </c>
      <c r="L305" s="7">
        <v>240035</v>
      </c>
      <c r="M305" s="3" t="s">
        <v>876</v>
      </c>
      <c r="N305" s="3" t="s">
        <v>535</v>
      </c>
      <c r="O305" s="3" t="s">
        <v>536</v>
      </c>
      <c r="P305" s="3" t="s">
        <v>537</v>
      </c>
    </row>
    <row r="306" spans="1:16" x14ac:dyDescent="0.2">
      <c r="A306" s="11" t="str">
        <f t="shared" si="4"/>
        <v>569-86-01308_261765</v>
      </c>
      <c r="B306" s="3" t="s">
        <v>877</v>
      </c>
      <c r="C306" s="6" t="s">
        <v>530</v>
      </c>
      <c r="D306" s="3" t="s">
        <v>547</v>
      </c>
      <c r="E306" s="11" t="str">
        <f>IF(ISNA(MATCH(D306,마담거래내역!N:N,0)), "공식몰","마담")</f>
        <v>공식몰</v>
      </c>
      <c r="F306" s="6" t="s">
        <v>548</v>
      </c>
      <c r="G306" s="3" t="s">
        <v>549</v>
      </c>
      <c r="H306" s="3" t="s">
        <v>550</v>
      </c>
      <c r="I306" s="7">
        <v>237968</v>
      </c>
      <c r="J306" s="7">
        <v>23797</v>
      </c>
      <c r="K306" s="7">
        <v>0</v>
      </c>
      <c r="L306" s="7">
        <v>261765</v>
      </c>
      <c r="M306" s="3" t="s">
        <v>878</v>
      </c>
      <c r="N306" s="3" t="s">
        <v>535</v>
      </c>
      <c r="O306" s="3" t="s">
        <v>536</v>
      </c>
      <c r="P306" s="3" t="s">
        <v>537</v>
      </c>
    </row>
    <row r="307" spans="1:16" x14ac:dyDescent="0.2">
      <c r="A307" s="11" t="str">
        <f t="shared" si="4"/>
        <v>569-86-01308_350460</v>
      </c>
      <c r="B307" s="3" t="s">
        <v>905</v>
      </c>
      <c r="C307" s="6" t="s">
        <v>530</v>
      </c>
      <c r="D307" s="3" t="s">
        <v>547</v>
      </c>
      <c r="E307" s="11" t="str">
        <f>IF(ISNA(MATCH(D307,마담거래내역!N:N,0)), "공식몰","마담")</f>
        <v>공식몰</v>
      </c>
      <c r="F307" s="6" t="s">
        <v>548</v>
      </c>
      <c r="G307" s="3" t="s">
        <v>549</v>
      </c>
      <c r="H307" s="3" t="s">
        <v>550</v>
      </c>
      <c r="I307" s="7">
        <v>318600</v>
      </c>
      <c r="J307" s="7">
        <v>31860</v>
      </c>
      <c r="K307" s="7">
        <v>0</v>
      </c>
      <c r="L307" s="7">
        <v>350460</v>
      </c>
      <c r="M307" s="3" t="s">
        <v>906</v>
      </c>
      <c r="N307" s="3" t="s">
        <v>535</v>
      </c>
      <c r="O307" s="3" t="s">
        <v>536</v>
      </c>
      <c r="P307" s="3" t="s">
        <v>537</v>
      </c>
    </row>
    <row r="308" spans="1:16" x14ac:dyDescent="0.2">
      <c r="A308" s="11" t="str">
        <f t="shared" si="4"/>
        <v>569-86-01308_184024</v>
      </c>
      <c r="B308" s="3" t="s">
        <v>947</v>
      </c>
      <c r="C308" s="6" t="s">
        <v>530</v>
      </c>
      <c r="D308" s="3" t="s">
        <v>547</v>
      </c>
      <c r="E308" s="11" t="str">
        <f>IF(ISNA(MATCH(D308,마담거래내역!N:N,0)), "공식몰","마담")</f>
        <v>공식몰</v>
      </c>
      <c r="F308" s="6" t="s">
        <v>548</v>
      </c>
      <c r="G308" s="3" t="s">
        <v>549</v>
      </c>
      <c r="H308" s="3" t="s">
        <v>550</v>
      </c>
      <c r="I308" s="7">
        <v>167294</v>
      </c>
      <c r="J308" s="7">
        <v>16730</v>
      </c>
      <c r="K308" s="7">
        <v>0</v>
      </c>
      <c r="L308" s="7">
        <v>184024</v>
      </c>
      <c r="M308" s="3" t="s">
        <v>948</v>
      </c>
      <c r="N308" s="3" t="s">
        <v>535</v>
      </c>
      <c r="O308" s="3" t="s">
        <v>536</v>
      </c>
      <c r="P308" s="3" t="s">
        <v>537</v>
      </c>
    </row>
    <row r="309" spans="1:16" x14ac:dyDescent="0.2">
      <c r="A309" s="11" t="str">
        <f t="shared" si="4"/>
        <v>569-86-01308_313186</v>
      </c>
      <c r="B309" s="3" t="s">
        <v>1138</v>
      </c>
      <c r="C309" s="6" t="s">
        <v>530</v>
      </c>
      <c r="D309" s="3" t="s">
        <v>547</v>
      </c>
      <c r="E309" s="11" t="str">
        <f>IF(ISNA(MATCH(D309,마담거래내역!N:N,0)), "공식몰","마담")</f>
        <v>공식몰</v>
      </c>
      <c r="F309" s="6" t="s">
        <v>548</v>
      </c>
      <c r="G309" s="3" t="s">
        <v>549</v>
      </c>
      <c r="H309" s="3" t="s">
        <v>550</v>
      </c>
      <c r="I309" s="7">
        <v>284714</v>
      </c>
      <c r="J309" s="7">
        <v>28472</v>
      </c>
      <c r="K309" s="7">
        <v>0</v>
      </c>
      <c r="L309" s="7">
        <v>313186</v>
      </c>
      <c r="M309" s="3" t="s">
        <v>1139</v>
      </c>
      <c r="N309" s="3" t="s">
        <v>535</v>
      </c>
      <c r="O309" s="3" t="s">
        <v>536</v>
      </c>
      <c r="P309" s="3" t="s">
        <v>537</v>
      </c>
    </row>
    <row r="310" spans="1:16" x14ac:dyDescent="0.2">
      <c r="A310" s="11" t="str">
        <f t="shared" si="4"/>
        <v>569-86-01308_77220</v>
      </c>
      <c r="B310" s="3" t="s">
        <v>1205</v>
      </c>
      <c r="C310" s="6" t="s">
        <v>530</v>
      </c>
      <c r="D310" s="3" t="s">
        <v>547</v>
      </c>
      <c r="E310" s="11" t="str">
        <f>IF(ISNA(MATCH(D310,마담거래내역!N:N,0)), "공식몰","마담")</f>
        <v>공식몰</v>
      </c>
      <c r="F310" s="6" t="s">
        <v>548</v>
      </c>
      <c r="G310" s="3" t="s">
        <v>549</v>
      </c>
      <c r="H310" s="3" t="s">
        <v>550</v>
      </c>
      <c r="I310" s="7">
        <v>70200</v>
      </c>
      <c r="J310" s="7">
        <v>7020</v>
      </c>
      <c r="K310" s="7">
        <v>0</v>
      </c>
      <c r="L310" s="7">
        <v>77220</v>
      </c>
      <c r="M310" s="3" t="s">
        <v>1206</v>
      </c>
      <c r="N310" s="3" t="s">
        <v>535</v>
      </c>
      <c r="O310" s="3" t="s">
        <v>536</v>
      </c>
      <c r="P310" s="3" t="s">
        <v>537</v>
      </c>
    </row>
    <row r="311" spans="1:16" x14ac:dyDescent="0.2">
      <c r="A311" s="11" t="str">
        <f t="shared" si="4"/>
        <v>214-81-98102_159600</v>
      </c>
      <c r="B311" s="3" t="s">
        <v>552</v>
      </c>
      <c r="C311" s="6" t="s">
        <v>530</v>
      </c>
      <c r="D311" s="3" t="s">
        <v>553</v>
      </c>
      <c r="E311" s="11" t="str">
        <f>IF(ISNA(MATCH(D311,마담거래내역!N:N,0)), "공식몰","마담")</f>
        <v>공식몰</v>
      </c>
      <c r="F311" s="6" t="s">
        <v>554</v>
      </c>
      <c r="G311" s="3" t="s">
        <v>532</v>
      </c>
      <c r="H311" s="3" t="s">
        <v>533</v>
      </c>
      <c r="I311" s="7">
        <v>145091</v>
      </c>
      <c r="J311" s="7">
        <v>14509</v>
      </c>
      <c r="K311" s="7">
        <v>0</v>
      </c>
      <c r="L311" s="7">
        <v>159600</v>
      </c>
      <c r="M311" s="3" t="s">
        <v>555</v>
      </c>
      <c r="N311" s="3" t="s">
        <v>535</v>
      </c>
      <c r="O311" s="3" t="s">
        <v>536</v>
      </c>
      <c r="P311" s="3" t="s">
        <v>537</v>
      </c>
    </row>
    <row r="312" spans="1:16" x14ac:dyDescent="0.2">
      <c r="A312" s="11" t="str">
        <f t="shared" si="4"/>
        <v>214-81-98102_113400</v>
      </c>
      <c r="B312" s="3" t="s">
        <v>556</v>
      </c>
      <c r="C312" s="6" t="s">
        <v>530</v>
      </c>
      <c r="D312" s="3" t="s">
        <v>553</v>
      </c>
      <c r="E312" s="11" t="str">
        <f>IF(ISNA(MATCH(D312,마담거래내역!N:N,0)), "공식몰","마담")</f>
        <v>공식몰</v>
      </c>
      <c r="F312" s="6" t="s">
        <v>554</v>
      </c>
      <c r="G312" s="3" t="s">
        <v>532</v>
      </c>
      <c r="H312" s="3" t="s">
        <v>533</v>
      </c>
      <c r="I312" s="7">
        <v>103091</v>
      </c>
      <c r="J312" s="7">
        <v>10309</v>
      </c>
      <c r="K312" s="7">
        <v>0</v>
      </c>
      <c r="L312" s="7">
        <v>113400</v>
      </c>
      <c r="M312" s="3" t="s">
        <v>557</v>
      </c>
      <c r="N312" s="3" t="s">
        <v>535</v>
      </c>
      <c r="O312" s="3" t="s">
        <v>544</v>
      </c>
      <c r="P312" s="3" t="s">
        <v>537</v>
      </c>
    </row>
    <row r="313" spans="1:16" x14ac:dyDescent="0.2">
      <c r="A313" s="11" t="str">
        <f t="shared" si="4"/>
        <v>214-81-98102_5000</v>
      </c>
      <c r="B313" s="3" t="s">
        <v>556</v>
      </c>
      <c r="C313" s="6" t="s">
        <v>530</v>
      </c>
      <c r="D313" s="3" t="s">
        <v>553</v>
      </c>
      <c r="E313" s="11" t="str">
        <f>IF(ISNA(MATCH(D313,마담거래내역!N:N,0)), "공식몰","마담")</f>
        <v>공식몰</v>
      </c>
      <c r="F313" s="6" t="s">
        <v>554</v>
      </c>
      <c r="G313" s="3" t="s">
        <v>532</v>
      </c>
      <c r="H313" s="3" t="s">
        <v>533</v>
      </c>
      <c r="I313" s="7">
        <v>4545</v>
      </c>
      <c r="J313" s="7">
        <v>455</v>
      </c>
      <c r="K313" s="7">
        <v>0</v>
      </c>
      <c r="L313" s="7">
        <v>5000</v>
      </c>
      <c r="M313" s="3" t="s">
        <v>558</v>
      </c>
      <c r="N313" s="3" t="s">
        <v>535</v>
      </c>
      <c r="O313" s="3" t="s">
        <v>536</v>
      </c>
      <c r="P313" s="3" t="s">
        <v>537</v>
      </c>
    </row>
    <row r="314" spans="1:16" x14ac:dyDescent="0.2">
      <c r="A314" s="11" t="str">
        <f t="shared" si="4"/>
        <v>339-20-00454_85800</v>
      </c>
      <c r="B314" s="3" t="s">
        <v>1169</v>
      </c>
      <c r="C314" s="6" t="s">
        <v>530</v>
      </c>
      <c r="D314" s="3" t="s">
        <v>505</v>
      </c>
      <c r="E314" s="11" t="str">
        <f>IF(ISNA(MATCH(D314,마담거래내역!N:N,0)), "공식몰","마담")</f>
        <v>마담</v>
      </c>
      <c r="F314" s="6" t="s">
        <v>582</v>
      </c>
      <c r="G314" s="3" t="s">
        <v>549</v>
      </c>
      <c r="H314" s="3" t="s">
        <v>583</v>
      </c>
      <c r="I314" s="7">
        <v>78000</v>
      </c>
      <c r="J314" s="7">
        <v>7800</v>
      </c>
      <c r="K314" s="7">
        <v>0</v>
      </c>
      <c r="L314" s="7">
        <v>85800</v>
      </c>
      <c r="M314" s="3" t="s">
        <v>1170</v>
      </c>
      <c r="N314" s="3" t="s">
        <v>535</v>
      </c>
      <c r="O314" s="3" t="s">
        <v>536</v>
      </c>
      <c r="P314" s="3" t="s">
        <v>537</v>
      </c>
    </row>
    <row r="315" spans="1:16" x14ac:dyDescent="0.2">
      <c r="A315" s="11" t="str">
        <f t="shared" si="4"/>
        <v>214-81-98102_113400</v>
      </c>
      <c r="B315" s="3" t="s">
        <v>701</v>
      </c>
      <c r="C315" s="6" t="s">
        <v>530</v>
      </c>
      <c r="D315" s="3" t="s">
        <v>553</v>
      </c>
      <c r="E315" s="11" t="str">
        <f>IF(ISNA(MATCH(D315,마담거래내역!N:N,0)), "공식몰","마담")</f>
        <v>공식몰</v>
      </c>
      <c r="F315" s="6" t="s">
        <v>554</v>
      </c>
      <c r="G315" s="3" t="s">
        <v>532</v>
      </c>
      <c r="H315" s="3" t="s">
        <v>533</v>
      </c>
      <c r="I315" s="7">
        <v>103091</v>
      </c>
      <c r="J315" s="7">
        <v>10309</v>
      </c>
      <c r="K315" s="7">
        <v>0</v>
      </c>
      <c r="L315" s="7">
        <v>113400</v>
      </c>
      <c r="M315" s="3" t="s">
        <v>702</v>
      </c>
      <c r="N315" s="3" t="s">
        <v>535</v>
      </c>
      <c r="O315" s="3" t="s">
        <v>536</v>
      </c>
      <c r="P315" s="3" t="s">
        <v>537</v>
      </c>
    </row>
    <row r="316" spans="1:16" x14ac:dyDescent="0.2">
      <c r="A316" s="11" t="str">
        <f t="shared" si="4"/>
        <v>214-81-98102_113400</v>
      </c>
      <c r="B316" s="3" t="s">
        <v>766</v>
      </c>
      <c r="C316" s="6" t="s">
        <v>530</v>
      </c>
      <c r="D316" s="3" t="s">
        <v>553</v>
      </c>
      <c r="E316" s="11" t="str">
        <f>IF(ISNA(MATCH(D316,마담거래내역!N:N,0)), "공식몰","마담")</f>
        <v>공식몰</v>
      </c>
      <c r="F316" s="6" t="s">
        <v>554</v>
      </c>
      <c r="G316" s="3" t="s">
        <v>532</v>
      </c>
      <c r="H316" s="3" t="s">
        <v>533</v>
      </c>
      <c r="I316" s="7">
        <v>103091</v>
      </c>
      <c r="J316" s="7">
        <v>10309</v>
      </c>
      <c r="K316" s="7">
        <v>0</v>
      </c>
      <c r="L316" s="7">
        <v>113400</v>
      </c>
      <c r="M316" s="3" t="s">
        <v>767</v>
      </c>
      <c r="N316" s="3" t="s">
        <v>535</v>
      </c>
      <c r="O316" s="3" t="s">
        <v>536</v>
      </c>
      <c r="P316" s="3" t="s">
        <v>537</v>
      </c>
    </row>
    <row r="317" spans="1:16" x14ac:dyDescent="0.2">
      <c r="A317" s="11" t="str">
        <f t="shared" si="4"/>
        <v>545-06-00368_199900</v>
      </c>
      <c r="B317" s="3" t="s">
        <v>1175</v>
      </c>
      <c r="C317" s="6" t="s">
        <v>530</v>
      </c>
      <c r="D317" s="3" t="s">
        <v>504</v>
      </c>
      <c r="E317" s="11" t="str">
        <f>IF(ISNA(MATCH(D317,마담거래내역!N:N,0)), "공식몰","마담")</f>
        <v>마담</v>
      </c>
      <c r="F317" s="6" t="s">
        <v>680</v>
      </c>
      <c r="G317" s="3" t="s">
        <v>667</v>
      </c>
      <c r="H317" s="3" t="s">
        <v>573</v>
      </c>
      <c r="I317" s="7">
        <v>181727</v>
      </c>
      <c r="J317" s="7">
        <v>18173</v>
      </c>
      <c r="K317" s="7">
        <v>0</v>
      </c>
      <c r="L317" s="7">
        <v>199900</v>
      </c>
      <c r="M317" s="3" t="s">
        <v>1176</v>
      </c>
      <c r="N317" s="3" t="s">
        <v>535</v>
      </c>
      <c r="O317" s="3" t="s">
        <v>536</v>
      </c>
      <c r="P317" s="3" t="s">
        <v>537</v>
      </c>
    </row>
    <row r="318" spans="1:16" x14ac:dyDescent="0.2">
      <c r="A318" s="11" t="str">
        <f t="shared" si="4"/>
        <v>214-81-98102_294500</v>
      </c>
      <c r="B318" s="3" t="s">
        <v>770</v>
      </c>
      <c r="C318" s="6" t="s">
        <v>530</v>
      </c>
      <c r="D318" s="3" t="s">
        <v>553</v>
      </c>
      <c r="E318" s="11" t="str">
        <f>IF(ISNA(MATCH(D318,마담거래내역!N:N,0)), "공식몰","마담")</f>
        <v>공식몰</v>
      </c>
      <c r="F318" s="6" t="s">
        <v>554</v>
      </c>
      <c r="G318" s="3" t="s">
        <v>532</v>
      </c>
      <c r="H318" s="3" t="s">
        <v>533</v>
      </c>
      <c r="I318" s="7">
        <v>267727</v>
      </c>
      <c r="J318" s="7">
        <v>26773</v>
      </c>
      <c r="K318" s="7">
        <v>0</v>
      </c>
      <c r="L318" s="7">
        <v>294500</v>
      </c>
      <c r="M318" s="3" t="s">
        <v>771</v>
      </c>
      <c r="N318" s="3" t="s">
        <v>535</v>
      </c>
      <c r="O318" s="3" t="s">
        <v>536</v>
      </c>
      <c r="P318" s="3" t="s">
        <v>537</v>
      </c>
    </row>
    <row r="319" spans="1:16" x14ac:dyDescent="0.2">
      <c r="A319" s="11" t="str">
        <f t="shared" si="4"/>
        <v>368-04-00243_89620</v>
      </c>
      <c r="B319" s="3" t="s">
        <v>1179</v>
      </c>
      <c r="C319" s="6" t="s">
        <v>530</v>
      </c>
      <c r="D319" s="3" t="s">
        <v>509</v>
      </c>
      <c r="E319" s="11" t="str">
        <f>IF(ISNA(MATCH(D319,마담거래내역!N:N,0)), "공식몰","마담")</f>
        <v>마담</v>
      </c>
      <c r="F319" s="6" t="s">
        <v>986</v>
      </c>
      <c r="G319" s="3" t="s">
        <v>616</v>
      </c>
      <c r="H319" s="3" t="s">
        <v>583</v>
      </c>
      <c r="I319" s="7">
        <v>81473</v>
      </c>
      <c r="J319" s="7">
        <v>8147</v>
      </c>
      <c r="K319" s="7">
        <v>0</v>
      </c>
      <c r="L319" s="7">
        <v>89620</v>
      </c>
      <c r="M319" s="3" t="s">
        <v>1180</v>
      </c>
      <c r="N319" s="3" t="s">
        <v>535</v>
      </c>
      <c r="O319" s="3" t="s">
        <v>536</v>
      </c>
      <c r="P319" s="3" t="s">
        <v>537</v>
      </c>
    </row>
    <row r="320" spans="1:16" x14ac:dyDescent="0.2">
      <c r="A320" s="11" t="str">
        <f t="shared" si="4"/>
        <v>693-18-00184_101175</v>
      </c>
      <c r="B320" s="3" t="s">
        <v>1181</v>
      </c>
      <c r="C320" s="6" t="s">
        <v>530</v>
      </c>
      <c r="D320" s="3" t="s">
        <v>514</v>
      </c>
      <c r="E320" s="11" t="str">
        <f>IF(ISNA(MATCH(D320,마담거래내역!N:N,0)), "공식몰","마담")</f>
        <v>마담</v>
      </c>
      <c r="F320" s="6" t="s">
        <v>666</v>
      </c>
      <c r="G320" s="3" t="s">
        <v>667</v>
      </c>
      <c r="H320" s="3" t="s">
        <v>573</v>
      </c>
      <c r="I320" s="7">
        <v>91977</v>
      </c>
      <c r="J320" s="7">
        <v>9198</v>
      </c>
      <c r="K320" s="7">
        <v>0</v>
      </c>
      <c r="L320" s="7">
        <v>101175</v>
      </c>
      <c r="M320" s="3" t="s">
        <v>1182</v>
      </c>
      <c r="N320" s="3" t="s">
        <v>535</v>
      </c>
      <c r="O320" s="3" t="s">
        <v>536</v>
      </c>
      <c r="P320" s="3" t="s">
        <v>537</v>
      </c>
    </row>
    <row r="321" spans="1:16" x14ac:dyDescent="0.2">
      <c r="A321" s="11" t="str">
        <f t="shared" si="4"/>
        <v>545-06-00368_133350</v>
      </c>
      <c r="B321" s="3" t="s">
        <v>1183</v>
      </c>
      <c r="C321" s="6" t="s">
        <v>530</v>
      </c>
      <c r="D321" s="3" t="s">
        <v>504</v>
      </c>
      <c r="E321" s="11" t="str">
        <f>IF(ISNA(MATCH(D321,마담거래내역!N:N,0)), "공식몰","마담")</f>
        <v>마담</v>
      </c>
      <c r="F321" s="6" t="s">
        <v>680</v>
      </c>
      <c r="G321" s="3" t="s">
        <v>667</v>
      </c>
      <c r="H321" s="3" t="s">
        <v>573</v>
      </c>
      <c r="I321" s="7">
        <v>121227</v>
      </c>
      <c r="J321" s="7">
        <v>12123</v>
      </c>
      <c r="K321" s="7">
        <v>0</v>
      </c>
      <c r="L321" s="7">
        <v>133350</v>
      </c>
      <c r="M321" s="3" t="s">
        <v>1184</v>
      </c>
      <c r="N321" s="3" t="s">
        <v>535</v>
      </c>
      <c r="O321" s="3" t="s">
        <v>536</v>
      </c>
      <c r="P321" s="3" t="s">
        <v>537</v>
      </c>
    </row>
    <row r="322" spans="1:16" x14ac:dyDescent="0.2">
      <c r="A322" s="11" t="str">
        <f t="shared" ref="A322:A332" si="5">D322&amp;"_"&amp;L322</f>
        <v>339-20-00454_75800</v>
      </c>
      <c r="B322" s="3" t="s">
        <v>1185</v>
      </c>
      <c r="C322" s="6" t="s">
        <v>530</v>
      </c>
      <c r="D322" s="3" t="s">
        <v>505</v>
      </c>
      <c r="E322" s="11" t="str">
        <f>IF(ISNA(MATCH(D322,마담거래내역!N:N,0)), "공식몰","마담")</f>
        <v>마담</v>
      </c>
      <c r="F322" s="6" t="s">
        <v>582</v>
      </c>
      <c r="G322" s="3" t="s">
        <v>549</v>
      </c>
      <c r="H322" s="3" t="s">
        <v>583</v>
      </c>
      <c r="I322" s="7">
        <v>68909</v>
      </c>
      <c r="J322" s="7">
        <v>6891</v>
      </c>
      <c r="K322" s="7">
        <v>0</v>
      </c>
      <c r="L322" s="7">
        <v>75800</v>
      </c>
      <c r="M322" s="3" t="s">
        <v>1186</v>
      </c>
      <c r="N322" s="3" t="s">
        <v>535</v>
      </c>
      <c r="O322" s="3" t="s">
        <v>536</v>
      </c>
      <c r="P322" s="3" t="s">
        <v>537</v>
      </c>
    </row>
    <row r="323" spans="1:16" x14ac:dyDescent="0.2">
      <c r="A323" s="11" t="str">
        <f t="shared" si="5"/>
        <v>367-07-00159_68830</v>
      </c>
      <c r="B323" s="3" t="s">
        <v>1187</v>
      </c>
      <c r="C323" s="6" t="s">
        <v>530</v>
      </c>
      <c r="D323" s="3" t="s">
        <v>500</v>
      </c>
      <c r="E323" s="11" t="str">
        <f>IF(ISNA(MATCH(D323,마담거래내역!N:N,0)), "공식몰","마담")</f>
        <v>마담</v>
      </c>
      <c r="F323" s="6" t="s">
        <v>680</v>
      </c>
      <c r="G323" s="3" t="s">
        <v>616</v>
      </c>
      <c r="H323" s="3" t="s">
        <v>550</v>
      </c>
      <c r="I323" s="7">
        <v>62573</v>
      </c>
      <c r="J323" s="7">
        <v>6257</v>
      </c>
      <c r="K323" s="7">
        <v>0</v>
      </c>
      <c r="L323" s="7">
        <v>68830</v>
      </c>
      <c r="M323" s="3" t="s">
        <v>1188</v>
      </c>
      <c r="N323" s="3" t="s">
        <v>535</v>
      </c>
      <c r="O323" s="3" t="s">
        <v>536</v>
      </c>
      <c r="P323" s="3" t="s">
        <v>537</v>
      </c>
    </row>
    <row r="324" spans="1:16" x14ac:dyDescent="0.2">
      <c r="A324" s="11" t="str">
        <f t="shared" si="5"/>
        <v>653-20-00248_122620</v>
      </c>
      <c r="B324" s="3" t="s">
        <v>1189</v>
      </c>
      <c r="C324" s="6" t="s">
        <v>530</v>
      </c>
      <c r="D324" s="3" t="s">
        <v>513</v>
      </c>
      <c r="E324" s="11" t="str">
        <f>IF(ISNA(MATCH(D324,마담거래내역!N:N,0)), "공식몰","마담")</f>
        <v>마담</v>
      </c>
      <c r="F324" s="6" t="s">
        <v>675</v>
      </c>
      <c r="G324" s="3" t="s">
        <v>616</v>
      </c>
      <c r="H324" s="3" t="s">
        <v>617</v>
      </c>
      <c r="I324" s="7">
        <v>111473</v>
      </c>
      <c r="J324" s="7">
        <v>11147</v>
      </c>
      <c r="K324" s="7">
        <v>0</v>
      </c>
      <c r="L324" s="7">
        <v>122620</v>
      </c>
      <c r="M324" s="3" t="s">
        <v>1190</v>
      </c>
      <c r="N324" s="3" t="s">
        <v>535</v>
      </c>
      <c r="O324" s="3" t="s">
        <v>536</v>
      </c>
      <c r="P324" s="3" t="s">
        <v>537</v>
      </c>
    </row>
    <row r="325" spans="1:16" x14ac:dyDescent="0.2">
      <c r="A325" s="11" t="str">
        <f t="shared" si="5"/>
        <v>653-20-00248_55500</v>
      </c>
      <c r="B325" s="3" t="s">
        <v>1191</v>
      </c>
      <c r="C325" s="6" t="s">
        <v>530</v>
      </c>
      <c r="D325" s="3" t="s">
        <v>513</v>
      </c>
      <c r="E325" s="11" t="str">
        <f>IF(ISNA(MATCH(D325,마담거래내역!N:N,0)), "공식몰","마담")</f>
        <v>마담</v>
      </c>
      <c r="F325" s="6" t="s">
        <v>675</v>
      </c>
      <c r="G325" s="3" t="s">
        <v>616</v>
      </c>
      <c r="H325" s="3" t="s">
        <v>617</v>
      </c>
      <c r="I325" s="7">
        <v>50455</v>
      </c>
      <c r="J325" s="7">
        <v>5045</v>
      </c>
      <c r="K325" s="7">
        <v>0</v>
      </c>
      <c r="L325" s="7">
        <v>55500</v>
      </c>
      <c r="M325" s="3" t="s">
        <v>1192</v>
      </c>
      <c r="N325" s="3" t="s">
        <v>535</v>
      </c>
      <c r="O325" s="3" t="s">
        <v>536</v>
      </c>
      <c r="P325" s="3" t="s">
        <v>537</v>
      </c>
    </row>
    <row r="326" spans="1:16" x14ac:dyDescent="0.2">
      <c r="A326" s="11" t="str">
        <f t="shared" si="5"/>
        <v>777-86-01189_51600</v>
      </c>
      <c r="B326" s="3" t="s">
        <v>1115</v>
      </c>
      <c r="C326" s="6" t="s">
        <v>530</v>
      </c>
      <c r="D326" s="3" t="s">
        <v>1116</v>
      </c>
      <c r="E326" s="11" t="str">
        <f>IF(ISNA(MATCH(D326,마담거래내역!N:N,0)), "공식몰","마담")</f>
        <v>공식몰</v>
      </c>
      <c r="F326" s="6" t="s">
        <v>1117</v>
      </c>
      <c r="G326" s="3" t="s">
        <v>1118</v>
      </c>
      <c r="H326" s="3" t="s">
        <v>533</v>
      </c>
      <c r="I326" s="7">
        <v>46909</v>
      </c>
      <c r="J326" s="7">
        <v>4691</v>
      </c>
      <c r="K326" s="7">
        <v>0</v>
      </c>
      <c r="L326" s="7">
        <v>51600</v>
      </c>
      <c r="M326" s="3" t="s">
        <v>1119</v>
      </c>
      <c r="N326" s="3" t="s">
        <v>535</v>
      </c>
      <c r="O326" s="3" t="s">
        <v>536</v>
      </c>
      <c r="P326" s="3" t="s">
        <v>537</v>
      </c>
    </row>
    <row r="327" spans="1:16" x14ac:dyDescent="0.2">
      <c r="A327" s="11" t="str">
        <f t="shared" si="5"/>
        <v>457-16-00207_126750</v>
      </c>
      <c r="B327" s="3" t="s">
        <v>1195</v>
      </c>
      <c r="C327" s="6" t="s">
        <v>530</v>
      </c>
      <c r="D327" s="3" t="s">
        <v>499</v>
      </c>
      <c r="E327" s="11" t="str">
        <f>IF(ISNA(MATCH(D327,마담거래내역!N:N,0)), "공식몰","마담")</f>
        <v>마담</v>
      </c>
      <c r="F327" s="6" t="s">
        <v>498</v>
      </c>
      <c r="G327" s="3" t="s">
        <v>616</v>
      </c>
      <c r="H327" s="3" t="s">
        <v>617</v>
      </c>
      <c r="I327" s="7">
        <v>115227</v>
      </c>
      <c r="J327" s="7">
        <v>11523</v>
      </c>
      <c r="K327" s="7">
        <v>0</v>
      </c>
      <c r="L327" s="7">
        <v>126750</v>
      </c>
      <c r="M327" s="3" t="s">
        <v>1196</v>
      </c>
      <c r="N327" s="3" t="s">
        <v>535</v>
      </c>
      <c r="O327" s="3" t="s">
        <v>536</v>
      </c>
      <c r="P327" s="3" t="s">
        <v>537</v>
      </c>
    </row>
    <row r="328" spans="1:16" x14ac:dyDescent="0.2">
      <c r="A328" s="11" t="str">
        <f t="shared" si="5"/>
        <v>457-16-00207_101830</v>
      </c>
      <c r="B328" s="3" t="s">
        <v>1197</v>
      </c>
      <c r="C328" s="6" t="s">
        <v>530</v>
      </c>
      <c r="D328" s="3" t="s">
        <v>499</v>
      </c>
      <c r="E328" s="11" t="str">
        <f>IF(ISNA(MATCH(D328,마담거래내역!N:N,0)), "공식몰","마담")</f>
        <v>마담</v>
      </c>
      <c r="F328" s="6" t="s">
        <v>498</v>
      </c>
      <c r="G328" s="3" t="s">
        <v>616</v>
      </c>
      <c r="H328" s="3" t="s">
        <v>617</v>
      </c>
      <c r="I328" s="7">
        <v>92573</v>
      </c>
      <c r="J328" s="7">
        <v>9257</v>
      </c>
      <c r="K328" s="7">
        <v>0</v>
      </c>
      <c r="L328" s="7">
        <v>101830</v>
      </c>
      <c r="M328" s="3" t="s">
        <v>1198</v>
      </c>
      <c r="N328" s="3" t="s">
        <v>535</v>
      </c>
      <c r="O328" s="3" t="s">
        <v>536</v>
      </c>
      <c r="P328" s="3" t="s">
        <v>537</v>
      </c>
    </row>
    <row r="329" spans="1:16" x14ac:dyDescent="0.2">
      <c r="A329" s="11" t="str">
        <f t="shared" si="5"/>
        <v>367-07-00159_90450</v>
      </c>
      <c r="B329" s="3" t="s">
        <v>1199</v>
      </c>
      <c r="C329" s="6" t="s">
        <v>530</v>
      </c>
      <c r="D329" s="3" t="s">
        <v>500</v>
      </c>
      <c r="E329" s="11" t="str">
        <f>IF(ISNA(MATCH(D329,마담거래내역!N:N,0)), "공식몰","마담")</f>
        <v>마담</v>
      </c>
      <c r="F329" s="6" t="s">
        <v>680</v>
      </c>
      <c r="G329" s="3" t="s">
        <v>616</v>
      </c>
      <c r="H329" s="3" t="s">
        <v>550</v>
      </c>
      <c r="I329" s="7">
        <v>82227</v>
      </c>
      <c r="J329" s="7">
        <v>8223</v>
      </c>
      <c r="K329" s="7">
        <v>0</v>
      </c>
      <c r="L329" s="7">
        <v>90450</v>
      </c>
      <c r="M329" s="3" t="s">
        <v>1200</v>
      </c>
      <c r="N329" s="3" t="s">
        <v>535</v>
      </c>
      <c r="O329" s="3" t="s">
        <v>536</v>
      </c>
      <c r="P329" s="3" t="s">
        <v>537</v>
      </c>
    </row>
    <row r="330" spans="1:16" x14ac:dyDescent="0.2">
      <c r="A330" s="11" t="str">
        <f t="shared" si="5"/>
        <v>130-15-98565_38000</v>
      </c>
      <c r="B330" s="3" t="s">
        <v>1075</v>
      </c>
      <c r="C330" s="6" t="s">
        <v>530</v>
      </c>
      <c r="D330" s="3" t="s">
        <v>1076</v>
      </c>
      <c r="E330" s="11" t="str">
        <f>IF(ISNA(MATCH(D330,마담거래내역!N:N,0)), "공식몰","마담")</f>
        <v>공식몰</v>
      </c>
      <c r="F330" s="6" t="s">
        <v>1077</v>
      </c>
      <c r="G330" s="3" t="s">
        <v>1078</v>
      </c>
      <c r="H330" s="3" t="s">
        <v>1079</v>
      </c>
      <c r="I330" s="7">
        <v>34545</v>
      </c>
      <c r="J330" s="7">
        <v>3455</v>
      </c>
      <c r="K330" s="7">
        <v>0</v>
      </c>
      <c r="L330" s="7">
        <v>38000</v>
      </c>
      <c r="M330" s="3" t="s">
        <v>1080</v>
      </c>
      <c r="N330" s="3" t="s">
        <v>535</v>
      </c>
      <c r="O330" s="3" t="s">
        <v>536</v>
      </c>
      <c r="P330" s="3" t="s">
        <v>537</v>
      </c>
    </row>
    <row r="331" spans="1:16" x14ac:dyDescent="0.2">
      <c r="A331" s="11" t="str">
        <f t="shared" si="5"/>
        <v>120-88-00767_9800</v>
      </c>
      <c r="B331" s="3" t="s">
        <v>885</v>
      </c>
      <c r="C331" s="6" t="s">
        <v>530</v>
      </c>
      <c r="D331" s="3" t="s">
        <v>886</v>
      </c>
      <c r="E331" s="11" t="str">
        <f>IF(ISNA(MATCH(D331,마담거래내역!N:N,0)), "공식몰","마담")</f>
        <v>공식몰</v>
      </c>
      <c r="F331" s="6" t="s">
        <v>887</v>
      </c>
      <c r="G331" s="3" t="s">
        <v>667</v>
      </c>
      <c r="H331" s="3" t="s">
        <v>583</v>
      </c>
      <c r="I331" s="7">
        <v>8909</v>
      </c>
      <c r="J331" s="7">
        <v>891</v>
      </c>
      <c r="K331" s="7">
        <v>0</v>
      </c>
      <c r="L331" s="7">
        <v>9800</v>
      </c>
      <c r="M331" s="3" t="s">
        <v>888</v>
      </c>
      <c r="N331" s="3" t="s">
        <v>535</v>
      </c>
      <c r="O331" s="3" t="s">
        <v>544</v>
      </c>
      <c r="P331" s="3" t="s">
        <v>537</v>
      </c>
    </row>
    <row r="332" spans="1:16" x14ac:dyDescent="0.2">
      <c r="A332" s="11" t="str">
        <f t="shared" si="5"/>
        <v>120-88-00767_144800</v>
      </c>
      <c r="B332" s="3" t="s">
        <v>1132</v>
      </c>
      <c r="C332" s="6" t="s">
        <v>530</v>
      </c>
      <c r="D332" s="3" t="s">
        <v>886</v>
      </c>
      <c r="E332" s="11" t="str">
        <f>IF(ISNA(MATCH(D332,마담거래내역!N:N,0)), "공식몰","마담")</f>
        <v>공식몰</v>
      </c>
      <c r="F332" s="6" t="s">
        <v>887</v>
      </c>
      <c r="G332" s="3" t="s">
        <v>667</v>
      </c>
      <c r="H332" s="3" t="s">
        <v>583</v>
      </c>
      <c r="I332" s="7">
        <v>131636</v>
      </c>
      <c r="J332" s="7">
        <v>13164</v>
      </c>
      <c r="K332" s="7">
        <v>0</v>
      </c>
      <c r="L332" s="7">
        <v>144800</v>
      </c>
      <c r="M332" s="3" t="s">
        <v>1133</v>
      </c>
      <c r="N332" s="3" t="s">
        <v>535</v>
      </c>
      <c r="O332" s="3" t="s">
        <v>536</v>
      </c>
      <c r="P332" s="3" t="s">
        <v>537</v>
      </c>
    </row>
  </sheetData>
  <autoFilter ref="B1:P332" xr:uid="{50335F95-9541-0844-B49E-165C632F24F7}">
    <sortState xmlns:xlrd2="http://schemas.microsoft.com/office/spreadsheetml/2017/richdata2" ref="B2:P332">
      <sortCondition ref="F1:F3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BA96-6F0A-1140-99CA-A58DA566E025}">
  <dimension ref="A3:G22"/>
  <sheetViews>
    <sheetView workbookViewId="0">
      <selection activeCell="J11" sqref="J11"/>
    </sheetView>
  </sheetViews>
  <sheetFormatPr baseColWidth="10" defaultRowHeight="16" x14ac:dyDescent="0.2"/>
  <cols>
    <col min="1" max="1" width="13" bestFit="1" customWidth="1"/>
    <col min="2" max="2" width="15.6640625" style="4" bestFit="1" customWidth="1"/>
    <col min="3" max="5" width="11.5" style="4" bestFit="1" customWidth="1"/>
    <col min="6" max="6" width="10.5" style="4" bestFit="1" customWidth="1"/>
    <col min="7" max="11" width="6.83203125" bestFit="1" customWidth="1"/>
    <col min="12" max="12" width="8.83203125" bestFit="1" customWidth="1"/>
    <col min="13" max="35" width="6.6640625" bestFit="1" customWidth="1"/>
    <col min="36" max="36" width="8.6640625" bestFit="1" customWidth="1"/>
    <col min="37" max="59" width="7.1640625" bestFit="1" customWidth="1"/>
    <col min="60" max="60" width="9.1640625" bestFit="1" customWidth="1"/>
    <col min="61" max="61" width="10.83203125" bestFit="1" customWidth="1"/>
    <col min="62" max="96" width="15.83203125" bestFit="1" customWidth="1"/>
    <col min="97" max="97" width="14.83203125" bestFit="1" customWidth="1"/>
    <col min="98" max="114" width="15.83203125" bestFit="1" customWidth="1"/>
    <col min="115" max="116" width="14.83203125" bestFit="1" customWidth="1"/>
    <col min="117" max="163" width="15.83203125" bestFit="1" customWidth="1"/>
    <col min="164" max="164" width="14.83203125" bestFit="1" customWidth="1"/>
    <col min="165" max="186" width="15.83203125" bestFit="1" customWidth="1"/>
    <col min="187" max="187" width="14.83203125" bestFit="1" customWidth="1"/>
    <col min="188" max="221" width="15.83203125" bestFit="1" customWidth="1"/>
    <col min="222" max="224" width="14.83203125" bestFit="1" customWidth="1"/>
    <col min="225" max="283" width="15.83203125" bestFit="1" customWidth="1"/>
  </cols>
  <sheetData>
    <row r="3" spans="1:7" x14ac:dyDescent="0.2">
      <c r="A3" s="13" t="s">
        <v>1218</v>
      </c>
      <c r="B3" s="15" t="s">
        <v>1213</v>
      </c>
    </row>
    <row r="4" spans="1:7" x14ac:dyDescent="0.2">
      <c r="B4" s="4" t="s">
        <v>1214</v>
      </c>
      <c r="C4" s="4" t="s">
        <v>1215</v>
      </c>
      <c r="D4" s="4" t="s">
        <v>1216</v>
      </c>
      <c r="E4" s="4" t="s">
        <v>1212</v>
      </c>
    </row>
    <row r="5" spans="1:7" x14ac:dyDescent="0.2">
      <c r="A5" s="13" t="s">
        <v>1211</v>
      </c>
    </row>
    <row r="6" spans="1:7" x14ac:dyDescent="0.2">
      <c r="A6" s="14" t="s">
        <v>510</v>
      </c>
      <c r="C6" s="4">
        <v>93000</v>
      </c>
      <c r="E6" s="4">
        <v>93000</v>
      </c>
      <c r="F6" s="4">
        <f>VLOOKUP(A6,현금영수증피벗!$A:$B,2,0)</f>
        <v>77000</v>
      </c>
      <c r="G6" t="str">
        <f>VLOOKUP(A6,마담거래내역!N:O,2,0)</f>
        <v>정금순</v>
      </c>
    </row>
    <row r="7" spans="1:7" x14ac:dyDescent="0.2">
      <c r="A7" s="14" t="s">
        <v>508</v>
      </c>
      <c r="C7" s="4">
        <v>1018000</v>
      </c>
      <c r="D7" s="4">
        <v>4935000</v>
      </c>
      <c r="E7" s="4">
        <v>5953000</v>
      </c>
      <c r="F7" s="4">
        <f>VLOOKUP(A7,현금영수증피벗!$A:$B,2,0)</f>
        <v>3450000</v>
      </c>
      <c r="G7" t="str">
        <f>VLOOKUP(A7,마담거래내역!N:O,2,0)</f>
        <v>이명주</v>
      </c>
    </row>
    <row r="8" spans="1:7" x14ac:dyDescent="0.2">
      <c r="A8" s="14" t="s">
        <v>502</v>
      </c>
      <c r="B8" s="4">
        <v>652305</v>
      </c>
      <c r="C8" s="4">
        <v>1906590</v>
      </c>
      <c r="D8" s="4">
        <v>2383000</v>
      </c>
      <c r="E8" s="4">
        <v>4941895</v>
      </c>
      <c r="F8" s="4">
        <f>VLOOKUP(A8,현금영수증피벗!$A:$B,2,0)</f>
        <v>2445345</v>
      </c>
      <c r="G8" t="str">
        <f>VLOOKUP(A8,마담거래내역!N:O,2,0)</f>
        <v>갈성현</v>
      </c>
    </row>
    <row r="9" spans="1:7" x14ac:dyDescent="0.2">
      <c r="A9" s="14" t="s">
        <v>505</v>
      </c>
      <c r="B9" s="4">
        <v>161600</v>
      </c>
      <c r="C9" s="4">
        <v>2456825</v>
      </c>
      <c r="D9" s="4">
        <v>1975990</v>
      </c>
      <c r="E9" s="4">
        <v>4594415</v>
      </c>
      <c r="F9" s="4">
        <f>VLOOKUP(A9,현금영수증피벗!$A:$B,2,0)</f>
        <v>3963715</v>
      </c>
      <c r="G9" t="str">
        <f>VLOOKUP(A9,마담거래내역!N:O,2,0)</f>
        <v>김소영</v>
      </c>
    </row>
    <row r="10" spans="1:7" x14ac:dyDescent="0.2">
      <c r="A10" s="14" t="s">
        <v>500</v>
      </c>
      <c r="B10" s="4">
        <v>159280</v>
      </c>
      <c r="C10" s="4">
        <v>1778800</v>
      </c>
      <c r="D10" s="4">
        <v>2799020</v>
      </c>
      <c r="E10" s="4">
        <v>4737100</v>
      </c>
      <c r="F10" s="4">
        <f>VLOOKUP(A10,현금영수증피벗!$A:$B,2,0)</f>
        <v>3572500</v>
      </c>
      <c r="G10" t="str">
        <f>VLOOKUP(A10,마담거래내역!N:O,2,0)</f>
        <v>이내형</v>
      </c>
    </row>
    <row r="11" spans="1:7" x14ac:dyDescent="0.2">
      <c r="A11" s="14" t="s">
        <v>509</v>
      </c>
      <c r="B11" s="4">
        <v>89620</v>
      </c>
      <c r="C11" s="4">
        <v>1227000</v>
      </c>
      <c r="D11" s="4">
        <v>639270</v>
      </c>
      <c r="E11" s="4">
        <v>1955890</v>
      </c>
      <c r="F11" s="4">
        <f>VLOOKUP(A11,현금영수증피벗!$A:$B,2,0)</f>
        <v>1316620</v>
      </c>
      <c r="G11" t="str">
        <f>VLOOKUP(A11,마담거래내역!N:O,2,0)</f>
        <v>이래희</v>
      </c>
    </row>
    <row r="12" spans="1:7" x14ac:dyDescent="0.2">
      <c r="A12" s="14" t="s">
        <v>499</v>
      </c>
      <c r="B12" s="4">
        <v>228580</v>
      </c>
      <c r="C12" s="4">
        <v>3332210</v>
      </c>
      <c r="D12" s="4">
        <v>1339020</v>
      </c>
      <c r="E12" s="4">
        <v>4899810</v>
      </c>
      <c r="F12" s="4">
        <f>VLOOKUP(A12,현금영수증피벗!$A:$B,2,0)</f>
        <v>4585590</v>
      </c>
      <c r="G12" t="str">
        <f>VLOOKUP(A12,마담거래내역!N:O,2,0)</f>
        <v>김지희</v>
      </c>
    </row>
    <row r="13" spans="1:7" x14ac:dyDescent="0.2">
      <c r="A13" s="14" t="s">
        <v>515</v>
      </c>
      <c r="C13" s="4">
        <v>444000</v>
      </c>
      <c r="D13" s="4">
        <v>5239000</v>
      </c>
      <c r="E13" s="4">
        <v>5683000</v>
      </c>
      <c r="F13" s="4">
        <f>VLOOKUP(A13,현금영수증피벗!$A:$B,2,0)</f>
        <v>2044000</v>
      </c>
      <c r="G13" t="str">
        <f>VLOOKUP(A13,마담거래내역!N:O,2,0)</f>
        <v>박정률</v>
      </c>
    </row>
    <row r="14" spans="1:7" s="18" customFormat="1" x14ac:dyDescent="0.2">
      <c r="A14" s="16" t="s">
        <v>504</v>
      </c>
      <c r="B14" s="17">
        <v>133350</v>
      </c>
      <c r="C14" s="17">
        <v>1973900</v>
      </c>
      <c r="D14" s="17">
        <v>812850</v>
      </c>
      <c r="E14" s="17">
        <v>2920100</v>
      </c>
      <c r="F14" s="17">
        <f>VLOOKUP(A14,현금영수증피벗!$A:$B,2,0)</f>
        <v>2920100</v>
      </c>
      <c r="G14" s="18" t="str">
        <f>VLOOKUP(A14,마담거래내역!N:O,2,0)</f>
        <v>구현주</v>
      </c>
    </row>
    <row r="15" spans="1:7" s="18" customFormat="1" x14ac:dyDescent="0.2">
      <c r="A15" s="16" t="s">
        <v>511</v>
      </c>
      <c r="B15" s="17">
        <v>134700</v>
      </c>
      <c r="C15" s="17">
        <v>1741700</v>
      </c>
      <c r="D15" s="17"/>
      <c r="E15" s="17">
        <v>1876400</v>
      </c>
      <c r="F15" s="17">
        <f>VLOOKUP(A15,현금영수증피벗!$A:$B,2,0)</f>
        <v>1876400</v>
      </c>
      <c r="G15" s="18" t="str">
        <f>VLOOKUP(A15,마담거래내역!N:O,2,0)</f>
        <v>천숙이</v>
      </c>
    </row>
    <row r="16" spans="1:7" s="18" customFormat="1" x14ac:dyDescent="0.2">
      <c r="A16" s="16" t="s">
        <v>513</v>
      </c>
      <c r="B16" s="17">
        <v>262790</v>
      </c>
      <c r="C16" s="17">
        <v>784200</v>
      </c>
      <c r="D16" s="17">
        <v>1772880</v>
      </c>
      <c r="E16" s="17">
        <v>2819870</v>
      </c>
      <c r="F16" s="17">
        <f>VLOOKUP(A16,현금영수증피벗!$A:$B,2,0)</f>
        <v>2819870</v>
      </c>
      <c r="G16" s="18" t="str">
        <f>VLOOKUP(A16,마담거래내역!N:O,2,0)</f>
        <v>허자은</v>
      </c>
    </row>
    <row r="17" spans="1:7" x14ac:dyDescent="0.2">
      <c r="A17" s="14" t="s">
        <v>507</v>
      </c>
      <c r="B17" s="4">
        <v>40900</v>
      </c>
      <c r="C17" s="4">
        <v>863150</v>
      </c>
      <c r="E17" s="4">
        <v>904050</v>
      </c>
      <c r="F17" s="4">
        <f>VLOOKUP(A17,현금영수증피벗!$A:$B,2,0)</f>
        <v>466350</v>
      </c>
      <c r="G17" t="str">
        <f>VLOOKUP(A17,마담거래내역!N:O,2,0)</f>
        <v>김지은</v>
      </c>
    </row>
    <row r="18" spans="1:7" x14ac:dyDescent="0.2">
      <c r="A18" s="14" t="s">
        <v>514</v>
      </c>
      <c r="B18" s="4">
        <v>101175</v>
      </c>
      <c r="C18" s="4">
        <v>4247300</v>
      </c>
      <c r="D18" s="4">
        <v>3753530</v>
      </c>
      <c r="E18" s="4">
        <v>8102005</v>
      </c>
      <c r="F18" s="4">
        <f>VLOOKUP(A18,현금영수증피벗!$A:$B,2,0)</f>
        <v>7794105</v>
      </c>
      <c r="G18" t="str">
        <f>VLOOKUP(A18,마담거래내역!N:O,2,0)</f>
        <v>홍주희</v>
      </c>
    </row>
    <row r="19" spans="1:7" s="18" customFormat="1" x14ac:dyDescent="0.2">
      <c r="A19" s="16" t="s">
        <v>506</v>
      </c>
      <c r="B19" s="17"/>
      <c r="C19" s="17">
        <v>116000</v>
      </c>
      <c r="D19" s="17"/>
      <c r="E19" s="17">
        <v>116000</v>
      </c>
      <c r="F19" s="17">
        <f>VLOOKUP(A19,현금영수증피벗!$A:$B,2,0)</f>
        <v>116000</v>
      </c>
      <c r="G19" s="18" t="str">
        <f>VLOOKUP(A19,마담거래내역!N:O,2,0)</f>
        <v>김은하</v>
      </c>
    </row>
    <row r="20" spans="1:7" x14ac:dyDescent="0.2">
      <c r="A20" s="14" t="s">
        <v>512</v>
      </c>
      <c r="C20" s="4">
        <v>1005600</v>
      </c>
      <c r="D20" s="4">
        <v>641000</v>
      </c>
      <c r="E20" s="4">
        <v>1646600</v>
      </c>
      <c r="F20" s="4">
        <f>VLOOKUP(A20,현금영수증피벗!$A:$B,2,0)</f>
        <v>1119150</v>
      </c>
      <c r="G20" t="str">
        <f>VLOOKUP(A20,마담거래내역!N:O,2,0)</f>
        <v>최은진</v>
      </c>
    </row>
    <row r="21" spans="1:7" x14ac:dyDescent="0.2">
      <c r="A21" s="14" t="s">
        <v>503</v>
      </c>
      <c r="B21" s="4">
        <v>218680</v>
      </c>
      <c r="C21" s="4">
        <v>414570</v>
      </c>
      <c r="D21" s="4">
        <v>311220</v>
      </c>
      <c r="E21" s="4">
        <v>944470</v>
      </c>
      <c r="F21" s="4">
        <f>VLOOKUP(A21,현금영수증피벗!$A:$B,2,0)</f>
        <v>603850</v>
      </c>
      <c r="G21" t="str">
        <f>VLOOKUP(A21,마담거래내역!N:O,2,0)</f>
        <v>고은하</v>
      </c>
    </row>
    <row r="22" spans="1:7" x14ac:dyDescent="0.2">
      <c r="A22" s="14" t="s">
        <v>1212</v>
      </c>
      <c r="B22" s="4">
        <v>2182980</v>
      </c>
      <c r="C22" s="4">
        <v>23402845</v>
      </c>
      <c r="D22" s="4">
        <v>26601780</v>
      </c>
      <c r="E22" s="4">
        <v>52187605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30DFC-497C-3F40-962C-D39DA0A2480C}">
  <dimension ref="A1:B35"/>
  <sheetViews>
    <sheetView workbookViewId="0">
      <selection activeCell="E13" sqref="E13"/>
    </sheetView>
  </sheetViews>
  <sheetFormatPr baseColWidth="10" defaultRowHeight="16" x14ac:dyDescent="0.2"/>
  <cols>
    <col min="1" max="1" width="13" bestFit="1" customWidth="1"/>
    <col min="2" max="2" width="15.33203125" style="4" bestFit="1" customWidth="1"/>
    <col min="3" max="275" width="18.1640625" bestFit="1" customWidth="1"/>
  </cols>
  <sheetData>
    <row r="1" spans="1:2" x14ac:dyDescent="0.2">
      <c r="A1" s="13" t="s">
        <v>1211</v>
      </c>
      <c r="B1" t="s">
        <v>1217</v>
      </c>
    </row>
    <row r="2" spans="1:2" x14ac:dyDescent="0.2">
      <c r="A2" s="14" t="s">
        <v>791</v>
      </c>
      <c r="B2" s="12">
        <v>609900</v>
      </c>
    </row>
    <row r="3" spans="1:2" x14ac:dyDescent="0.2">
      <c r="A3" s="14" t="s">
        <v>531</v>
      </c>
      <c r="B3" s="12">
        <v>3066500</v>
      </c>
    </row>
    <row r="4" spans="1:2" x14ac:dyDescent="0.2">
      <c r="A4" s="14" t="s">
        <v>762</v>
      </c>
      <c r="B4" s="12">
        <v>6054060</v>
      </c>
    </row>
    <row r="5" spans="1:2" x14ac:dyDescent="0.2">
      <c r="A5" s="14" t="s">
        <v>757</v>
      </c>
      <c r="B5" s="12">
        <v>288700</v>
      </c>
    </row>
    <row r="6" spans="1:2" x14ac:dyDescent="0.2">
      <c r="A6" s="14" t="s">
        <v>698</v>
      </c>
      <c r="B6" s="12">
        <v>416800</v>
      </c>
    </row>
    <row r="7" spans="1:2" x14ac:dyDescent="0.2">
      <c r="A7" s="14" t="s">
        <v>886</v>
      </c>
      <c r="B7" s="12">
        <v>154600</v>
      </c>
    </row>
    <row r="8" spans="1:2" x14ac:dyDescent="0.2">
      <c r="A8" s="14" t="s">
        <v>1076</v>
      </c>
      <c r="B8" s="12">
        <v>38000</v>
      </c>
    </row>
    <row r="9" spans="1:2" x14ac:dyDescent="0.2">
      <c r="A9" s="14" t="s">
        <v>510</v>
      </c>
      <c r="B9" s="12">
        <v>77000</v>
      </c>
    </row>
    <row r="10" spans="1:2" x14ac:dyDescent="0.2">
      <c r="A10" s="14" t="s">
        <v>539</v>
      </c>
      <c r="B10" s="12">
        <v>1667340</v>
      </c>
    </row>
    <row r="11" spans="1:2" x14ac:dyDescent="0.2">
      <c r="A11" s="14" t="s">
        <v>560</v>
      </c>
      <c r="B11" s="12">
        <v>3979350</v>
      </c>
    </row>
    <row r="12" spans="1:2" x14ac:dyDescent="0.2">
      <c r="A12" s="14" t="s">
        <v>867</v>
      </c>
      <c r="B12" s="12">
        <v>249500</v>
      </c>
    </row>
    <row r="13" spans="1:2" x14ac:dyDescent="0.2">
      <c r="A13" s="14" t="s">
        <v>564</v>
      </c>
      <c r="B13" s="12">
        <v>238200</v>
      </c>
    </row>
    <row r="14" spans="1:2" x14ac:dyDescent="0.2">
      <c r="A14" s="14" t="s">
        <v>804</v>
      </c>
      <c r="B14" s="12">
        <v>17000</v>
      </c>
    </row>
    <row r="15" spans="1:2" x14ac:dyDescent="0.2">
      <c r="A15" s="14" t="s">
        <v>857</v>
      </c>
      <c r="B15" s="12">
        <v>178290</v>
      </c>
    </row>
    <row r="16" spans="1:2" x14ac:dyDescent="0.2">
      <c r="A16" s="14" t="s">
        <v>553</v>
      </c>
      <c r="B16" s="12">
        <v>799300</v>
      </c>
    </row>
    <row r="17" spans="1:2" x14ac:dyDescent="0.2">
      <c r="A17" s="14" t="s">
        <v>508</v>
      </c>
      <c r="B17" s="12">
        <v>3450000</v>
      </c>
    </row>
    <row r="18" spans="1:2" x14ac:dyDescent="0.2">
      <c r="A18" s="14" t="s">
        <v>502</v>
      </c>
      <c r="B18" s="12">
        <v>2445345</v>
      </c>
    </row>
    <row r="19" spans="1:2" x14ac:dyDescent="0.2">
      <c r="A19" s="14" t="s">
        <v>505</v>
      </c>
      <c r="B19" s="12">
        <v>3963715</v>
      </c>
    </row>
    <row r="20" spans="1:2" x14ac:dyDescent="0.2">
      <c r="A20" s="14" t="s">
        <v>500</v>
      </c>
      <c r="B20" s="12">
        <v>3572500</v>
      </c>
    </row>
    <row r="21" spans="1:2" x14ac:dyDescent="0.2">
      <c r="A21" s="14" t="s">
        <v>509</v>
      </c>
      <c r="B21" s="12">
        <v>1316620</v>
      </c>
    </row>
    <row r="22" spans="1:2" x14ac:dyDescent="0.2">
      <c r="A22" s="14" t="s">
        <v>499</v>
      </c>
      <c r="B22" s="12">
        <v>4585590</v>
      </c>
    </row>
    <row r="23" spans="1:2" x14ac:dyDescent="0.2">
      <c r="A23" s="14" t="s">
        <v>515</v>
      </c>
      <c r="B23" s="12">
        <v>2044000</v>
      </c>
    </row>
    <row r="24" spans="1:2" x14ac:dyDescent="0.2">
      <c r="A24" s="14" t="s">
        <v>504</v>
      </c>
      <c r="B24" s="12">
        <v>2920100</v>
      </c>
    </row>
    <row r="25" spans="1:2" x14ac:dyDescent="0.2">
      <c r="A25" s="14" t="s">
        <v>547</v>
      </c>
      <c r="B25" s="12">
        <v>2990173</v>
      </c>
    </row>
    <row r="26" spans="1:2" x14ac:dyDescent="0.2">
      <c r="A26" s="14" t="s">
        <v>511</v>
      </c>
      <c r="B26" s="12">
        <v>1876400</v>
      </c>
    </row>
    <row r="27" spans="1:2" x14ac:dyDescent="0.2">
      <c r="A27" s="14" t="s">
        <v>513</v>
      </c>
      <c r="B27" s="12">
        <v>2819870</v>
      </c>
    </row>
    <row r="28" spans="1:2" x14ac:dyDescent="0.2">
      <c r="A28" s="14" t="s">
        <v>507</v>
      </c>
      <c r="B28" s="12">
        <v>466350</v>
      </c>
    </row>
    <row r="29" spans="1:2" x14ac:dyDescent="0.2">
      <c r="A29" s="14" t="s">
        <v>514</v>
      </c>
      <c r="B29" s="12">
        <v>7794105</v>
      </c>
    </row>
    <row r="30" spans="1:2" x14ac:dyDescent="0.2">
      <c r="A30" s="14" t="s">
        <v>506</v>
      </c>
      <c r="B30" s="12">
        <v>116000</v>
      </c>
    </row>
    <row r="31" spans="1:2" x14ac:dyDescent="0.2">
      <c r="A31" s="14" t="s">
        <v>512</v>
      </c>
      <c r="B31" s="12">
        <v>1119150</v>
      </c>
    </row>
    <row r="32" spans="1:2" x14ac:dyDescent="0.2">
      <c r="A32" s="14" t="s">
        <v>1116</v>
      </c>
      <c r="B32" s="12">
        <v>51600</v>
      </c>
    </row>
    <row r="33" spans="1:2" x14ac:dyDescent="0.2">
      <c r="A33" s="14" t="s">
        <v>503</v>
      </c>
      <c r="B33" s="12">
        <v>603850</v>
      </c>
    </row>
    <row r="34" spans="1:2" x14ac:dyDescent="0.2">
      <c r="A34" s="14" t="s">
        <v>1212</v>
      </c>
      <c r="B34" s="12">
        <v>59969908</v>
      </c>
    </row>
    <row r="35" spans="1:2" x14ac:dyDescent="0.2">
      <c r="B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전체거래내역</vt:lpstr>
      <vt:lpstr>마담거래내역</vt:lpstr>
      <vt:lpstr>현금영수증</vt:lpstr>
      <vt:lpstr>마담피벗</vt:lpstr>
      <vt:lpstr>현금영수증피벗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Aguirre</dc:creator>
  <cp:lastModifiedBy>Jennifer Aguirre</cp:lastModifiedBy>
  <dcterms:created xsi:type="dcterms:W3CDTF">2021-11-25T11:19:29Z</dcterms:created>
  <dcterms:modified xsi:type="dcterms:W3CDTF">2021-11-26T08:28:03Z</dcterms:modified>
</cp:coreProperties>
</file>