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15345" windowHeight="4635" activeTab="1"/>
  </bookViews>
  <sheets>
    <sheet name="ProjectSchedule" sheetId="11" r:id="rId1"/>
    <sheet name="Payment Schedule"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H7" i="11" l="1"/>
  <c r="H26" i="11" l="1"/>
  <c r="H20" i="11"/>
  <c r="H14" i="11"/>
  <c r="H8" i="11"/>
  <c r="I5" i="11"/>
  <c r="I6" i="11" s="1"/>
  <c r="E9" i="11"/>
  <c r="F9" i="11" s="1"/>
  <c r="E10" i="11" s="1"/>
  <c r="H9" i="11" l="1"/>
  <c r="E13" i="11"/>
  <c r="F13" i="11" s="1"/>
  <c r="H13" i="11" s="1"/>
  <c r="F10" i="11"/>
  <c r="E11" i="11" s="1"/>
  <c r="F11" i="11" s="1"/>
  <c r="E12" i="11" s="1"/>
  <c r="I4" i="11"/>
  <c r="J5" i="11"/>
  <c r="H10" i="11" l="1"/>
  <c r="E15" i="11"/>
  <c r="F15" i="11" s="1"/>
  <c r="H15" i="11" s="1"/>
  <c r="H11" i="11"/>
  <c r="J6" i="11"/>
  <c r="K5" i="11"/>
  <c r="F12" i="11"/>
  <c r="H12" i="11" s="1"/>
  <c r="E16" i="11" l="1"/>
  <c r="F16" i="11" s="1"/>
  <c r="E17" i="11" s="1"/>
  <c r="K6" i="11"/>
  <c r="L5" i="11"/>
  <c r="H16" i="11" l="1"/>
  <c r="L6" i="11"/>
  <c r="M5" i="11"/>
  <c r="F17" i="11"/>
  <c r="H17" i="11" s="1"/>
  <c r="E18" i="11"/>
  <c r="N5" i="11" l="1"/>
  <c r="M6" i="11"/>
  <c r="F18" i="11"/>
  <c r="H18" i="11" s="1"/>
  <c r="E19" i="11"/>
  <c r="E21" i="11" l="1"/>
  <c r="F19" i="11"/>
  <c r="H19" i="11" s="1"/>
  <c r="N6" i="11"/>
  <c r="O5" i="11"/>
  <c r="F21" i="11" l="1"/>
  <c r="E22" i="11" s="1"/>
  <c r="O6" i="11"/>
  <c r="P5" i="11"/>
  <c r="H21" i="11" l="1"/>
  <c r="P4" i="11"/>
  <c r="P6" i="11"/>
  <c r="Q5" i="11"/>
  <c r="F22" i="11"/>
  <c r="H22" i="11" s="1"/>
  <c r="E23" i="11"/>
  <c r="R5" i="11" l="1"/>
  <c r="Q6" i="11"/>
  <c r="F23" i="11"/>
  <c r="E24" i="11" s="1"/>
  <c r="H23" i="11" l="1"/>
  <c r="E25" i="11"/>
  <c r="F24" i="11"/>
  <c r="H24" i="11" s="1"/>
  <c r="R6" i="11"/>
  <c r="S5" i="11"/>
  <c r="T5" i="11" l="1"/>
  <c r="S6" i="11"/>
  <c r="F25" i="11"/>
  <c r="H25" i="11" s="1"/>
  <c r="T6" i="11" l="1"/>
  <c r="U5" i="11"/>
  <c r="U6" i="11" l="1"/>
  <c r="V5" i="11"/>
  <c r="V6" i="11" l="1"/>
  <c r="W5" i="11"/>
  <c r="W4" i="11" l="1"/>
  <c r="X5" i="11"/>
  <c r="W6" i="11"/>
  <c r="X6" i="11" l="1"/>
  <c r="Y5" i="11"/>
  <c r="Z5" i="11" l="1"/>
  <c r="Y6" i="11"/>
  <c r="Z6" i="11" l="1"/>
  <c r="AA5" i="11"/>
  <c r="AA6" i="11" l="1"/>
  <c r="AB5" i="11"/>
  <c r="AB6" i="11" l="1"/>
  <c r="AC5" i="11"/>
  <c r="AD5" i="11" l="1"/>
  <c r="AC6" i="11"/>
  <c r="AD6" i="11" l="1"/>
  <c r="AE5" i="11"/>
  <c r="AD4" i="11"/>
  <c r="AE6" i="11" l="1"/>
  <c r="AF5" i="11"/>
  <c r="AF6" i="11" l="1"/>
  <c r="AG5" i="11"/>
  <c r="AH5" i="11" l="1"/>
  <c r="AG6" i="11"/>
  <c r="AH6" i="11" l="1"/>
  <c r="AI5" i="11"/>
  <c r="AJ5" i="11" l="1"/>
  <c r="AI6" i="11"/>
  <c r="AJ6" i="11" l="1"/>
  <c r="AK5" i="11"/>
  <c r="AK4" i="11" l="1"/>
  <c r="AL5" i="11"/>
  <c r="AK6" i="11"/>
  <c r="AL6" i="11" l="1"/>
  <c r="AM5" i="11"/>
  <c r="AM6" i="11" l="1"/>
  <c r="AN5" i="11"/>
  <c r="AN6" i="11" l="1"/>
  <c r="AO5" i="11"/>
  <c r="AP5" i="11" l="1"/>
  <c r="AO6" i="11"/>
  <c r="AP6" i="11" l="1"/>
  <c r="AQ5" i="11"/>
  <c r="AQ6" i="11" l="1"/>
  <c r="AR5" i="11"/>
  <c r="AR6" i="11" l="1"/>
  <c r="AR4" i="11"/>
  <c r="AS5" i="11"/>
  <c r="AT5" i="11" l="1"/>
  <c r="AS6" i="11"/>
  <c r="AT6" i="11" l="1"/>
  <c r="AU5" i="11"/>
  <c r="AV5" i="11" l="1"/>
  <c r="AU6" i="11"/>
  <c r="AV6" i="11" l="1"/>
  <c r="AW5" i="11"/>
  <c r="AX5" i="11" l="1"/>
  <c r="AW6" i="11"/>
  <c r="AX6" i="11" l="1"/>
  <c r="AY5" i="11"/>
  <c r="AY6" i="11" l="1"/>
  <c r="AZ5" i="11"/>
  <c r="AY4" i="11"/>
  <c r="AZ6" i="11" l="1"/>
  <c r="BA5" i="11"/>
  <c r="BB5" i="11" l="1"/>
  <c r="BA6" i="11"/>
  <c r="BC5" i="11" l="1"/>
  <c r="BB6" i="11"/>
  <c r="BC6" i="11" l="1"/>
  <c r="BD5" i="11"/>
  <c r="BD6" i="11" l="1"/>
  <c r="BE5" i="11"/>
  <c r="BF5" i="11" l="1"/>
  <c r="BE6" i="11"/>
  <c r="BG5" i="11" l="1"/>
  <c r="BF6" i="11"/>
  <c r="BF4" i="11"/>
  <c r="BG6" i="11" l="1"/>
  <c r="BH5" i="11"/>
  <c r="BH6" i="11" l="1"/>
  <c r="BI5" i="11"/>
  <c r="BJ5" i="11" l="1"/>
  <c r="BI6" i="11"/>
  <c r="BK5" i="11" l="1"/>
  <c r="BJ6" i="11"/>
  <c r="BK6" i="11" l="1"/>
  <c r="BL5" i="11"/>
  <c r="BL6" i="11" s="1"/>
</calcChain>
</file>

<file path=xl/sharedStrings.xml><?xml version="1.0" encoding="utf-8"?>
<sst xmlns="http://schemas.openxmlformats.org/spreadsheetml/2006/main" count="69" uniqueCount="58">
  <si>
    <t>Phase 1 Title</t>
  </si>
  <si>
    <t>Task 3</t>
  </si>
  <si>
    <t>Task 4</t>
  </si>
  <si>
    <t>Task 5</t>
  </si>
  <si>
    <t>Phase 2 Title</t>
  </si>
  <si>
    <t>Task 1</t>
  </si>
  <si>
    <t>Task 2</t>
  </si>
  <si>
    <t>Insert new rows ABOVE this one</t>
  </si>
  <si>
    <t>Project Start:</t>
  </si>
  <si>
    <t>PROGRESS</t>
  </si>
  <si>
    <t>START</t>
  </si>
  <si>
    <t>END</t>
  </si>
  <si>
    <t>DAYS</t>
  </si>
  <si>
    <t>Display Week:</t>
  </si>
  <si>
    <t>TASK</t>
  </si>
  <si>
    <t>Phase 3 Title</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</si>
  <si>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</si>
  <si>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</si>
  <si>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</si>
  <si>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</si>
  <si>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</si>
  <si>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</si>
  <si>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</si>
  <si>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</si>
  <si>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</si>
  <si>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</si>
  <si>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</si>
  <si>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</si>
  <si>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</si>
  <si>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Smart CBT</t>
  </si>
  <si>
    <t>Project Lead :Peter. O</t>
  </si>
  <si>
    <t>SMART CBT GANTCHART</t>
  </si>
  <si>
    <t>Description</t>
  </si>
  <si>
    <t>System Requirement Gathering</t>
  </si>
  <si>
    <t xml:space="preserve">Ui/ UX prototyping </t>
  </si>
  <si>
    <t>Planning and system architure</t>
  </si>
  <si>
    <t>Front End Design</t>
  </si>
  <si>
    <t>Front End Testing</t>
  </si>
  <si>
    <t xml:space="preserve">Logic Design / Algorthm </t>
  </si>
  <si>
    <t>CBT backend code</t>
  </si>
  <si>
    <t>Test Back End</t>
  </si>
  <si>
    <t>Integrate Intelligent Agent</t>
  </si>
  <si>
    <t>Develop Admin backend</t>
  </si>
  <si>
    <t>Unit Test and Integration Test</t>
  </si>
  <si>
    <t>Deployment</t>
  </si>
  <si>
    <t>Login mechanism</t>
  </si>
  <si>
    <t>Integrate login Mechanism</t>
  </si>
  <si>
    <t xml:space="preserve">Design Intelligent Agent Logic </t>
  </si>
  <si>
    <t>closed</t>
  </si>
  <si>
    <t>PAYMENT SCHEDULE</t>
  </si>
  <si>
    <t>Title</t>
  </si>
  <si>
    <t>Date</t>
  </si>
  <si>
    <t>Installment</t>
  </si>
  <si>
    <t>Phase 1</t>
  </si>
  <si>
    <t>Phase 2</t>
  </si>
  <si>
    <t>Phase 3</t>
  </si>
  <si>
    <t xml:space="preserve">      22/5/2020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</si>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</sst>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0" fillId="3" borderId="2" xfId="12" applyFont="1" applyFill="1">
      <alignment horizontal="left" vertical="center" indent="2"/>
    </xf>
    <xf numFmtId="0" fontId="0" fillId="7" borderId="2" xfId="11" applyFont="1" applyFill="1">
      <alignment horizontal="center" vertical="center"/>
    </xf>
    <xf numFmtId="0" fontId="0" fillId="3" borderId="2" xfId="11" applyFont="1" applyFill="1">
      <alignment horizontal="center" vertical="center"/>
    </xf>
    <xf numFmtId="0" fontId="0" fillId="8" borderId="2" xfId="11" applyFont="1" applyFill="1">
      <alignment horizontal="center" vertical="center"/>
    </xf>
    <xf numFmtId="0" fontId="0" fillId="4" borderId="2" xfId="11" applyFont="1" applyFill="1">
      <alignment horizontal="center" vertical="center"/>
    </xf>
    <xf numFmtId="0" fontId="0" fillId="9" borderId="2" xfId="11" applyFont="1" applyFill="1">
      <alignment horizontal="center" vertical="center"/>
    </xf>
    <xf numFmtId="0" fontId="16" fillId="13" borderId="0" xfId="0" applyFont="1" applyFill="1"/>
    <xf numFmtId="0" fontId="0" fillId="14" borderId="0" xfId="0" applyFill="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0" fillId="0" borderId="3" xfId="9" applyFont="1">
      <alignment horizontal="center" vertical="center"/>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0" borderId="0" xfId="0" applyAlignment="1">
      <alignment horizontal="center"/>
    </xf>
    <xf numFmtId="14" fontId="0" fillId="12" borderId="0" xfId="0" applyNumberFormat="1" applyFill="1" applyAlignment="1">
      <alignment horizontal="right"/>
    </xf>
    <xf numFmtId="0" fontId="16" fillId="13" borderId="0" xfId="0" applyFont="1" applyFill="1" applyAlignment="1">
      <alignment horizont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3"/>
  <sheetViews>
    <sheetView showGridLines="0" showRuler="0" zoomScale="60" zoomScaleNormal="60" zoomScalePageLayoutView="70" workbookViewId="0">
      <pane ySplit="6" topLeftCell="A15" activePane="bottomLeft" state="frozen"/>
      <selection pane="bottomLeft" activeCell="E4" sqref="E4"/>
    </sheetView>
  </sheetViews>
  <sheetFormatPr defaultRowHeight="30" customHeight="1" x14ac:dyDescent="0.25"/>
  <cols>
    <col min="1" max="1" width="2.7109375" style="42" customWidth="1"/>
    <col min="2" max="2" width="22.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3" t="s">
        <v>20</v>
      </c>
      <c r="B1" s="47" t="s">
        <v>29</v>
      </c>
      <c r="C1" s="1"/>
      <c r="D1" s="2"/>
      <c r="E1" s="4"/>
      <c r="F1" s="41"/>
      <c r="H1" s="2"/>
      <c r="I1" s="14" t="s">
        <v>31</v>
      </c>
    </row>
    <row r="2" spans="1:64" ht="30" customHeight="1" x14ac:dyDescent="0.3">
      <c r="A2" s="42" t="s">
        <v>16</v>
      </c>
      <c r="B2" s="48"/>
      <c r="I2" s="45"/>
    </row>
    <row r="3" spans="1:64" ht="30" customHeight="1" x14ac:dyDescent="0.25">
      <c r="A3" s="42" t="s">
        <v>21</v>
      </c>
      <c r="B3" s="49" t="s">
        <v>30</v>
      </c>
      <c r="C3" s="70" t="s">
        <v>8</v>
      </c>
      <c r="D3" s="71"/>
      <c r="E3" s="68">
        <f>DATE(2020,5,22)</f>
        <v>43973</v>
      </c>
      <c r="F3" s="69"/>
    </row>
    <row r="4" spans="1:64" ht="30" customHeight="1" x14ac:dyDescent="0.25">
      <c r="A4" s="43" t="s">
        <v>22</v>
      </c>
      <c r="B4" t="s">
        <v>48</v>
      </c>
      <c r="C4" s="70" t="s">
        <v>13</v>
      </c>
      <c r="D4" s="71"/>
      <c r="E4" s="7">
        <v>1</v>
      </c>
      <c r="I4" s="65">
        <f>I5</f>
        <v>43969</v>
      </c>
      <c r="J4" s="66"/>
      <c r="K4" s="66"/>
      <c r="L4" s="66"/>
      <c r="M4" s="66"/>
      <c r="N4" s="66"/>
      <c r="O4" s="67"/>
      <c r="P4" s="65">
        <f>P5</f>
        <v>43976</v>
      </c>
      <c r="Q4" s="66"/>
      <c r="R4" s="66"/>
      <c r="S4" s="66"/>
      <c r="T4" s="66"/>
      <c r="U4" s="66"/>
      <c r="V4" s="67"/>
      <c r="W4" s="65">
        <f>W5</f>
        <v>43983</v>
      </c>
      <c r="X4" s="66"/>
      <c r="Y4" s="66"/>
      <c r="Z4" s="66"/>
      <c r="AA4" s="66"/>
      <c r="AB4" s="66"/>
      <c r="AC4" s="67"/>
      <c r="AD4" s="65">
        <f>AD5</f>
        <v>43990</v>
      </c>
      <c r="AE4" s="66"/>
      <c r="AF4" s="66"/>
      <c r="AG4" s="66"/>
      <c r="AH4" s="66"/>
      <c r="AI4" s="66"/>
      <c r="AJ4" s="67"/>
      <c r="AK4" s="65">
        <f>AK5</f>
        <v>43997</v>
      </c>
      <c r="AL4" s="66"/>
      <c r="AM4" s="66"/>
      <c r="AN4" s="66"/>
      <c r="AO4" s="66"/>
      <c r="AP4" s="66"/>
      <c r="AQ4" s="67"/>
      <c r="AR4" s="65">
        <f>AR5</f>
        <v>44004</v>
      </c>
      <c r="AS4" s="66"/>
      <c r="AT4" s="66"/>
      <c r="AU4" s="66"/>
      <c r="AV4" s="66"/>
      <c r="AW4" s="66"/>
      <c r="AX4" s="67"/>
      <c r="AY4" s="65">
        <f>AY5</f>
        <v>44011</v>
      </c>
      <c r="AZ4" s="66"/>
      <c r="BA4" s="66"/>
      <c r="BB4" s="66"/>
      <c r="BC4" s="66"/>
      <c r="BD4" s="66"/>
      <c r="BE4" s="67"/>
      <c r="BF4" s="65">
        <f>BF5</f>
        <v>44018</v>
      </c>
      <c r="BG4" s="66"/>
      <c r="BH4" s="66"/>
      <c r="BI4" s="66"/>
      <c r="BJ4" s="66"/>
      <c r="BK4" s="66"/>
      <c r="BL4" s="67"/>
    </row>
    <row r="5" spans="1:64" ht="15" customHeight="1" x14ac:dyDescent="0.25">
      <c r="A5" s="43" t="s">
        <v>23</v>
      </c>
      <c r="B5" s="72"/>
      <c r="C5" s="72"/>
      <c r="D5" s="72"/>
      <c r="E5" s="72"/>
      <c r="F5" s="72"/>
      <c r="G5" s="72"/>
      <c r="I5" s="11">
        <f>Project_Start-WEEKDAY(Project_Start,1)+2+7*(Display_Week-1)</f>
        <v>43969</v>
      </c>
      <c r="J5" s="10">
        <f>I5+1</f>
        <v>43970</v>
      </c>
      <c r="K5" s="10">
        <f t="shared" ref="K5:AX5" si="0">J5+1</f>
        <v>43971</v>
      </c>
      <c r="L5" s="10">
        <f t="shared" si="0"/>
        <v>43972</v>
      </c>
      <c r="M5" s="10">
        <f t="shared" si="0"/>
        <v>43973</v>
      </c>
      <c r="N5" s="10">
        <f t="shared" si="0"/>
        <v>43974</v>
      </c>
      <c r="O5" s="12">
        <f t="shared" si="0"/>
        <v>43975</v>
      </c>
      <c r="P5" s="11">
        <f>O5+1</f>
        <v>43976</v>
      </c>
      <c r="Q5" s="10">
        <f>P5+1</f>
        <v>43977</v>
      </c>
      <c r="R5" s="10">
        <f t="shared" si="0"/>
        <v>43978</v>
      </c>
      <c r="S5" s="10">
        <f t="shared" si="0"/>
        <v>43979</v>
      </c>
      <c r="T5" s="10">
        <f t="shared" si="0"/>
        <v>43980</v>
      </c>
      <c r="U5" s="10">
        <f t="shared" si="0"/>
        <v>43981</v>
      </c>
      <c r="V5" s="12">
        <f t="shared" si="0"/>
        <v>43982</v>
      </c>
      <c r="W5" s="11">
        <f>V5+1</f>
        <v>43983</v>
      </c>
      <c r="X5" s="10">
        <f>W5+1</f>
        <v>43984</v>
      </c>
      <c r="Y5" s="10">
        <f t="shared" si="0"/>
        <v>43985</v>
      </c>
      <c r="Z5" s="10">
        <f t="shared" si="0"/>
        <v>43986</v>
      </c>
      <c r="AA5" s="10">
        <f t="shared" si="0"/>
        <v>43987</v>
      </c>
      <c r="AB5" s="10">
        <f t="shared" si="0"/>
        <v>43988</v>
      </c>
      <c r="AC5" s="12">
        <f t="shared" si="0"/>
        <v>43989</v>
      </c>
      <c r="AD5" s="11">
        <f>AC5+1</f>
        <v>43990</v>
      </c>
      <c r="AE5" s="10">
        <f>AD5+1</f>
        <v>43991</v>
      </c>
      <c r="AF5" s="10">
        <f t="shared" si="0"/>
        <v>43992</v>
      </c>
      <c r="AG5" s="10">
        <f t="shared" si="0"/>
        <v>43993</v>
      </c>
      <c r="AH5" s="10">
        <f t="shared" si="0"/>
        <v>43994</v>
      </c>
      <c r="AI5" s="10">
        <f t="shared" si="0"/>
        <v>43995</v>
      </c>
      <c r="AJ5" s="12">
        <f t="shared" si="0"/>
        <v>43996</v>
      </c>
      <c r="AK5" s="11">
        <f>AJ5+1</f>
        <v>43997</v>
      </c>
      <c r="AL5" s="10">
        <f>AK5+1</f>
        <v>43998</v>
      </c>
      <c r="AM5" s="10">
        <f t="shared" si="0"/>
        <v>43999</v>
      </c>
      <c r="AN5" s="10">
        <f t="shared" si="0"/>
        <v>44000</v>
      </c>
      <c r="AO5" s="10">
        <f t="shared" si="0"/>
        <v>44001</v>
      </c>
      <c r="AP5" s="10">
        <f t="shared" si="0"/>
        <v>44002</v>
      </c>
      <c r="AQ5" s="12">
        <f t="shared" si="0"/>
        <v>44003</v>
      </c>
      <c r="AR5" s="11">
        <f>AQ5+1</f>
        <v>44004</v>
      </c>
      <c r="AS5" s="10">
        <f>AR5+1</f>
        <v>44005</v>
      </c>
      <c r="AT5" s="10">
        <f t="shared" si="0"/>
        <v>44006</v>
      </c>
      <c r="AU5" s="10">
        <f t="shared" si="0"/>
        <v>44007</v>
      </c>
      <c r="AV5" s="10">
        <f t="shared" si="0"/>
        <v>44008</v>
      </c>
      <c r="AW5" s="10">
        <f t="shared" si="0"/>
        <v>44009</v>
      </c>
      <c r="AX5" s="12">
        <f t="shared" si="0"/>
        <v>44010</v>
      </c>
      <c r="AY5" s="11">
        <f>AX5+1</f>
        <v>44011</v>
      </c>
      <c r="AZ5" s="10">
        <f>AY5+1</f>
        <v>44012</v>
      </c>
      <c r="BA5" s="10">
        <f t="shared" ref="BA5:BE5" si="1">AZ5+1</f>
        <v>44013</v>
      </c>
      <c r="BB5" s="10">
        <f t="shared" si="1"/>
        <v>44014</v>
      </c>
      <c r="BC5" s="10">
        <f t="shared" si="1"/>
        <v>44015</v>
      </c>
      <c r="BD5" s="10">
        <f t="shared" si="1"/>
        <v>44016</v>
      </c>
      <c r="BE5" s="12">
        <f t="shared" si="1"/>
        <v>44017</v>
      </c>
      <c r="BF5" s="11">
        <f>BE5+1</f>
        <v>44018</v>
      </c>
      <c r="BG5" s="10">
        <f>BF5+1</f>
        <v>44019</v>
      </c>
      <c r="BH5" s="10">
        <f t="shared" ref="BH5:BL5" si="2">BG5+1</f>
        <v>44020</v>
      </c>
      <c r="BI5" s="10">
        <f t="shared" si="2"/>
        <v>44021</v>
      </c>
      <c r="BJ5" s="10">
        <f t="shared" si="2"/>
        <v>44022</v>
      </c>
      <c r="BK5" s="10">
        <f t="shared" si="2"/>
        <v>44023</v>
      </c>
      <c r="BL5" s="12">
        <f t="shared" si="2"/>
        <v>44024</v>
      </c>
    </row>
    <row r="6" spans="1:64" ht="30" customHeight="1" thickBot="1" x14ac:dyDescent="0.3">
      <c r="A6" s="43" t="s">
        <v>24</v>
      </c>
      <c r="B6" s="8" t="s">
        <v>14</v>
      </c>
      <c r="C6" s="9" t="s">
        <v>14</v>
      </c>
      <c r="D6" s="9" t="s">
        <v>9</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2" t="s">
        <v>19</v>
      </c>
      <c r="C7" s="4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
      <c r="A8" s="43" t="s">
        <v>25</v>
      </c>
      <c r="B8" s="17" t="s">
        <v>0</v>
      </c>
      <c r="C8" s="58" t="s">
        <v>32</v>
      </c>
      <c r="D8" s="18"/>
      <c r="E8" s="19"/>
      <c r="F8" s="20"/>
      <c r="G8" s="16"/>
      <c r="H8" s="16" t="str">
        <f t="shared" ref="H8:H26"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
      <c r="A9" s="43" t="s">
        <v>26</v>
      </c>
      <c r="B9" s="57" t="s">
        <v>5</v>
      </c>
      <c r="C9" s="59" t="s">
        <v>33</v>
      </c>
      <c r="D9" s="21"/>
      <c r="E9" s="50">
        <f>Project_Start</f>
        <v>43973</v>
      </c>
      <c r="F9" s="50">
        <f>E9+3</f>
        <v>43976</v>
      </c>
      <c r="G9" s="16"/>
      <c r="H9" s="16">
        <f t="shared" si="6"/>
        <v>4</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
      <c r="A10" s="43" t="s">
        <v>27</v>
      </c>
      <c r="B10" s="54" t="s">
        <v>6</v>
      </c>
      <c r="C10" s="59" t="s">
        <v>34</v>
      </c>
      <c r="D10" s="21"/>
      <c r="E10" s="50">
        <f>F9</f>
        <v>43976</v>
      </c>
      <c r="F10" s="50">
        <f>E10+3</f>
        <v>43979</v>
      </c>
      <c r="G10" s="16"/>
      <c r="H10" s="16">
        <f t="shared" si="6"/>
        <v>4</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3">
      <c r="A11" s="42"/>
      <c r="B11" s="54" t="s">
        <v>1</v>
      </c>
      <c r="C11" s="59" t="s">
        <v>35</v>
      </c>
      <c r="D11" s="21"/>
      <c r="E11" s="50">
        <f>F10</f>
        <v>43979</v>
      </c>
      <c r="F11" s="50">
        <f>E11+2</f>
        <v>43981</v>
      </c>
      <c r="G11" s="16"/>
      <c r="H11" s="16">
        <f t="shared" si="6"/>
        <v>3</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3">
      <c r="A12" s="42"/>
      <c r="B12" s="54" t="s">
        <v>2</v>
      </c>
      <c r="C12" s="59" t="s">
        <v>36</v>
      </c>
      <c r="D12" s="21"/>
      <c r="E12" s="50">
        <f>F11</f>
        <v>43981</v>
      </c>
      <c r="F12" s="50">
        <f>E12+5</f>
        <v>43986</v>
      </c>
      <c r="G12" s="16"/>
      <c r="H12" s="16">
        <f t="shared" si="6"/>
        <v>6</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3">
      <c r="A13" s="42"/>
      <c r="B13" s="54" t="s">
        <v>3</v>
      </c>
      <c r="C13" s="59" t="s">
        <v>37</v>
      </c>
      <c r="D13" s="21"/>
      <c r="E13" s="50">
        <f>E10+10</f>
        <v>43986</v>
      </c>
      <c r="F13" s="50">
        <f>E13+2</f>
        <v>43988</v>
      </c>
      <c r="G13" s="16"/>
      <c r="H13" s="16">
        <f t="shared" si="6"/>
        <v>3</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
      <c r="A14" s="43" t="s">
        <v>28</v>
      </c>
      <c r="B14" s="22" t="s">
        <v>4</v>
      </c>
      <c r="C14" s="60"/>
      <c r="D14" s="23"/>
      <c r="E14" s="24"/>
      <c r="F14" s="25"/>
      <c r="G14" s="16"/>
      <c r="H14" s="16" t="str">
        <f t="shared" si="6"/>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
      <c r="A15" s="43"/>
      <c r="B15" s="55" t="s">
        <v>5</v>
      </c>
      <c r="C15" s="61" t="s">
        <v>38</v>
      </c>
      <c r="D15" s="26"/>
      <c r="E15" s="51">
        <f>E13+1</f>
        <v>43987</v>
      </c>
      <c r="F15" s="51">
        <f>E15+14</f>
        <v>44001</v>
      </c>
      <c r="G15" s="16"/>
      <c r="H15" s="16">
        <f t="shared" si="6"/>
        <v>15</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
      <c r="A16" s="42"/>
      <c r="B16" s="55" t="s">
        <v>6</v>
      </c>
      <c r="C16" s="61" t="s">
        <v>45</v>
      </c>
      <c r="D16" s="26"/>
      <c r="E16" s="51">
        <f>E15+14</f>
        <v>44001</v>
      </c>
      <c r="F16" s="51">
        <f>E16+5</f>
        <v>44006</v>
      </c>
      <c r="G16" s="16"/>
      <c r="H16" s="16">
        <f t="shared" si="6"/>
        <v>6</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
      <c r="A17" s="42"/>
      <c r="B17" s="55" t="s">
        <v>1</v>
      </c>
      <c r="C17" s="61" t="s">
        <v>39</v>
      </c>
      <c r="D17" s="26"/>
      <c r="E17" s="51">
        <f>F16</f>
        <v>44006</v>
      </c>
      <c r="F17" s="51">
        <f>E17+14</f>
        <v>44020</v>
      </c>
      <c r="G17" s="16"/>
      <c r="H17" s="16">
        <f t="shared" si="6"/>
        <v>15</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
      <c r="A18" s="42"/>
      <c r="B18" s="55" t="s">
        <v>2</v>
      </c>
      <c r="C18" s="61" t="s">
        <v>40</v>
      </c>
      <c r="D18" s="26"/>
      <c r="E18" s="51">
        <f>E17+7</f>
        <v>44013</v>
      </c>
      <c r="F18" s="51">
        <f>E18+2</f>
        <v>44015</v>
      </c>
      <c r="G18" s="16"/>
      <c r="H18" s="16">
        <f t="shared" si="6"/>
        <v>3</v>
      </c>
      <c r="I18" s="38"/>
      <c r="J18" s="38"/>
      <c r="K18" s="38"/>
      <c r="L18" s="38"/>
      <c r="M18" s="38"/>
      <c r="N18" s="38"/>
      <c r="O18" s="38"/>
      <c r="P18" s="38"/>
      <c r="Q18" s="38"/>
      <c r="R18" s="38"/>
      <c r="S18" s="38"/>
      <c r="T18" s="38"/>
      <c r="U18" s="38"/>
      <c r="V18" s="38"/>
      <c r="W18" s="38"/>
      <c r="X18" s="38"/>
      <c r="Y18" s="39"/>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
      <c r="A19" s="42"/>
      <c r="B19" s="55" t="s">
        <v>3</v>
      </c>
      <c r="C19" s="61" t="s">
        <v>46</v>
      </c>
      <c r="D19" s="26"/>
      <c r="E19" s="51">
        <f>E18 +2</f>
        <v>44015</v>
      </c>
      <c r="F19" s="51">
        <f>E19+2</f>
        <v>44017</v>
      </c>
      <c r="G19" s="16"/>
      <c r="H19" s="16">
        <f t="shared" si="6"/>
        <v>3</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
      <c r="A20" s="42" t="s">
        <v>17</v>
      </c>
      <c r="B20" s="27" t="s">
        <v>15</v>
      </c>
      <c r="C20" s="53"/>
      <c r="D20" s="28"/>
      <c r="E20" s="29"/>
      <c r="F20" s="30"/>
      <c r="G20" s="16"/>
      <c r="H20" s="16" t="str">
        <f t="shared" si="6"/>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
      <c r="A21" s="42"/>
      <c r="B21" s="56" t="s">
        <v>5</v>
      </c>
      <c r="C21" s="62" t="s">
        <v>47</v>
      </c>
      <c r="D21" s="31"/>
      <c r="E21" s="52">
        <f>E19+3</f>
        <v>44018</v>
      </c>
      <c r="F21" s="52">
        <f>E21+6</f>
        <v>44024</v>
      </c>
      <c r="G21" s="16"/>
      <c r="H21" s="16">
        <f t="shared" si="6"/>
        <v>7</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
      <c r="A22" s="42"/>
      <c r="B22" s="56" t="s">
        <v>6</v>
      </c>
      <c r="C22" s="62" t="s">
        <v>41</v>
      </c>
      <c r="D22" s="31"/>
      <c r="E22" s="52">
        <f>F21+1</f>
        <v>44025</v>
      </c>
      <c r="F22" s="52">
        <f>E22+10</f>
        <v>44035</v>
      </c>
      <c r="G22" s="16"/>
      <c r="H22" s="16">
        <f t="shared" si="6"/>
        <v>11</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
      <c r="A23" s="42"/>
      <c r="B23" s="56" t="s">
        <v>1</v>
      </c>
      <c r="C23" s="62" t="s">
        <v>42</v>
      </c>
      <c r="D23" s="31"/>
      <c r="E23" s="52">
        <f>E22+5</f>
        <v>44030</v>
      </c>
      <c r="F23" s="52">
        <f>E23+14</f>
        <v>44044</v>
      </c>
      <c r="G23" s="16"/>
      <c r="H23" s="16">
        <f t="shared" si="6"/>
        <v>15</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3">
      <c r="A24" s="42"/>
      <c r="B24" s="56" t="s">
        <v>2</v>
      </c>
      <c r="C24" s="62" t="s">
        <v>43</v>
      </c>
      <c r="D24" s="31"/>
      <c r="E24" s="52">
        <f>F23+1</f>
        <v>44045</v>
      </c>
      <c r="F24" s="52">
        <f>E24+6</f>
        <v>44051</v>
      </c>
      <c r="G24" s="16"/>
      <c r="H24" s="16">
        <f t="shared" si="6"/>
        <v>7</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3">
      <c r="A25" s="42"/>
      <c r="B25" s="56" t="s">
        <v>3</v>
      </c>
      <c r="C25" s="62" t="s">
        <v>44</v>
      </c>
      <c r="D25" s="31"/>
      <c r="E25" s="52">
        <f>E24+4</f>
        <v>44049</v>
      </c>
      <c r="F25" s="52">
        <f>E25+1</f>
        <v>44050</v>
      </c>
      <c r="G25" s="16"/>
      <c r="H25" s="16">
        <f t="shared" si="6"/>
        <v>2</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3">
      <c r="A26" s="43" t="s">
        <v>18</v>
      </c>
      <c r="B26" s="32" t="s">
        <v>7</v>
      </c>
      <c r="C26" s="33"/>
      <c r="D26" s="34"/>
      <c r="E26" s="35"/>
      <c r="F26" s="36"/>
      <c r="G26" s="37"/>
      <c r="H26" s="37" t="str">
        <f t="shared" si="6"/>
        <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3" customFormat="1" ht="30" customHeight="1" x14ac:dyDescent="0.25">
      <c r="A27" s="42"/>
      <c r="B27"/>
      <c r="C27"/>
      <c r="D27"/>
      <c r="E27" s="5"/>
      <c r="F27"/>
      <c r="G27" s="6"/>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1:64" s="3" customFormat="1" ht="30" customHeight="1" x14ac:dyDescent="0.25">
      <c r="A28" s="42"/>
      <c r="B28"/>
      <c r="C28" s="14"/>
      <c r="D28"/>
      <c r="E28" s="5"/>
      <c r="F28" s="44"/>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1:64" s="3" customFormat="1" ht="30" customHeight="1" x14ac:dyDescent="0.25">
      <c r="A29" s="42"/>
      <c r="B29"/>
      <c r="C29" s="15"/>
      <c r="D29"/>
      <c r="E29" s="5"/>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30" customHeight="1" x14ac:dyDescent="0.25">
      <c r="A30" s="42"/>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x14ac:dyDescent="0.25">
      <c r="A31" s="42"/>
      <c r="B31"/>
      <c r="C31"/>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x14ac:dyDescent="0.25">
      <c r="A32" s="42"/>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x14ac:dyDescent="0.25">
      <c r="A33" s="42"/>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cfRule type="expression" dxfId="2" priority="33">
      <formula>AND(TODAY()&gt;=I$5,TODAY()&lt;J$5)</formula>
    </cfRule>
  </conditionalFormatting>
  <conditionalFormatting sqref="I7:BL2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1" r:id="rId1" display="SIMPLE GANTT CHART by Vertex42.com"/>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B6" sqref="B6:C6"/>
    </sheetView>
  </sheetViews>
  <sheetFormatPr defaultRowHeight="15" x14ac:dyDescent="0.25"/>
  <cols>
    <col min="1" max="1" width="22.140625" customWidth="1"/>
    <col min="2" max="2" width="12.140625" customWidth="1"/>
    <col min="3" max="3" width="7.5703125" customWidth="1"/>
    <col min="4" max="4" width="1.7109375" customWidth="1"/>
    <col min="5" max="6" width="9.140625" hidden="1" customWidth="1"/>
  </cols>
  <sheetData>
    <row r="1" spans="1:6" x14ac:dyDescent="0.25">
      <c r="A1" s="73" t="s">
        <v>49</v>
      </c>
      <c r="B1" s="73"/>
      <c r="C1" s="73"/>
      <c r="D1" s="73"/>
      <c r="E1" s="73"/>
      <c r="F1" s="73"/>
    </row>
    <row r="2" spans="1:6" x14ac:dyDescent="0.25">
      <c r="A2" s="63" t="s">
        <v>50</v>
      </c>
      <c r="B2" s="75" t="s">
        <v>51</v>
      </c>
      <c r="C2" s="75"/>
    </row>
    <row r="3" spans="1:6" x14ac:dyDescent="0.25">
      <c r="A3" s="64" t="s">
        <v>52</v>
      </c>
      <c r="B3" s="74" t="s">
        <v>56</v>
      </c>
      <c r="C3" s="74"/>
    </row>
    <row r="4" spans="1:6" x14ac:dyDescent="0.25">
      <c r="A4" s="64" t="s">
        <v>53</v>
      </c>
      <c r="B4" s="74">
        <v>43988</v>
      </c>
      <c r="C4" s="74"/>
    </row>
    <row r="5" spans="1:6" x14ac:dyDescent="0.25">
      <c r="A5" s="64" t="s">
        <v>54</v>
      </c>
      <c r="B5" s="74">
        <v>43958</v>
      </c>
      <c r="C5" s="74"/>
    </row>
    <row r="6" spans="1:6" x14ac:dyDescent="0.25">
      <c r="A6" s="64" t="s">
        <v>55</v>
      </c>
      <c r="B6" s="74" t="s">
        <v>57</v>
      </c>
      <c r="C6" s="74"/>
    </row>
  </sheetData>
  <mergeCells count="6">
    <mergeCell ref="A1:F1"/>
    <mergeCell ref="B3:C3"/>
    <mergeCell ref="B4:C4"/>
    <mergeCell ref="B5:C5"/>
    <mergeCell ref="B6:C6"/>
    <mergeCell ref="B2: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Payment 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2020-07-18T15:02:15Z</dcterms:modified>
</cp:coreProperties>
</file>