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oogleColab\"/>
    </mc:Choice>
  </mc:AlternateContent>
  <xr:revisionPtr revIDLastSave="0" documentId="13_ncr:1_{2D370DF7-88F7-42F9-ADEE-B86CB4E18D53}" xr6:coauthVersionLast="47" xr6:coauthVersionMax="47" xr10:uidLastSave="{00000000-0000-0000-0000-000000000000}"/>
  <bookViews>
    <workbookView xWindow="17490" yWindow="30" windowWidth="24885" windowHeight="15720" xr2:uid="{AC0AAFCF-0D10-41C8-9F8C-1AE022958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G7" i="1"/>
  <c r="G6" i="1"/>
  <c r="G5" i="1"/>
  <c r="G4" i="1"/>
  <c r="G3" i="1"/>
  <c r="H3" i="1"/>
  <c r="J3" i="1"/>
  <c r="I7" i="1"/>
  <c r="H7" i="1"/>
  <c r="I6" i="1"/>
  <c r="H6" i="1"/>
  <c r="I5" i="1"/>
  <c r="H5" i="1"/>
  <c r="I4" i="1"/>
  <c r="H4" i="1"/>
  <c r="I3" i="1"/>
  <c r="L6" i="1"/>
  <c r="M5" i="1"/>
  <c r="M4" i="1"/>
  <c r="M3" i="1"/>
  <c r="K7" i="1"/>
  <c r="M7" i="1" s="1"/>
  <c r="J7" i="1"/>
  <c r="L7" i="1" s="1"/>
  <c r="K6" i="1"/>
  <c r="M6" i="1" s="1"/>
  <c r="J6" i="1"/>
  <c r="K5" i="1"/>
  <c r="J5" i="1"/>
  <c r="L5" i="1" s="1"/>
  <c r="K4" i="1"/>
  <c r="J4" i="1"/>
  <c r="L4" i="1" s="1"/>
  <c r="K3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<sst xmlns="http://schemas.openxmlformats.org/spreadsheetml/2006/main" count="16" uniqueCount="16">
  <si>
    <t>A100 GPU</t>
  </si>
  <si>
    <t xml:space="preserve">L4 GPU  </t>
  </si>
  <si>
    <t xml:space="preserve">T4 GPU  </t>
  </si>
  <si>
    <t xml:space="preserve">TPU     </t>
  </si>
  <si>
    <t xml:space="preserve">CPU     </t>
  </si>
  <si>
    <t>GPU VRAM
(GB)</t>
    <phoneticPr fontId="1"/>
  </si>
  <si>
    <t>RAM</t>
    <phoneticPr fontId="1"/>
  </si>
  <si>
    <t>クレジット
/1H</t>
    <phoneticPr fontId="1"/>
  </si>
  <si>
    <t>クレジット
/24H</t>
    <phoneticPr fontId="1"/>
  </si>
  <si>
    <t>Max時間
100クレジット</t>
    <rPh sb="3" eb="5">
      <t>ジカン</t>
    </rPh>
    <phoneticPr fontId="1"/>
  </si>
  <si>
    <t>Max時間
500クレジット</t>
    <rPh sb="3" eb="5">
      <t>ジカン</t>
    </rPh>
    <phoneticPr fontId="1"/>
  </si>
  <si>
    <t>MaxDay
100クレジット</t>
    <phoneticPr fontId="1"/>
  </si>
  <si>
    <t>MaxDay
500クレジット</t>
    <phoneticPr fontId="1"/>
  </si>
  <si>
    <t>平日2時間
＋休日8時間
/Month</t>
    <rPh sb="0" eb="2">
      <t>ヘイジツ</t>
    </rPh>
    <rPh sb="3" eb="5">
      <t>ジカン</t>
    </rPh>
    <rPh sb="7" eb="9">
      <t>キュウジツ</t>
    </rPh>
    <rPh sb="10" eb="12">
      <t>ジカン</t>
    </rPh>
    <phoneticPr fontId="1"/>
  </si>
  <si>
    <t>平日4時間
＋休日8時間
/Month</t>
    <rPh sb="0" eb="2">
      <t>ヘイジツ</t>
    </rPh>
    <rPh sb="3" eb="5">
      <t>ジカン</t>
    </rPh>
    <rPh sb="7" eb="9">
      <t>キュウジツ</t>
    </rPh>
    <rPh sb="10" eb="12">
      <t>ジカン</t>
    </rPh>
    <phoneticPr fontId="1"/>
  </si>
  <si>
    <t>平日2時間
＋休日4時間
/Month</t>
    <rPh sb="0" eb="2">
      <t>ヘイジツ</t>
    </rPh>
    <rPh sb="3" eb="5">
      <t>ジカン</t>
    </rPh>
    <rPh sb="7" eb="9">
      <t>キュウジツ</t>
    </rPh>
    <rPh sb="10" eb="1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</si>
</sst>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85" fontId="0" fillId="0" borderId="5" xfId="0" applyNumberFormat="1" applyBorder="1" applyAlignment="1">
      <alignment horizontal="center" vertical="center"/>
    </xf>
    <xf numFmtId="185" fontId="0" fillId="0" borderId="6" xfId="0" applyNumberFormat="1" applyBorder="1" applyAlignment="1">
      <alignment horizontal="center" vertical="center"/>
    </xf>
    <xf numFmtId="185" fontId="0" fillId="0" borderId="7" xfId="0" applyNumberForma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5" fontId="0" fillId="3" borderId="17" xfId="0" applyNumberFormat="1" applyFill="1" applyBorder="1" applyAlignment="1">
      <alignment horizontal="center" vertical="center"/>
    </xf>
    <xf numFmtId="185" fontId="0" fillId="4" borderId="14" xfId="0" applyNumberFormat="1" applyFill="1" applyBorder="1" applyAlignment="1">
      <alignment horizontal="center" vertical="center"/>
    </xf>
    <xf numFmtId="185" fontId="0" fillId="5" borderId="12" xfId="0" applyNumberFormat="1" applyFill="1" applyBorder="1" applyAlignment="1">
      <alignment horizontal="center" vertical="center"/>
    </xf>
    <xf numFmtId="185" fontId="0" fillId="5" borderId="14" xfId="0" applyNumberForma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185" fontId="0" fillId="5" borderId="23" xfId="0" applyNumberFormat="1" applyFill="1" applyBorder="1" applyAlignment="1">
      <alignment horizontal="center" vertical="center"/>
    </xf>
    <xf numFmtId="185" fontId="0" fillId="4" borderId="24" xfId="0" applyNumberFormat="1" applyFill="1" applyBorder="1" applyAlignment="1">
      <alignment horizontal="center" vertical="center"/>
    </xf>
    <xf numFmtId="185" fontId="0" fillId="3" borderId="25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185" fontId="0" fillId="4" borderId="1" xfId="0" applyNumberFormat="1" applyFill="1" applyBorder="1" applyAlignment="1">
      <alignment horizontal="center" vertical="center"/>
    </xf>
    <xf numFmtId="185" fontId="0" fillId="3" borderId="16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E9A5-DA4D-49E5-B333-25D5AE181BF7}">
  <dimension ref="B1:M8"/>
  <sheetViews>
    <sheetView tabSelected="1" workbookViewId="0">
      <selection activeCell="I13" sqref="I13"/>
    </sheetView>
  </sheetViews>
  <sheetFormatPr defaultRowHeight="18.75" x14ac:dyDescent="0.4"/>
  <cols>
    <col min="1" max="1" width="3.25" style="1" customWidth="1"/>
    <col min="2" max="2" width="10.25" style="1" bestFit="1" customWidth="1"/>
    <col min="3" max="3" width="11.625" style="1" bestFit="1" customWidth="1"/>
    <col min="4" max="4" width="9" style="1"/>
    <col min="5" max="5" width="11.25" style="1" bestFit="1" customWidth="1"/>
    <col min="6" max="6" width="11" style="1" bestFit="1" customWidth="1"/>
    <col min="7" max="9" width="12.125" style="1" bestFit="1" customWidth="1"/>
    <col min="10" max="13" width="15" style="1" bestFit="1" customWidth="1"/>
    <col min="14" max="16384" width="9" style="1"/>
  </cols>
  <sheetData>
    <row r="1" spans="2:13" ht="19.5" thickBot="1" x14ac:dyDescent="0.45"/>
    <row r="2" spans="2:13" ht="55.5" thickTop="1" thickBot="1" x14ac:dyDescent="0.45">
      <c r="B2" s="3"/>
      <c r="C2" s="12" t="s">
        <v>5</v>
      </c>
      <c r="D2" s="13" t="s">
        <v>6</v>
      </c>
      <c r="E2" s="14" t="s">
        <v>7</v>
      </c>
      <c r="F2" s="20" t="s">
        <v>8</v>
      </c>
      <c r="G2" s="28" t="s">
        <v>15</v>
      </c>
      <c r="H2" s="14" t="s">
        <v>13</v>
      </c>
      <c r="I2" s="15" t="s">
        <v>14</v>
      </c>
      <c r="J2" s="16" t="s">
        <v>9</v>
      </c>
      <c r="K2" s="16" t="s">
        <v>10</v>
      </c>
      <c r="L2" s="16" t="s">
        <v>11</v>
      </c>
      <c r="M2" s="16" t="s">
        <v>12</v>
      </c>
    </row>
    <row r="3" spans="2:13" ht="19.5" thickTop="1" x14ac:dyDescent="0.4">
      <c r="B3" s="9" t="s">
        <v>0</v>
      </c>
      <c r="C3" s="4">
        <v>40</v>
      </c>
      <c r="D3" s="5">
        <v>83.5</v>
      </c>
      <c r="E3" s="5">
        <v>13.08</v>
      </c>
      <c r="F3" s="21">
        <f>E3*24</f>
        <v>313.92</v>
      </c>
      <c r="G3" s="29">
        <f>(E3*2*5+E3*4*2)*4</f>
        <v>941.76</v>
      </c>
      <c r="H3" s="32">
        <f>(E3*2*5+E3*8*2)*4</f>
        <v>1360.3200000000002</v>
      </c>
      <c r="I3" s="26">
        <f>(E3*4*5+E3*8*2)*4</f>
        <v>1883.52</v>
      </c>
      <c r="J3" s="17">
        <f>100/E3</f>
        <v>7.6452599388379205</v>
      </c>
      <c r="K3" s="17">
        <f>500/E3</f>
        <v>38.226299694189599</v>
      </c>
      <c r="L3" s="17">
        <f>J3/24</f>
        <v>0.31855249745158004</v>
      </c>
      <c r="M3" s="17">
        <f>K3/24</f>
        <v>1.5927624872579</v>
      </c>
    </row>
    <row r="4" spans="2:13" x14ac:dyDescent="0.4">
      <c r="B4" s="10" t="s">
        <v>1</v>
      </c>
      <c r="C4" s="6">
        <v>24</v>
      </c>
      <c r="D4" s="2">
        <v>62.8</v>
      </c>
      <c r="E4" s="2">
        <v>4.8</v>
      </c>
      <c r="F4" s="22">
        <f t="shared" ref="F4:F7" si="0">E4*24</f>
        <v>115.19999999999999</v>
      </c>
      <c r="G4" s="30">
        <f t="shared" ref="G4:G7" si="1">(E4*2*5+E4*4*2)*4</f>
        <v>345.6</v>
      </c>
      <c r="H4" s="33">
        <f t="shared" ref="G4:H7" si="2">(E4*2*5+E4*8*2)*4</f>
        <v>499.2</v>
      </c>
      <c r="I4" s="27">
        <f t="shared" ref="I4:I7" si="3">(E4*4*5+E4*8*2)*4</f>
        <v>691.2</v>
      </c>
      <c r="J4" s="18">
        <f t="shared" ref="J4:J7" si="4">100/E4</f>
        <v>20.833333333333336</v>
      </c>
      <c r="K4" s="18">
        <f t="shared" ref="K4:K7" si="5">500/E4</f>
        <v>104.16666666666667</v>
      </c>
      <c r="L4" s="18">
        <f t="shared" ref="L4:L7" si="6">J4/24</f>
        <v>0.86805555555555569</v>
      </c>
      <c r="M4" s="18">
        <f t="shared" ref="M4:M7" si="7">K4/24</f>
        <v>4.3402777777777777</v>
      </c>
    </row>
    <row r="5" spans="2:13" x14ac:dyDescent="0.4">
      <c r="B5" s="10" t="s">
        <v>2</v>
      </c>
      <c r="C5" s="6">
        <v>15</v>
      </c>
      <c r="D5" s="2">
        <v>12.7</v>
      </c>
      <c r="E5" s="2">
        <v>1.96</v>
      </c>
      <c r="F5" s="22">
        <f t="shared" si="0"/>
        <v>47.04</v>
      </c>
      <c r="G5" s="30">
        <f t="shared" si="1"/>
        <v>141.12</v>
      </c>
      <c r="H5" s="33">
        <f t="shared" si="2"/>
        <v>203.84</v>
      </c>
      <c r="I5" s="25">
        <f t="shared" si="3"/>
        <v>282.24</v>
      </c>
      <c r="J5" s="18">
        <f t="shared" si="4"/>
        <v>51.020408163265309</v>
      </c>
      <c r="K5" s="18">
        <f t="shared" si="5"/>
        <v>255.10204081632654</v>
      </c>
      <c r="L5" s="18">
        <f t="shared" si="6"/>
        <v>2.1258503401360547</v>
      </c>
      <c r="M5" s="18">
        <f t="shared" si="7"/>
        <v>10.629251700680273</v>
      </c>
    </row>
    <row r="6" spans="2:13" x14ac:dyDescent="0.4">
      <c r="B6" s="10" t="s">
        <v>3</v>
      </c>
      <c r="C6" s="6">
        <v>16</v>
      </c>
      <c r="D6" s="2">
        <v>12.7</v>
      </c>
      <c r="E6" s="2">
        <v>1.96</v>
      </c>
      <c r="F6" s="22">
        <f t="shared" si="0"/>
        <v>47.04</v>
      </c>
      <c r="G6" s="30">
        <f t="shared" si="1"/>
        <v>141.12</v>
      </c>
      <c r="H6" s="33">
        <f t="shared" si="2"/>
        <v>203.84</v>
      </c>
      <c r="I6" s="25">
        <f t="shared" si="3"/>
        <v>282.24</v>
      </c>
      <c r="J6" s="18">
        <f t="shared" si="4"/>
        <v>51.020408163265309</v>
      </c>
      <c r="K6" s="18">
        <f t="shared" si="5"/>
        <v>255.10204081632654</v>
      </c>
      <c r="L6" s="18">
        <f t="shared" si="6"/>
        <v>2.1258503401360547</v>
      </c>
      <c r="M6" s="18">
        <f t="shared" si="7"/>
        <v>10.629251700680273</v>
      </c>
    </row>
    <row r="7" spans="2:13" ht="19.5" thickBot="1" x14ac:dyDescent="0.45">
      <c r="B7" s="11" t="s">
        <v>4</v>
      </c>
      <c r="C7" s="7">
        <v>0</v>
      </c>
      <c r="D7" s="8">
        <v>12.7</v>
      </c>
      <c r="E7" s="8">
        <v>7.0000000000000007E-2</v>
      </c>
      <c r="F7" s="23">
        <f t="shared" si="0"/>
        <v>1.6800000000000002</v>
      </c>
      <c r="G7" s="31">
        <f t="shared" si="1"/>
        <v>5.0400000000000009</v>
      </c>
      <c r="H7" s="34">
        <f t="shared" si="2"/>
        <v>7.2800000000000011</v>
      </c>
      <c r="I7" s="24">
        <f t="shared" si="3"/>
        <v>10.080000000000002</v>
      </c>
      <c r="J7" s="19">
        <f t="shared" si="4"/>
        <v>1428.5714285714284</v>
      </c>
      <c r="K7" s="19">
        <f t="shared" si="5"/>
        <v>7142.8571428571422</v>
      </c>
      <c r="L7" s="19">
        <f t="shared" si="6"/>
        <v>59.523809523809518</v>
      </c>
      <c r="M7" s="19">
        <f t="shared" si="7"/>
        <v>297.61904761904759</v>
      </c>
    </row>
    <row r="8" spans="2:13" ht="19.5" thickTop="1" x14ac:dyDescent="0.4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琢也 小林</dc:creator>
  <cp:lastModifiedBy>琢也 小林</cp:lastModifiedBy>
  <dcterms:created xsi:type="dcterms:W3CDTF">2024-07-06T04:52:30Z</dcterms:created>
  <dcterms:modified xsi:type="dcterms:W3CDTF">2024-07-06T14:45:44Z</dcterms:modified>
</cp:coreProperties>
</file>