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mun\OneDrive - Universidad Nacional de Colombia\Escritorio\A Gastos - tablas segmentadas\"/>
    </mc:Choice>
  </mc:AlternateContent>
  <xr:revisionPtr revIDLastSave="0" documentId="8_{3607A6FA-4E67-44A3-BCB6-5D742E69E7FB}" xr6:coauthVersionLast="47" xr6:coauthVersionMax="47" xr10:uidLastSave="{00000000-0000-0000-0000-000000000000}"/>
  <workbookProtection lockStructure="1"/>
  <bookViews>
    <workbookView xWindow="-120" yWindow="-120" windowWidth="20730" windowHeight="11040" xr2:uid="{3B9C2EBA-B4A3-4AE1-8879-E5E0D63E4C0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8" i="1" l="1"/>
  <c r="L48" i="1"/>
  <c r="K48" i="1"/>
  <c r="J48" i="1"/>
  <c r="J5" i="1" s="1"/>
  <c r="I48" i="1"/>
  <c r="H48" i="1"/>
  <c r="G48" i="1"/>
  <c r="F48" i="1"/>
  <c r="E48" i="1"/>
  <c r="D48" i="1"/>
  <c r="C48" i="1"/>
  <c r="B48" i="1"/>
  <c r="M22" i="1"/>
  <c r="L22" i="1"/>
  <c r="K22" i="1"/>
  <c r="K6" i="1" s="1"/>
  <c r="K5" i="1" s="1"/>
  <c r="J22" i="1"/>
  <c r="I22" i="1"/>
  <c r="H22" i="1"/>
  <c r="G22" i="1"/>
  <c r="F22" i="1"/>
  <c r="E22" i="1"/>
  <c r="E6" i="1" s="1"/>
  <c r="E5" i="1" s="1"/>
  <c r="D22" i="1"/>
  <c r="C22" i="1"/>
  <c r="B22" i="1"/>
  <c r="M7" i="1"/>
  <c r="L7" i="1"/>
  <c r="K7" i="1"/>
  <c r="J7" i="1"/>
  <c r="I7" i="1"/>
  <c r="H7" i="1"/>
  <c r="G7" i="1"/>
  <c r="F7" i="1"/>
  <c r="F6" i="1" s="1"/>
  <c r="F5" i="1" s="1"/>
  <c r="E7" i="1"/>
  <c r="D7" i="1"/>
  <c r="C7" i="1"/>
  <c r="B7" i="1"/>
  <c r="B6" i="1" s="1"/>
  <c r="B5" i="1" s="1"/>
  <c r="M6" i="1"/>
  <c r="L6" i="1"/>
  <c r="J6" i="1"/>
  <c r="I6" i="1"/>
  <c r="H6" i="1"/>
  <c r="G6" i="1"/>
  <c r="D6" i="1"/>
  <c r="C6" i="1"/>
  <c r="C5" i="1" s="1"/>
  <c r="M5" i="1"/>
  <c r="L5" i="1"/>
  <c r="I5" i="1"/>
  <c r="H5" i="1"/>
  <c r="G5" i="1"/>
  <c r="D5" i="1"/>
</calcChain>
</file>

<file path=xl/sharedStrings.xml><?xml version="1.0" encoding="utf-8"?>
<sst xmlns="http://schemas.openxmlformats.org/spreadsheetml/2006/main" count="81" uniqueCount="56">
  <si>
    <t>UNIDAD GESTION GENERAL LETICIA</t>
  </si>
  <si>
    <t>CONCEPTO</t>
  </si>
  <si>
    <t>Apropiación definitiva</t>
  </si>
  <si>
    <t>Registro</t>
  </si>
  <si>
    <t>GESTIÓN GENERAL</t>
  </si>
  <si>
    <t>- NIVEL CENTRAL</t>
  </si>
  <si>
    <t xml:space="preserve">I. Funcionamiento </t>
  </si>
  <si>
    <t>GASTOS DE PERSONAL</t>
  </si>
  <si>
    <t>SERVICIOS PERSONALES ASOCIADOS A NOMINA</t>
  </si>
  <si>
    <t>OTROS GASTOS ASOCIADOS A NOMINA</t>
  </si>
  <si>
    <t>SERVICIOS PERSONALES INDIRECTOS</t>
  </si>
  <si>
    <t>CONTRIBUCIONES INHERENTES A LA NOMINA</t>
  </si>
  <si>
    <t>GASTOS GENERALES</t>
  </si>
  <si>
    <t>ADQUISICIÓN DE BIENES</t>
  </si>
  <si>
    <t>ADQUISICIÓN DE SERVICIOS</t>
  </si>
  <si>
    <t>IMPUESTOS, CONTRIBUCIONES Y MULTAS</t>
  </si>
  <si>
    <t>TRANSFERENCIAS</t>
  </si>
  <si>
    <t>BIENESTAR ESTUDIANTES</t>
  </si>
  <si>
    <t>OTRAS TRANSFERENCIAS CORRIENTES</t>
  </si>
  <si>
    <t>VIGENCIAS EXPIRADAS FUNCIONAMIENTO</t>
  </si>
  <si>
    <t>II. Inversion</t>
  </si>
  <si>
    <t>CONSTRUCCIÓN DE INFRAESTRUCTURA PROPIA DEL SECTOR</t>
  </si>
  <si>
    <t>MEJORAMIENTO Y MANTENIMIENTO DE INFRAESTRUCTURA PROPIA DEL SECTOR</t>
  </si>
  <si>
    <t>ADQUS. Y/O PRODUCC. DE EQUIPOS, MATER. SUMINIS. Y SERVICIOS PROPIOS DEL SECTOR</t>
  </si>
  <si>
    <t>DIVULGACIÓN, ASISTENCIA TÉCNICA Y CAPACITACIÓN DEL RECURSO HUMANO.</t>
  </si>
  <si>
    <t>PRESUPUESTO POR DISTRIBUIR - DIVULGACIÓN, ASISTENCIA TÉCNICA Y CAPACITACIÓN DEL RECURSO HUMANO.</t>
  </si>
  <si>
    <t>INVESTIGACION APLICADA A ESTUDIOS</t>
  </si>
  <si>
    <t>PRESUPUESTO POR DISTRIBUIR  - INVESTIGACION APLICADA A ESTUDIOS</t>
  </si>
  <si>
    <t>ADMINIST., CONTROL Y ORGANIZACIÓN INSTITUCIONAL PARA APOYO A LA ADMINISTRACION DEL ESTADO</t>
  </si>
  <si>
    <t>PRESUPUESTO POR DISTRIBUIR - ADMINIST., CONTROL Y ORGANIZACIÓN INSTITUCIONAL PARA APOYO A LA ADMINIS. DE</t>
  </si>
  <si>
    <t xml:space="preserve">IMPUESTOS, CONTRIBUCIONES Y MULTAS </t>
  </si>
  <si>
    <t>ASIST TÉCNICA DIVULG Y CAPACIT A FUNC DEL ESTADO PARA APOYO A LA ADMINIS DEL ESTADO</t>
  </si>
  <si>
    <t>- FONDOS ESPECIALES</t>
  </si>
  <si>
    <t>GASTOS DESTINACION REGULADA</t>
  </si>
  <si>
    <t>SERVICIOS PERSONALES INDIRECTOS - REGULADA</t>
  </si>
  <si>
    <t>ADQUISICIÓN DE BIENES - REGULADA</t>
  </si>
  <si>
    <t>ADQUISICIÓN DE SERVICIOS - REGULADA</t>
  </si>
  <si>
    <t>BIENESTAR UNIVERSITARIO - REGULADA</t>
  </si>
  <si>
    <t>OTRAS TRANSFERENCIAS - REGULADA</t>
  </si>
  <si>
    <t>IMPUESTOS  CONTRIBUCIONES  Y MULTAS - REGULADA</t>
  </si>
  <si>
    <t>PRESUPUESTO POR DISTRIBUIR - REGULADA</t>
  </si>
  <si>
    <t>GASTOS DE DESTINACIÓN ESPECIFICA</t>
  </si>
  <si>
    <t>SERVICIOS PERSONALES INDIRECTOS - ESPECIFICA</t>
  </si>
  <si>
    <t>ADQUISICIÓN DE BIENES - ESPECIFICA</t>
  </si>
  <si>
    <t>ADQUISICIÓN DE SERVICIOS - ESPECIFICA</t>
  </si>
  <si>
    <t>TRANSFERENCIAS OPERACIONES INTERNAS SIN CONTRAPRESTACIÓN - ESPECIFICA</t>
  </si>
  <si>
    <t>IMPUESTOS, CONTRIBUCIONES Y MULTAS - ESPECIFICA</t>
  </si>
  <si>
    <t>BIENESTAR UNIVERSITARIO - ESPECIFICA</t>
  </si>
  <si>
    <t>PRESPUESTO POR DISTRIBUIR - GASTOS DE DESTINACIÓN ESPECÍFICA</t>
  </si>
  <si>
    <t>GASTOS DE DESTINACION ESPECIFICA  UGI FONDO</t>
  </si>
  <si>
    <t>SERVICIOS PERSONALES INDIRECTOS -  ESPECIFICA UGI FONDO</t>
  </si>
  <si>
    <t>ADQUISICIÓN DE BIENES - ESPECIFICA UGI FONDO</t>
  </si>
  <si>
    <t>ADQUISICIÓN DE SERVICIOS - ESPECIFICA UGI FONDO</t>
  </si>
  <si>
    <t>PRESUPUESTO POR DISTRIBUIR -  ESPECIFICA UGI FONDO</t>
  </si>
  <si>
    <t>IMPUESTOS, CONTRIBUCIONES Y MULTAS - ESPECIFICA UGI FONDO</t>
  </si>
  <si>
    <t>TRANSFERENCIAS OPERACIONES INTERNAS SIN CONTRAPRESTACIÓN - ESPECIFICA UGI FONDO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</si>
</sst>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7" xfId="0" applyFont="1" applyFill="1" applyBorder="1"/>
    <xf numFmtId="164" fontId="5" fillId="3" borderId="7" xfId="0" applyNumberFormat="1" applyFont="1" applyFill="1" applyBorder="1"/>
    <xf numFmtId="164" fontId="5" fillId="3" borderId="8" xfId="0" applyNumberFormat="1" applyFont="1" applyFill="1" applyBorder="1"/>
    <xf numFmtId="0" fontId="6" fillId="4" borderId="7" xfId="0" quotePrefix="1" applyFont="1" applyFill="1" applyBorder="1"/>
    <xf numFmtId="164" fontId="6" fillId="4" borderId="7" xfId="0" applyNumberFormat="1" applyFont="1" applyFill="1" applyBorder="1"/>
    <xf numFmtId="164" fontId="6" fillId="4" borderId="8" xfId="0" applyNumberFormat="1" applyFont="1" applyFill="1" applyBorder="1"/>
    <xf numFmtId="0" fontId="3" fillId="5" borderId="4" xfId="0" applyFont="1" applyFill="1" applyBorder="1"/>
    <xf numFmtId="164" fontId="3" fillId="5" borderId="7" xfId="0" applyNumberFormat="1" applyFont="1" applyFill="1" applyBorder="1"/>
    <xf numFmtId="164" fontId="3" fillId="5" borderId="5" xfId="0" applyNumberFormat="1" applyFont="1" applyFill="1" applyBorder="1"/>
    <xf numFmtId="164" fontId="3" fillId="5" borderId="6" xfId="0" applyNumberFormat="1" applyFont="1" applyFill="1" applyBorder="1"/>
    <xf numFmtId="0" fontId="0" fillId="0" borderId="9" xfId="0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0" fontId="0" fillId="0" borderId="0" xfId="0" applyAlignment="1">
      <alignment vertical="center" wrapText="1"/>
    </xf>
    <xf numFmtId="0" fontId="0" fillId="0" borderId="10" xfId="0" applyBorder="1" applyAlignment="1">
      <alignment horizontal="left" vertical="center" wrapText="1" indent="3"/>
    </xf>
    <xf numFmtId="164" fontId="0" fillId="0" borderId="11" xfId="1" applyNumberFormat="1" applyFont="1" applyBorder="1" applyAlignment="1">
      <alignment horizontal="left" vertical="center" wrapText="1" indent="3"/>
    </xf>
    <xf numFmtId="164" fontId="0" fillId="0" borderId="12" xfId="1" applyNumberFormat="1" applyFont="1" applyBorder="1" applyAlignment="1">
      <alignment horizontal="left" vertical="center" wrapText="1" indent="3"/>
    </xf>
    <xf numFmtId="0" fontId="0" fillId="0" borderId="10" xfId="0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164" fontId="0" fillId="0" borderId="11" xfId="1" applyNumberFormat="1" applyFont="1" applyBorder="1" applyAlignment="1">
      <alignment horizontal="left" indent="3"/>
    </xf>
    <xf numFmtId="164" fontId="0" fillId="0" borderId="12" xfId="1" applyNumberFormat="1" applyFont="1" applyBorder="1" applyAlignment="1">
      <alignment horizontal="left" indent="3"/>
    </xf>
    <xf numFmtId="164" fontId="3" fillId="5" borderId="13" xfId="0" applyNumberFormat="1" applyFont="1" applyFill="1" applyBorder="1"/>
    <xf numFmtId="164" fontId="3" fillId="5" borderId="7" xfId="1" applyNumberFormat="1" applyFont="1" applyFill="1" applyBorder="1"/>
    <xf numFmtId="164" fontId="3" fillId="5" borderId="8" xfId="1" applyNumberFormat="1" applyFont="1" applyFill="1" applyBorder="1"/>
    <xf numFmtId="0" fontId="0" fillId="0" borderId="10" xfId="0" applyBorder="1" applyAlignment="1">
      <alignment horizontal="left" vertical="center" indent="3"/>
    </xf>
    <xf numFmtId="0" fontId="0" fillId="0" borderId="0" xfId="0" applyAlignment="1">
      <alignment vertical="center"/>
    </xf>
    <xf numFmtId="164" fontId="0" fillId="0" borderId="11" xfId="1" applyNumberFormat="1" applyFont="1" applyBorder="1" applyAlignment="1">
      <alignment horizontal="left" vertical="center" indent="3"/>
    </xf>
    <xf numFmtId="164" fontId="0" fillId="0" borderId="12" xfId="1" applyNumberFormat="1" applyFont="1" applyBorder="1" applyAlignment="1">
      <alignment horizontal="left" vertical="center" indent="3"/>
    </xf>
    <xf numFmtId="0" fontId="0" fillId="0" borderId="10" xfId="0" applyBorder="1" applyAlignment="1">
      <alignment horizontal="left" indent="3"/>
    </xf>
    <xf numFmtId="0" fontId="6" fillId="4" borderId="13" xfId="0" quotePrefix="1" applyFont="1" applyFill="1" applyBorder="1"/>
    <xf numFmtId="164" fontId="6" fillId="4" borderId="7" xfId="1" applyNumberFormat="1" applyFont="1" applyFill="1" applyBorder="1"/>
    <xf numFmtId="164" fontId="6" fillId="4" borderId="8" xfId="1" applyNumberFormat="1" applyFont="1" applyFill="1" applyBorder="1"/>
    <xf numFmtId="0" fontId="0" fillId="0" borderId="9" xfId="1" applyNumberFormat="1" applyFont="1" applyBorder="1"/>
    <xf numFmtId="0" fontId="0" fillId="0" borderId="10" xfId="1" applyNumberFormat="1" applyFont="1" applyBorder="1" applyAlignment="1">
      <alignment horizontal="left" indent="3"/>
    </xf>
    <xf numFmtId="0" fontId="0" fillId="0" borderId="10" xfId="1" applyNumberFormat="1" applyFont="1" applyBorder="1"/>
    <xf numFmtId="0" fontId="0" fillId="0" borderId="14" xfId="1" applyNumberFormat="1" applyFont="1" applyBorder="1" applyAlignment="1">
      <alignment horizontal="left" indent="3"/>
    </xf>
    <xf numFmtId="164" fontId="0" fillId="0" borderId="4" xfId="1" applyNumberFormat="1" applyFont="1" applyBorder="1" applyAlignment="1">
      <alignment horizontal="left" indent="3"/>
    </xf>
    <xf numFmtId="164" fontId="0" fillId="0" borderId="6" xfId="1" applyNumberFormat="1" applyFont="1" applyBorder="1" applyAlignment="1">
      <alignment horizontal="left" indent="3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C1B2-9DAB-4437-B681-6641DF87810D}">
  <dimension ref="A1:T71"/>
  <sheetViews>
    <sheetView tabSelected="1" workbookViewId="0">
      <selection activeCell="C13" sqref="C13"/>
    </sheetView>
  </sheetViews>
  <sheetFormatPr baseColWidth="10" defaultColWidth="0" defaultRowHeight="15" zeroHeight="1" outlineLevelRow="1" x14ac:dyDescent="0.25"/>
  <cols>
    <col min="1" max="1" width="47" customWidth="1"/>
    <col min="2" max="9" width="21.5703125" bestFit="1" customWidth="1"/>
    <col min="10" max="10" width="23" bestFit="1" customWidth="1"/>
    <col min="11" max="11" width="21.5703125" bestFit="1" customWidth="1"/>
    <col min="12" max="12" width="23" bestFit="1" customWidth="1"/>
    <col min="13" max="13" width="21.5703125" bestFit="1" customWidth="1"/>
    <col min="21" max="16384" width="11.42578125" hidden="1"/>
  </cols>
  <sheetData>
    <row r="1" spans="1:1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6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 spans="1:16" x14ac:dyDescent="0.25">
      <c r="A3" s="7" t="s">
        <v>1</v>
      </c>
      <c r="B3" s="7">
        <v>2016</v>
      </c>
      <c r="C3" s="8"/>
      <c r="D3" s="7">
        <v>2017</v>
      </c>
      <c r="E3" s="8"/>
      <c r="F3" s="7">
        <v>2018</v>
      </c>
      <c r="G3" s="8"/>
      <c r="H3" s="7">
        <v>2019</v>
      </c>
      <c r="I3" s="8"/>
      <c r="J3" s="7">
        <v>2020</v>
      </c>
      <c r="K3" s="8"/>
      <c r="L3" s="7">
        <v>2021</v>
      </c>
      <c r="M3" s="8"/>
    </row>
    <row r="4" spans="1:16" x14ac:dyDescent="0.25">
      <c r="A4" s="9"/>
      <c r="B4" s="10" t="s">
        <v>2</v>
      </c>
      <c r="C4" s="11" t="s">
        <v>3</v>
      </c>
      <c r="D4" s="10" t="s">
        <v>2</v>
      </c>
      <c r="E4" s="11" t="s">
        <v>3</v>
      </c>
      <c r="F4" s="10" t="s">
        <v>2</v>
      </c>
      <c r="G4" s="11" t="s">
        <v>3</v>
      </c>
      <c r="H4" s="10" t="s">
        <v>2</v>
      </c>
      <c r="I4" s="11" t="s">
        <v>3</v>
      </c>
      <c r="J4" s="10" t="s">
        <v>2</v>
      </c>
      <c r="K4" s="11" t="s">
        <v>3</v>
      </c>
      <c r="L4" s="10" t="s">
        <v>2</v>
      </c>
      <c r="M4" s="11" t="s">
        <v>3</v>
      </c>
    </row>
    <row r="5" spans="1:16" ht="18.75" x14ac:dyDescent="0.3">
      <c r="A5" s="12" t="s">
        <v>4</v>
      </c>
      <c r="B5" s="13">
        <f>B6+B48</f>
        <v>7228749863</v>
      </c>
      <c r="C5" s="14">
        <f t="shared" ref="C5:M5" si="0">+C6+C48</f>
        <v>5417020155</v>
      </c>
      <c r="D5" s="13">
        <f t="shared" si="0"/>
        <v>8628032752</v>
      </c>
      <c r="E5" s="14">
        <f t="shared" si="0"/>
        <v>7721503194</v>
      </c>
      <c r="F5" s="13">
        <f t="shared" si="0"/>
        <v>8723359524</v>
      </c>
      <c r="G5" s="14">
        <f t="shared" si="0"/>
        <v>7737848232</v>
      </c>
      <c r="H5" s="13">
        <f t="shared" si="0"/>
        <v>9029025512</v>
      </c>
      <c r="I5" s="14">
        <f t="shared" si="0"/>
        <v>7030439311</v>
      </c>
      <c r="J5" s="13">
        <f t="shared" si="0"/>
        <v>10464734444</v>
      </c>
      <c r="K5" s="14">
        <f t="shared" si="0"/>
        <v>6987423234</v>
      </c>
      <c r="L5" s="13">
        <f t="shared" si="0"/>
        <v>11943491355</v>
      </c>
      <c r="M5" s="14">
        <f t="shared" si="0"/>
        <v>8517421265</v>
      </c>
    </row>
    <row r="6" spans="1:16" ht="15.75" x14ac:dyDescent="0.25">
      <c r="A6" s="15" t="s">
        <v>5</v>
      </c>
      <c r="B6" s="16">
        <f t="shared" ref="B6:M6" si="1">+B7+B22</f>
        <v>5279187824</v>
      </c>
      <c r="C6" s="17">
        <f t="shared" si="1"/>
        <v>4186988616</v>
      </c>
      <c r="D6" s="16">
        <f t="shared" si="1"/>
        <v>6384422933</v>
      </c>
      <c r="E6" s="17">
        <f t="shared" si="1"/>
        <v>5931209986</v>
      </c>
      <c r="F6" s="16">
        <f t="shared" si="1"/>
        <v>6306688361</v>
      </c>
      <c r="G6" s="17">
        <f t="shared" si="1"/>
        <v>5988127576</v>
      </c>
      <c r="H6" s="16">
        <f t="shared" si="1"/>
        <v>6860987958</v>
      </c>
      <c r="I6" s="17">
        <f t="shared" si="1"/>
        <v>5420816296</v>
      </c>
      <c r="J6" s="16">
        <f t="shared" si="1"/>
        <v>8734378062</v>
      </c>
      <c r="K6" s="17">
        <f t="shared" si="1"/>
        <v>6443575981</v>
      </c>
      <c r="L6" s="16">
        <f t="shared" si="1"/>
        <v>9847313489</v>
      </c>
      <c r="M6" s="17">
        <f t="shared" si="1"/>
        <v>7617899392</v>
      </c>
    </row>
    <row r="7" spans="1:16" x14ac:dyDescent="0.25">
      <c r="A7" s="18" t="s">
        <v>6</v>
      </c>
      <c r="B7" s="19">
        <f t="shared" ref="B7:M7" si="2">+B8+B13+B17+B20</f>
        <v>4073451265</v>
      </c>
      <c r="C7" s="20">
        <f t="shared" si="2"/>
        <v>4033979325</v>
      </c>
      <c r="D7" s="19">
        <f t="shared" si="2"/>
        <v>4090959323</v>
      </c>
      <c r="E7" s="20">
        <f t="shared" si="2"/>
        <v>4048757052</v>
      </c>
      <c r="F7" s="19">
        <f t="shared" si="2"/>
        <v>4724070017</v>
      </c>
      <c r="G7" s="20">
        <f t="shared" si="2"/>
        <v>4579938280</v>
      </c>
      <c r="H7" s="19">
        <f t="shared" si="2"/>
        <v>4868496188</v>
      </c>
      <c r="I7" s="20">
        <f t="shared" si="2"/>
        <v>4818173294</v>
      </c>
      <c r="J7" s="19">
        <f t="shared" si="2"/>
        <v>4854747685</v>
      </c>
      <c r="K7" s="20">
        <f t="shared" si="2"/>
        <v>4735411451</v>
      </c>
      <c r="L7" s="19">
        <f t="shared" si="2"/>
        <v>5088906795</v>
      </c>
      <c r="M7" s="21">
        <f t="shared" si="2"/>
        <v>4987068080</v>
      </c>
    </row>
    <row r="8" spans="1:16" ht="15.75" customHeight="1" x14ac:dyDescent="0.25">
      <c r="A8" s="22" t="s">
        <v>7</v>
      </c>
      <c r="B8" s="23">
        <v>3367756624</v>
      </c>
      <c r="C8" s="24">
        <v>3364034699</v>
      </c>
      <c r="D8" s="23">
        <v>3338003061</v>
      </c>
      <c r="E8" s="24">
        <v>3324282266</v>
      </c>
      <c r="F8" s="23">
        <v>3641259717</v>
      </c>
      <c r="G8" s="24">
        <v>3597986921</v>
      </c>
      <c r="H8" s="23">
        <v>4004719831</v>
      </c>
      <c r="I8" s="24">
        <v>3999084377</v>
      </c>
      <c r="J8" s="23">
        <v>4060934837</v>
      </c>
      <c r="K8" s="24">
        <v>4025376699</v>
      </c>
      <c r="L8" s="23">
        <v>4230706944</v>
      </c>
      <c r="M8" s="24">
        <v>4221097250</v>
      </c>
      <c r="O8" s="25"/>
    </row>
    <row r="9" spans="1:16" ht="15.75" customHeight="1" outlineLevel="1" x14ac:dyDescent="0.25">
      <c r="A9" s="26" t="s">
        <v>8</v>
      </c>
      <c r="B9" s="27">
        <v>1462908090</v>
      </c>
      <c r="C9" s="28">
        <v>1462908090</v>
      </c>
      <c r="D9" s="27">
        <v>1456326906</v>
      </c>
      <c r="E9" s="28">
        <v>1456326906</v>
      </c>
      <c r="F9" s="27">
        <v>1572080916</v>
      </c>
      <c r="G9" s="28">
        <v>1572080916</v>
      </c>
      <c r="H9" s="27">
        <v>1766813534</v>
      </c>
      <c r="I9" s="28">
        <v>1766813534</v>
      </c>
      <c r="J9" s="27">
        <v>1790423951</v>
      </c>
      <c r="K9" s="28">
        <v>1790423951</v>
      </c>
      <c r="L9" s="27">
        <v>1839492843</v>
      </c>
      <c r="M9" s="28">
        <v>1839492843</v>
      </c>
      <c r="O9" s="25"/>
    </row>
    <row r="10" spans="1:16" ht="15.75" customHeight="1" outlineLevel="1" x14ac:dyDescent="0.25">
      <c r="A10" s="26" t="s">
        <v>9</v>
      </c>
      <c r="B10" s="27">
        <v>472347486</v>
      </c>
      <c r="C10" s="28">
        <v>472347486</v>
      </c>
      <c r="D10" s="27">
        <v>445369827</v>
      </c>
      <c r="E10" s="28">
        <v>445369827</v>
      </c>
      <c r="F10" s="27">
        <v>488736533</v>
      </c>
      <c r="G10" s="28">
        <v>488736533</v>
      </c>
      <c r="H10" s="27">
        <v>582679506</v>
      </c>
      <c r="I10" s="28">
        <v>582679506</v>
      </c>
      <c r="J10" s="27">
        <v>591448716</v>
      </c>
      <c r="K10" s="28">
        <v>591674316</v>
      </c>
      <c r="L10" s="27">
        <v>585346742</v>
      </c>
      <c r="M10" s="28">
        <v>585346742</v>
      </c>
      <c r="O10" s="25"/>
    </row>
    <row r="11" spans="1:16" ht="15.75" customHeight="1" outlineLevel="1" x14ac:dyDescent="0.25">
      <c r="A11" s="26" t="s">
        <v>10</v>
      </c>
      <c r="B11" s="27">
        <v>999144608</v>
      </c>
      <c r="C11" s="28">
        <v>995422683</v>
      </c>
      <c r="D11" s="27">
        <v>1017036616</v>
      </c>
      <c r="E11" s="28">
        <v>1003315821</v>
      </c>
      <c r="F11" s="27">
        <v>1111759861</v>
      </c>
      <c r="G11" s="28">
        <v>1068487065</v>
      </c>
      <c r="H11" s="27">
        <v>1125243995</v>
      </c>
      <c r="I11" s="28">
        <v>1119608541</v>
      </c>
      <c r="J11" s="27">
        <v>1145300682</v>
      </c>
      <c r="K11" s="28">
        <v>1109516944</v>
      </c>
      <c r="L11" s="27">
        <v>1247794851</v>
      </c>
      <c r="M11" s="28">
        <v>1238185157</v>
      </c>
      <c r="O11" s="25"/>
    </row>
    <row r="12" spans="1:16" ht="15.75" customHeight="1" outlineLevel="1" x14ac:dyDescent="0.25">
      <c r="A12" s="26" t="s">
        <v>11</v>
      </c>
      <c r="B12" s="27">
        <v>433356440</v>
      </c>
      <c r="C12" s="28">
        <v>433356440</v>
      </c>
      <c r="D12" s="27">
        <v>419269712</v>
      </c>
      <c r="E12" s="28">
        <v>419269712</v>
      </c>
      <c r="F12" s="27">
        <v>468682407</v>
      </c>
      <c r="G12" s="28">
        <v>468682407</v>
      </c>
      <c r="H12" s="27">
        <v>529982796</v>
      </c>
      <c r="I12" s="28">
        <v>529982796</v>
      </c>
      <c r="J12" s="27">
        <v>533761488</v>
      </c>
      <c r="K12" s="28">
        <v>533761488</v>
      </c>
      <c r="L12" s="27">
        <v>558072508</v>
      </c>
      <c r="M12" s="28">
        <v>558072508</v>
      </c>
      <c r="O12" s="25"/>
      <c r="P12" s="25"/>
    </row>
    <row r="13" spans="1:16" ht="15.75" customHeight="1" x14ac:dyDescent="0.25">
      <c r="A13" s="29" t="s">
        <v>12</v>
      </c>
      <c r="B13" s="30">
        <v>645664641</v>
      </c>
      <c r="C13" s="31">
        <v>615305430</v>
      </c>
      <c r="D13" s="30">
        <v>647764156</v>
      </c>
      <c r="E13" s="31">
        <v>620835166</v>
      </c>
      <c r="F13" s="30">
        <v>997310300</v>
      </c>
      <c r="G13" s="31">
        <v>900132889</v>
      </c>
      <c r="H13" s="30">
        <v>759874854</v>
      </c>
      <c r="I13" s="31">
        <v>720032590</v>
      </c>
      <c r="J13" s="30">
        <v>686212848</v>
      </c>
      <c r="K13" s="31">
        <v>637013547</v>
      </c>
      <c r="L13" s="30">
        <v>705339406</v>
      </c>
      <c r="M13" s="31">
        <v>621448128</v>
      </c>
      <c r="O13" s="25"/>
      <c r="P13" s="25"/>
    </row>
    <row r="14" spans="1:16" ht="15.75" customHeight="1" outlineLevel="1" x14ac:dyDescent="0.25">
      <c r="A14" s="26" t="s">
        <v>13</v>
      </c>
      <c r="B14" s="27">
        <v>98767359</v>
      </c>
      <c r="C14" s="28">
        <v>93596049</v>
      </c>
      <c r="D14" s="27">
        <v>92048964</v>
      </c>
      <c r="E14" s="28">
        <v>89558604</v>
      </c>
      <c r="F14" s="27">
        <v>230028757</v>
      </c>
      <c r="G14" s="28">
        <v>197498001</v>
      </c>
      <c r="H14" s="27">
        <v>79326318</v>
      </c>
      <c r="I14" s="28">
        <v>67675355</v>
      </c>
      <c r="J14" s="27">
        <v>209609392</v>
      </c>
      <c r="K14" s="28">
        <v>202820085</v>
      </c>
      <c r="L14" s="27">
        <v>166786550</v>
      </c>
      <c r="M14" s="28">
        <v>112021113</v>
      </c>
      <c r="O14" s="25"/>
    </row>
    <row r="15" spans="1:16" ht="15.75" customHeight="1" outlineLevel="1" x14ac:dyDescent="0.25">
      <c r="A15" s="26" t="s">
        <v>14</v>
      </c>
      <c r="B15" s="27">
        <v>517897282</v>
      </c>
      <c r="C15" s="28">
        <v>495952183</v>
      </c>
      <c r="D15" s="27">
        <v>526015192</v>
      </c>
      <c r="E15" s="28">
        <v>501799363</v>
      </c>
      <c r="F15" s="27">
        <v>735781543</v>
      </c>
      <c r="G15" s="28">
        <v>678575953</v>
      </c>
      <c r="H15" s="27">
        <v>648366342</v>
      </c>
      <c r="I15" s="28">
        <v>620185953</v>
      </c>
      <c r="J15" s="27">
        <v>442603456</v>
      </c>
      <c r="K15" s="28">
        <v>401693538</v>
      </c>
      <c r="L15" s="27">
        <v>502352856</v>
      </c>
      <c r="M15" s="28">
        <v>473281055</v>
      </c>
      <c r="O15" s="25"/>
    </row>
    <row r="16" spans="1:16" ht="15.75" customHeight="1" outlineLevel="1" x14ac:dyDescent="0.25">
      <c r="A16" s="26" t="s">
        <v>15</v>
      </c>
      <c r="B16" s="27">
        <v>29000000</v>
      </c>
      <c r="C16" s="28">
        <v>25757198</v>
      </c>
      <c r="D16" s="27">
        <v>29700000</v>
      </c>
      <c r="E16" s="28">
        <v>29477199</v>
      </c>
      <c r="F16" s="27">
        <v>31500000</v>
      </c>
      <c r="G16" s="28">
        <v>24058935</v>
      </c>
      <c r="H16" s="27">
        <v>32182194</v>
      </c>
      <c r="I16" s="28">
        <v>32171282</v>
      </c>
      <c r="J16" s="27">
        <v>34000000</v>
      </c>
      <c r="K16" s="28">
        <v>32499924</v>
      </c>
      <c r="L16" s="27">
        <v>36200000</v>
      </c>
      <c r="M16" s="28">
        <v>36145960</v>
      </c>
      <c r="O16" s="25"/>
    </row>
    <row r="17" spans="1:16" ht="15.75" customHeight="1" x14ac:dyDescent="0.25">
      <c r="A17" s="29" t="s">
        <v>16</v>
      </c>
      <c r="B17" s="30">
        <v>60030000</v>
      </c>
      <c r="C17" s="31">
        <v>54639196</v>
      </c>
      <c r="D17" s="30">
        <v>105192106</v>
      </c>
      <c r="E17" s="31">
        <v>103639620</v>
      </c>
      <c r="F17" s="30">
        <v>85500000</v>
      </c>
      <c r="G17" s="31">
        <v>81818470</v>
      </c>
      <c r="H17" s="30">
        <v>103901503</v>
      </c>
      <c r="I17" s="31">
        <v>99056327</v>
      </c>
      <c r="J17" s="30">
        <v>107600000</v>
      </c>
      <c r="K17" s="31">
        <v>73021205</v>
      </c>
      <c r="L17" s="30">
        <v>146836445</v>
      </c>
      <c r="M17" s="31">
        <v>138498702</v>
      </c>
      <c r="O17" s="25"/>
      <c r="P17" s="25"/>
    </row>
    <row r="18" spans="1:16" ht="15.75" customHeight="1" outlineLevel="1" x14ac:dyDescent="0.25">
      <c r="A18" s="26" t="s">
        <v>17</v>
      </c>
      <c r="B18" s="27">
        <v>60030000</v>
      </c>
      <c r="C18" s="28">
        <v>54639196</v>
      </c>
      <c r="D18" s="27">
        <v>78392000</v>
      </c>
      <c r="E18" s="28">
        <v>76839514</v>
      </c>
      <c r="F18" s="27">
        <v>85500000</v>
      </c>
      <c r="G18" s="28">
        <v>81818470</v>
      </c>
      <c r="H18" s="27">
        <v>103901503</v>
      </c>
      <c r="I18" s="28">
        <v>99056327</v>
      </c>
      <c r="J18" s="27">
        <v>107600000</v>
      </c>
      <c r="K18" s="28">
        <v>73021205</v>
      </c>
      <c r="L18" s="27">
        <v>121136445</v>
      </c>
      <c r="M18" s="28">
        <v>112822096</v>
      </c>
      <c r="O18" s="25"/>
      <c r="P18" s="25"/>
    </row>
    <row r="19" spans="1:16" ht="15.75" customHeight="1" outlineLevel="1" x14ac:dyDescent="0.25">
      <c r="A19" s="26" t="s">
        <v>18</v>
      </c>
      <c r="B19" s="32"/>
      <c r="C19" s="33"/>
      <c r="D19" s="32">
        <v>26800106</v>
      </c>
      <c r="E19" s="33">
        <v>26800106</v>
      </c>
      <c r="F19" s="32"/>
      <c r="G19" s="33"/>
      <c r="H19" s="32"/>
      <c r="I19" s="33"/>
      <c r="J19" s="32"/>
      <c r="K19" s="33"/>
      <c r="L19" s="32">
        <v>25700000</v>
      </c>
      <c r="M19" s="33">
        <v>25676606</v>
      </c>
      <c r="O19" s="25"/>
      <c r="P19" s="25"/>
    </row>
    <row r="20" spans="1:16" ht="15.75" customHeight="1" x14ac:dyDescent="0.25">
      <c r="A20" s="29" t="s">
        <v>19</v>
      </c>
      <c r="B20" s="30"/>
      <c r="C20" s="31"/>
      <c r="D20" s="30"/>
      <c r="E20" s="31"/>
      <c r="F20" s="30"/>
      <c r="G20" s="31"/>
      <c r="H20" s="30"/>
      <c r="I20" s="31"/>
      <c r="J20" s="30"/>
      <c r="K20" s="31"/>
      <c r="L20" s="30">
        <v>6024000</v>
      </c>
      <c r="M20" s="31">
        <v>6024000</v>
      </c>
    </row>
    <row r="21" spans="1:16" ht="15.75" customHeight="1" outlineLevel="1" x14ac:dyDescent="0.25">
      <c r="A21" s="26" t="s">
        <v>19</v>
      </c>
      <c r="B21" s="30"/>
      <c r="C21" s="31"/>
      <c r="D21" s="30"/>
      <c r="E21" s="31"/>
      <c r="F21" s="30"/>
      <c r="G21" s="31"/>
      <c r="H21" s="30"/>
      <c r="I21" s="31"/>
      <c r="J21" s="30"/>
      <c r="K21" s="31"/>
      <c r="L21" s="30"/>
      <c r="M21" s="31">
        <v>6024000</v>
      </c>
    </row>
    <row r="22" spans="1:16" ht="15.75" customHeight="1" x14ac:dyDescent="0.25">
      <c r="A22" s="34" t="s">
        <v>20</v>
      </c>
      <c r="B22" s="35">
        <f t="shared" ref="B22:M22" si="3">+B23+B26+B29+B32+B36+B40+B45</f>
        <v>1205736559</v>
      </c>
      <c r="C22" s="36">
        <f t="shared" si="3"/>
        <v>153009291</v>
      </c>
      <c r="D22" s="35">
        <f t="shared" si="3"/>
        <v>2293463610</v>
      </c>
      <c r="E22" s="36">
        <f t="shared" si="3"/>
        <v>1882452934</v>
      </c>
      <c r="F22" s="35">
        <f t="shared" si="3"/>
        <v>1582618344</v>
      </c>
      <c r="G22" s="36">
        <f t="shared" si="3"/>
        <v>1408189296</v>
      </c>
      <c r="H22" s="35">
        <f t="shared" si="3"/>
        <v>1992491770</v>
      </c>
      <c r="I22" s="36">
        <f t="shared" si="3"/>
        <v>602643002</v>
      </c>
      <c r="J22" s="35">
        <f t="shared" si="3"/>
        <v>3879630377</v>
      </c>
      <c r="K22" s="36">
        <f t="shared" si="3"/>
        <v>1708164530</v>
      </c>
      <c r="L22" s="35">
        <f t="shared" si="3"/>
        <v>4758406694</v>
      </c>
      <c r="M22" s="36">
        <f t="shared" si="3"/>
        <v>2630831312</v>
      </c>
    </row>
    <row r="23" spans="1:16" ht="15.75" customHeight="1" x14ac:dyDescent="0.25">
      <c r="A23" s="29" t="s">
        <v>21</v>
      </c>
      <c r="B23" s="30">
        <v>16258811</v>
      </c>
      <c r="C23" s="31">
        <v>15754200</v>
      </c>
      <c r="D23" s="30">
        <v>512033188</v>
      </c>
      <c r="E23" s="31">
        <v>453217874</v>
      </c>
      <c r="F23" s="30">
        <v>58815314</v>
      </c>
      <c r="G23" s="31">
        <v>58809636</v>
      </c>
      <c r="H23" s="30"/>
      <c r="I23" s="31"/>
      <c r="J23" s="30">
        <v>593600266</v>
      </c>
      <c r="K23" s="31">
        <v>124100000</v>
      </c>
      <c r="L23" s="30">
        <v>1316729431</v>
      </c>
      <c r="M23" s="31">
        <v>5257113</v>
      </c>
    </row>
    <row r="24" spans="1:16" ht="15.75" customHeight="1" outlineLevel="1" x14ac:dyDescent="0.25">
      <c r="A24" s="26" t="s">
        <v>7</v>
      </c>
      <c r="B24" s="27">
        <v>15754200</v>
      </c>
      <c r="C24" s="28">
        <v>15754200</v>
      </c>
      <c r="D24" s="27">
        <v>211387842</v>
      </c>
      <c r="E24" s="28">
        <v>186612594</v>
      </c>
      <c r="F24" s="27">
        <v>32225653</v>
      </c>
      <c r="G24" s="28">
        <v>32225653</v>
      </c>
      <c r="H24" s="27"/>
      <c r="I24" s="28"/>
      <c r="J24" s="27">
        <v>8100000</v>
      </c>
      <c r="K24" s="28">
        <v>8100000</v>
      </c>
      <c r="L24" s="27">
        <v>1236729431</v>
      </c>
      <c r="M24" s="28">
        <v>5257113</v>
      </c>
      <c r="O24" s="25"/>
    </row>
    <row r="25" spans="1:16" ht="15.75" customHeight="1" outlineLevel="1" x14ac:dyDescent="0.25">
      <c r="A25" s="26" t="s">
        <v>12</v>
      </c>
      <c r="B25" s="27">
        <v>504611</v>
      </c>
      <c r="C25" s="28">
        <v>0</v>
      </c>
      <c r="D25" s="27">
        <v>300645346</v>
      </c>
      <c r="E25" s="28">
        <v>266605280</v>
      </c>
      <c r="F25" s="27">
        <v>26589661</v>
      </c>
      <c r="G25" s="28">
        <v>26583983</v>
      </c>
      <c r="H25" s="27"/>
      <c r="I25" s="28"/>
      <c r="J25" s="27">
        <v>585500266</v>
      </c>
      <c r="K25" s="28">
        <v>116000000</v>
      </c>
      <c r="L25" s="27">
        <v>80000000</v>
      </c>
      <c r="M25" s="28">
        <v>0</v>
      </c>
      <c r="O25" s="25"/>
    </row>
    <row r="26" spans="1:16" ht="15.75" customHeight="1" x14ac:dyDescent="0.25">
      <c r="A26" s="29" t="s">
        <v>22</v>
      </c>
      <c r="B26" s="30">
        <v>134188867</v>
      </c>
      <c r="C26" s="31">
        <v>54211471</v>
      </c>
      <c r="D26" s="30">
        <v>295044113</v>
      </c>
      <c r="E26" s="31">
        <v>290117259</v>
      </c>
      <c r="F26" s="30">
        <v>89243309</v>
      </c>
      <c r="G26" s="31">
        <v>89197573</v>
      </c>
      <c r="H26" s="30">
        <v>388136252</v>
      </c>
      <c r="I26" s="31">
        <v>298444690</v>
      </c>
      <c r="J26" s="30">
        <v>452520331</v>
      </c>
      <c r="K26" s="31">
        <v>322026861</v>
      </c>
      <c r="L26" s="30">
        <v>329579532</v>
      </c>
      <c r="M26" s="31">
        <v>309843831</v>
      </c>
    </row>
    <row r="27" spans="1:16" ht="15.75" customHeight="1" outlineLevel="1" x14ac:dyDescent="0.25">
      <c r="A27" s="26" t="s">
        <v>7</v>
      </c>
      <c r="B27" s="27">
        <v>24570320</v>
      </c>
      <c r="C27" s="28">
        <v>9875000</v>
      </c>
      <c r="D27" s="27">
        <v>43295600</v>
      </c>
      <c r="E27" s="28">
        <v>43230303</v>
      </c>
      <c r="F27" s="27">
        <v>60404740</v>
      </c>
      <c r="G27" s="28">
        <v>60404740</v>
      </c>
      <c r="H27" s="27">
        <v>118400000</v>
      </c>
      <c r="I27" s="28">
        <v>86311406</v>
      </c>
      <c r="J27" s="27">
        <v>156900000</v>
      </c>
      <c r="K27" s="28">
        <v>124991200</v>
      </c>
      <c r="L27" s="27">
        <v>110947127</v>
      </c>
      <c r="M27" s="28">
        <v>95627127</v>
      </c>
      <c r="O27" s="25"/>
    </row>
    <row r="28" spans="1:16" ht="15.75" customHeight="1" outlineLevel="1" x14ac:dyDescent="0.25">
      <c r="A28" s="26" t="s">
        <v>12</v>
      </c>
      <c r="B28" s="27">
        <v>109618547</v>
      </c>
      <c r="C28" s="28">
        <v>44336471</v>
      </c>
      <c r="D28" s="27">
        <v>251748513</v>
      </c>
      <c r="E28" s="28">
        <v>246886956</v>
      </c>
      <c r="F28" s="27">
        <v>28838569</v>
      </c>
      <c r="G28" s="28">
        <v>28792833</v>
      </c>
      <c r="H28" s="27">
        <v>269736252</v>
      </c>
      <c r="I28" s="28">
        <v>212133284</v>
      </c>
      <c r="J28" s="27">
        <v>295620331</v>
      </c>
      <c r="K28" s="28">
        <v>197035661</v>
      </c>
      <c r="L28" s="27">
        <v>218632405</v>
      </c>
      <c r="M28" s="28">
        <v>214216704</v>
      </c>
      <c r="O28" s="25"/>
    </row>
    <row r="29" spans="1:16" ht="15.75" customHeight="1" x14ac:dyDescent="0.25">
      <c r="A29" s="29" t="s">
        <v>23</v>
      </c>
      <c r="B29" s="30">
        <v>20300000</v>
      </c>
      <c r="C29" s="31">
        <v>5800000</v>
      </c>
      <c r="D29" s="30">
        <v>356233336</v>
      </c>
      <c r="E29" s="31">
        <v>331803358</v>
      </c>
      <c r="F29" s="30">
        <v>257745899</v>
      </c>
      <c r="G29" s="31">
        <v>255285348</v>
      </c>
      <c r="H29" s="30"/>
      <c r="I29" s="31"/>
      <c r="J29" s="30"/>
      <c r="K29" s="31"/>
      <c r="L29" s="30"/>
      <c r="M29" s="31"/>
      <c r="O29" s="25"/>
    </row>
    <row r="30" spans="1:16" ht="15.75" customHeight="1" outlineLevel="1" x14ac:dyDescent="0.25">
      <c r="A30" s="26" t="s">
        <v>7</v>
      </c>
      <c r="B30" s="27">
        <v>5800000</v>
      </c>
      <c r="C30" s="28">
        <v>5800000</v>
      </c>
      <c r="D30" s="27">
        <v>35547800</v>
      </c>
      <c r="E30" s="28">
        <v>26547800</v>
      </c>
      <c r="F30" s="27">
        <v>39399856</v>
      </c>
      <c r="G30" s="28">
        <v>39399856</v>
      </c>
      <c r="H30" s="27"/>
      <c r="I30" s="28"/>
      <c r="J30" s="27"/>
      <c r="K30" s="28"/>
      <c r="L30" s="27"/>
      <c r="M30" s="28"/>
      <c r="O30" s="25"/>
    </row>
    <row r="31" spans="1:16" ht="15.75" customHeight="1" outlineLevel="1" x14ac:dyDescent="0.25">
      <c r="A31" s="26" t="s">
        <v>12</v>
      </c>
      <c r="B31" s="27">
        <v>14500000</v>
      </c>
      <c r="C31" s="28">
        <v>0</v>
      </c>
      <c r="D31" s="27">
        <v>320685536</v>
      </c>
      <c r="E31" s="28">
        <v>305255558</v>
      </c>
      <c r="F31" s="27">
        <v>218346043</v>
      </c>
      <c r="G31" s="28">
        <v>215885492</v>
      </c>
      <c r="H31" s="27"/>
      <c r="I31" s="28"/>
      <c r="J31" s="27"/>
      <c r="K31" s="28"/>
      <c r="L31" s="27"/>
      <c r="M31" s="28"/>
      <c r="O31" s="25"/>
      <c r="P31" s="25"/>
    </row>
    <row r="32" spans="1:16" ht="15.75" customHeight="1" x14ac:dyDescent="0.25">
      <c r="A32" s="29" t="s">
        <v>24</v>
      </c>
      <c r="B32" s="30">
        <v>539978393</v>
      </c>
      <c r="C32" s="31">
        <v>0</v>
      </c>
      <c r="D32" s="30">
        <v>161916585</v>
      </c>
      <c r="E32" s="31">
        <v>138612523</v>
      </c>
      <c r="F32" s="30">
        <v>202712477</v>
      </c>
      <c r="G32" s="31">
        <v>190193759</v>
      </c>
      <c r="H32" s="30">
        <v>169579645</v>
      </c>
      <c r="I32" s="31">
        <v>158010501</v>
      </c>
      <c r="J32" s="30">
        <v>579498384</v>
      </c>
      <c r="K32" s="31">
        <v>470307943</v>
      </c>
      <c r="L32" s="30">
        <v>938191726</v>
      </c>
      <c r="M32" s="31">
        <v>871838384</v>
      </c>
    </row>
    <row r="33" spans="1:16" ht="15.75" customHeight="1" outlineLevel="1" x14ac:dyDescent="0.25">
      <c r="A33" s="37" t="s">
        <v>7</v>
      </c>
      <c r="B33" s="32"/>
      <c r="C33" s="33"/>
      <c r="D33" s="32">
        <v>60070000</v>
      </c>
      <c r="E33" s="33">
        <v>57618000</v>
      </c>
      <c r="F33" s="32">
        <v>114161157</v>
      </c>
      <c r="G33" s="33">
        <v>113803904</v>
      </c>
      <c r="H33" s="32">
        <v>141563970</v>
      </c>
      <c r="I33" s="33">
        <v>136800000</v>
      </c>
      <c r="J33" s="32">
        <v>564382383</v>
      </c>
      <c r="K33" s="33">
        <v>469157843</v>
      </c>
      <c r="L33" s="32">
        <v>836330536</v>
      </c>
      <c r="M33" s="33">
        <v>805830925</v>
      </c>
      <c r="O33" s="38"/>
    </row>
    <row r="34" spans="1:16" ht="15.75" customHeight="1" outlineLevel="1" x14ac:dyDescent="0.25">
      <c r="A34" s="37" t="s">
        <v>12</v>
      </c>
      <c r="B34" s="39">
        <v>7300000</v>
      </c>
      <c r="C34" s="40">
        <v>0</v>
      </c>
      <c r="D34" s="39">
        <v>101846585</v>
      </c>
      <c r="E34" s="40">
        <v>80994523</v>
      </c>
      <c r="F34" s="39">
        <v>88551320</v>
      </c>
      <c r="G34" s="40">
        <v>76389855</v>
      </c>
      <c r="H34" s="39">
        <v>28015675</v>
      </c>
      <c r="I34" s="40">
        <v>21210501</v>
      </c>
      <c r="J34" s="39">
        <v>15116001</v>
      </c>
      <c r="K34" s="40">
        <v>1150100</v>
      </c>
      <c r="L34" s="39">
        <v>101861190</v>
      </c>
      <c r="M34" s="40">
        <v>66007459</v>
      </c>
    </row>
    <row r="35" spans="1:16" ht="15.75" customHeight="1" outlineLevel="1" x14ac:dyDescent="0.25">
      <c r="A35" s="37" t="s">
        <v>25</v>
      </c>
      <c r="B35" s="39">
        <v>532678393</v>
      </c>
      <c r="C35" s="40">
        <v>0</v>
      </c>
      <c r="D35" s="39"/>
      <c r="E35" s="40"/>
      <c r="F35" s="39"/>
      <c r="G35" s="40"/>
      <c r="H35" s="39"/>
      <c r="I35" s="40"/>
      <c r="J35" s="39"/>
      <c r="K35" s="40"/>
      <c r="L35" s="39"/>
      <c r="M35" s="40"/>
      <c r="O35" s="38"/>
      <c r="P35" s="38"/>
    </row>
    <row r="36" spans="1:16" ht="15.75" customHeight="1" x14ac:dyDescent="0.25">
      <c r="A36" s="29" t="s">
        <v>26</v>
      </c>
      <c r="B36" s="30">
        <v>113526221</v>
      </c>
      <c r="C36" s="31">
        <v>45700835</v>
      </c>
      <c r="D36" s="30">
        <v>189303784</v>
      </c>
      <c r="E36" s="31">
        <v>112228502</v>
      </c>
      <c r="F36" s="30">
        <v>202867547</v>
      </c>
      <c r="G36" s="31">
        <v>146217538</v>
      </c>
      <c r="H36" s="30">
        <v>101594962</v>
      </c>
      <c r="I36" s="31">
        <v>46280684</v>
      </c>
      <c r="J36" s="30">
        <v>478393332</v>
      </c>
      <c r="K36" s="31">
        <v>311257848</v>
      </c>
      <c r="L36" s="30">
        <v>648145256</v>
      </c>
      <c r="M36" s="31">
        <v>488996797</v>
      </c>
      <c r="O36" s="25"/>
    </row>
    <row r="37" spans="1:16" ht="15.75" customHeight="1" outlineLevel="1" x14ac:dyDescent="0.25">
      <c r="A37" s="26" t="s">
        <v>7</v>
      </c>
      <c r="B37" s="27">
        <v>25700113</v>
      </c>
      <c r="C37" s="28">
        <v>6572897</v>
      </c>
      <c r="D37" s="27">
        <v>61937743</v>
      </c>
      <c r="E37" s="28">
        <v>40961308</v>
      </c>
      <c r="F37" s="27">
        <v>83274499</v>
      </c>
      <c r="G37" s="28">
        <v>44181132</v>
      </c>
      <c r="H37" s="27">
        <v>48400000</v>
      </c>
      <c r="I37" s="28">
        <v>11400000</v>
      </c>
      <c r="J37" s="27">
        <v>333915516</v>
      </c>
      <c r="K37" s="28">
        <v>242998348</v>
      </c>
      <c r="L37" s="27">
        <v>479014589</v>
      </c>
      <c r="M37" s="28">
        <v>398867450</v>
      </c>
      <c r="O37" s="25"/>
    </row>
    <row r="38" spans="1:16" ht="15.75" customHeight="1" outlineLevel="1" x14ac:dyDescent="0.25">
      <c r="A38" s="26" t="s">
        <v>12</v>
      </c>
      <c r="B38" s="27">
        <v>87826108</v>
      </c>
      <c r="C38" s="28">
        <v>39127938</v>
      </c>
      <c r="D38" s="27">
        <v>121353678</v>
      </c>
      <c r="E38" s="28">
        <v>71267194</v>
      </c>
      <c r="F38" s="27">
        <v>119593048</v>
      </c>
      <c r="G38" s="28">
        <v>102036406</v>
      </c>
      <c r="H38" s="27">
        <v>53194962</v>
      </c>
      <c r="I38" s="28">
        <v>34880684</v>
      </c>
      <c r="J38" s="27">
        <v>144467696</v>
      </c>
      <c r="K38" s="28">
        <v>68259500</v>
      </c>
      <c r="L38" s="27">
        <v>169130667</v>
      </c>
      <c r="M38" s="28">
        <v>90129347</v>
      </c>
      <c r="O38" s="25"/>
    </row>
    <row r="39" spans="1:16" ht="15.75" customHeight="1" outlineLevel="1" x14ac:dyDescent="0.25">
      <c r="A39" s="37" t="s">
        <v>27</v>
      </c>
      <c r="B39" s="32"/>
      <c r="C39" s="33"/>
      <c r="D39" s="32">
        <v>6012363</v>
      </c>
      <c r="E39" s="33">
        <v>0</v>
      </c>
      <c r="F39" s="32"/>
      <c r="G39" s="33"/>
      <c r="H39" s="32"/>
      <c r="I39" s="33"/>
      <c r="J39" s="32">
        <v>10120</v>
      </c>
      <c r="K39" s="33">
        <v>0</v>
      </c>
      <c r="L39" s="32"/>
      <c r="M39" s="33"/>
      <c r="O39" s="25"/>
      <c r="P39" s="25"/>
    </row>
    <row r="40" spans="1:16" ht="15.75" customHeight="1" x14ac:dyDescent="0.25">
      <c r="A40" s="29" t="s">
        <v>28</v>
      </c>
      <c r="B40" s="30">
        <v>378692000</v>
      </c>
      <c r="C40" s="31">
        <v>31542785</v>
      </c>
      <c r="D40" s="30">
        <v>776140337</v>
      </c>
      <c r="E40" s="31">
        <v>556473418</v>
      </c>
      <c r="F40" s="30">
        <v>771233798</v>
      </c>
      <c r="G40" s="31">
        <v>668485442</v>
      </c>
      <c r="H40" s="30">
        <v>1333180911</v>
      </c>
      <c r="I40" s="31">
        <v>99907127</v>
      </c>
      <c r="J40" s="30">
        <v>1775618064</v>
      </c>
      <c r="K40" s="31">
        <v>480471878</v>
      </c>
      <c r="L40" s="30">
        <v>1525760749</v>
      </c>
      <c r="M40" s="31">
        <v>954895187</v>
      </c>
      <c r="O40" s="25"/>
      <c r="P40" s="25"/>
    </row>
    <row r="41" spans="1:16" ht="15.75" customHeight="1" outlineLevel="1" x14ac:dyDescent="0.25">
      <c r="A41" s="41" t="s">
        <v>7</v>
      </c>
      <c r="B41" s="32">
        <v>34700000</v>
      </c>
      <c r="C41" s="33">
        <v>21916000</v>
      </c>
      <c r="D41" s="32">
        <v>202192151</v>
      </c>
      <c r="E41" s="33">
        <v>145640655</v>
      </c>
      <c r="F41" s="32">
        <v>320857813</v>
      </c>
      <c r="G41" s="33">
        <v>290888364</v>
      </c>
      <c r="H41" s="32">
        <v>59122200</v>
      </c>
      <c r="I41" s="33">
        <v>42622200</v>
      </c>
      <c r="J41" s="32">
        <v>354367867</v>
      </c>
      <c r="K41" s="33">
        <v>331313765</v>
      </c>
      <c r="L41" s="32">
        <v>384878839</v>
      </c>
      <c r="M41" s="33">
        <v>355199314</v>
      </c>
      <c r="O41" s="25"/>
      <c r="P41" s="25"/>
    </row>
    <row r="42" spans="1:16" ht="15.75" customHeight="1" outlineLevel="1" x14ac:dyDescent="0.25">
      <c r="A42" s="41" t="s">
        <v>12</v>
      </c>
      <c r="B42" s="32">
        <v>343992000</v>
      </c>
      <c r="C42" s="33">
        <v>9626785</v>
      </c>
      <c r="D42" s="32">
        <v>536898186</v>
      </c>
      <c r="E42" s="33">
        <v>410832763</v>
      </c>
      <c r="F42" s="32">
        <v>450077797</v>
      </c>
      <c r="G42" s="33">
        <v>377298890</v>
      </c>
      <c r="H42" s="32">
        <v>115111130</v>
      </c>
      <c r="I42" s="33">
        <v>57284927</v>
      </c>
      <c r="J42" s="32">
        <v>721702616</v>
      </c>
      <c r="K42" s="33">
        <v>149158113</v>
      </c>
      <c r="L42" s="32">
        <v>1135281910</v>
      </c>
      <c r="M42" s="33">
        <v>597920701</v>
      </c>
    </row>
    <row r="43" spans="1:16" ht="15.75" customHeight="1" outlineLevel="1" x14ac:dyDescent="0.25">
      <c r="A43" s="41" t="s">
        <v>29</v>
      </c>
      <c r="B43" s="32"/>
      <c r="C43" s="33"/>
      <c r="D43" s="32">
        <v>37050000</v>
      </c>
      <c r="E43" s="33">
        <v>0</v>
      </c>
      <c r="F43" s="32"/>
      <c r="G43" s="33"/>
      <c r="H43" s="32">
        <v>1158947581</v>
      </c>
      <c r="I43" s="33">
        <v>0</v>
      </c>
      <c r="J43" s="32">
        <v>693947581</v>
      </c>
      <c r="K43" s="33">
        <v>0</v>
      </c>
      <c r="L43" s="32"/>
      <c r="M43" s="33"/>
    </row>
    <row r="44" spans="1:16" ht="15.75" customHeight="1" outlineLevel="1" x14ac:dyDescent="0.25">
      <c r="A44" s="41" t="s">
        <v>30</v>
      </c>
      <c r="B44" s="32"/>
      <c r="C44" s="33"/>
      <c r="D44" s="32"/>
      <c r="E44" s="33"/>
      <c r="F44" s="32">
        <v>298188</v>
      </c>
      <c r="G44" s="33">
        <v>298188</v>
      </c>
      <c r="H44" s="32"/>
      <c r="I44" s="33"/>
      <c r="J44" s="32">
        <v>5600000</v>
      </c>
      <c r="K44" s="33">
        <v>0</v>
      </c>
      <c r="L44" s="32">
        <v>5600000</v>
      </c>
      <c r="M44" s="33">
        <v>1775172</v>
      </c>
    </row>
    <row r="45" spans="1:16" ht="15.75" customHeight="1" x14ac:dyDescent="0.25">
      <c r="A45" s="29" t="s">
        <v>31</v>
      </c>
      <c r="B45" s="30">
        <v>2792267</v>
      </c>
      <c r="C45" s="31">
        <v>0</v>
      </c>
      <c r="D45" s="30">
        <v>2792267</v>
      </c>
      <c r="E45" s="31">
        <v>0</v>
      </c>
      <c r="F45" s="30"/>
      <c r="G45" s="31"/>
      <c r="H45" s="30"/>
      <c r="I45" s="31"/>
      <c r="J45" s="30"/>
      <c r="K45" s="31"/>
      <c r="L45" s="30"/>
      <c r="M45" s="31"/>
    </row>
    <row r="46" spans="1:16" ht="15.75" customHeight="1" outlineLevel="1" x14ac:dyDescent="0.25">
      <c r="A46" s="26" t="s">
        <v>12</v>
      </c>
      <c r="B46" s="27">
        <v>792267</v>
      </c>
      <c r="C46" s="28">
        <v>0</v>
      </c>
      <c r="D46" s="27">
        <v>792267</v>
      </c>
      <c r="E46" s="28">
        <v>0</v>
      </c>
      <c r="F46" s="27"/>
      <c r="G46" s="28"/>
      <c r="H46" s="27"/>
      <c r="I46" s="28"/>
      <c r="J46" s="27"/>
      <c r="K46" s="28"/>
      <c r="L46" s="27"/>
      <c r="M46" s="28"/>
    </row>
    <row r="47" spans="1:16" ht="15.75" customHeight="1" outlineLevel="1" x14ac:dyDescent="0.25">
      <c r="A47" s="26" t="s">
        <v>16</v>
      </c>
      <c r="B47" s="27">
        <v>2000000</v>
      </c>
      <c r="C47" s="28">
        <v>0</v>
      </c>
      <c r="D47" s="27">
        <v>2000000</v>
      </c>
      <c r="E47" s="28">
        <v>0</v>
      </c>
      <c r="F47" s="27"/>
      <c r="G47" s="28"/>
      <c r="H47" s="27"/>
      <c r="I47" s="28"/>
      <c r="J47" s="27"/>
      <c r="K47" s="28"/>
      <c r="L47" s="27"/>
      <c r="M47" s="28"/>
      <c r="O47" s="25"/>
    </row>
    <row r="48" spans="1:16" ht="15.75" customHeight="1" x14ac:dyDescent="0.25">
      <c r="A48" s="42" t="s">
        <v>32</v>
      </c>
      <c r="B48" s="43">
        <f t="shared" ref="B48:M48" si="4">+B49+B57+B65</f>
        <v>1949562039</v>
      </c>
      <c r="C48" s="44">
        <f t="shared" si="4"/>
        <v>1230031539</v>
      </c>
      <c r="D48" s="43">
        <f t="shared" si="4"/>
        <v>2243609819</v>
      </c>
      <c r="E48" s="44">
        <f t="shared" si="4"/>
        <v>1790293208</v>
      </c>
      <c r="F48" s="43">
        <f t="shared" si="4"/>
        <v>2416671163</v>
      </c>
      <c r="G48" s="44">
        <f t="shared" si="4"/>
        <v>1749720656</v>
      </c>
      <c r="H48" s="43">
        <f t="shared" si="4"/>
        <v>2168037554</v>
      </c>
      <c r="I48" s="44">
        <f t="shared" si="4"/>
        <v>1609623015</v>
      </c>
      <c r="J48" s="43">
        <f t="shared" si="4"/>
        <v>1730356382</v>
      </c>
      <c r="K48" s="44">
        <f t="shared" si="4"/>
        <v>543847253</v>
      </c>
      <c r="L48" s="43">
        <f t="shared" si="4"/>
        <v>2096177866</v>
      </c>
      <c r="M48" s="44">
        <f t="shared" si="4"/>
        <v>899521873</v>
      </c>
    </row>
    <row r="49" spans="1:13" ht="15.75" customHeight="1" x14ac:dyDescent="0.25">
      <c r="A49" s="45" t="s">
        <v>33</v>
      </c>
      <c r="B49" s="23">
        <v>422569239</v>
      </c>
      <c r="C49" s="24">
        <v>290817617</v>
      </c>
      <c r="D49" s="23">
        <v>261051404</v>
      </c>
      <c r="E49" s="24">
        <v>179399216</v>
      </c>
      <c r="F49" s="23">
        <v>323101962</v>
      </c>
      <c r="G49" s="24">
        <v>249064123</v>
      </c>
      <c r="H49" s="23">
        <v>234962701</v>
      </c>
      <c r="I49" s="24">
        <v>196792102</v>
      </c>
      <c r="J49" s="23">
        <v>213886534</v>
      </c>
      <c r="K49" s="24">
        <v>106821530</v>
      </c>
      <c r="L49" s="23">
        <v>232862858</v>
      </c>
      <c r="M49" s="24">
        <v>149002045</v>
      </c>
    </row>
    <row r="50" spans="1:13" ht="15.75" customHeight="1" outlineLevel="1" x14ac:dyDescent="0.25">
      <c r="A50" s="46" t="s">
        <v>34</v>
      </c>
      <c r="B50" s="32">
        <v>103205935</v>
      </c>
      <c r="C50" s="33">
        <v>96850522</v>
      </c>
      <c r="D50" s="32">
        <v>81719450</v>
      </c>
      <c r="E50" s="33">
        <v>41164553</v>
      </c>
      <c r="F50" s="32">
        <v>120130737</v>
      </c>
      <c r="G50" s="33">
        <v>78701461</v>
      </c>
      <c r="H50" s="32">
        <v>70620656</v>
      </c>
      <c r="I50" s="33">
        <v>70018256</v>
      </c>
      <c r="J50" s="32">
        <v>26280000</v>
      </c>
      <c r="K50" s="33">
        <v>18975600</v>
      </c>
      <c r="L50" s="32">
        <v>68743202</v>
      </c>
      <c r="M50" s="33">
        <v>59047928</v>
      </c>
    </row>
    <row r="51" spans="1:13" ht="15.75" customHeight="1" outlineLevel="1" x14ac:dyDescent="0.25">
      <c r="A51" s="46" t="s">
        <v>35</v>
      </c>
      <c r="B51" s="32">
        <v>89713965</v>
      </c>
      <c r="C51" s="33">
        <v>73252844</v>
      </c>
      <c r="D51" s="32">
        <v>26637339</v>
      </c>
      <c r="E51" s="33">
        <v>19503654</v>
      </c>
      <c r="F51" s="32">
        <v>25354474</v>
      </c>
      <c r="G51" s="33">
        <v>24397785</v>
      </c>
      <c r="H51" s="32">
        <v>13783313</v>
      </c>
      <c r="I51" s="33">
        <v>6139219</v>
      </c>
      <c r="J51" s="32">
        <v>12496000</v>
      </c>
      <c r="K51" s="33">
        <v>4528320</v>
      </c>
      <c r="L51" s="32">
        <v>23430986</v>
      </c>
      <c r="M51" s="33">
        <v>11899870</v>
      </c>
    </row>
    <row r="52" spans="1:13" ht="15.75" customHeight="1" outlineLevel="1" x14ac:dyDescent="0.25">
      <c r="A52" s="46" t="s">
        <v>36</v>
      </c>
      <c r="B52" s="32">
        <v>214649339</v>
      </c>
      <c r="C52" s="33">
        <v>117631971</v>
      </c>
      <c r="D52" s="32">
        <v>139447751</v>
      </c>
      <c r="E52" s="33">
        <v>117074409</v>
      </c>
      <c r="F52" s="32">
        <v>158732027</v>
      </c>
      <c r="G52" s="33">
        <v>142877194</v>
      </c>
      <c r="H52" s="32">
        <v>123436496</v>
      </c>
      <c r="I52" s="33">
        <v>103723117</v>
      </c>
      <c r="J52" s="32">
        <v>132609474</v>
      </c>
      <c r="K52" s="33">
        <v>56697532</v>
      </c>
      <c r="L52" s="32">
        <v>64883470</v>
      </c>
      <c r="M52" s="33">
        <v>54066687</v>
      </c>
    </row>
    <row r="53" spans="1:13" ht="15.75" customHeight="1" outlineLevel="1" x14ac:dyDescent="0.25">
      <c r="A53" s="46" t="s">
        <v>37</v>
      </c>
      <c r="B53" s="32">
        <v>15000000</v>
      </c>
      <c r="C53" s="33">
        <v>3082280</v>
      </c>
      <c r="D53" s="32">
        <v>13246864</v>
      </c>
      <c r="E53" s="33">
        <v>1656600</v>
      </c>
      <c r="F53" s="32">
        <v>15762000</v>
      </c>
      <c r="G53" s="33">
        <v>0</v>
      </c>
      <c r="H53" s="32">
        <v>25410436</v>
      </c>
      <c r="I53" s="33">
        <v>15760424</v>
      </c>
      <c r="J53" s="32">
        <v>42000060</v>
      </c>
      <c r="K53" s="33">
        <v>26620078</v>
      </c>
      <c r="L53" s="32">
        <v>38005200</v>
      </c>
      <c r="M53" s="33">
        <v>17237182</v>
      </c>
    </row>
    <row r="54" spans="1:13" ht="15.75" customHeight="1" outlineLevel="1" x14ac:dyDescent="0.25">
      <c r="A54" s="46" t="s">
        <v>38</v>
      </c>
      <c r="B54" s="32"/>
      <c r="C54" s="33"/>
      <c r="D54" s="32"/>
      <c r="E54" s="33"/>
      <c r="F54" s="32">
        <v>2962724</v>
      </c>
      <c r="G54" s="33">
        <v>2962724</v>
      </c>
      <c r="H54" s="32"/>
      <c r="I54" s="33"/>
      <c r="J54" s="32"/>
      <c r="K54" s="33"/>
      <c r="L54" s="32">
        <v>6800000</v>
      </c>
      <c r="M54" s="33">
        <v>6750378</v>
      </c>
    </row>
    <row r="55" spans="1:13" ht="15.75" customHeight="1" outlineLevel="1" x14ac:dyDescent="0.25">
      <c r="A55" s="46" t="s">
        <v>39</v>
      </c>
      <c r="B55" s="32"/>
      <c r="C55" s="33"/>
      <c r="D55" s="32"/>
      <c r="E55" s="33"/>
      <c r="F55" s="32">
        <v>160000</v>
      </c>
      <c r="G55" s="33">
        <v>124959</v>
      </c>
      <c r="H55" s="32">
        <v>1151086</v>
      </c>
      <c r="I55" s="33">
        <v>1151086</v>
      </c>
      <c r="J55" s="32"/>
      <c r="K55" s="33"/>
      <c r="L55" s="32">
        <v>1000000</v>
      </c>
      <c r="M55" s="33">
        <v>0</v>
      </c>
    </row>
    <row r="56" spans="1:13" ht="15.75" customHeight="1" outlineLevel="1" x14ac:dyDescent="0.25">
      <c r="A56" s="46" t="s">
        <v>40</v>
      </c>
      <c r="B56" s="32"/>
      <c r="C56" s="33"/>
      <c r="D56" s="32"/>
      <c r="E56" s="33"/>
      <c r="F56" s="32"/>
      <c r="G56" s="33"/>
      <c r="H56" s="32">
        <v>560714</v>
      </c>
      <c r="I56" s="33">
        <v>0</v>
      </c>
      <c r="J56" s="32">
        <v>501000</v>
      </c>
      <c r="K56" s="33">
        <v>0</v>
      </c>
      <c r="L56" s="32">
        <v>30000000</v>
      </c>
      <c r="M56" s="33">
        <v>0</v>
      </c>
    </row>
    <row r="57" spans="1:13" ht="15.75" customHeight="1" x14ac:dyDescent="0.25">
      <c r="A57" s="47" t="s">
        <v>41</v>
      </c>
      <c r="B57" s="30">
        <v>920428383</v>
      </c>
      <c r="C57" s="31">
        <v>533620030</v>
      </c>
      <c r="D57" s="30">
        <v>733271437</v>
      </c>
      <c r="E57" s="31">
        <v>546050500</v>
      </c>
      <c r="F57" s="30">
        <v>1763696931</v>
      </c>
      <c r="G57" s="31">
        <v>1233200878</v>
      </c>
      <c r="H57" s="30">
        <v>1605128866</v>
      </c>
      <c r="I57" s="31">
        <v>1255428635</v>
      </c>
      <c r="J57" s="30">
        <v>917771114</v>
      </c>
      <c r="K57" s="31">
        <v>301361058</v>
      </c>
      <c r="L57" s="30">
        <v>880495745</v>
      </c>
      <c r="M57" s="31">
        <v>497936246</v>
      </c>
    </row>
    <row r="58" spans="1:13" ht="15.75" customHeight="1" outlineLevel="1" x14ac:dyDescent="0.25">
      <c r="A58" s="46" t="s">
        <v>42</v>
      </c>
      <c r="B58" s="32">
        <v>106994461</v>
      </c>
      <c r="C58" s="33">
        <v>76699568</v>
      </c>
      <c r="D58" s="32">
        <v>153165144</v>
      </c>
      <c r="E58" s="33">
        <v>132307553</v>
      </c>
      <c r="F58" s="32">
        <v>344117760</v>
      </c>
      <c r="G58" s="33">
        <v>202797354</v>
      </c>
      <c r="H58" s="32">
        <v>736860027</v>
      </c>
      <c r="I58" s="33">
        <v>676580327</v>
      </c>
      <c r="J58" s="32">
        <v>259297372</v>
      </c>
      <c r="K58" s="33">
        <v>154541434</v>
      </c>
      <c r="L58" s="32">
        <v>290747287</v>
      </c>
      <c r="M58" s="33">
        <v>272306505</v>
      </c>
    </row>
    <row r="59" spans="1:13" ht="15.75" customHeight="1" outlineLevel="1" x14ac:dyDescent="0.25">
      <c r="A59" s="46" t="s">
        <v>43</v>
      </c>
      <c r="B59" s="32">
        <v>24240192</v>
      </c>
      <c r="C59" s="33">
        <v>18813553</v>
      </c>
      <c r="D59" s="32">
        <v>29439469</v>
      </c>
      <c r="E59" s="33">
        <v>23149390</v>
      </c>
      <c r="F59" s="32">
        <v>653397999</v>
      </c>
      <c r="G59" s="33">
        <v>522016037</v>
      </c>
      <c r="H59" s="32">
        <v>305678222</v>
      </c>
      <c r="I59" s="33">
        <v>296448068</v>
      </c>
      <c r="J59" s="32">
        <v>32332437</v>
      </c>
      <c r="K59" s="33">
        <v>2459432</v>
      </c>
      <c r="L59" s="32">
        <v>40029469</v>
      </c>
      <c r="M59" s="33">
        <v>25877884</v>
      </c>
    </row>
    <row r="60" spans="1:13" ht="15.75" customHeight="1" outlineLevel="1" x14ac:dyDescent="0.25">
      <c r="A60" s="46" t="s">
        <v>44</v>
      </c>
      <c r="B60" s="32">
        <v>134791846</v>
      </c>
      <c r="C60" s="33">
        <v>57593384</v>
      </c>
      <c r="D60" s="32">
        <v>111707460</v>
      </c>
      <c r="E60" s="33">
        <v>87683368</v>
      </c>
      <c r="F60" s="32">
        <v>453126034</v>
      </c>
      <c r="G60" s="33">
        <v>304299552</v>
      </c>
      <c r="H60" s="32">
        <v>204254810</v>
      </c>
      <c r="I60" s="33">
        <v>131858436</v>
      </c>
      <c r="J60" s="32">
        <v>109651624</v>
      </c>
      <c r="K60" s="33">
        <v>6502127</v>
      </c>
      <c r="L60" s="32">
        <v>110832618</v>
      </c>
      <c r="M60" s="33">
        <v>68027228</v>
      </c>
    </row>
    <row r="61" spans="1:13" ht="15.75" customHeight="1" outlineLevel="1" x14ac:dyDescent="0.25">
      <c r="A61" s="46" t="s">
        <v>45</v>
      </c>
      <c r="B61" s="32">
        <v>546278214</v>
      </c>
      <c r="C61" s="33">
        <v>380513525</v>
      </c>
      <c r="D61" s="32">
        <v>313862673</v>
      </c>
      <c r="E61" s="33">
        <v>302910189</v>
      </c>
      <c r="F61" s="32">
        <v>301940902</v>
      </c>
      <c r="G61" s="33">
        <v>202957738</v>
      </c>
      <c r="H61" s="32">
        <v>229401178</v>
      </c>
      <c r="I61" s="33">
        <v>146023804</v>
      </c>
      <c r="J61" s="32">
        <v>224610443</v>
      </c>
      <c r="K61" s="33">
        <v>137858065</v>
      </c>
      <c r="L61" s="32">
        <v>150262168</v>
      </c>
      <c r="M61" s="33">
        <v>126724709</v>
      </c>
    </row>
    <row r="62" spans="1:13" ht="15.75" customHeight="1" outlineLevel="1" x14ac:dyDescent="0.25">
      <c r="A62" s="46" t="s">
        <v>46</v>
      </c>
      <c r="B62" s="32"/>
      <c r="C62" s="33"/>
      <c r="D62" s="32"/>
      <c r="E62" s="33"/>
      <c r="F62" s="32">
        <v>1300000</v>
      </c>
      <c r="G62" s="33">
        <v>1130197</v>
      </c>
      <c r="H62" s="32">
        <v>5700000</v>
      </c>
      <c r="I62" s="33">
        <v>0</v>
      </c>
      <c r="J62" s="32"/>
      <c r="K62" s="33"/>
      <c r="L62" s="32"/>
      <c r="M62" s="33"/>
    </row>
    <row r="63" spans="1:13" ht="15.75" customHeight="1" outlineLevel="1" x14ac:dyDescent="0.25">
      <c r="A63" s="46" t="s">
        <v>47</v>
      </c>
      <c r="B63" s="32"/>
      <c r="C63" s="33"/>
      <c r="D63" s="32"/>
      <c r="E63" s="33"/>
      <c r="F63" s="32"/>
      <c r="G63" s="33"/>
      <c r="H63" s="32">
        <v>20000000</v>
      </c>
      <c r="I63" s="33">
        <v>4518000</v>
      </c>
      <c r="J63" s="32">
        <v>5000000</v>
      </c>
      <c r="K63" s="33">
        <v>0</v>
      </c>
      <c r="L63" s="32">
        <v>5000000</v>
      </c>
      <c r="M63" s="33">
        <v>4999920</v>
      </c>
    </row>
    <row r="64" spans="1:13" ht="15.75" customHeight="1" outlineLevel="1" x14ac:dyDescent="0.25">
      <c r="A64" s="37" t="s">
        <v>48</v>
      </c>
      <c r="B64" s="27">
        <v>108123670</v>
      </c>
      <c r="C64" s="28">
        <v>0</v>
      </c>
      <c r="D64" s="27">
        <v>125096691</v>
      </c>
      <c r="E64" s="28">
        <v>0</v>
      </c>
      <c r="F64" s="27">
        <v>9814236</v>
      </c>
      <c r="G64" s="28">
        <v>0</v>
      </c>
      <c r="H64" s="27">
        <v>103234629</v>
      </c>
      <c r="I64" s="28">
        <v>0</v>
      </c>
      <c r="J64" s="27">
        <v>286879238</v>
      </c>
      <c r="K64" s="28">
        <v>0</v>
      </c>
      <c r="L64" s="27">
        <v>283624203</v>
      </c>
      <c r="M64" s="28">
        <v>0</v>
      </c>
    </row>
    <row r="65" spans="1:13" ht="15.75" customHeight="1" x14ac:dyDescent="0.25">
      <c r="A65" s="47" t="s">
        <v>49</v>
      </c>
      <c r="B65" s="30">
        <v>606564417</v>
      </c>
      <c r="C65" s="31">
        <v>405593892</v>
      </c>
      <c r="D65" s="30">
        <v>1249286978</v>
      </c>
      <c r="E65" s="31">
        <v>1064843492</v>
      </c>
      <c r="F65" s="30">
        <v>329872270</v>
      </c>
      <c r="G65" s="31">
        <v>267455655</v>
      </c>
      <c r="H65" s="30">
        <v>327945987</v>
      </c>
      <c r="I65" s="31">
        <v>157402278</v>
      </c>
      <c r="J65" s="30">
        <v>598698734</v>
      </c>
      <c r="K65" s="31">
        <v>135664665</v>
      </c>
      <c r="L65" s="30">
        <v>982819263</v>
      </c>
      <c r="M65" s="31">
        <v>252583582</v>
      </c>
    </row>
    <row r="66" spans="1:13" ht="15.75" customHeight="1" outlineLevel="1" x14ac:dyDescent="0.25">
      <c r="A66" s="46" t="s">
        <v>50</v>
      </c>
      <c r="B66" s="32">
        <v>209830125</v>
      </c>
      <c r="C66" s="33">
        <v>200553063</v>
      </c>
      <c r="D66" s="32">
        <v>732593334</v>
      </c>
      <c r="E66" s="33">
        <v>723316272</v>
      </c>
      <c r="F66" s="32">
        <v>109494266</v>
      </c>
      <c r="G66" s="33">
        <v>95910894</v>
      </c>
      <c r="H66" s="32">
        <v>125217145</v>
      </c>
      <c r="I66" s="33">
        <v>82947719</v>
      </c>
      <c r="J66" s="32">
        <v>355588581</v>
      </c>
      <c r="K66" s="33">
        <v>99930961</v>
      </c>
      <c r="L66" s="32">
        <v>323706248</v>
      </c>
      <c r="M66" s="33">
        <v>252318325</v>
      </c>
    </row>
    <row r="67" spans="1:13" ht="15.75" customHeight="1" outlineLevel="1" x14ac:dyDescent="0.25">
      <c r="A67" s="46" t="s">
        <v>51</v>
      </c>
      <c r="B67" s="32">
        <v>30570914</v>
      </c>
      <c r="C67" s="33">
        <v>30570914</v>
      </c>
      <c r="D67" s="32">
        <v>95892476</v>
      </c>
      <c r="E67" s="33">
        <v>95892476</v>
      </c>
      <c r="F67" s="32">
        <v>6064916</v>
      </c>
      <c r="G67" s="33">
        <v>2250466</v>
      </c>
      <c r="H67" s="32">
        <v>11125850</v>
      </c>
      <c r="I67" s="33">
        <v>1204796</v>
      </c>
      <c r="J67" s="32">
        <v>26524210</v>
      </c>
      <c r="K67" s="33">
        <v>8149743</v>
      </c>
      <c r="L67" s="32">
        <v>21527899</v>
      </c>
      <c r="M67" s="33">
        <v>65260</v>
      </c>
    </row>
    <row r="68" spans="1:13" ht="15.75" customHeight="1" outlineLevel="1" x14ac:dyDescent="0.25">
      <c r="A68" s="46" t="s">
        <v>52</v>
      </c>
      <c r="B68" s="32">
        <v>238018621</v>
      </c>
      <c r="C68" s="33">
        <v>174469915</v>
      </c>
      <c r="D68" s="32">
        <v>342395252</v>
      </c>
      <c r="E68" s="33">
        <v>245634744</v>
      </c>
      <c r="F68" s="32">
        <v>102969860</v>
      </c>
      <c r="G68" s="33">
        <v>59412264</v>
      </c>
      <c r="H68" s="32">
        <v>107063455</v>
      </c>
      <c r="I68" s="33">
        <v>67749763</v>
      </c>
      <c r="J68" s="32">
        <v>130150287</v>
      </c>
      <c r="K68" s="33">
        <v>27583961</v>
      </c>
      <c r="L68" s="32">
        <v>100716153</v>
      </c>
      <c r="M68" s="33">
        <v>199997</v>
      </c>
    </row>
    <row r="69" spans="1:13" ht="15.75" customHeight="1" outlineLevel="1" x14ac:dyDescent="0.25">
      <c r="A69" s="46" t="s">
        <v>53</v>
      </c>
      <c r="B69" s="32">
        <v>128144757</v>
      </c>
      <c r="C69" s="33">
        <v>0</v>
      </c>
      <c r="D69" s="32">
        <v>78405916</v>
      </c>
      <c r="E69" s="33">
        <v>0</v>
      </c>
      <c r="F69" s="32">
        <v>903628</v>
      </c>
      <c r="G69" s="33">
        <v>0</v>
      </c>
      <c r="H69" s="32">
        <v>78548179</v>
      </c>
      <c r="I69" s="33">
        <v>0</v>
      </c>
      <c r="J69" s="32">
        <v>66889766</v>
      </c>
      <c r="K69" s="33">
        <v>0</v>
      </c>
      <c r="L69" s="32">
        <v>517323073</v>
      </c>
      <c r="M69" s="33">
        <v>0</v>
      </c>
    </row>
    <row r="70" spans="1:13" ht="15.75" customHeight="1" outlineLevel="1" x14ac:dyDescent="0.25">
      <c r="A70" s="46" t="s">
        <v>54</v>
      </c>
      <c r="B70" s="32"/>
      <c r="C70" s="33"/>
      <c r="D70" s="32"/>
      <c r="E70" s="33"/>
      <c r="F70" s="32">
        <v>100000</v>
      </c>
      <c r="G70" s="33">
        <v>33789</v>
      </c>
      <c r="H70" s="32"/>
      <c r="I70" s="33"/>
      <c r="J70" s="32"/>
      <c r="K70" s="33"/>
      <c r="L70" s="32"/>
      <c r="M70" s="33"/>
    </row>
    <row r="71" spans="1:13" ht="15.75" customHeight="1" outlineLevel="1" x14ac:dyDescent="0.25">
      <c r="A71" s="48" t="s">
        <v>55</v>
      </c>
      <c r="B71" s="49"/>
      <c r="C71" s="50"/>
      <c r="D71" s="49"/>
      <c r="E71" s="50"/>
      <c r="F71" s="49">
        <v>110339600</v>
      </c>
      <c r="G71" s="50">
        <v>109848242</v>
      </c>
      <c r="H71" s="49">
        <v>5991358</v>
      </c>
      <c r="I71" s="50">
        <v>5500000</v>
      </c>
      <c r="J71" s="49">
        <v>19545890</v>
      </c>
      <c r="K71" s="50">
        <v>0</v>
      </c>
      <c r="L71" s="49">
        <v>19545890</v>
      </c>
      <c r="M71" s="50">
        <v>0</v>
      </c>
    </row>
  </sheetData>
  <mergeCells count="8">
    <mergeCell ref="A1:M2"/>
    <mergeCell ref="A3:A4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Lucio Muñoz Adarme</dc:creator>
  <cp:lastModifiedBy>Lucio Muñoz Adarme</cp:lastModifiedBy>
  <dcterms:created xsi:type="dcterms:W3CDTF">2024-12-12T06:46:29Z</dcterms:created>
  <dcterms:modified xsi:type="dcterms:W3CDTF">2024-12-12T06:47:26Z</dcterms:modified>
</cp:coreProperties>
</file>