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Ingresos - tablas segmentadas descargar\"/>
    </mc:Choice>
  </mc:AlternateContent>
  <xr:revisionPtr revIDLastSave="0" documentId="8_{DB2C144B-BE81-4F7A-B3BF-DF2ACFC10E0D}" xr6:coauthVersionLast="47" xr6:coauthVersionMax="47" xr10:uidLastSave="{00000000-0000-0000-0000-000000000000}"/>
  <workbookProtection lockStructure="1"/>
  <bookViews>
    <workbookView xWindow="-120" yWindow="-120" windowWidth="20730" windowHeight="11040" xr2:uid="{51C11BDB-4639-40B1-8165-255053E8BF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1" l="1"/>
  <c r="L63" i="1"/>
  <c r="K63" i="1"/>
  <c r="J63" i="1"/>
  <c r="I63" i="1"/>
  <c r="H63" i="1"/>
  <c r="G63" i="1"/>
  <c r="F63" i="1"/>
  <c r="E63" i="1"/>
  <c r="D63" i="1"/>
  <c r="C63" i="1"/>
  <c r="B63" i="1"/>
  <c r="M42" i="1"/>
  <c r="L42" i="1"/>
  <c r="K42" i="1"/>
  <c r="J42" i="1"/>
  <c r="I42" i="1"/>
  <c r="I41" i="1" s="1"/>
  <c r="I40" i="1" s="1"/>
  <c r="H42" i="1"/>
  <c r="H41" i="1" s="1"/>
  <c r="H40" i="1" s="1"/>
  <c r="G42" i="1"/>
  <c r="G41" i="1" s="1"/>
  <c r="G40" i="1" s="1"/>
  <c r="F42" i="1"/>
  <c r="F41" i="1" s="1"/>
  <c r="F40" i="1" s="1"/>
  <c r="E42" i="1"/>
  <c r="E41" i="1" s="1"/>
  <c r="E40" i="1" s="1"/>
  <c r="D42" i="1"/>
  <c r="D41" i="1" s="1"/>
  <c r="D40" i="1" s="1"/>
  <c r="C42" i="1"/>
  <c r="C41" i="1" s="1"/>
  <c r="C40" i="1" s="1"/>
  <c r="B42" i="1"/>
  <c r="B41" i="1" s="1"/>
  <c r="B40" i="1" s="1"/>
  <c r="M41" i="1"/>
  <c r="L41" i="1"/>
  <c r="K41" i="1"/>
  <c r="J41" i="1"/>
  <c r="M40" i="1"/>
  <c r="L40" i="1"/>
  <c r="K40" i="1"/>
  <c r="J40" i="1"/>
  <c r="M35" i="1"/>
  <c r="L35" i="1"/>
  <c r="K35" i="1"/>
  <c r="J35" i="1"/>
  <c r="I35" i="1"/>
  <c r="H35" i="1"/>
  <c r="G35" i="1"/>
  <c r="F35" i="1"/>
  <c r="E35" i="1"/>
  <c r="D35" i="1"/>
  <c r="C35" i="1"/>
  <c r="B35" i="1"/>
  <c r="M32" i="1"/>
  <c r="L32" i="1"/>
  <c r="K32" i="1"/>
  <c r="J32" i="1"/>
  <c r="I32" i="1"/>
  <c r="H32" i="1"/>
  <c r="G32" i="1"/>
  <c r="F32" i="1"/>
  <c r="E32" i="1"/>
  <c r="D32" i="1"/>
  <c r="C32" i="1"/>
  <c r="B32" i="1"/>
  <c r="M25" i="1"/>
  <c r="L25" i="1"/>
  <c r="K25" i="1"/>
  <c r="J25" i="1"/>
  <c r="I25" i="1"/>
  <c r="H25" i="1"/>
  <c r="G25" i="1"/>
  <c r="F25" i="1"/>
  <c r="E25" i="1"/>
  <c r="D25" i="1"/>
  <c r="C25" i="1"/>
  <c r="B25" i="1"/>
  <c r="M8" i="1"/>
  <c r="L8" i="1"/>
  <c r="K8" i="1"/>
  <c r="J8" i="1"/>
  <c r="I8" i="1"/>
  <c r="I7" i="1" s="1"/>
  <c r="I6" i="1" s="1"/>
  <c r="H8" i="1"/>
  <c r="H7" i="1" s="1"/>
  <c r="H6" i="1" s="1"/>
  <c r="G8" i="1"/>
  <c r="G7" i="1" s="1"/>
  <c r="G6" i="1" s="1"/>
  <c r="F8" i="1"/>
  <c r="F7" i="1" s="1"/>
  <c r="F6" i="1" s="1"/>
  <c r="E8" i="1"/>
  <c r="E7" i="1" s="1"/>
  <c r="E6" i="1" s="1"/>
  <c r="D8" i="1"/>
  <c r="D7" i="1" s="1"/>
  <c r="D6" i="1" s="1"/>
  <c r="C8" i="1"/>
  <c r="B8" i="1"/>
  <c r="B7" i="1" s="1"/>
  <c r="B6" i="1" s="1"/>
  <c r="M7" i="1"/>
  <c r="L7" i="1"/>
  <c r="K7" i="1"/>
  <c r="J7" i="1"/>
  <c r="C7" i="1"/>
  <c r="C6" i="1" s="1"/>
  <c r="M6" i="1"/>
  <c r="L6" i="1"/>
  <c r="K6" i="1"/>
  <c r="J6" i="1"/>
  <c r="M5" i="1"/>
  <c r="L5" i="1"/>
  <c r="K5" i="1"/>
  <c r="J5" i="1"/>
  <c r="G5" i="1" l="1"/>
  <c r="B5" i="1"/>
  <c r="D5" i="1"/>
  <c r="H5" i="1"/>
  <c r="E5" i="1"/>
  <c r="F5" i="1"/>
  <c r="C5" i="1"/>
  <c r="I5" i="1"/>
</calcChain>
</file>

<file path=xl/sharedStrings.xml><?xml version="1.0" encoding="utf-8"?>
<sst xmlns="http://schemas.openxmlformats.org/spreadsheetml/2006/main" count="79" uniqueCount="59">
  <si>
    <t>CONSOLIDADO GESTION GENERAL SEDE TUMACO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</si>
  <si>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</si>
  <si>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</si>
  <si>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</si>
  <si>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</si>
  <si>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</si>
  <si>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</si>
  <si>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</si>
  <si>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</si>
  <si>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Inscripciones pregrado</t>
  </si>
  <si>
    <t>Matrículas pregrado</t>
  </si>
  <si>
    <t>Bienestar matricula pregrado</t>
  </si>
  <si>
    <t>PROGRAMA SER PILO PAGA</t>
  </si>
  <si>
    <t xml:space="preserve">Otros ingresos </t>
  </si>
  <si>
    <t>APORTE OTRAS ENTIDADES</t>
  </si>
  <si>
    <t>Otros aportes entidades publicas y privadas</t>
  </si>
  <si>
    <t>OTROS INGRESOS</t>
  </si>
  <si>
    <t>Devolución iva</t>
  </si>
  <si>
    <t>Recuperaciones</t>
  </si>
  <si>
    <t>Otros ingresos</t>
  </si>
  <si>
    <t>TRANSFERENCIAS OPERACIONES INTERNAS SIN CONTRAPRESTACIÓN</t>
  </si>
  <si>
    <t>Transferencias o.i. sin contraprestación</t>
  </si>
  <si>
    <t>Transferencias o.i. costos indirectos</t>
  </si>
  <si>
    <t>Transferencias o.i  fondo de investigación - ugi</t>
  </si>
  <si>
    <t>2. Recursos de capital</t>
  </si>
  <si>
    <t>RENDIMIENTOS FINANCIEROS</t>
  </si>
  <si>
    <t>Rendimientos  entidades financieras</t>
  </si>
  <si>
    <t>EXCEDENTES FINANCIEROS</t>
  </si>
  <si>
    <t>Excedentes financieros -  gestión general</t>
  </si>
  <si>
    <t>DONACIONES EN DINERO</t>
  </si>
  <si>
    <t xml:space="preserve">II. Contribuciones parafiscales </t>
  </si>
  <si>
    <t>ESTAMPILLAS</t>
  </si>
  <si>
    <t>Estampilla pro universidad nacional de colombia</t>
  </si>
  <si>
    <t>III. Aportes Nación</t>
  </si>
  <si>
    <t>FUNCIONAMIENTO</t>
  </si>
  <si>
    <t>Gastos de personal</t>
  </si>
  <si>
    <t>INVERSIÓN</t>
  </si>
  <si>
    <t>Inversión</t>
  </si>
  <si>
    <t>- FONDOS ESPECIALES</t>
  </si>
  <si>
    <t>Derechos de grado - pregrado</t>
  </si>
  <si>
    <t>SERVICIOS ACADÉMICOS POSGRADO</t>
  </si>
  <si>
    <t>Derechos de grado posgrados</t>
  </si>
  <si>
    <t>SERVICIOS DE EXTENSIÓN</t>
  </si>
  <si>
    <t>Consultorías y asesorías</t>
  </si>
  <si>
    <t>Diplomados</t>
  </si>
  <si>
    <t>Extensión solidaria</t>
  </si>
  <si>
    <t>Cursos de extensión</t>
  </si>
  <si>
    <t>SERVICIOS DE INVESTIGACION</t>
  </si>
  <si>
    <t>Convenios y/o contratos de investigación</t>
  </si>
  <si>
    <t>TRANSFERENCIAS ENTRE FONDOS SIN CONTRAPRESTACIÓN</t>
  </si>
  <si>
    <t>TRANSFERENCIAS EXTENSION</t>
  </si>
  <si>
    <t>Transferencias o.i. excedentes por actividades generadoras de recursos</t>
  </si>
  <si>
    <t>Transferencias o.i. dirección académica</t>
  </si>
  <si>
    <t>Transferencias o.i. dirección nacional de extensión</t>
  </si>
  <si>
    <t>Transferencias o.i. fondo de riesgos para la extensión</t>
  </si>
  <si>
    <t>Rendimientos entidades financieras</t>
  </si>
  <si>
    <t>Excedente financiero - destinación regulada</t>
  </si>
  <si>
    <t>Saldos de apropiación de convenios y contratos en ejecución</t>
  </si>
  <si>
    <t>Excedente del  fondo  nacional de  extensión solidaria y  del fondo de riesgos para la extensión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</si>
</sst>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164" fontId="5" fillId="3" borderId="6" xfId="0" applyNumberFormat="1" applyFont="1" applyFill="1" applyBorder="1"/>
    <xf numFmtId="164" fontId="5" fillId="3" borderId="7" xfId="0" applyNumberFormat="1" applyFont="1" applyFill="1" applyBorder="1"/>
    <xf numFmtId="0" fontId="6" fillId="4" borderId="6" xfId="0" quotePrefix="1" applyFont="1" applyFill="1" applyBorder="1"/>
    <xf numFmtId="164" fontId="6" fillId="4" borderId="6" xfId="0" applyNumberFormat="1" applyFont="1" applyFill="1" applyBorder="1"/>
    <xf numFmtId="164" fontId="6" fillId="4" borderId="7" xfId="0" applyNumberFormat="1" applyFont="1" applyFill="1" applyBorder="1"/>
    <xf numFmtId="0" fontId="3" fillId="5" borderId="4" xfId="0" applyFont="1" applyFill="1" applyBorder="1"/>
    <xf numFmtId="164" fontId="3" fillId="5" borderId="4" xfId="0" applyNumberFormat="1" applyFont="1" applyFill="1" applyBorder="1"/>
    <xf numFmtId="164" fontId="3" fillId="5" borderId="1" xfId="0" applyNumberFormat="1" applyFont="1" applyFill="1" applyBorder="1"/>
    <xf numFmtId="0" fontId="3" fillId="0" borderId="8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0" fillId="0" borderId="9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9" xfId="0" applyBorder="1" applyAlignment="1">
      <alignment horizontal="left" indent="3"/>
    </xf>
    <xf numFmtId="164" fontId="0" fillId="0" borderId="10" xfId="1" applyNumberFormat="1" applyFont="1" applyBorder="1" applyAlignment="1">
      <alignment horizontal="left" indent="3"/>
    </xf>
    <xf numFmtId="164" fontId="0" fillId="0" borderId="11" xfId="1" applyNumberFormat="1" applyFont="1" applyBorder="1" applyAlignment="1">
      <alignment horizontal="left" indent="3"/>
    </xf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12" xfId="0" applyBorder="1"/>
    <xf numFmtId="164" fontId="3" fillId="5" borderId="12" xfId="0" applyNumberFormat="1" applyFont="1" applyFill="1" applyBorder="1"/>
    <xf numFmtId="164" fontId="3" fillId="5" borderId="6" xfId="1" applyNumberFormat="1" applyFont="1" applyFill="1" applyBorder="1"/>
    <xf numFmtId="164" fontId="3" fillId="5" borderId="7" xfId="1" applyNumberFormat="1" applyFont="1" applyFill="1" applyBorder="1"/>
    <xf numFmtId="0" fontId="0" fillId="0" borderId="8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9" xfId="0" applyBorder="1" applyAlignment="1">
      <alignment horizontal="left" vertical="center" wrapText="1" indent="3"/>
    </xf>
    <xf numFmtId="164" fontId="3" fillId="5" borderId="13" xfId="0" applyNumberFormat="1" applyFont="1" applyFill="1" applyBorder="1"/>
    <xf numFmtId="0" fontId="0" fillId="0" borderId="12" xfId="0" applyBorder="1" applyAlignment="1">
      <alignment horizontal="left" indent="3"/>
    </xf>
    <xf numFmtId="164" fontId="0" fillId="0" borderId="4" xfId="1" applyNumberFormat="1" applyFont="1" applyBorder="1" applyAlignment="1">
      <alignment horizontal="left" indent="3"/>
    </xf>
    <xf numFmtId="164" fontId="0" fillId="0" borderId="5" xfId="1" applyNumberFormat="1" applyFont="1" applyBorder="1" applyAlignment="1">
      <alignment horizontal="left" indent="3"/>
    </xf>
    <xf numFmtId="0" fontId="6" fillId="4" borderId="13" xfId="0" quotePrefix="1" applyFont="1" applyFill="1" applyBorder="1"/>
    <xf numFmtId="164" fontId="6" fillId="4" borderId="6" xfId="1" applyNumberFormat="1" applyFont="1" applyFill="1" applyBorder="1"/>
    <xf numFmtId="164" fontId="6" fillId="4" borderId="7" xfId="1" applyNumberFormat="1" applyFont="1" applyFill="1" applyBorder="1"/>
    <xf numFmtId="0" fontId="3" fillId="5" borderId="12" xfId="0" applyFont="1" applyFill="1" applyBorder="1"/>
    <xf numFmtId="164" fontId="3" fillId="5" borderId="4" xfId="1" applyNumberFormat="1" applyFont="1" applyFill="1" applyBorder="1"/>
    <xf numFmtId="164" fontId="3" fillId="5" borderId="5" xfId="1" applyNumberFormat="1" applyFont="1" applyFill="1" applyBorder="1"/>
    <xf numFmtId="0" fontId="7" fillId="0" borderId="9" xfId="0" applyFont="1" applyBorder="1"/>
    <xf numFmtId="164" fontId="3" fillId="0" borderId="14" xfId="1" applyNumberFormat="1" applyFont="1" applyBorder="1"/>
    <xf numFmtId="0" fontId="8" fillId="0" borderId="0" xfId="0" applyFont="1"/>
    <xf numFmtId="0" fontId="0" fillId="0" borderId="0" xfId="0" applyAlignment="1">
      <alignment horizontal="left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D6AA-7BDC-4976-A4C0-8D733D5F4A2C}">
  <dimension ref="A1:AC69"/>
  <sheetViews>
    <sheetView tabSelected="1" workbookViewId="0">
      <selection activeCell="C8" sqref="C8"/>
    </sheetView>
  </sheetViews>
  <sheetFormatPr baseColWidth="10" defaultColWidth="0" defaultRowHeight="15" zeroHeight="1" outlineLevelRow="1" x14ac:dyDescent="0.25"/>
  <cols>
    <col min="1" max="1" width="42" customWidth="1"/>
    <col min="2" max="2" width="23" bestFit="1" customWidth="1"/>
    <col min="3" max="3" width="27.42578125" bestFit="1" customWidth="1"/>
    <col min="4" max="4" width="23" bestFit="1" customWidth="1"/>
    <col min="5" max="5" width="27.42578125" bestFit="1" customWidth="1"/>
    <col min="6" max="6" width="23" bestFit="1" customWidth="1"/>
    <col min="7" max="7" width="27.42578125" bestFit="1" customWidth="1"/>
    <col min="8" max="8" width="23" bestFit="1" customWidth="1"/>
    <col min="9" max="9" width="27.42578125" bestFit="1" customWidth="1"/>
    <col min="10" max="10" width="23" bestFit="1" customWidth="1"/>
    <col min="11" max="11" width="27.42578125" bestFit="1" customWidth="1"/>
    <col min="12" max="12" width="23" bestFit="1" customWidth="1"/>
    <col min="13" max="13" width="27.42578125" bestFit="1" customWidth="1"/>
    <col min="30" max="16384" width="11.42578125" hidden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1</v>
      </c>
      <c r="B3" s="3">
        <v>2016</v>
      </c>
      <c r="C3" s="4"/>
      <c r="D3" s="3">
        <v>2017</v>
      </c>
      <c r="E3" s="4"/>
      <c r="F3" s="3">
        <v>2018</v>
      </c>
      <c r="G3" s="4"/>
      <c r="H3" s="3">
        <v>2019</v>
      </c>
      <c r="I3" s="4"/>
      <c r="J3" s="3">
        <v>2020</v>
      </c>
      <c r="K3" s="4"/>
      <c r="L3" s="3">
        <v>2021</v>
      </c>
      <c r="M3" s="4"/>
    </row>
    <row r="4" spans="1:13" x14ac:dyDescent="0.25">
      <c r="A4" s="5"/>
      <c r="B4" s="6" t="s">
        <v>2</v>
      </c>
      <c r="C4" s="7" t="s">
        <v>3</v>
      </c>
      <c r="D4" s="6" t="s">
        <v>2</v>
      </c>
      <c r="E4" s="7" t="s">
        <v>3</v>
      </c>
      <c r="F4" s="6" t="s">
        <v>2</v>
      </c>
      <c r="G4" s="7" t="s">
        <v>3</v>
      </c>
      <c r="H4" s="6" t="s">
        <v>2</v>
      </c>
      <c r="I4" s="7" t="s">
        <v>3</v>
      </c>
      <c r="J4" s="6" t="s">
        <v>2</v>
      </c>
      <c r="K4" s="7" t="s">
        <v>3</v>
      </c>
      <c r="L4" s="6" t="s">
        <v>2</v>
      </c>
      <c r="M4" s="7" t="s">
        <v>3</v>
      </c>
    </row>
    <row r="5" spans="1:13" ht="18.75" x14ac:dyDescent="0.3">
      <c r="A5" s="8" t="s">
        <v>4</v>
      </c>
      <c r="B5" s="9">
        <f t="shared" ref="B5:M5" si="0">+B6+B40</f>
        <v>15133974347</v>
      </c>
      <c r="C5" s="10">
        <f t="shared" si="0"/>
        <v>11796857808</v>
      </c>
      <c r="D5" s="9">
        <f t="shared" si="0"/>
        <v>20386682264</v>
      </c>
      <c r="E5" s="10">
        <f t="shared" si="0"/>
        <v>18936064975</v>
      </c>
      <c r="F5" s="9">
        <f t="shared" si="0"/>
        <v>27970768480</v>
      </c>
      <c r="G5" s="10">
        <f t="shared" si="0"/>
        <v>28194602440</v>
      </c>
      <c r="H5" s="9">
        <f t="shared" si="0"/>
        <v>13210378121</v>
      </c>
      <c r="I5" s="10">
        <f t="shared" si="0"/>
        <v>13782539840</v>
      </c>
      <c r="J5" s="9">
        <f t="shared" si="0"/>
        <v>28746025017</v>
      </c>
      <c r="K5" s="10">
        <f t="shared" si="0"/>
        <v>29182798908</v>
      </c>
      <c r="L5" s="9">
        <f t="shared" si="0"/>
        <v>19776495230</v>
      </c>
      <c r="M5" s="10">
        <f t="shared" si="0"/>
        <v>19301158068</v>
      </c>
    </row>
    <row r="6" spans="1:13" s="48" customFormat="1" ht="15.75" x14ac:dyDescent="0.25">
      <c r="A6" s="11" t="s">
        <v>5</v>
      </c>
      <c r="B6" s="12">
        <f t="shared" ref="B6:M6" si="1">+B7+B32+B35</f>
        <v>10899750737</v>
      </c>
      <c r="C6" s="13">
        <f t="shared" si="1"/>
        <v>9184845950</v>
      </c>
      <c r="D6" s="12">
        <f t="shared" si="1"/>
        <v>17642712844</v>
      </c>
      <c r="E6" s="13">
        <f t="shared" si="1"/>
        <v>17005260089</v>
      </c>
      <c r="F6" s="12">
        <f t="shared" si="1"/>
        <v>22777771818</v>
      </c>
      <c r="G6" s="13">
        <f t="shared" si="1"/>
        <v>23136237070</v>
      </c>
      <c r="H6" s="12">
        <f t="shared" si="1"/>
        <v>11049760895</v>
      </c>
      <c r="I6" s="13">
        <f t="shared" si="1"/>
        <v>11778385127</v>
      </c>
      <c r="J6" s="12">
        <f t="shared" si="1"/>
        <v>27794146567</v>
      </c>
      <c r="K6" s="13">
        <f t="shared" si="1"/>
        <v>28392728912</v>
      </c>
      <c r="L6" s="12">
        <f t="shared" si="1"/>
        <v>18749989799</v>
      </c>
      <c r="M6" s="13">
        <f t="shared" si="1"/>
        <v>18649736310</v>
      </c>
    </row>
    <row r="7" spans="1:13" x14ac:dyDescent="0.25">
      <c r="A7" s="14" t="s">
        <v>6</v>
      </c>
      <c r="B7" s="15">
        <f t="shared" ref="B7:M7" si="2">+B8+B25</f>
        <v>1308266154</v>
      </c>
      <c r="C7" s="16">
        <f t="shared" si="2"/>
        <v>1393361367</v>
      </c>
      <c r="D7" s="15">
        <f t="shared" si="2"/>
        <v>8671564527</v>
      </c>
      <c r="E7" s="16">
        <f t="shared" si="2"/>
        <v>8034111772</v>
      </c>
      <c r="F7" s="15">
        <f t="shared" si="2"/>
        <v>9497244487</v>
      </c>
      <c r="G7" s="16">
        <f t="shared" si="2"/>
        <v>9855709739</v>
      </c>
      <c r="H7" s="15">
        <f t="shared" si="2"/>
        <v>6409514099</v>
      </c>
      <c r="I7" s="16">
        <f t="shared" si="2"/>
        <v>7138138331</v>
      </c>
      <c r="J7" s="15">
        <f t="shared" si="2"/>
        <v>24391832078</v>
      </c>
      <c r="K7" s="16">
        <f t="shared" si="2"/>
        <v>24995632509</v>
      </c>
      <c r="L7" s="15">
        <f t="shared" si="2"/>
        <v>15413542605</v>
      </c>
      <c r="M7" s="16">
        <f t="shared" si="2"/>
        <v>15313289116</v>
      </c>
    </row>
    <row r="8" spans="1:13" ht="15.75" customHeight="1" x14ac:dyDescent="0.25">
      <c r="A8" s="17" t="s">
        <v>7</v>
      </c>
      <c r="B8" s="18">
        <f>+B9+B15+B17+B21</f>
        <v>1083566384</v>
      </c>
      <c r="C8" s="19">
        <f>+C9+C15+C17+C21</f>
        <v>1120644099</v>
      </c>
      <c r="D8" s="18">
        <f t="shared" ref="D8:M8" si="3">+D9+D15+D17+D21</f>
        <v>1517238966</v>
      </c>
      <c r="E8" s="19">
        <f>+E9+E15+E17+E21</f>
        <v>1556894222</v>
      </c>
      <c r="F8" s="18">
        <f>+F9+F15+F17+F21</f>
        <v>2000401804</v>
      </c>
      <c r="G8" s="19">
        <f t="shared" si="3"/>
        <v>1918082524</v>
      </c>
      <c r="H8" s="18">
        <f t="shared" si="3"/>
        <v>2161557470</v>
      </c>
      <c r="I8" s="19">
        <f t="shared" si="3"/>
        <v>2258209245</v>
      </c>
      <c r="J8" s="18">
        <f t="shared" si="3"/>
        <v>2463838360</v>
      </c>
      <c r="K8" s="19">
        <f t="shared" si="3"/>
        <v>2195937294</v>
      </c>
      <c r="L8" s="18">
        <f t="shared" si="3"/>
        <v>2229547843</v>
      </c>
      <c r="M8" s="19">
        <f t="shared" si="3"/>
        <v>1673533977</v>
      </c>
    </row>
    <row r="9" spans="1:13" ht="15.75" customHeight="1" x14ac:dyDescent="0.25">
      <c r="A9" s="20" t="s">
        <v>8</v>
      </c>
      <c r="B9" s="21">
        <v>747459897</v>
      </c>
      <c r="C9" s="22">
        <v>767732942</v>
      </c>
      <c r="D9" s="21">
        <v>962300525</v>
      </c>
      <c r="E9" s="22">
        <v>941744041</v>
      </c>
      <c r="F9" s="21">
        <v>1472269484</v>
      </c>
      <c r="G9" s="22">
        <v>1249714769</v>
      </c>
      <c r="H9" s="21">
        <v>1776834782</v>
      </c>
      <c r="I9" s="22">
        <v>1795662529</v>
      </c>
      <c r="J9" s="21">
        <v>2313838360</v>
      </c>
      <c r="K9" s="22">
        <v>2129297101</v>
      </c>
      <c r="L9" s="21">
        <v>2057192083</v>
      </c>
      <c r="M9" s="22">
        <v>1506137585</v>
      </c>
    </row>
    <row r="10" spans="1:13" ht="15.75" customHeight="1" outlineLevel="1" x14ac:dyDescent="0.25">
      <c r="A10" s="23" t="s">
        <v>9</v>
      </c>
      <c r="B10" s="24">
        <v>28719860</v>
      </c>
      <c r="C10" s="25">
        <v>28719860</v>
      </c>
      <c r="D10" s="24">
        <v>30386000</v>
      </c>
      <c r="E10" s="25">
        <v>30386000</v>
      </c>
      <c r="F10" s="24">
        <v>31662212</v>
      </c>
      <c r="G10" s="25">
        <v>31702212</v>
      </c>
      <c r="H10" s="24">
        <v>32707065</v>
      </c>
      <c r="I10" s="25">
        <v>32707065</v>
      </c>
      <c r="J10" s="24">
        <v>32707065</v>
      </c>
      <c r="K10" s="25">
        <v>24103416</v>
      </c>
      <c r="L10" s="24">
        <v>32707065</v>
      </c>
      <c r="M10" s="25">
        <v>18359736</v>
      </c>
    </row>
    <row r="11" spans="1:13" ht="15.75" customHeight="1" outlineLevel="1" x14ac:dyDescent="0.25">
      <c r="A11" s="23" t="s">
        <v>10</v>
      </c>
      <c r="B11" s="24">
        <v>717390037</v>
      </c>
      <c r="C11" s="25">
        <v>726604282</v>
      </c>
      <c r="D11" s="24">
        <v>48150000</v>
      </c>
      <c r="E11" s="25">
        <v>29892955</v>
      </c>
      <c r="F11" s="24">
        <v>58932000</v>
      </c>
      <c r="G11" s="25">
        <v>15402736</v>
      </c>
      <c r="H11" s="24">
        <v>40866300</v>
      </c>
      <c r="I11" s="25">
        <v>46456918</v>
      </c>
      <c r="J11" s="24">
        <v>46607580</v>
      </c>
      <c r="K11" s="25">
        <v>7443724</v>
      </c>
      <c r="L11" s="24">
        <v>66454622</v>
      </c>
      <c r="M11" s="25">
        <v>28223550</v>
      </c>
    </row>
    <row r="12" spans="1:13" ht="15.75" customHeight="1" outlineLevel="1" x14ac:dyDescent="0.25">
      <c r="A12" s="23" t="s">
        <v>11</v>
      </c>
      <c r="B12" s="24">
        <v>1350000</v>
      </c>
      <c r="C12" s="25">
        <v>3447107</v>
      </c>
      <c r="D12" s="24">
        <v>4815000</v>
      </c>
      <c r="E12" s="25">
        <v>5061849</v>
      </c>
      <c r="F12" s="24">
        <v>5893200</v>
      </c>
      <c r="G12" s="25">
        <v>2517499</v>
      </c>
      <c r="H12" s="24">
        <v>4807800</v>
      </c>
      <c r="I12" s="25">
        <v>4310385</v>
      </c>
      <c r="J12" s="24">
        <v>5178100</v>
      </c>
      <c r="K12" s="25">
        <v>969484</v>
      </c>
      <c r="L12" s="24">
        <v>6765876</v>
      </c>
      <c r="M12" s="25">
        <v>2244774</v>
      </c>
    </row>
    <row r="13" spans="1:13" ht="15.75" customHeight="1" outlineLevel="1" x14ac:dyDescent="0.25">
      <c r="A13" s="23" t="s">
        <v>12</v>
      </c>
      <c r="B13" s="24"/>
      <c r="C13" s="25"/>
      <c r="D13" s="24"/>
      <c r="E13" s="25"/>
      <c r="F13" s="24"/>
      <c r="G13" s="25"/>
      <c r="H13" s="24">
        <v>1696049717</v>
      </c>
      <c r="I13" s="25">
        <v>1696049717</v>
      </c>
      <c r="J13" s="24">
        <v>2194079215</v>
      </c>
      <c r="K13" s="25">
        <v>2094079215</v>
      </c>
      <c r="L13" s="24">
        <v>1901355479</v>
      </c>
      <c r="M13" s="25">
        <v>1451355479</v>
      </c>
    </row>
    <row r="14" spans="1:13" ht="15.75" customHeight="1" outlineLevel="1" x14ac:dyDescent="0.25">
      <c r="A14" s="23" t="s">
        <v>13</v>
      </c>
      <c r="B14" s="24">
        <v>0</v>
      </c>
      <c r="C14" s="25">
        <v>8961693</v>
      </c>
      <c r="D14" s="24">
        <v>878949525</v>
      </c>
      <c r="E14" s="25">
        <v>876403237</v>
      </c>
      <c r="F14" s="24">
        <v>1375782072</v>
      </c>
      <c r="G14" s="25">
        <v>1200092322</v>
      </c>
      <c r="H14" s="24">
        <v>2403900</v>
      </c>
      <c r="I14" s="25">
        <v>16138444</v>
      </c>
      <c r="J14" s="24">
        <v>35266400</v>
      </c>
      <c r="K14" s="25">
        <v>2701262</v>
      </c>
      <c r="L14" s="24">
        <v>49909041</v>
      </c>
      <c r="M14" s="25">
        <v>5954046</v>
      </c>
    </row>
    <row r="15" spans="1:13" ht="15.75" customHeight="1" x14ac:dyDescent="0.25">
      <c r="A15" s="20" t="s">
        <v>14</v>
      </c>
      <c r="B15" s="21">
        <v>150000000</v>
      </c>
      <c r="C15" s="22">
        <v>149400000</v>
      </c>
      <c r="D15" s="21">
        <v>300000000</v>
      </c>
      <c r="E15" s="22">
        <v>300000000</v>
      </c>
      <c r="F15" s="21">
        <v>100000000</v>
      </c>
      <c r="G15" s="22">
        <v>300000000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</row>
    <row r="16" spans="1:13" ht="15.75" customHeight="1" outlineLevel="1" x14ac:dyDescent="0.25">
      <c r="A16" s="23" t="s">
        <v>15</v>
      </c>
      <c r="B16" s="24">
        <v>150000000</v>
      </c>
      <c r="C16" s="25">
        <v>149400000</v>
      </c>
      <c r="D16" s="24">
        <v>300000000</v>
      </c>
      <c r="E16" s="25">
        <v>300000000</v>
      </c>
      <c r="F16" s="24">
        <v>100000000</v>
      </c>
      <c r="G16" s="25">
        <v>300000000</v>
      </c>
      <c r="H16" s="24"/>
      <c r="I16" s="25"/>
      <c r="J16" s="24"/>
      <c r="K16" s="25"/>
      <c r="L16" s="24"/>
      <c r="M16" s="25"/>
    </row>
    <row r="17" spans="1:13" ht="15.75" customHeight="1" x14ac:dyDescent="0.25">
      <c r="A17" s="20" t="s">
        <v>16</v>
      </c>
      <c r="B17" s="21">
        <v>186106487</v>
      </c>
      <c r="C17" s="22">
        <v>203511157</v>
      </c>
      <c r="D17" s="21">
        <v>200469725</v>
      </c>
      <c r="E17" s="22">
        <v>312423387</v>
      </c>
      <c r="F17" s="21">
        <v>180000000</v>
      </c>
      <c r="G17" s="22">
        <v>120235435</v>
      </c>
      <c r="H17" s="21">
        <v>374821808</v>
      </c>
      <c r="I17" s="22">
        <v>452645836</v>
      </c>
      <c r="J17" s="21">
        <v>150000000</v>
      </c>
      <c r="K17" s="22">
        <v>66640193</v>
      </c>
      <c r="L17" s="21">
        <v>75000000</v>
      </c>
      <c r="M17" s="22">
        <v>118297073</v>
      </c>
    </row>
    <row r="18" spans="1:13" ht="15.75" customHeight="1" outlineLevel="1" x14ac:dyDescent="0.25">
      <c r="A18" s="23" t="s">
        <v>17</v>
      </c>
      <c r="B18" s="24">
        <v>66219160</v>
      </c>
      <c r="C18" s="25">
        <v>83623830</v>
      </c>
      <c r="D18" s="24">
        <v>168313684</v>
      </c>
      <c r="E18" s="25">
        <v>294422899</v>
      </c>
      <c r="F18" s="24">
        <v>180000000</v>
      </c>
      <c r="G18" s="25">
        <v>120235435</v>
      </c>
      <c r="H18" s="24">
        <v>374821808</v>
      </c>
      <c r="I18" s="25">
        <v>452642028</v>
      </c>
      <c r="J18" s="24">
        <v>150000000</v>
      </c>
      <c r="K18" s="25">
        <v>66066455</v>
      </c>
      <c r="L18" s="24">
        <v>75000000</v>
      </c>
      <c r="M18" s="25">
        <v>118276073</v>
      </c>
    </row>
    <row r="19" spans="1:13" ht="15.75" customHeight="1" outlineLevel="1" x14ac:dyDescent="0.25">
      <c r="A19" s="23" t="s">
        <v>18</v>
      </c>
      <c r="B19" s="24">
        <v>119887327</v>
      </c>
      <c r="C19" s="25">
        <v>119887327</v>
      </c>
      <c r="D19" s="24">
        <v>32156041</v>
      </c>
      <c r="E19" s="25">
        <v>14436041</v>
      </c>
      <c r="F19" s="24"/>
      <c r="G19" s="25"/>
      <c r="H19" s="24"/>
      <c r="I19" s="25"/>
      <c r="J19" s="24"/>
      <c r="K19" s="25"/>
      <c r="L19" s="24"/>
      <c r="M19" s="25"/>
    </row>
    <row r="20" spans="1:13" ht="15.75" customHeight="1" outlineLevel="1" x14ac:dyDescent="0.25">
      <c r="A20" s="23" t="s">
        <v>19</v>
      </c>
      <c r="B20" s="24"/>
      <c r="C20" s="25"/>
      <c r="D20" s="24">
        <v>0</v>
      </c>
      <c r="E20" s="25">
        <v>3564447</v>
      </c>
      <c r="F20" s="24"/>
      <c r="G20" s="25"/>
      <c r="H20" s="24">
        <v>0</v>
      </c>
      <c r="I20" s="25">
        <v>3808</v>
      </c>
      <c r="J20" s="24">
        <v>0</v>
      </c>
      <c r="K20" s="25">
        <v>573738</v>
      </c>
      <c r="L20" s="24">
        <v>0</v>
      </c>
      <c r="M20" s="25">
        <v>21000</v>
      </c>
    </row>
    <row r="21" spans="1:13" ht="15.75" customHeight="1" x14ac:dyDescent="0.25">
      <c r="A21" s="20" t="s">
        <v>20</v>
      </c>
      <c r="B21" s="21">
        <v>0</v>
      </c>
      <c r="C21" s="22">
        <v>0</v>
      </c>
      <c r="D21" s="21">
        <v>54468716</v>
      </c>
      <c r="E21" s="22">
        <v>2726794</v>
      </c>
      <c r="F21" s="21">
        <v>248132320</v>
      </c>
      <c r="G21" s="22">
        <v>248132320</v>
      </c>
      <c r="H21" s="21">
        <v>9900880</v>
      </c>
      <c r="I21" s="22">
        <v>9900880</v>
      </c>
      <c r="J21" s="21">
        <v>0</v>
      </c>
      <c r="K21" s="22">
        <v>0</v>
      </c>
      <c r="L21" s="21">
        <v>97355760</v>
      </c>
      <c r="M21" s="22">
        <v>49099319</v>
      </c>
    </row>
    <row r="22" spans="1:13" ht="15.75" customHeight="1" outlineLevel="1" x14ac:dyDescent="0.25">
      <c r="A22" s="23" t="s">
        <v>21</v>
      </c>
      <c r="B22" s="21"/>
      <c r="C22" s="22"/>
      <c r="D22" s="21">
        <v>26351639</v>
      </c>
      <c r="E22" s="22">
        <v>0</v>
      </c>
      <c r="F22" s="21">
        <v>199087420</v>
      </c>
      <c r="G22" s="22">
        <v>198311051</v>
      </c>
      <c r="H22" s="21"/>
      <c r="I22" s="22"/>
      <c r="J22" s="21"/>
      <c r="K22" s="22"/>
      <c r="L22" s="21">
        <v>13636340</v>
      </c>
      <c r="M22" s="22">
        <v>0</v>
      </c>
    </row>
    <row r="23" spans="1:13" ht="15.75" customHeight="1" outlineLevel="1" x14ac:dyDescent="0.25">
      <c r="A23" s="23" t="s">
        <v>22</v>
      </c>
      <c r="B23" s="21"/>
      <c r="C23" s="22"/>
      <c r="D23" s="21">
        <v>28117077</v>
      </c>
      <c r="E23" s="22">
        <v>2726794</v>
      </c>
      <c r="F23" s="21">
        <v>24044900</v>
      </c>
      <c r="G23" s="22">
        <v>24821269</v>
      </c>
      <c r="H23" s="21"/>
      <c r="I23" s="22"/>
      <c r="J23" s="21"/>
      <c r="K23" s="22"/>
      <c r="L23" s="21"/>
      <c r="M23" s="22"/>
    </row>
    <row r="24" spans="1:13" ht="15.75" customHeight="1" outlineLevel="1" x14ac:dyDescent="0.25">
      <c r="A24" s="23" t="s">
        <v>23</v>
      </c>
      <c r="B24" s="26"/>
      <c r="C24" s="27"/>
      <c r="D24" s="26"/>
      <c r="E24" s="27"/>
      <c r="F24" s="26">
        <v>25000000</v>
      </c>
      <c r="G24" s="27">
        <v>25000000</v>
      </c>
      <c r="H24" s="26">
        <v>9900880</v>
      </c>
      <c r="I24" s="27">
        <v>9900880</v>
      </c>
      <c r="J24" s="26"/>
      <c r="K24" s="27"/>
      <c r="L24" s="26">
        <v>83719420</v>
      </c>
      <c r="M24" s="27">
        <v>49099319</v>
      </c>
    </row>
    <row r="25" spans="1:13" ht="15.75" customHeight="1" x14ac:dyDescent="0.25">
      <c r="A25" s="17" t="s">
        <v>24</v>
      </c>
      <c r="B25" s="18">
        <f t="shared" ref="B25:M25" si="4">+B26+B28+B31</f>
        <v>224699770</v>
      </c>
      <c r="C25" s="19">
        <f t="shared" si="4"/>
        <v>272717268</v>
      </c>
      <c r="D25" s="18">
        <f t="shared" si="4"/>
        <v>7154325561</v>
      </c>
      <c r="E25" s="19">
        <f t="shared" si="4"/>
        <v>6477217550</v>
      </c>
      <c r="F25" s="18">
        <f t="shared" si="4"/>
        <v>7496842683</v>
      </c>
      <c r="G25" s="19">
        <f t="shared" si="4"/>
        <v>7937627215</v>
      </c>
      <c r="H25" s="18">
        <f t="shared" si="4"/>
        <v>4247956629</v>
      </c>
      <c r="I25" s="19">
        <f t="shared" si="4"/>
        <v>4879929086</v>
      </c>
      <c r="J25" s="18">
        <f t="shared" si="4"/>
        <v>21927993718</v>
      </c>
      <c r="K25" s="19">
        <f t="shared" si="4"/>
        <v>22799695215</v>
      </c>
      <c r="L25" s="18">
        <f t="shared" si="4"/>
        <v>13183994762</v>
      </c>
      <c r="M25" s="19">
        <f t="shared" si="4"/>
        <v>13639755139</v>
      </c>
    </row>
    <row r="26" spans="1:13" ht="15.75" customHeight="1" x14ac:dyDescent="0.25">
      <c r="A26" s="20" t="s">
        <v>25</v>
      </c>
      <c r="B26" s="21">
        <v>72436948</v>
      </c>
      <c r="C26" s="22">
        <v>124383018</v>
      </c>
      <c r="D26" s="21">
        <v>47202897</v>
      </c>
      <c r="E26" s="22">
        <v>245511417</v>
      </c>
      <c r="F26" s="21">
        <v>30000000</v>
      </c>
      <c r="G26" s="22">
        <v>470784532</v>
      </c>
      <c r="H26" s="21">
        <v>20000000</v>
      </c>
      <c r="I26" s="22">
        <v>651972457</v>
      </c>
      <c r="J26" s="21">
        <v>6500000</v>
      </c>
      <c r="K26" s="22">
        <v>891166756</v>
      </c>
      <c r="L26" s="21">
        <v>20000000</v>
      </c>
      <c r="M26" s="22">
        <v>475760377</v>
      </c>
    </row>
    <row r="27" spans="1:13" s="49" customFormat="1" ht="15.75" customHeight="1" outlineLevel="1" x14ac:dyDescent="0.25">
      <c r="A27" s="23" t="s">
        <v>26</v>
      </c>
      <c r="B27" s="24">
        <v>72436948</v>
      </c>
      <c r="C27" s="25">
        <v>124383018</v>
      </c>
      <c r="D27" s="24">
        <v>47202897</v>
      </c>
      <c r="E27" s="25">
        <v>245511417</v>
      </c>
      <c r="F27" s="24">
        <v>30000000</v>
      </c>
      <c r="G27" s="25">
        <v>470784532</v>
      </c>
      <c r="H27" s="24">
        <v>20000000</v>
      </c>
      <c r="I27" s="25">
        <v>651972457</v>
      </c>
      <c r="J27" s="24">
        <v>6500000</v>
      </c>
      <c r="K27" s="25">
        <v>891166756</v>
      </c>
      <c r="L27" s="24">
        <v>20000000</v>
      </c>
      <c r="M27" s="25">
        <v>475760377</v>
      </c>
    </row>
    <row r="28" spans="1:13" ht="15.75" customHeight="1" x14ac:dyDescent="0.25">
      <c r="A28" s="20" t="s">
        <v>27</v>
      </c>
      <c r="B28" s="21">
        <v>130039513</v>
      </c>
      <c r="C28" s="22">
        <v>126110941</v>
      </c>
      <c r="D28" s="21">
        <v>6231706133</v>
      </c>
      <c r="E28" s="22">
        <v>6231706133</v>
      </c>
      <c r="F28" s="21">
        <v>674756823</v>
      </c>
      <c r="G28" s="22">
        <v>674756823</v>
      </c>
      <c r="H28" s="21">
        <v>3597286944</v>
      </c>
      <c r="I28" s="22">
        <v>3597286944</v>
      </c>
      <c r="J28" s="21">
        <v>21290824033</v>
      </c>
      <c r="K28" s="22">
        <v>21277858774</v>
      </c>
      <c r="L28" s="21">
        <v>13163994762</v>
      </c>
      <c r="M28" s="22">
        <v>13163994762</v>
      </c>
    </row>
    <row r="29" spans="1:13" s="49" customFormat="1" ht="15.75" customHeight="1" outlineLevel="1" x14ac:dyDescent="0.25">
      <c r="A29" s="23" t="s">
        <v>28</v>
      </c>
      <c r="B29" s="24">
        <v>126110941</v>
      </c>
      <c r="C29" s="25">
        <v>126110941</v>
      </c>
      <c r="D29" s="24">
        <v>5845009568</v>
      </c>
      <c r="E29" s="25">
        <v>5845009568</v>
      </c>
      <c r="F29" s="24">
        <v>666556823</v>
      </c>
      <c r="G29" s="25">
        <v>666556823</v>
      </c>
      <c r="H29" s="24">
        <v>510155245</v>
      </c>
      <c r="I29" s="25">
        <v>510155245</v>
      </c>
      <c r="J29" s="24">
        <v>21290824033</v>
      </c>
      <c r="K29" s="25">
        <v>21277858774</v>
      </c>
      <c r="L29" s="24">
        <v>12797994762</v>
      </c>
      <c r="M29" s="25">
        <v>12797994762</v>
      </c>
    </row>
    <row r="30" spans="1:13" ht="15.75" customHeight="1" outlineLevel="1" x14ac:dyDescent="0.25">
      <c r="A30" s="23" t="s">
        <v>19</v>
      </c>
      <c r="B30" s="24">
        <v>3928572</v>
      </c>
      <c r="C30" s="25">
        <v>0</v>
      </c>
      <c r="D30" s="24">
        <v>386696565</v>
      </c>
      <c r="E30" s="25">
        <v>386696565</v>
      </c>
      <c r="F30" s="24">
        <v>8200000</v>
      </c>
      <c r="G30" s="25">
        <v>8200000</v>
      </c>
      <c r="H30" s="24">
        <v>3087131699</v>
      </c>
      <c r="I30" s="25">
        <v>3087131699</v>
      </c>
      <c r="J30" s="24">
        <v>0</v>
      </c>
      <c r="K30" s="25">
        <v>0</v>
      </c>
      <c r="L30" s="24">
        <v>366000000</v>
      </c>
      <c r="M30" s="25">
        <v>366000000</v>
      </c>
    </row>
    <row r="31" spans="1:13" ht="15.75" customHeight="1" x14ac:dyDescent="0.25">
      <c r="A31" s="28" t="s">
        <v>29</v>
      </c>
      <c r="B31" s="26">
        <v>22223309</v>
      </c>
      <c r="C31" s="27">
        <v>22223309</v>
      </c>
      <c r="D31" s="26">
        <v>875416531</v>
      </c>
      <c r="E31" s="27">
        <v>0</v>
      </c>
      <c r="F31" s="26">
        <v>6792085860</v>
      </c>
      <c r="G31" s="27">
        <v>6792085860</v>
      </c>
      <c r="H31" s="26">
        <v>630669685</v>
      </c>
      <c r="I31" s="27">
        <v>630669685</v>
      </c>
      <c r="J31" s="26">
        <v>630669685</v>
      </c>
      <c r="K31" s="27">
        <v>630669685</v>
      </c>
      <c r="L31" s="26"/>
      <c r="M31" s="27"/>
    </row>
    <row r="32" spans="1:13" ht="15.75" customHeight="1" x14ac:dyDescent="0.25">
      <c r="A32" s="29" t="s">
        <v>30</v>
      </c>
      <c r="B32" s="30">
        <f t="shared" ref="B32:M32" si="5">SUM(B33:B33)</f>
        <v>5800000000</v>
      </c>
      <c r="C32" s="31">
        <f t="shared" si="5"/>
        <v>4000000000</v>
      </c>
      <c r="D32" s="30">
        <f t="shared" si="5"/>
        <v>5000000000</v>
      </c>
      <c r="E32" s="31">
        <f t="shared" si="5"/>
        <v>5000000000</v>
      </c>
      <c r="F32" s="30">
        <f t="shared" si="5"/>
        <v>12328777860</v>
      </c>
      <c r="G32" s="31">
        <f t="shared" si="5"/>
        <v>12328777860</v>
      </c>
      <c r="H32" s="30">
        <f t="shared" si="5"/>
        <v>3004655819</v>
      </c>
      <c r="I32" s="31">
        <f t="shared" si="5"/>
        <v>3004655819</v>
      </c>
      <c r="J32" s="30">
        <f t="shared" si="5"/>
        <v>0</v>
      </c>
      <c r="K32" s="31">
        <f t="shared" si="5"/>
        <v>0</v>
      </c>
      <c r="L32" s="30">
        <f t="shared" si="5"/>
        <v>0</v>
      </c>
      <c r="M32" s="31">
        <f t="shared" si="5"/>
        <v>0</v>
      </c>
    </row>
    <row r="33" spans="1:13" ht="15.75" customHeight="1" x14ac:dyDescent="0.25">
      <c r="A33" s="32" t="s">
        <v>31</v>
      </c>
      <c r="B33" s="33">
        <v>5800000000</v>
      </c>
      <c r="C33" s="34">
        <v>4000000000</v>
      </c>
      <c r="D33" s="33">
        <v>5000000000</v>
      </c>
      <c r="E33" s="34">
        <v>5000000000</v>
      </c>
      <c r="F33" s="33">
        <v>12328777860</v>
      </c>
      <c r="G33" s="34">
        <v>12328777860</v>
      </c>
      <c r="H33" s="33">
        <v>3004655819</v>
      </c>
      <c r="I33" s="34">
        <v>3004655819</v>
      </c>
      <c r="J33" s="33">
        <v>0</v>
      </c>
      <c r="K33" s="34">
        <v>0</v>
      </c>
      <c r="L33" s="33">
        <v>0</v>
      </c>
      <c r="M33" s="34">
        <v>0</v>
      </c>
    </row>
    <row r="34" spans="1:13" ht="15.75" customHeight="1" outlineLevel="1" x14ac:dyDescent="0.25">
      <c r="A34" s="35" t="s">
        <v>32</v>
      </c>
      <c r="B34" s="24">
        <v>5800000000</v>
      </c>
      <c r="C34" s="25">
        <v>4000000000</v>
      </c>
      <c r="D34" s="24">
        <v>5000000000</v>
      </c>
      <c r="E34" s="25">
        <v>5000000000</v>
      </c>
      <c r="F34" s="24">
        <v>12328777860</v>
      </c>
      <c r="G34" s="25">
        <v>12328777860</v>
      </c>
      <c r="H34" s="24">
        <v>3004655819</v>
      </c>
      <c r="I34" s="25">
        <v>3004655819</v>
      </c>
      <c r="J34" s="24">
        <v>0</v>
      </c>
      <c r="K34" s="25">
        <v>0</v>
      </c>
      <c r="L34" s="24">
        <v>0</v>
      </c>
      <c r="M34" s="25">
        <v>0</v>
      </c>
    </row>
    <row r="35" spans="1:13" ht="15.75" customHeight="1" x14ac:dyDescent="0.25">
      <c r="A35" s="36" t="s">
        <v>33</v>
      </c>
      <c r="B35" s="30">
        <f>+B36+B38</f>
        <v>3791484583</v>
      </c>
      <c r="C35" s="31">
        <f t="shared" ref="C35:M35" si="6">+C36+C38</f>
        <v>3791484583</v>
      </c>
      <c r="D35" s="30">
        <f t="shared" si="6"/>
        <v>3971148317</v>
      </c>
      <c r="E35" s="31">
        <f t="shared" si="6"/>
        <v>3971148317</v>
      </c>
      <c r="F35" s="30">
        <f t="shared" si="6"/>
        <v>951749471</v>
      </c>
      <c r="G35" s="31">
        <f t="shared" si="6"/>
        <v>951749471</v>
      </c>
      <c r="H35" s="30">
        <f t="shared" si="6"/>
        <v>1635590977</v>
      </c>
      <c r="I35" s="31">
        <f t="shared" si="6"/>
        <v>1635590977</v>
      </c>
      <c r="J35" s="30">
        <f t="shared" si="6"/>
        <v>3402314489</v>
      </c>
      <c r="K35" s="31">
        <f t="shared" si="6"/>
        <v>3397096403</v>
      </c>
      <c r="L35" s="30">
        <f t="shared" si="6"/>
        <v>3336447194</v>
      </c>
      <c r="M35" s="31">
        <f t="shared" si="6"/>
        <v>3336447194</v>
      </c>
    </row>
    <row r="36" spans="1:13" ht="15.75" customHeight="1" x14ac:dyDescent="0.25">
      <c r="A36" s="32" t="s">
        <v>34</v>
      </c>
      <c r="B36" s="33">
        <v>0</v>
      </c>
      <c r="C36" s="34">
        <v>0</v>
      </c>
      <c r="D36" s="33"/>
      <c r="E36" s="34"/>
      <c r="F36" s="33">
        <v>212874888</v>
      </c>
      <c r="G36" s="34">
        <v>212874888</v>
      </c>
      <c r="H36" s="33">
        <v>276571720</v>
      </c>
      <c r="I36" s="34">
        <v>276571720</v>
      </c>
      <c r="J36" s="33">
        <v>211090655</v>
      </c>
      <c r="K36" s="34">
        <v>211090655</v>
      </c>
      <c r="L36" s="33">
        <v>352172484</v>
      </c>
      <c r="M36" s="34">
        <v>352172484</v>
      </c>
    </row>
    <row r="37" spans="1:13" s="49" customFormat="1" ht="15.75" customHeight="1" outlineLevel="1" x14ac:dyDescent="0.25">
      <c r="A37" s="23" t="s">
        <v>35</v>
      </c>
      <c r="B37" s="24">
        <v>0</v>
      </c>
      <c r="C37" s="25">
        <v>0</v>
      </c>
      <c r="D37" s="24"/>
      <c r="E37" s="25"/>
      <c r="F37" s="24">
        <v>212874888</v>
      </c>
      <c r="G37" s="25">
        <v>212874888</v>
      </c>
      <c r="H37" s="24">
        <v>276571720</v>
      </c>
      <c r="I37" s="25">
        <v>276571720</v>
      </c>
      <c r="J37" s="24">
        <v>211090655</v>
      </c>
      <c r="K37" s="25">
        <v>211090655</v>
      </c>
      <c r="L37" s="24">
        <v>352172484</v>
      </c>
      <c r="M37" s="25">
        <v>352172484</v>
      </c>
    </row>
    <row r="38" spans="1:13" ht="15.75" customHeight="1" x14ac:dyDescent="0.25">
      <c r="A38" s="20" t="s">
        <v>36</v>
      </c>
      <c r="B38" s="21">
        <v>3791484583</v>
      </c>
      <c r="C38" s="22">
        <v>3791484583</v>
      </c>
      <c r="D38" s="21">
        <v>3971148317</v>
      </c>
      <c r="E38" s="22">
        <v>3971148317</v>
      </c>
      <c r="F38" s="21">
        <v>738874583</v>
      </c>
      <c r="G38" s="22">
        <v>738874583</v>
      </c>
      <c r="H38" s="21">
        <v>1359019257</v>
      </c>
      <c r="I38" s="22">
        <v>1359019257</v>
      </c>
      <c r="J38" s="21">
        <v>3191223834</v>
      </c>
      <c r="K38" s="22">
        <v>3186005748</v>
      </c>
      <c r="L38" s="21">
        <v>2984274710</v>
      </c>
      <c r="M38" s="22">
        <v>2984274710</v>
      </c>
    </row>
    <row r="39" spans="1:13" s="49" customFormat="1" ht="15.75" customHeight="1" outlineLevel="1" x14ac:dyDescent="0.25">
      <c r="A39" s="37" t="s">
        <v>37</v>
      </c>
      <c r="B39" s="38"/>
      <c r="C39" s="39"/>
      <c r="D39" s="38"/>
      <c r="E39" s="39"/>
      <c r="F39" s="38"/>
      <c r="G39" s="39"/>
      <c r="H39" s="38"/>
      <c r="I39" s="39"/>
      <c r="J39" s="38"/>
      <c r="K39" s="39"/>
      <c r="L39" s="38"/>
      <c r="M39" s="39"/>
    </row>
    <row r="40" spans="1:13" ht="15.75" customHeight="1" x14ac:dyDescent="0.25">
      <c r="A40" s="40" t="s">
        <v>38</v>
      </c>
      <c r="B40" s="41">
        <f t="shared" ref="B40:M40" si="7">+B41</f>
        <v>4234223610</v>
      </c>
      <c r="C40" s="42">
        <f t="shared" si="7"/>
        <v>2612011858</v>
      </c>
      <c r="D40" s="41">
        <f t="shared" si="7"/>
        <v>2743969420</v>
      </c>
      <c r="E40" s="42">
        <f t="shared" si="7"/>
        <v>1930804886</v>
      </c>
      <c r="F40" s="41">
        <f t="shared" si="7"/>
        <v>5192996662</v>
      </c>
      <c r="G40" s="42">
        <f t="shared" si="7"/>
        <v>5058365370</v>
      </c>
      <c r="H40" s="41">
        <f t="shared" si="7"/>
        <v>2160617226</v>
      </c>
      <c r="I40" s="42">
        <f t="shared" si="7"/>
        <v>2004154713</v>
      </c>
      <c r="J40" s="41">
        <f t="shared" si="7"/>
        <v>951878450</v>
      </c>
      <c r="K40" s="42">
        <f t="shared" si="7"/>
        <v>790069996</v>
      </c>
      <c r="L40" s="41">
        <f t="shared" si="7"/>
        <v>1026505431</v>
      </c>
      <c r="M40" s="42">
        <f t="shared" si="7"/>
        <v>651421758</v>
      </c>
    </row>
    <row r="41" spans="1:13" ht="15.75" customHeight="1" x14ac:dyDescent="0.25">
      <c r="A41" s="43" t="s">
        <v>6</v>
      </c>
      <c r="B41" s="44">
        <f t="shared" ref="B41:M41" si="8">+B42+B63</f>
        <v>4234223610</v>
      </c>
      <c r="C41" s="45">
        <f t="shared" si="8"/>
        <v>2612011858</v>
      </c>
      <c r="D41" s="44">
        <f t="shared" si="8"/>
        <v>2743969420</v>
      </c>
      <c r="E41" s="45">
        <f t="shared" si="8"/>
        <v>1930804886</v>
      </c>
      <c r="F41" s="44">
        <f t="shared" si="8"/>
        <v>5192996662</v>
      </c>
      <c r="G41" s="45">
        <f t="shared" si="8"/>
        <v>5058365370</v>
      </c>
      <c r="H41" s="44">
        <f t="shared" si="8"/>
        <v>2160617226</v>
      </c>
      <c r="I41" s="45">
        <f t="shared" si="8"/>
        <v>2004154713</v>
      </c>
      <c r="J41" s="44">
        <f t="shared" si="8"/>
        <v>951878450</v>
      </c>
      <c r="K41" s="45">
        <f t="shared" si="8"/>
        <v>790069996</v>
      </c>
      <c r="L41" s="44">
        <f t="shared" si="8"/>
        <v>1026505431</v>
      </c>
      <c r="M41" s="45">
        <f t="shared" si="8"/>
        <v>651421758</v>
      </c>
    </row>
    <row r="42" spans="1:13" ht="15.75" customHeight="1" x14ac:dyDescent="0.25">
      <c r="A42" s="17" t="s">
        <v>7</v>
      </c>
      <c r="B42" s="18">
        <f>+B43+B45+B47+B52+B54+B56+B62</f>
        <v>4108288243</v>
      </c>
      <c r="C42" s="19">
        <f>+C43+C45+C47+C52+C54+C56+C62</f>
        <v>2460063559</v>
      </c>
      <c r="D42" s="18">
        <f>+D43+D45+D47+D52+D54+D56+D62</f>
        <v>2098658881</v>
      </c>
      <c r="E42" s="18">
        <f>+E43+E45+E47+E52+E54+E56+E62</f>
        <v>1274976491</v>
      </c>
      <c r="F42" s="18">
        <f t="shared" ref="F42:M42" si="9">+F43+F45+F47+F52+F54+F56+F62</f>
        <v>4489926230</v>
      </c>
      <c r="G42" s="18">
        <f t="shared" si="9"/>
        <v>4331432481</v>
      </c>
      <c r="H42" s="18">
        <f t="shared" si="9"/>
        <v>386501938</v>
      </c>
      <c r="I42" s="18">
        <f t="shared" si="9"/>
        <v>230501938</v>
      </c>
      <c r="J42" s="18">
        <f t="shared" si="9"/>
        <v>694349853</v>
      </c>
      <c r="K42" s="18">
        <f t="shared" si="9"/>
        <v>523587352</v>
      </c>
      <c r="L42" s="18">
        <f t="shared" si="9"/>
        <v>400012274</v>
      </c>
      <c r="M42" s="18">
        <f t="shared" si="9"/>
        <v>20000000</v>
      </c>
    </row>
    <row r="43" spans="1:13" ht="15.75" customHeight="1" x14ac:dyDescent="0.25">
      <c r="A43" s="20" t="s">
        <v>8</v>
      </c>
      <c r="B43" s="21">
        <v>37033544</v>
      </c>
      <c r="C43" s="22">
        <v>37033544</v>
      </c>
      <c r="D43" s="21">
        <v>29626715</v>
      </c>
      <c r="E43" s="22">
        <v>29626715</v>
      </c>
      <c r="F43" s="21"/>
      <c r="G43" s="22"/>
      <c r="H43" s="21"/>
      <c r="I43" s="22"/>
      <c r="J43" s="21"/>
      <c r="K43" s="22"/>
      <c r="L43" s="21">
        <v>3648640</v>
      </c>
      <c r="M43" s="22">
        <v>0</v>
      </c>
    </row>
    <row r="44" spans="1:13" s="49" customFormat="1" ht="15.75" customHeight="1" outlineLevel="1" x14ac:dyDescent="0.25">
      <c r="A44" s="23" t="s">
        <v>39</v>
      </c>
      <c r="B44" s="24">
        <v>37033544</v>
      </c>
      <c r="C44" s="25">
        <v>37033544</v>
      </c>
      <c r="D44" s="24">
        <v>29626715</v>
      </c>
      <c r="E44" s="25">
        <v>29626715</v>
      </c>
      <c r="F44" s="24"/>
      <c r="G44" s="25"/>
      <c r="H44" s="24"/>
      <c r="I44" s="25"/>
      <c r="J44" s="24"/>
      <c r="K44" s="25"/>
      <c r="L44" s="24">
        <v>3648640</v>
      </c>
      <c r="M44" s="25">
        <v>0</v>
      </c>
    </row>
    <row r="45" spans="1:13" ht="15.75" customHeight="1" x14ac:dyDescent="0.25">
      <c r="A45" s="20" t="s">
        <v>40</v>
      </c>
      <c r="B45" s="21">
        <v>38936971</v>
      </c>
      <c r="C45" s="22">
        <v>38936971</v>
      </c>
      <c r="D45" s="21">
        <v>39256400</v>
      </c>
      <c r="E45" s="22">
        <v>39256400</v>
      </c>
      <c r="F45" s="21">
        <v>31249680</v>
      </c>
      <c r="G45" s="22">
        <v>31249680</v>
      </c>
      <c r="H45" s="21">
        <v>33257139</v>
      </c>
      <c r="I45" s="22">
        <v>33257139</v>
      </c>
      <c r="J45" s="21">
        <v>35112120</v>
      </c>
      <c r="K45" s="22">
        <v>35112120</v>
      </c>
      <c r="L45" s="21"/>
      <c r="M45" s="22"/>
    </row>
    <row r="46" spans="1:13" s="49" customFormat="1" ht="15.75" customHeight="1" outlineLevel="1" x14ac:dyDescent="0.25">
      <c r="A46" s="23" t="s">
        <v>41</v>
      </c>
      <c r="B46" s="24">
        <v>38936971</v>
      </c>
      <c r="C46" s="25">
        <v>38936971</v>
      </c>
      <c r="D46" s="24">
        <v>39256400</v>
      </c>
      <c r="E46" s="25">
        <v>39256400</v>
      </c>
      <c r="F46" s="24">
        <v>31249680</v>
      </c>
      <c r="G46" s="25">
        <v>31249680</v>
      </c>
      <c r="H46" s="24">
        <v>33257139</v>
      </c>
      <c r="I46" s="25">
        <v>33257139</v>
      </c>
      <c r="J46" s="24">
        <v>35112120</v>
      </c>
      <c r="K46" s="25">
        <v>35112120</v>
      </c>
      <c r="L46" s="24"/>
      <c r="M46" s="25"/>
    </row>
    <row r="47" spans="1:13" ht="15.75" customHeight="1" x14ac:dyDescent="0.25">
      <c r="A47" s="20" t="s">
        <v>42</v>
      </c>
      <c r="B47" s="21">
        <v>4032317728</v>
      </c>
      <c r="C47" s="22">
        <v>2384093044</v>
      </c>
      <c r="D47" s="21">
        <v>2029775766</v>
      </c>
      <c r="E47" s="22">
        <v>1206093376</v>
      </c>
      <c r="F47" s="21">
        <v>1423506806</v>
      </c>
      <c r="G47" s="22">
        <v>1423506807</v>
      </c>
      <c r="H47" s="21">
        <v>50000000</v>
      </c>
      <c r="I47" s="22">
        <v>44000000</v>
      </c>
      <c r="J47" s="21">
        <v>230000000</v>
      </c>
      <c r="K47" s="22">
        <v>0</v>
      </c>
      <c r="L47" s="21">
        <v>115000000</v>
      </c>
      <c r="M47" s="22">
        <v>0</v>
      </c>
    </row>
    <row r="48" spans="1:13" s="49" customFormat="1" ht="15.75" customHeight="1" outlineLevel="1" x14ac:dyDescent="0.25">
      <c r="A48" s="23" t="s">
        <v>43</v>
      </c>
      <c r="B48" s="24">
        <v>3952317728</v>
      </c>
      <c r="C48" s="25">
        <v>2384093044</v>
      </c>
      <c r="D48" s="24">
        <v>2029775766</v>
      </c>
      <c r="E48" s="25">
        <v>1206093376</v>
      </c>
      <c r="F48" s="24">
        <v>521116307</v>
      </c>
      <c r="G48" s="25">
        <v>521116307</v>
      </c>
      <c r="H48" s="24">
        <v>20000000</v>
      </c>
      <c r="I48" s="25">
        <v>14000000</v>
      </c>
      <c r="J48" s="24">
        <v>100000000</v>
      </c>
      <c r="K48" s="25">
        <v>0</v>
      </c>
      <c r="L48" s="24">
        <v>50000000</v>
      </c>
      <c r="M48" s="25"/>
    </row>
    <row r="49" spans="1:13" s="49" customFormat="1" ht="15.75" customHeight="1" outlineLevel="1" x14ac:dyDescent="0.25">
      <c r="A49" s="23" t="s">
        <v>44</v>
      </c>
      <c r="B49" s="24">
        <v>50000000</v>
      </c>
      <c r="C49" s="25">
        <v>0</v>
      </c>
      <c r="D49" s="24"/>
      <c r="E49" s="25"/>
      <c r="F49" s="24"/>
      <c r="G49" s="25"/>
      <c r="H49" s="24"/>
      <c r="I49" s="25"/>
      <c r="J49" s="24"/>
      <c r="K49" s="25"/>
      <c r="L49" s="24"/>
      <c r="M49" s="25"/>
    </row>
    <row r="50" spans="1:13" s="49" customFormat="1" ht="15.75" customHeight="1" outlineLevel="1" x14ac:dyDescent="0.25">
      <c r="A50" s="23" t="s">
        <v>45</v>
      </c>
      <c r="B50" s="24">
        <v>30000000</v>
      </c>
      <c r="C50" s="25">
        <v>0</v>
      </c>
      <c r="D50" s="24"/>
      <c r="E50" s="25"/>
      <c r="F50" s="24">
        <v>107850000</v>
      </c>
      <c r="G50" s="25">
        <v>107850000</v>
      </c>
      <c r="H50" s="24">
        <v>30000000</v>
      </c>
      <c r="I50" s="25">
        <v>30000000</v>
      </c>
      <c r="J50" s="24">
        <v>60000000</v>
      </c>
      <c r="K50" s="25">
        <v>0</v>
      </c>
      <c r="L50" s="24">
        <v>30000000</v>
      </c>
      <c r="M50" s="25"/>
    </row>
    <row r="51" spans="1:13" s="49" customFormat="1" ht="15.75" customHeight="1" outlineLevel="1" x14ac:dyDescent="0.25">
      <c r="A51" s="23" t="s">
        <v>46</v>
      </c>
      <c r="B51" s="24"/>
      <c r="C51" s="25"/>
      <c r="D51" s="24"/>
      <c r="E51" s="25"/>
      <c r="F51" s="24">
        <v>794540499</v>
      </c>
      <c r="G51" s="25">
        <v>794540500</v>
      </c>
      <c r="H51" s="24"/>
      <c r="I51" s="25"/>
      <c r="J51" s="24">
        <v>70000000</v>
      </c>
      <c r="K51" s="25">
        <v>0</v>
      </c>
      <c r="L51" s="24">
        <v>35000000</v>
      </c>
      <c r="M51" s="25"/>
    </row>
    <row r="52" spans="1:13" ht="15.75" customHeight="1" x14ac:dyDescent="0.25">
      <c r="A52" s="20" t="s">
        <v>47</v>
      </c>
      <c r="B52" s="21"/>
      <c r="C52" s="22"/>
      <c r="D52" s="21"/>
      <c r="E52" s="22"/>
      <c r="F52" s="21">
        <v>50000000</v>
      </c>
      <c r="G52" s="22">
        <v>0</v>
      </c>
      <c r="H52" s="21">
        <v>150000000</v>
      </c>
      <c r="I52" s="22">
        <v>0</v>
      </c>
      <c r="J52" s="21">
        <v>350000000</v>
      </c>
      <c r="K52" s="22">
        <v>379999766</v>
      </c>
      <c r="L52" s="21">
        <v>281363634</v>
      </c>
      <c r="M52" s="22">
        <v>20000000</v>
      </c>
    </row>
    <row r="53" spans="1:13" s="49" customFormat="1" ht="15.75" customHeight="1" outlineLevel="1" x14ac:dyDescent="0.25">
      <c r="A53" s="35" t="s">
        <v>48</v>
      </c>
      <c r="B53" s="24"/>
      <c r="C53" s="25"/>
      <c r="D53" s="24"/>
      <c r="E53" s="25"/>
      <c r="F53" s="24">
        <v>50000000</v>
      </c>
      <c r="G53" s="25"/>
      <c r="H53" s="24">
        <v>150000000</v>
      </c>
      <c r="I53" s="25"/>
      <c r="J53" s="24">
        <v>350000000</v>
      </c>
      <c r="K53" s="25"/>
      <c r="L53" s="24">
        <v>281363634</v>
      </c>
      <c r="M53" s="25"/>
    </row>
    <row r="54" spans="1:13" ht="15.75" customHeight="1" x14ac:dyDescent="0.25">
      <c r="A54" s="46" t="s">
        <v>49</v>
      </c>
      <c r="B54" s="21"/>
      <c r="C54" s="22"/>
      <c r="D54" s="21"/>
      <c r="E54" s="22"/>
      <c r="F54" s="21"/>
      <c r="G54" s="22"/>
      <c r="H54" s="21">
        <v>30000000</v>
      </c>
      <c r="I54" s="22">
        <v>30000000</v>
      </c>
      <c r="J54" s="21"/>
      <c r="K54" s="22"/>
      <c r="L54" s="21"/>
      <c r="M54" s="22"/>
    </row>
    <row r="55" spans="1:13" s="49" customFormat="1" ht="15.75" customHeight="1" outlineLevel="1" x14ac:dyDescent="0.25">
      <c r="A55" s="35" t="s">
        <v>21</v>
      </c>
      <c r="B55" s="24"/>
      <c r="C55" s="25"/>
      <c r="D55" s="24"/>
      <c r="E55" s="25"/>
      <c r="F55" s="24"/>
      <c r="G55" s="25"/>
      <c r="H55" s="24">
        <v>30000000</v>
      </c>
      <c r="I55" s="25">
        <v>30000000</v>
      </c>
      <c r="J55" s="24"/>
      <c r="K55" s="25"/>
      <c r="L55" s="24"/>
      <c r="M55" s="25"/>
    </row>
    <row r="56" spans="1:13" ht="15.75" customHeight="1" x14ac:dyDescent="0.25">
      <c r="A56" s="20" t="s">
        <v>50</v>
      </c>
      <c r="B56" s="21"/>
      <c r="C56" s="22"/>
      <c r="D56" s="21"/>
      <c r="E56" s="22"/>
      <c r="F56" s="21">
        <v>585169744</v>
      </c>
      <c r="G56" s="22">
        <v>476675994</v>
      </c>
      <c r="H56" s="21">
        <v>123244799</v>
      </c>
      <c r="I56" s="22">
        <v>123244799</v>
      </c>
      <c r="J56" s="21">
        <v>79237733</v>
      </c>
      <c r="K56" s="22">
        <v>108475466</v>
      </c>
      <c r="L56" s="21"/>
      <c r="M56" s="22"/>
    </row>
    <row r="57" spans="1:13" s="49" customFormat="1" ht="15.75" customHeight="1" outlineLevel="1" x14ac:dyDescent="0.25">
      <c r="A57" s="35" t="s">
        <v>51</v>
      </c>
      <c r="B57" s="24"/>
      <c r="C57" s="25"/>
      <c r="D57" s="24">
        <v>328104664</v>
      </c>
      <c r="E57" s="25">
        <v>45672927</v>
      </c>
      <c r="F57" s="24">
        <v>327329444</v>
      </c>
      <c r="G57" s="25">
        <v>233712569</v>
      </c>
      <c r="H57" s="24">
        <v>123244799</v>
      </c>
      <c r="I57" s="25">
        <v>123244799</v>
      </c>
      <c r="J57" s="24">
        <v>50000000</v>
      </c>
      <c r="K57" s="25">
        <v>50000000</v>
      </c>
      <c r="L57" s="24"/>
      <c r="M57" s="25"/>
    </row>
    <row r="58" spans="1:13" s="49" customFormat="1" ht="15.75" customHeight="1" outlineLevel="1" x14ac:dyDescent="0.25">
      <c r="A58" s="35" t="s">
        <v>22</v>
      </c>
      <c r="B58" s="24"/>
      <c r="C58" s="25"/>
      <c r="D58" s="24"/>
      <c r="E58" s="25"/>
      <c r="F58" s="24">
        <v>49293000</v>
      </c>
      <c r="G58" s="25">
        <v>24821269</v>
      </c>
      <c r="H58" s="24"/>
      <c r="I58" s="25"/>
      <c r="J58" s="24"/>
      <c r="K58" s="25"/>
      <c r="L58" s="24"/>
      <c r="M58" s="25"/>
    </row>
    <row r="59" spans="1:13" ht="15.75" customHeight="1" outlineLevel="1" x14ac:dyDescent="0.25">
      <c r="A59" s="35" t="s">
        <v>52</v>
      </c>
      <c r="B59" s="21"/>
      <c r="C59" s="22"/>
      <c r="D59" s="21"/>
      <c r="E59" s="22"/>
      <c r="F59" s="21">
        <v>189588400</v>
      </c>
      <c r="G59" s="22">
        <v>198311051</v>
      </c>
      <c r="H59" s="21"/>
      <c r="I59" s="22"/>
      <c r="J59" s="21"/>
      <c r="K59" s="22"/>
      <c r="L59" s="21"/>
      <c r="M59" s="22"/>
    </row>
    <row r="60" spans="1:13" ht="15.75" customHeight="1" outlineLevel="1" x14ac:dyDescent="0.25">
      <c r="A60" s="35" t="s">
        <v>53</v>
      </c>
      <c r="B60" s="21"/>
      <c r="C60" s="22"/>
      <c r="D60" s="21"/>
      <c r="E60" s="22"/>
      <c r="F60" s="21">
        <v>18958900</v>
      </c>
      <c r="G60" s="22">
        <v>19831105</v>
      </c>
      <c r="H60" s="21"/>
      <c r="I60" s="22"/>
      <c r="J60" s="21"/>
      <c r="K60" s="22"/>
      <c r="L60" s="21"/>
      <c r="M60" s="22"/>
    </row>
    <row r="61" spans="1:13" ht="15.75" customHeight="1" outlineLevel="1" x14ac:dyDescent="0.25">
      <c r="A61" s="35" t="s">
        <v>54</v>
      </c>
      <c r="B61" s="21"/>
      <c r="C61" s="22"/>
      <c r="D61" s="21"/>
      <c r="E61" s="22"/>
      <c r="F61" s="21"/>
      <c r="G61" s="22"/>
      <c r="H61" s="21"/>
      <c r="I61" s="22"/>
      <c r="J61" s="21">
        <v>29237733</v>
      </c>
      <c r="K61" s="22">
        <v>58475466</v>
      </c>
      <c r="L61" s="21"/>
      <c r="M61" s="22"/>
    </row>
    <row r="62" spans="1:13" ht="15.75" customHeight="1" x14ac:dyDescent="0.25">
      <c r="A62" s="28" t="s">
        <v>16</v>
      </c>
      <c r="B62" s="21"/>
      <c r="C62" s="22"/>
      <c r="D62" s="21"/>
      <c r="E62" s="22"/>
      <c r="F62" s="21">
        <v>2400000000</v>
      </c>
      <c r="G62" s="22">
        <v>2400000000</v>
      </c>
      <c r="H62" s="21"/>
      <c r="I62" s="22"/>
      <c r="J62" s="21"/>
      <c r="K62" s="22"/>
      <c r="L62" s="21"/>
      <c r="M62" s="22"/>
    </row>
    <row r="63" spans="1:13" ht="15.75" customHeight="1" x14ac:dyDescent="0.25">
      <c r="A63" s="17" t="s">
        <v>24</v>
      </c>
      <c r="B63" s="18">
        <f>+B64+B66</f>
        <v>125935367</v>
      </c>
      <c r="C63" s="47">
        <f>+C64+C66</f>
        <v>151948299</v>
      </c>
      <c r="D63" s="18">
        <f>+D64+D66</f>
        <v>645310539</v>
      </c>
      <c r="E63" s="18">
        <f t="shared" ref="E63:M63" si="10">+E64+E66</f>
        <v>655828395</v>
      </c>
      <c r="F63" s="18">
        <f t="shared" si="10"/>
        <v>703070432</v>
      </c>
      <c r="G63" s="18">
        <f t="shared" si="10"/>
        <v>726932889</v>
      </c>
      <c r="H63" s="18">
        <f t="shared" si="10"/>
        <v>1774115288</v>
      </c>
      <c r="I63" s="18">
        <f t="shared" si="10"/>
        <v>1773652775</v>
      </c>
      <c r="J63" s="18">
        <f t="shared" si="10"/>
        <v>257528597</v>
      </c>
      <c r="K63" s="18">
        <f t="shared" si="10"/>
        <v>266482644</v>
      </c>
      <c r="L63" s="18">
        <f t="shared" si="10"/>
        <v>626493157</v>
      </c>
      <c r="M63" s="18">
        <f t="shared" si="10"/>
        <v>631421758</v>
      </c>
    </row>
    <row r="64" spans="1:13" ht="15.75" customHeight="1" x14ac:dyDescent="0.25">
      <c r="A64" s="20" t="s">
        <v>25</v>
      </c>
      <c r="B64" s="21">
        <v>0</v>
      </c>
      <c r="C64" s="22">
        <v>26012932</v>
      </c>
      <c r="D64" s="21">
        <v>28246648</v>
      </c>
      <c r="E64" s="22">
        <v>38764504</v>
      </c>
      <c r="F64" s="21">
        <v>32000000</v>
      </c>
      <c r="G64" s="22">
        <v>55862457</v>
      </c>
      <c r="H64" s="21">
        <v>11336593</v>
      </c>
      <c r="I64" s="22">
        <v>10874080</v>
      </c>
      <c r="J64" s="21">
        <v>750000</v>
      </c>
      <c r="K64" s="22">
        <v>10652047</v>
      </c>
      <c r="L64" s="21">
        <v>700000</v>
      </c>
      <c r="M64" s="22">
        <v>5628601</v>
      </c>
    </row>
    <row r="65" spans="1:13" s="49" customFormat="1" ht="15.75" customHeight="1" outlineLevel="1" x14ac:dyDescent="0.25">
      <c r="A65" s="35" t="s">
        <v>55</v>
      </c>
      <c r="B65" s="24">
        <v>0</v>
      </c>
      <c r="C65" s="25">
        <v>26012932</v>
      </c>
      <c r="D65" s="24">
        <v>28246648</v>
      </c>
      <c r="E65" s="25">
        <v>38764504</v>
      </c>
      <c r="F65" s="24">
        <v>32000000</v>
      </c>
      <c r="G65" s="25">
        <v>55862457</v>
      </c>
      <c r="H65" s="24">
        <v>11336593</v>
      </c>
      <c r="I65" s="25">
        <v>10874080</v>
      </c>
      <c r="J65" s="24">
        <v>750000</v>
      </c>
      <c r="K65" s="25">
        <v>10652047</v>
      </c>
      <c r="L65" s="24">
        <v>700000</v>
      </c>
      <c r="M65" s="25">
        <v>5628601</v>
      </c>
    </row>
    <row r="66" spans="1:13" ht="15.75" customHeight="1" x14ac:dyDescent="0.25">
      <c r="A66" s="20" t="s">
        <v>27</v>
      </c>
      <c r="B66" s="21">
        <v>125935367</v>
      </c>
      <c r="C66" s="22">
        <v>125935367</v>
      </c>
      <c r="D66" s="21">
        <v>617063891</v>
      </c>
      <c r="E66" s="22">
        <v>617063891</v>
      </c>
      <c r="F66" s="21">
        <v>671070432</v>
      </c>
      <c r="G66" s="22">
        <v>671070432</v>
      </c>
      <c r="H66" s="21">
        <v>1762778695</v>
      </c>
      <c r="I66" s="22">
        <v>1762778695</v>
      </c>
      <c r="J66" s="21">
        <v>256778597</v>
      </c>
      <c r="K66" s="22">
        <v>255830597</v>
      </c>
      <c r="L66" s="21">
        <v>625793157</v>
      </c>
      <c r="M66" s="22">
        <v>625793157</v>
      </c>
    </row>
    <row r="67" spans="1:13" ht="15.75" customHeight="1" outlineLevel="1" x14ac:dyDescent="0.25">
      <c r="A67" s="23" t="s">
        <v>56</v>
      </c>
      <c r="B67" s="24">
        <v>75481319</v>
      </c>
      <c r="C67" s="25">
        <v>75481319</v>
      </c>
      <c r="D67" s="24">
        <v>47033544</v>
      </c>
      <c r="E67" s="25">
        <v>47033544</v>
      </c>
      <c r="F67" s="24">
        <v>70546400</v>
      </c>
      <c r="G67" s="25">
        <v>70546400</v>
      </c>
      <c r="H67" s="24">
        <v>334027056</v>
      </c>
      <c r="I67" s="25">
        <v>334027056</v>
      </c>
      <c r="J67" s="24">
        <v>104491205</v>
      </c>
      <c r="K67" s="25">
        <v>104491205</v>
      </c>
      <c r="L67" s="24">
        <v>141538509</v>
      </c>
      <c r="M67" s="25">
        <v>141538509</v>
      </c>
    </row>
    <row r="68" spans="1:13" ht="15.75" customHeight="1" outlineLevel="1" x14ac:dyDescent="0.25">
      <c r="A68" s="23" t="s">
        <v>57</v>
      </c>
      <c r="B68" s="24">
        <v>40454048</v>
      </c>
      <c r="C68" s="25">
        <v>40454048</v>
      </c>
      <c r="D68" s="24">
        <v>555030347</v>
      </c>
      <c r="E68" s="25">
        <v>555030347</v>
      </c>
      <c r="F68" s="24">
        <v>556519032</v>
      </c>
      <c r="G68" s="25">
        <v>556519032</v>
      </c>
      <c r="H68" s="24">
        <v>1400171699</v>
      </c>
      <c r="I68" s="25">
        <v>1400171699</v>
      </c>
      <c r="J68" s="24">
        <v>15062987</v>
      </c>
      <c r="K68" s="25">
        <v>14114987</v>
      </c>
      <c r="L68" s="24">
        <v>240297715</v>
      </c>
      <c r="M68" s="25">
        <v>240297715</v>
      </c>
    </row>
    <row r="69" spans="1:13" ht="15.75" customHeight="1" outlineLevel="1" x14ac:dyDescent="0.25">
      <c r="A69" s="37" t="s">
        <v>58</v>
      </c>
      <c r="B69" s="38">
        <v>10000000</v>
      </c>
      <c r="C69" s="39">
        <v>10000000</v>
      </c>
      <c r="D69" s="38">
        <v>15000000</v>
      </c>
      <c r="E69" s="39">
        <v>15000000</v>
      </c>
      <c r="F69" s="38">
        <v>44005000</v>
      </c>
      <c r="G69" s="39">
        <v>44005000</v>
      </c>
      <c r="H69" s="38">
        <v>28579940</v>
      </c>
      <c r="I69" s="39">
        <v>28579940</v>
      </c>
      <c r="J69" s="38">
        <v>137224405</v>
      </c>
      <c r="K69" s="39">
        <v>137224405</v>
      </c>
      <c r="L69" s="38">
        <v>243956933</v>
      </c>
      <c r="M69" s="39">
        <v>243956933</v>
      </c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2024-12-12T06:20:43Z</dcterms:created>
  <dcterms:modified xsi:type="dcterms:W3CDTF">2024-12-12T06:22:39Z</dcterms:modified>
</cp:coreProperties>
</file>