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mun\OneDrive - Universidad Nacional de Colombia\Escritorio\A Ingresos - tablas segmentadas descargar\"/>
    </mc:Choice>
  </mc:AlternateContent>
  <xr:revisionPtr revIDLastSave="0" documentId="8_{9E8CB65D-B840-43B5-9F8C-BA0AAE7B6D54}" xr6:coauthVersionLast="47" xr6:coauthVersionMax="47" xr10:uidLastSave="{00000000-0000-0000-0000-000000000000}"/>
  <workbookProtection lockStructure="1"/>
  <bookViews>
    <workbookView xWindow="-120" yWindow="-120" windowWidth="20730" windowHeight="11040" xr2:uid="{B41A3948-9C5B-4F92-918A-43DC4811B7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0" i="1" l="1"/>
  <c r="L80" i="1"/>
  <c r="K80" i="1"/>
  <c r="J80" i="1"/>
  <c r="I80" i="1"/>
  <c r="H80" i="1"/>
  <c r="G80" i="1"/>
  <c r="F80" i="1"/>
  <c r="E80" i="1"/>
  <c r="D80" i="1"/>
  <c r="C80" i="1"/>
  <c r="B80" i="1"/>
  <c r="M45" i="1"/>
  <c r="L45" i="1"/>
  <c r="K45" i="1"/>
  <c r="J45" i="1"/>
  <c r="I45" i="1"/>
  <c r="H45" i="1"/>
  <c r="G45" i="1"/>
  <c r="G44" i="1" s="1"/>
  <c r="G43" i="1" s="1"/>
  <c r="F45" i="1"/>
  <c r="F44" i="1" s="1"/>
  <c r="F43" i="1" s="1"/>
  <c r="E45" i="1"/>
  <c r="E44" i="1" s="1"/>
  <c r="E43" i="1" s="1"/>
  <c r="D45" i="1"/>
  <c r="D44" i="1" s="1"/>
  <c r="D43" i="1" s="1"/>
  <c r="C45" i="1"/>
  <c r="C44" i="1" s="1"/>
  <c r="C43" i="1" s="1"/>
  <c r="B45" i="1"/>
  <c r="B44" i="1" s="1"/>
  <c r="B43" i="1" s="1"/>
  <c r="M44" i="1"/>
  <c r="L44" i="1"/>
  <c r="K44" i="1"/>
  <c r="J44" i="1"/>
  <c r="J43" i="1" s="1"/>
  <c r="I44" i="1"/>
  <c r="H44" i="1"/>
  <c r="M43" i="1"/>
  <c r="L43" i="1"/>
  <c r="K43" i="1"/>
  <c r="I43" i="1"/>
  <c r="H43" i="1"/>
  <c r="M38" i="1"/>
  <c r="L38" i="1"/>
  <c r="K38" i="1"/>
  <c r="J38" i="1"/>
  <c r="I38" i="1"/>
  <c r="H38" i="1"/>
  <c r="G38" i="1"/>
  <c r="F38" i="1"/>
  <c r="E38" i="1"/>
  <c r="D38" i="1"/>
  <c r="C38" i="1"/>
  <c r="B38" i="1"/>
  <c r="M35" i="1"/>
  <c r="L35" i="1"/>
  <c r="K35" i="1"/>
  <c r="J35" i="1"/>
  <c r="I35" i="1"/>
  <c r="H35" i="1"/>
  <c r="G35" i="1"/>
  <c r="F35" i="1"/>
  <c r="E35" i="1"/>
  <c r="D35" i="1"/>
  <c r="C35" i="1"/>
  <c r="B35" i="1"/>
  <c r="M28" i="1"/>
  <c r="L28" i="1"/>
  <c r="K28" i="1"/>
  <c r="J28" i="1"/>
  <c r="I28" i="1"/>
  <c r="H28" i="1"/>
  <c r="G28" i="1"/>
  <c r="F28" i="1"/>
  <c r="E28" i="1"/>
  <c r="D28" i="1"/>
  <c r="C28" i="1"/>
  <c r="B28" i="1"/>
  <c r="M8" i="1"/>
  <c r="L8" i="1"/>
  <c r="K8" i="1"/>
  <c r="J8" i="1"/>
  <c r="J7" i="1" s="1"/>
  <c r="J6" i="1" s="1"/>
  <c r="J5" i="1" s="1"/>
  <c r="I8" i="1"/>
  <c r="H8" i="1"/>
  <c r="G8" i="1"/>
  <c r="G7" i="1" s="1"/>
  <c r="G6" i="1" s="1"/>
  <c r="F8" i="1"/>
  <c r="F7" i="1" s="1"/>
  <c r="F6" i="1" s="1"/>
  <c r="F5" i="1" s="1"/>
  <c r="E8" i="1"/>
  <c r="E7" i="1" s="1"/>
  <c r="E6" i="1" s="1"/>
  <c r="D8" i="1"/>
  <c r="D7" i="1" s="1"/>
  <c r="D6" i="1" s="1"/>
  <c r="C8" i="1"/>
  <c r="C7" i="1" s="1"/>
  <c r="C6" i="1" s="1"/>
  <c r="B8" i="1"/>
  <c r="B7" i="1" s="1"/>
  <c r="B6" i="1" s="1"/>
  <c r="M7" i="1"/>
  <c r="L7" i="1"/>
  <c r="K7" i="1"/>
  <c r="I7" i="1"/>
  <c r="H7" i="1"/>
  <c r="M6" i="1"/>
  <c r="L6" i="1"/>
  <c r="K6" i="1"/>
  <c r="I6" i="1"/>
  <c r="H6" i="1"/>
  <c r="M5" i="1"/>
  <c r="L5" i="1"/>
  <c r="K5" i="1"/>
  <c r="I5" i="1"/>
  <c r="H5" i="1"/>
  <c r="C5" i="1" l="1"/>
  <c r="D5" i="1"/>
  <c r="G5" i="1"/>
  <c r="B5" i="1"/>
  <c r="E5" i="1"/>
</calcChain>
</file>

<file path=xl/sharedStrings.xml><?xml version="1.0" encoding="utf-8"?>
<sst xmlns="http://schemas.openxmlformats.org/spreadsheetml/2006/main" count="97" uniqueCount="75">
  <si>
    <t>GESTION GENERAL SEDE ORINOQUIA</t>
  </si>
  <si>
    <t>CONCEPTO</t>
  </si>
  <si>
    <t>Aforo vigente</t>
  </si>
  <si>
    <t>Recaudo efectivo acumulado</t>
  </si>
  <si>
    <t>GESTION GENERAL</t>
  </si>
  <si>
    <t>- NIVEL CENTRAL</t>
  </si>
  <si>
    <t xml:space="preserve">I. Recursos propios </t>
  </si>
  <si>
    <t>1. Ingresos corrientes</t>
  </si>
  <si>
    <t>SERVICIOS ACADÉMICOS PREGRADO</t>
  </si>
  <si>
    <t>Inscripciones pregrado</t>
  </si>
  <si>
    <t>Matrículas pregrado</t>
  </si>
  <si>
    <t>Sistematización matrícula pregrado</t>
  </si>
  <si>
    <t>Bienestar matricula pregrado</t>
  </si>
  <si>
    <t>PROGRAMA SER PILO PAGA</t>
  </si>
  <si>
    <t>TRANSFERENCIAS MATRÍCULAS DE PREGRADO DE  SEDES ANDINAS</t>
  </si>
  <si>
    <t>APORTE OTRAS ENTIDADES</t>
  </si>
  <si>
    <t>Otros aportes entidades publicas y privadas</t>
  </si>
  <si>
    <t>OTROS INGRESOS</t>
  </si>
  <si>
    <t>Devolución iva</t>
  </si>
  <si>
    <t>Expedición de documentos y certificaciones servidores públicos</t>
  </si>
  <si>
    <t>Otros</t>
  </si>
  <si>
    <t>Recuperaciones</t>
  </si>
  <si>
    <t>TRANSFERENCIAS OPERACIONES INTERNAS SIN CONTRAPRESTACIÓN</t>
  </si>
  <si>
    <t>Transferencias o.i  fondo de investigación - ugi</t>
  </si>
  <si>
    <t>Transferencias o.i. costos indirectos</t>
  </si>
  <si>
    <t>SERVICIOS ACADÉMICOS POSGRADO</t>
  </si>
  <si>
    <t>Derechos administrativos de posgrado</t>
  </si>
  <si>
    <t>2. Recursos de capital</t>
  </si>
  <si>
    <t>RENDIMIENTOS FINANCIEROS</t>
  </si>
  <si>
    <t>Rendimientos  entidades financieras</t>
  </si>
  <si>
    <t>EXCEDENTES FINANCIEROS</t>
  </si>
  <si>
    <t>Excedentes financieros -  gestión general</t>
  </si>
  <si>
    <t>Excedentes financieros - nivel nacional</t>
  </si>
  <si>
    <t>Excedentes financieros - ugi nivel nacional</t>
  </si>
  <si>
    <t xml:space="preserve">II. Contribuciones parafiscales </t>
  </si>
  <si>
    <t>ESTAMPILLAS</t>
  </si>
  <si>
    <t>Estampilla pro universidad nacional de colombia</t>
  </si>
  <si>
    <t>III. Aportes Nación</t>
  </si>
  <si>
    <t>FUNCIONAMIENTO</t>
  </si>
  <si>
    <t>Gastos de personal</t>
  </si>
  <si>
    <t>INVERSIÓN</t>
  </si>
  <si>
    <t>Inversión</t>
  </si>
  <si>
    <t>- FONDOS ESPECIALES</t>
  </si>
  <si>
    <t>Expedición de documentos y certificaciones de pregrado</t>
  </si>
  <si>
    <t>Otros ingresos académicos de pregrado</t>
  </si>
  <si>
    <t>Derechos de grado - pregrado</t>
  </si>
  <si>
    <t>SERVICIOS DE EXTENSIÓN</t>
  </si>
  <si>
    <t>Consultorías y asesorías</t>
  </si>
  <si>
    <t>Otros servicios de extensión</t>
  </si>
  <si>
    <t>Cursos de extensión</t>
  </si>
  <si>
    <t>ARRENDAMIENTOS</t>
  </si>
  <si>
    <t>Arrendamiento de bienes muebles</t>
  </si>
  <si>
    <t>Arrendamiento de bienes inmuebles</t>
  </si>
  <si>
    <t>VENTA DE PRODUCTOS</t>
  </si>
  <si>
    <t>Venta de productos agrícolas</t>
  </si>
  <si>
    <t>Venta otros productos</t>
  </si>
  <si>
    <t>Venta de avícolas</t>
  </si>
  <si>
    <t>Venta de animales</t>
  </si>
  <si>
    <t>TRANSFERENCIAS EXTENSION</t>
  </si>
  <si>
    <t>Transferencias o.i. excedentes por actividades generadoras de recursos</t>
  </si>
  <si>
    <t>Transferencias o.i. dirección académica</t>
  </si>
  <si>
    <t>Transferencias o.i. dirección de extensión de la sede</t>
  </si>
  <si>
    <t>Transferencias o.i. fondo nacional de extensión solidaria</t>
  </si>
  <si>
    <t>Transferencias o.i. fondo de riesgos para la extensión</t>
  </si>
  <si>
    <t>Multas</t>
  </si>
  <si>
    <t>TRANSFERENCIAS ENTRE FONDOS SIN CONTRAPRESTACIÓN</t>
  </si>
  <si>
    <t>Transferencias o.i. sin contraprestación</t>
  </si>
  <si>
    <t>Derechos de grado posgrado</t>
  </si>
  <si>
    <t>SERVICIOS DE INVESTIGACION</t>
  </si>
  <si>
    <t>Convenios y/o contratos de investigación</t>
  </si>
  <si>
    <t>Rendimientos entidades financieras</t>
  </si>
  <si>
    <t>Excedente financiero - destinación regulada</t>
  </si>
  <si>
    <t>Saldos de apropiación de convenios y contratos en ejecución</t>
  </si>
  <si>
    <t>Excedente del  fondo  nacional de  extensión solidaria y  del fondo de riesgos para la extensión</t>
  </si>
  <si>
    <t>EXCEDENTE FINANCIERO - ESPECÍFICA UGI 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</si>
</sst>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9" xfId="0" applyFont="1" applyFill="1" applyBorder="1"/>
    <xf numFmtId="164" fontId="5" fillId="3" borderId="10" xfId="0" applyNumberFormat="1" applyFont="1" applyFill="1" applyBorder="1"/>
    <xf numFmtId="164" fontId="5" fillId="3" borderId="11" xfId="0" applyNumberFormat="1" applyFont="1" applyFill="1" applyBorder="1"/>
    <xf numFmtId="164" fontId="5" fillId="3" borderId="12" xfId="0" applyNumberFormat="1" applyFont="1" applyFill="1" applyBorder="1"/>
    <xf numFmtId="0" fontId="6" fillId="4" borderId="9" xfId="0" quotePrefix="1" applyFont="1" applyFill="1" applyBorder="1"/>
    <xf numFmtId="164" fontId="6" fillId="4" borderId="10" xfId="0" applyNumberFormat="1" applyFont="1" applyFill="1" applyBorder="1"/>
    <xf numFmtId="164" fontId="6" fillId="4" borderId="11" xfId="0" applyNumberFormat="1" applyFont="1" applyFill="1" applyBorder="1"/>
    <xf numFmtId="0" fontId="3" fillId="5" borderId="8" xfId="0" applyFont="1" applyFill="1" applyBorder="1"/>
    <xf numFmtId="164" fontId="3" fillId="5" borderId="4" xfId="0" applyNumberFormat="1" applyFont="1" applyFill="1" applyBorder="1"/>
    <xf numFmtId="164" fontId="3" fillId="5" borderId="6" xfId="0" applyNumberFormat="1" applyFont="1" applyFill="1" applyBorder="1"/>
    <xf numFmtId="164" fontId="3" fillId="5" borderId="5" xfId="0" applyNumberFormat="1" applyFont="1" applyFill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0" borderId="3" xfId="1" applyNumberFormat="1" applyFont="1" applyBorder="1"/>
    <xf numFmtId="0" fontId="0" fillId="0" borderId="13" xfId="0" applyBorder="1"/>
    <xf numFmtId="164" fontId="1" fillId="0" borderId="13" xfId="1" applyNumberFormat="1" applyFont="1" applyBorder="1"/>
    <xf numFmtId="164" fontId="1" fillId="0" borderId="14" xfId="1" applyNumberFormat="1" applyFont="1" applyBorder="1"/>
    <xf numFmtId="0" fontId="0" fillId="0" borderId="13" xfId="0" applyBorder="1" applyAlignment="1">
      <alignment horizontal="left" indent="3"/>
    </xf>
    <xf numFmtId="164" fontId="1" fillId="0" borderId="13" xfId="1" applyNumberFormat="1" applyFont="1" applyBorder="1" applyAlignment="1">
      <alignment horizontal="left" indent="3"/>
    </xf>
    <xf numFmtId="164" fontId="1" fillId="0" borderId="14" xfId="1" applyNumberFormat="1" applyFont="1" applyBorder="1" applyAlignment="1">
      <alignment horizontal="left" indent="3"/>
    </xf>
    <xf numFmtId="0" fontId="0" fillId="0" borderId="13" xfId="0" applyBorder="1" applyAlignment="1">
      <alignment horizontal="left" vertical="center" wrapText="1" indent="3"/>
    </xf>
    <xf numFmtId="164" fontId="0" fillId="0" borderId="13" xfId="1" applyNumberFormat="1" applyFont="1" applyBorder="1" applyAlignment="1">
      <alignment horizontal="left" vertical="center" wrapText="1" indent="3"/>
    </xf>
    <xf numFmtId="164" fontId="0" fillId="0" borderId="14" xfId="1" applyNumberFormat="1" applyFont="1" applyBorder="1" applyAlignment="1">
      <alignment horizontal="left" vertical="center" wrapText="1" indent="3"/>
    </xf>
    <xf numFmtId="0" fontId="0" fillId="0" borderId="13" xfId="0" applyBorder="1" applyAlignment="1">
      <alignment vertical="center" wrapText="1"/>
    </xf>
    <xf numFmtId="164" fontId="0" fillId="0" borderId="13" xfId="1" applyNumberFormat="1" applyFont="1" applyBorder="1" applyAlignment="1">
      <alignment vertical="center" wrapText="1"/>
    </xf>
    <xf numFmtId="164" fontId="0" fillId="0" borderId="14" xfId="1" applyNumberFormat="1" applyFont="1" applyBorder="1" applyAlignment="1">
      <alignment vertical="center" wrapText="1"/>
    </xf>
    <xf numFmtId="164" fontId="3" fillId="5" borderId="10" xfId="0" applyNumberFormat="1" applyFont="1" applyFill="1" applyBorder="1"/>
    <xf numFmtId="164" fontId="3" fillId="5" borderId="10" xfId="1" applyNumberFormat="1" applyFont="1" applyFill="1" applyBorder="1"/>
    <xf numFmtId="164" fontId="3" fillId="5" borderId="11" xfId="1" applyNumberFormat="1" applyFont="1" applyFill="1" applyBorder="1"/>
    <xf numFmtId="0" fontId="0" fillId="0" borderId="14" xfId="0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3" xfId="1" applyNumberFormat="1" applyFont="1" applyBorder="1" applyAlignment="1">
      <alignment horizontal="left" indent="3"/>
    </xf>
    <xf numFmtId="164" fontId="0" fillId="0" borderId="14" xfId="1" applyNumberFormat="1" applyFont="1" applyBorder="1" applyAlignment="1">
      <alignment horizontal="left" indent="3"/>
    </xf>
    <xf numFmtId="0" fontId="6" fillId="4" borderId="4" xfId="0" quotePrefix="1" applyFont="1" applyFill="1" applyBorder="1"/>
    <xf numFmtId="164" fontId="6" fillId="4" borderId="4" xfId="1" applyNumberFormat="1" applyFont="1" applyFill="1" applyBorder="1"/>
    <xf numFmtId="164" fontId="6" fillId="4" borderId="6" xfId="1" applyNumberFormat="1" applyFont="1" applyFill="1" applyBorder="1"/>
    <xf numFmtId="0" fontId="3" fillId="5" borderId="4" xfId="0" applyFont="1" applyFill="1" applyBorder="1"/>
    <xf numFmtId="164" fontId="3" fillId="5" borderId="4" xfId="1" applyNumberFormat="1" applyFont="1" applyFill="1" applyBorder="1"/>
    <xf numFmtId="164" fontId="3" fillId="5" borderId="6" xfId="1" applyNumberFormat="1" applyFont="1" applyFill="1" applyBorder="1"/>
    <xf numFmtId="164" fontId="0" fillId="0" borderId="13" xfId="1" applyNumberFormat="1" applyFont="1" applyBorder="1" applyAlignment="1">
      <alignment horizontal="left" vertical="center" indent="3"/>
    </xf>
    <xf numFmtId="0" fontId="0" fillId="0" borderId="0" xfId="0" applyAlignment="1">
      <alignment vertical="center"/>
    </xf>
    <xf numFmtId="164" fontId="0" fillId="0" borderId="14" xfId="1" applyNumberFormat="1" applyFont="1" applyBorder="1" applyAlignment="1">
      <alignment horizontal="left" vertical="center" indent="3"/>
    </xf>
    <xf numFmtId="164" fontId="0" fillId="0" borderId="4" xfId="1" applyNumberFormat="1" applyFont="1" applyBorder="1" applyAlignment="1">
      <alignment horizontal="left" vertical="center" wrapText="1" indent="3"/>
    </xf>
    <xf numFmtId="164" fontId="0" fillId="0" borderId="6" xfId="1" applyNumberFormat="1" applyFont="1" applyBorder="1" applyAlignment="1">
      <alignment horizontal="left" vertical="center" wrapText="1" indent="3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2440C-BE3E-4509-A5BB-539C05C03B58}">
  <dimension ref="A1:AC87"/>
  <sheetViews>
    <sheetView tabSelected="1" workbookViewId="0">
      <selection activeCell="C13" sqref="C13"/>
    </sheetView>
  </sheetViews>
  <sheetFormatPr baseColWidth="10" defaultColWidth="0" defaultRowHeight="15" zeroHeight="1" outlineLevelRow="1" x14ac:dyDescent="0.25"/>
  <cols>
    <col min="1" max="1" width="52.140625" customWidth="1"/>
    <col min="2" max="2" width="21.5703125" bestFit="1" customWidth="1"/>
    <col min="3" max="3" width="27.42578125" bestFit="1" customWidth="1"/>
    <col min="4" max="4" width="21.5703125" bestFit="1" customWidth="1"/>
    <col min="5" max="5" width="27.42578125" bestFit="1" customWidth="1"/>
    <col min="6" max="6" width="21.5703125" bestFit="1" customWidth="1"/>
    <col min="7" max="7" width="27.42578125" bestFit="1" customWidth="1"/>
    <col min="8" max="8" width="21.5703125" bestFit="1" customWidth="1"/>
    <col min="9" max="9" width="27.42578125" bestFit="1" customWidth="1"/>
    <col min="10" max="10" width="21.5703125" bestFit="1" customWidth="1"/>
    <col min="11" max="11" width="27.42578125" bestFit="1" customWidth="1"/>
    <col min="12" max="12" width="21.5703125" bestFit="1" customWidth="1"/>
    <col min="13" max="13" width="27.42578125" bestFit="1" customWidth="1"/>
    <col min="30" max="16384" width="11.42578125" hidden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P1" s="4"/>
      <c r="Q1" s="4"/>
    </row>
    <row r="2" spans="1:17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7" x14ac:dyDescent="0.25">
      <c r="A3" s="8" t="s">
        <v>1</v>
      </c>
      <c r="B3" s="9">
        <v>2016</v>
      </c>
      <c r="C3" s="10"/>
      <c r="D3" s="9">
        <v>2017</v>
      </c>
      <c r="E3" s="10"/>
      <c r="F3" s="9">
        <v>2018</v>
      </c>
      <c r="G3" s="10"/>
      <c r="H3" s="9">
        <v>2019</v>
      </c>
      <c r="I3" s="10"/>
      <c r="J3" s="9">
        <v>2020</v>
      </c>
      <c r="K3" s="11"/>
      <c r="L3" s="9">
        <v>2021</v>
      </c>
      <c r="M3" s="10"/>
    </row>
    <row r="4" spans="1:17" x14ac:dyDescent="0.25">
      <c r="A4" s="12"/>
      <c r="B4" s="13" t="s">
        <v>2</v>
      </c>
      <c r="C4" s="14" t="s">
        <v>3</v>
      </c>
      <c r="D4" s="13" t="s">
        <v>2</v>
      </c>
      <c r="E4" s="14" t="s">
        <v>3</v>
      </c>
      <c r="F4" s="13" t="s">
        <v>2</v>
      </c>
      <c r="G4" s="14" t="s">
        <v>3</v>
      </c>
      <c r="H4" s="13" t="s">
        <v>2</v>
      </c>
      <c r="I4" s="14" t="s">
        <v>3</v>
      </c>
      <c r="J4" s="13" t="s">
        <v>2</v>
      </c>
      <c r="K4" s="15" t="s">
        <v>3</v>
      </c>
      <c r="L4" s="13" t="s">
        <v>2</v>
      </c>
      <c r="M4" s="14" t="s">
        <v>3</v>
      </c>
    </row>
    <row r="5" spans="1:17" ht="18.75" x14ac:dyDescent="0.3">
      <c r="A5" s="16" t="s">
        <v>4</v>
      </c>
      <c r="B5" s="17">
        <f t="shared" ref="B5:M5" si="0">+B6+B43</f>
        <v>5998749970</v>
      </c>
      <c r="C5" s="18">
        <f t="shared" si="0"/>
        <v>6503386964</v>
      </c>
      <c r="D5" s="17">
        <f t="shared" si="0"/>
        <v>7714603657</v>
      </c>
      <c r="E5" s="18">
        <f t="shared" si="0"/>
        <v>7962125104</v>
      </c>
      <c r="F5" s="17">
        <f t="shared" si="0"/>
        <v>7721480116</v>
      </c>
      <c r="G5" s="18">
        <f t="shared" si="0"/>
        <v>7022315991</v>
      </c>
      <c r="H5" s="17">
        <f t="shared" si="0"/>
        <v>7184527756</v>
      </c>
      <c r="I5" s="18">
        <f t="shared" si="0"/>
        <v>7484019897</v>
      </c>
      <c r="J5" s="17">
        <f t="shared" si="0"/>
        <v>8787399269</v>
      </c>
      <c r="K5" s="19">
        <f t="shared" si="0"/>
        <v>8550029183</v>
      </c>
      <c r="L5" s="17">
        <f t="shared" si="0"/>
        <v>8986096228</v>
      </c>
      <c r="M5" s="18">
        <f t="shared" si="0"/>
        <v>8760184828</v>
      </c>
    </row>
    <row r="6" spans="1:17" ht="15.75" x14ac:dyDescent="0.25">
      <c r="A6" s="20" t="s">
        <v>5</v>
      </c>
      <c r="B6" s="21">
        <f>+B7+B38+B35</f>
        <v>4478433503</v>
      </c>
      <c r="C6" s="22">
        <f>+C7+C38+C35</f>
        <v>4687979758</v>
      </c>
      <c r="D6" s="21">
        <f t="shared" ref="D6:M6" si="1">+D7+D38+D35</f>
        <v>6005878077</v>
      </c>
      <c r="E6" s="22">
        <f t="shared" si="1"/>
        <v>6249648884</v>
      </c>
      <c r="F6" s="21">
        <f t="shared" si="1"/>
        <v>5728065554</v>
      </c>
      <c r="G6" s="22">
        <f t="shared" si="1"/>
        <v>5260350765</v>
      </c>
      <c r="H6" s="21">
        <f t="shared" si="1"/>
        <v>6138457593</v>
      </c>
      <c r="I6" s="22">
        <f t="shared" si="1"/>
        <v>6212103257</v>
      </c>
      <c r="J6" s="21">
        <f t="shared" si="1"/>
        <v>7115159682</v>
      </c>
      <c r="K6" s="22">
        <f t="shared" si="1"/>
        <v>7089200339</v>
      </c>
      <c r="L6" s="21">
        <f t="shared" si="1"/>
        <v>7007302479</v>
      </c>
      <c r="M6" s="22">
        <f t="shared" si="1"/>
        <v>6987601506</v>
      </c>
    </row>
    <row r="7" spans="1:17" x14ac:dyDescent="0.25">
      <c r="A7" s="23" t="s">
        <v>6</v>
      </c>
      <c r="B7" s="24">
        <f>+B8+B28</f>
        <v>1824516081</v>
      </c>
      <c r="C7" s="25">
        <f>+C8+C28</f>
        <v>2034062336</v>
      </c>
      <c r="D7" s="24">
        <f t="shared" ref="D7:M7" si="2">+D8+D28</f>
        <v>2759632176</v>
      </c>
      <c r="E7" s="25">
        <f t="shared" si="2"/>
        <v>3003402983</v>
      </c>
      <c r="F7" s="24">
        <f t="shared" si="2"/>
        <v>2745095197</v>
      </c>
      <c r="G7" s="25">
        <f t="shared" si="2"/>
        <v>2277380408</v>
      </c>
      <c r="H7" s="24">
        <f t="shared" si="2"/>
        <v>2967756928</v>
      </c>
      <c r="I7" s="25">
        <f t="shared" si="2"/>
        <v>3041402592</v>
      </c>
      <c r="J7" s="24">
        <f t="shared" si="2"/>
        <v>3224309673</v>
      </c>
      <c r="K7" s="26">
        <f t="shared" si="2"/>
        <v>3198350330</v>
      </c>
      <c r="L7" s="24">
        <f t="shared" si="2"/>
        <v>3499579026</v>
      </c>
      <c r="M7" s="25">
        <f t="shared" si="2"/>
        <v>3479878053</v>
      </c>
    </row>
    <row r="8" spans="1:17" ht="15.75" customHeight="1" x14ac:dyDescent="0.25">
      <c r="A8" s="27" t="s">
        <v>7</v>
      </c>
      <c r="B8" s="28">
        <f t="shared" ref="B8:M8" si="3">+B9+B16+B18+B23</f>
        <v>1486863167</v>
      </c>
      <c r="C8" s="29">
        <f t="shared" si="3"/>
        <v>1696369739</v>
      </c>
      <c r="D8" s="28">
        <f t="shared" si="3"/>
        <v>1674279303</v>
      </c>
      <c r="E8" s="29">
        <f t="shared" si="3"/>
        <v>1907320049</v>
      </c>
      <c r="F8" s="28">
        <f t="shared" si="3"/>
        <v>1703005438</v>
      </c>
      <c r="G8" s="29">
        <f t="shared" si="3"/>
        <v>1237744255</v>
      </c>
      <c r="H8" s="28">
        <f t="shared" si="3"/>
        <v>2344342853</v>
      </c>
      <c r="I8" s="29">
        <f t="shared" si="3"/>
        <v>2426701228</v>
      </c>
      <c r="J8" s="28">
        <f t="shared" si="3"/>
        <v>1944646321</v>
      </c>
      <c r="K8" s="29">
        <f t="shared" si="3"/>
        <v>1926599912</v>
      </c>
      <c r="L8" s="28">
        <f t="shared" si="3"/>
        <v>2160807533</v>
      </c>
      <c r="M8" s="29">
        <f t="shared" si="3"/>
        <v>2181246866</v>
      </c>
    </row>
    <row r="9" spans="1:17" ht="15.75" customHeight="1" x14ac:dyDescent="0.25">
      <c r="A9" s="30" t="s">
        <v>8</v>
      </c>
      <c r="B9" s="31">
        <v>1405243167</v>
      </c>
      <c r="C9" s="32">
        <v>1429893173</v>
      </c>
      <c r="D9" s="31">
        <v>1491856016</v>
      </c>
      <c r="E9" s="32">
        <v>1540230506</v>
      </c>
      <c r="F9" s="31">
        <v>1538071796</v>
      </c>
      <c r="G9" s="32">
        <v>1011354791</v>
      </c>
      <c r="H9" s="31">
        <v>1714162853</v>
      </c>
      <c r="I9" s="32">
        <v>1694690246</v>
      </c>
      <c r="J9" s="31">
        <v>1741426321</v>
      </c>
      <c r="K9" s="32">
        <v>1735462611</v>
      </c>
      <c r="L9" s="31">
        <v>1901077533</v>
      </c>
      <c r="M9" s="32">
        <v>1951030829</v>
      </c>
    </row>
    <row r="10" spans="1:17" ht="15.75" customHeight="1" outlineLevel="1" x14ac:dyDescent="0.25">
      <c r="A10" s="33" t="s">
        <v>9</v>
      </c>
      <c r="B10" s="34">
        <v>28719860</v>
      </c>
      <c r="C10" s="35">
        <v>28719860</v>
      </c>
      <c r="D10" s="34">
        <v>30386000</v>
      </c>
      <c r="E10" s="35">
        <v>30386000</v>
      </c>
      <c r="F10" s="34">
        <v>31662212</v>
      </c>
      <c r="G10" s="35">
        <v>31662212</v>
      </c>
      <c r="H10" s="34">
        <v>32707065</v>
      </c>
      <c r="I10" s="35">
        <v>32707065</v>
      </c>
      <c r="J10" s="34">
        <v>32707065</v>
      </c>
      <c r="K10" s="35">
        <v>24103416</v>
      </c>
      <c r="L10" s="34">
        <v>32707065</v>
      </c>
      <c r="M10" s="35">
        <v>18359736</v>
      </c>
    </row>
    <row r="11" spans="1:17" ht="15.75" customHeight="1" outlineLevel="1" x14ac:dyDescent="0.25">
      <c r="A11" s="33" t="s">
        <v>10</v>
      </c>
      <c r="B11" s="34">
        <v>1362841977</v>
      </c>
      <c r="C11" s="35">
        <v>1386514839</v>
      </c>
      <c r="D11" s="34">
        <v>45877725</v>
      </c>
      <c r="E11" s="35">
        <v>80687335</v>
      </c>
      <c r="F11" s="34">
        <v>69920000</v>
      </c>
      <c r="G11" s="35">
        <v>132396154</v>
      </c>
      <c r="H11" s="34">
        <v>67972290</v>
      </c>
      <c r="I11" s="35">
        <v>49940149</v>
      </c>
      <c r="J11" s="34">
        <v>71353161</v>
      </c>
      <c r="K11" s="35">
        <v>89182678</v>
      </c>
      <c r="L11" s="34">
        <v>72073864</v>
      </c>
      <c r="M11" s="35">
        <v>139400511</v>
      </c>
    </row>
    <row r="12" spans="1:17" ht="15.75" customHeight="1" outlineLevel="1" x14ac:dyDescent="0.25">
      <c r="A12" s="33" t="s">
        <v>11</v>
      </c>
      <c r="B12" s="34">
        <v>8325070</v>
      </c>
      <c r="C12" s="35">
        <v>8325070</v>
      </c>
      <c r="D12" s="34">
        <v>14640165</v>
      </c>
      <c r="E12" s="35">
        <v>17291670</v>
      </c>
      <c r="F12" s="34">
        <v>21320200</v>
      </c>
      <c r="G12" s="35">
        <v>26848280</v>
      </c>
      <c r="H12" s="34">
        <v>25739500</v>
      </c>
      <c r="I12" s="35">
        <v>25044494</v>
      </c>
      <c r="J12" s="34">
        <v>35748700</v>
      </c>
      <c r="K12" s="35">
        <v>25274915</v>
      </c>
      <c r="L12" s="34">
        <v>31135909</v>
      </c>
      <c r="M12" s="35">
        <v>24883948</v>
      </c>
      <c r="P12" s="4"/>
    </row>
    <row r="13" spans="1:17" ht="15.75" customHeight="1" outlineLevel="1" x14ac:dyDescent="0.25">
      <c r="A13" s="33" t="s">
        <v>12</v>
      </c>
      <c r="B13" s="34">
        <v>5356260</v>
      </c>
      <c r="C13" s="35">
        <v>6333404</v>
      </c>
      <c r="D13" s="34">
        <v>6164835</v>
      </c>
      <c r="E13" s="35">
        <v>10418422</v>
      </c>
      <c r="F13" s="34">
        <v>11369600</v>
      </c>
      <c r="G13" s="35">
        <v>14573601</v>
      </c>
      <c r="H13" s="34">
        <v>15118900</v>
      </c>
      <c r="I13" s="35">
        <v>10704268</v>
      </c>
      <c r="J13" s="34">
        <v>14991400</v>
      </c>
      <c r="K13" s="35">
        <v>10275607</v>
      </c>
      <c r="L13" s="34">
        <v>9225455</v>
      </c>
      <c r="M13" s="35">
        <v>12451394</v>
      </c>
      <c r="P13" s="4"/>
    </row>
    <row r="14" spans="1:17" ht="15.75" customHeight="1" outlineLevel="1" x14ac:dyDescent="0.25">
      <c r="A14" s="33" t="s">
        <v>13</v>
      </c>
      <c r="B14" s="34"/>
      <c r="C14" s="35"/>
      <c r="D14" s="34">
        <v>0</v>
      </c>
      <c r="E14" s="35">
        <v>6659788</v>
      </c>
      <c r="F14" s="34">
        <v>5298451</v>
      </c>
      <c r="G14" s="35">
        <v>14538570</v>
      </c>
      <c r="H14" s="34">
        <v>1572625098</v>
      </c>
      <c r="I14" s="35">
        <v>1576294270</v>
      </c>
      <c r="J14" s="34">
        <v>1586625995</v>
      </c>
      <c r="K14" s="35">
        <v>1586625995</v>
      </c>
      <c r="L14" s="34">
        <v>1755935240</v>
      </c>
      <c r="M14" s="35">
        <v>1755935240</v>
      </c>
      <c r="P14" s="4"/>
      <c r="Q14" s="4"/>
    </row>
    <row r="15" spans="1:17" ht="15.75" customHeight="1" outlineLevel="1" x14ac:dyDescent="0.25">
      <c r="A15" s="33" t="s">
        <v>14</v>
      </c>
      <c r="B15" s="34"/>
      <c r="C15" s="35"/>
      <c r="D15" s="34">
        <v>1394787291</v>
      </c>
      <c r="E15" s="35">
        <v>1394787291</v>
      </c>
      <c r="F15" s="34">
        <v>1398501333</v>
      </c>
      <c r="G15" s="35">
        <v>791335974</v>
      </c>
      <c r="H15" s="34"/>
      <c r="I15" s="35"/>
      <c r="J15" s="34"/>
      <c r="K15" s="35"/>
      <c r="L15" s="34"/>
      <c r="M15" s="35"/>
      <c r="P15" s="4"/>
      <c r="Q15" s="4"/>
    </row>
    <row r="16" spans="1:17" ht="15.75" customHeight="1" x14ac:dyDescent="0.25">
      <c r="A16" s="30" t="s">
        <v>15</v>
      </c>
      <c r="B16" s="31">
        <v>0</v>
      </c>
      <c r="C16" s="32">
        <v>150000000</v>
      </c>
      <c r="D16" s="31">
        <v>0</v>
      </c>
      <c r="E16" s="32">
        <v>150000000</v>
      </c>
      <c r="F16" s="31"/>
      <c r="G16" s="32"/>
      <c r="H16" s="31">
        <v>450000000</v>
      </c>
      <c r="I16" s="32">
        <v>450000000</v>
      </c>
      <c r="J16" s="31"/>
      <c r="K16" s="32"/>
      <c r="L16" s="31"/>
      <c r="M16" s="32"/>
      <c r="P16" s="4"/>
      <c r="Q16" s="4"/>
    </row>
    <row r="17" spans="1:17" ht="15.75" customHeight="1" outlineLevel="1" x14ac:dyDescent="0.25">
      <c r="A17" s="36" t="s">
        <v>16</v>
      </c>
      <c r="B17" s="34">
        <v>0</v>
      </c>
      <c r="C17" s="35">
        <v>150000000</v>
      </c>
      <c r="D17" s="34">
        <v>0</v>
      </c>
      <c r="E17" s="35">
        <v>150000000</v>
      </c>
      <c r="F17" s="34"/>
      <c r="G17" s="35"/>
      <c r="H17" s="34">
        <v>450000000</v>
      </c>
      <c r="I17" s="35">
        <v>450000000</v>
      </c>
      <c r="J17" s="34"/>
      <c r="K17" s="35"/>
      <c r="L17" s="34"/>
      <c r="M17" s="35"/>
      <c r="P17" s="4"/>
      <c r="Q17" s="4"/>
    </row>
    <row r="18" spans="1:17" ht="15.75" customHeight="1" x14ac:dyDescent="0.25">
      <c r="A18" s="30" t="s">
        <v>17</v>
      </c>
      <c r="B18" s="31">
        <v>53620000</v>
      </c>
      <c r="C18" s="32">
        <v>76000041</v>
      </c>
      <c r="D18" s="31">
        <v>90120000</v>
      </c>
      <c r="E18" s="32">
        <v>142089543</v>
      </c>
      <c r="F18" s="31">
        <v>103170000</v>
      </c>
      <c r="G18" s="32">
        <v>199625822</v>
      </c>
      <c r="H18" s="31">
        <v>150180000</v>
      </c>
      <c r="I18" s="32">
        <v>238928982</v>
      </c>
      <c r="J18" s="31">
        <v>178220000</v>
      </c>
      <c r="K18" s="32">
        <v>160676217</v>
      </c>
      <c r="L18" s="31">
        <v>159730000</v>
      </c>
      <c r="M18" s="32">
        <v>150216037</v>
      </c>
      <c r="P18" s="4"/>
      <c r="Q18" s="4"/>
    </row>
    <row r="19" spans="1:17" ht="15.75" customHeight="1" outlineLevel="1" x14ac:dyDescent="0.25">
      <c r="A19" s="33" t="s">
        <v>18</v>
      </c>
      <c r="B19" s="34">
        <v>51500000</v>
      </c>
      <c r="C19" s="35">
        <v>69172721</v>
      </c>
      <c r="D19" s="34">
        <v>87000000</v>
      </c>
      <c r="E19" s="35">
        <v>114687643</v>
      </c>
      <c r="F19" s="34">
        <v>100000000</v>
      </c>
      <c r="G19" s="35">
        <v>168881685</v>
      </c>
      <c r="H19" s="34">
        <v>145000000</v>
      </c>
      <c r="I19" s="35">
        <v>191345273</v>
      </c>
      <c r="J19" s="34">
        <v>153000000</v>
      </c>
      <c r="K19" s="35">
        <v>146138049</v>
      </c>
      <c r="L19" s="34">
        <v>144500000</v>
      </c>
      <c r="M19" s="35">
        <v>148603234</v>
      </c>
      <c r="P19" s="4"/>
      <c r="Q19" s="4"/>
    </row>
    <row r="20" spans="1:17" ht="15.75" customHeight="1" outlineLevel="1" x14ac:dyDescent="0.25">
      <c r="A20" s="33" t="s">
        <v>19</v>
      </c>
      <c r="B20" s="34">
        <v>120000</v>
      </c>
      <c r="C20" s="35">
        <v>28500</v>
      </c>
      <c r="D20" s="34">
        <v>120000</v>
      </c>
      <c r="E20" s="35">
        <v>146700</v>
      </c>
      <c r="F20" s="34">
        <v>170000</v>
      </c>
      <c r="G20" s="35">
        <v>165900</v>
      </c>
      <c r="H20" s="34">
        <v>180000</v>
      </c>
      <c r="I20" s="35">
        <v>312000</v>
      </c>
      <c r="J20" s="34">
        <v>220000</v>
      </c>
      <c r="K20" s="35">
        <v>202600</v>
      </c>
      <c r="L20" s="34">
        <v>230000</v>
      </c>
      <c r="M20" s="35">
        <v>295100</v>
      </c>
      <c r="P20" s="4"/>
      <c r="Q20" s="4"/>
    </row>
    <row r="21" spans="1:17" ht="15.75" customHeight="1" outlineLevel="1" x14ac:dyDescent="0.25">
      <c r="A21" s="33" t="s">
        <v>20</v>
      </c>
      <c r="B21" s="34">
        <v>2000000</v>
      </c>
      <c r="C21" s="35">
        <v>6798820</v>
      </c>
      <c r="D21" s="34">
        <v>3000000</v>
      </c>
      <c r="E21" s="35">
        <v>27255200</v>
      </c>
      <c r="F21" s="34">
        <v>3000000</v>
      </c>
      <c r="G21" s="35">
        <v>30578237</v>
      </c>
      <c r="H21" s="34">
        <v>5000000</v>
      </c>
      <c r="I21" s="35">
        <v>47271709</v>
      </c>
      <c r="J21" s="34">
        <v>10000000</v>
      </c>
      <c r="K21" s="35">
        <v>3235568</v>
      </c>
      <c r="L21" s="34">
        <v>10000000</v>
      </c>
      <c r="M21" s="35">
        <v>17703</v>
      </c>
      <c r="P21" s="4"/>
      <c r="Q21" s="4"/>
    </row>
    <row r="22" spans="1:17" ht="15.75" customHeight="1" outlineLevel="1" x14ac:dyDescent="0.25">
      <c r="A22" s="33" t="s">
        <v>21</v>
      </c>
      <c r="B22" s="34"/>
      <c r="C22" s="35"/>
      <c r="D22" s="34"/>
      <c r="E22" s="35"/>
      <c r="F22" s="34"/>
      <c r="G22" s="35"/>
      <c r="H22" s="34"/>
      <c r="I22" s="35"/>
      <c r="J22" s="34">
        <v>15000000</v>
      </c>
      <c r="K22" s="35">
        <v>11100000</v>
      </c>
      <c r="L22" s="34">
        <v>5000000</v>
      </c>
      <c r="M22" s="35">
        <v>1300000</v>
      </c>
      <c r="P22" s="4"/>
      <c r="Q22" s="4"/>
    </row>
    <row r="23" spans="1:17" ht="15.75" customHeight="1" x14ac:dyDescent="0.25">
      <c r="A23" s="30" t="s">
        <v>22</v>
      </c>
      <c r="B23" s="31">
        <v>28000000</v>
      </c>
      <c r="C23" s="32">
        <v>40476525</v>
      </c>
      <c r="D23" s="31">
        <v>92303287</v>
      </c>
      <c r="E23" s="32">
        <v>75000000</v>
      </c>
      <c r="F23" s="31">
        <v>61763642</v>
      </c>
      <c r="G23" s="32">
        <v>26763642</v>
      </c>
      <c r="H23" s="31">
        <v>30000000</v>
      </c>
      <c r="I23" s="32">
        <v>43082000</v>
      </c>
      <c r="J23" s="31">
        <v>25000000</v>
      </c>
      <c r="K23" s="32">
        <v>30461084</v>
      </c>
      <c r="L23" s="31">
        <v>100000000</v>
      </c>
      <c r="M23" s="32">
        <v>80000000</v>
      </c>
      <c r="P23" s="4"/>
      <c r="Q23" s="4"/>
    </row>
    <row r="24" spans="1:17" ht="15.75" customHeight="1" outlineLevel="1" x14ac:dyDescent="0.25">
      <c r="A24" s="37" t="s">
        <v>23</v>
      </c>
      <c r="B24" s="37">
        <v>25000000</v>
      </c>
      <c r="C24" s="38">
        <v>25000000</v>
      </c>
      <c r="D24" s="37">
        <v>75000000</v>
      </c>
      <c r="E24" s="38">
        <v>75000000</v>
      </c>
      <c r="F24" s="37">
        <v>61763642</v>
      </c>
      <c r="G24" s="38">
        <v>26763642</v>
      </c>
      <c r="H24" s="37">
        <v>30000000</v>
      </c>
      <c r="I24" s="38">
        <v>30000000</v>
      </c>
      <c r="J24" s="37"/>
      <c r="K24" s="38"/>
      <c r="L24" s="37">
        <v>80000000</v>
      </c>
      <c r="M24" s="38">
        <v>80000000</v>
      </c>
    </row>
    <row r="25" spans="1:17" ht="15.75" customHeight="1" outlineLevel="1" x14ac:dyDescent="0.25">
      <c r="A25" s="37" t="s">
        <v>24</v>
      </c>
      <c r="B25" s="37">
        <v>3000000</v>
      </c>
      <c r="C25" s="38">
        <v>15476525</v>
      </c>
      <c r="D25" s="37">
        <v>17303287</v>
      </c>
      <c r="E25" s="38">
        <v>0</v>
      </c>
      <c r="F25" s="37"/>
      <c r="G25" s="38"/>
      <c r="H25" s="37">
        <v>0</v>
      </c>
      <c r="I25" s="38">
        <v>13082000</v>
      </c>
      <c r="J25" s="37">
        <v>25000000</v>
      </c>
      <c r="K25" s="38">
        <v>30461084</v>
      </c>
      <c r="L25" s="37">
        <v>20000000</v>
      </c>
      <c r="M25" s="38">
        <v>0</v>
      </c>
      <c r="P25" s="4"/>
    </row>
    <row r="26" spans="1:17" ht="15.75" customHeight="1" x14ac:dyDescent="0.25">
      <c r="A26" s="30" t="s">
        <v>25</v>
      </c>
      <c r="B26" s="31"/>
      <c r="C26" s="32"/>
      <c r="D26" s="31"/>
      <c r="E26" s="32"/>
      <c r="F26" s="31"/>
      <c r="G26" s="32"/>
      <c r="H26" s="31"/>
      <c r="I26" s="32"/>
      <c r="J26" s="31">
        <v>4406571</v>
      </c>
      <c r="K26" s="32">
        <v>4406571</v>
      </c>
      <c r="L26" s="31"/>
      <c r="M26" s="32"/>
      <c r="P26" s="4"/>
      <c r="Q26" s="4"/>
    </row>
    <row r="27" spans="1:17" ht="15.75" customHeight="1" outlineLevel="1" x14ac:dyDescent="0.25">
      <c r="A27" s="36" t="s">
        <v>26</v>
      </c>
      <c r="B27" s="31"/>
      <c r="C27" s="32"/>
      <c r="D27" s="31"/>
      <c r="E27" s="32"/>
      <c r="F27" s="31"/>
      <c r="G27" s="32"/>
      <c r="H27" s="31"/>
      <c r="I27" s="32"/>
      <c r="J27" s="31">
        <v>4406571</v>
      </c>
      <c r="K27" s="32">
        <v>4406571</v>
      </c>
      <c r="L27" s="31"/>
      <c r="M27" s="32"/>
      <c r="P27" s="4"/>
      <c r="Q27" s="4"/>
    </row>
    <row r="28" spans="1:17" ht="15.75" customHeight="1" x14ac:dyDescent="0.25">
      <c r="A28" s="27" t="s">
        <v>27</v>
      </c>
      <c r="B28" s="28">
        <f t="shared" ref="B28:M28" si="4">+B29+B31</f>
        <v>337652914</v>
      </c>
      <c r="C28" s="29">
        <f t="shared" si="4"/>
        <v>337692597</v>
      </c>
      <c r="D28" s="28">
        <f t="shared" si="4"/>
        <v>1085352873</v>
      </c>
      <c r="E28" s="29">
        <f t="shared" si="4"/>
        <v>1096082934</v>
      </c>
      <c r="F28" s="28">
        <f t="shared" si="4"/>
        <v>1042089759</v>
      </c>
      <c r="G28" s="29">
        <f t="shared" si="4"/>
        <v>1039636153</v>
      </c>
      <c r="H28" s="28">
        <f t="shared" si="4"/>
        <v>623414075</v>
      </c>
      <c r="I28" s="29">
        <f t="shared" si="4"/>
        <v>614701364</v>
      </c>
      <c r="J28" s="28">
        <f t="shared" si="4"/>
        <v>1279663352</v>
      </c>
      <c r="K28" s="29">
        <f t="shared" si="4"/>
        <v>1271750418</v>
      </c>
      <c r="L28" s="28">
        <f t="shared" si="4"/>
        <v>1338771493</v>
      </c>
      <c r="M28" s="29">
        <f t="shared" si="4"/>
        <v>1298631187</v>
      </c>
      <c r="P28" s="4"/>
      <c r="Q28" s="4"/>
    </row>
    <row r="29" spans="1:17" ht="15.75" customHeight="1" x14ac:dyDescent="0.25">
      <c r="A29" s="39" t="s">
        <v>28</v>
      </c>
      <c r="B29" s="40">
        <v>7108000</v>
      </c>
      <c r="C29" s="41">
        <v>7147683</v>
      </c>
      <c r="D29" s="40">
        <v>5200000</v>
      </c>
      <c r="E29" s="41">
        <v>30586515</v>
      </c>
      <c r="F29" s="40">
        <v>28580000</v>
      </c>
      <c r="G29" s="41">
        <v>51909060</v>
      </c>
      <c r="H29" s="40">
        <v>37830000</v>
      </c>
      <c r="I29" s="41">
        <v>29117289</v>
      </c>
      <c r="J29" s="40">
        <v>39450000</v>
      </c>
      <c r="K29" s="41">
        <v>31537066</v>
      </c>
      <c r="L29" s="40">
        <v>43500000</v>
      </c>
      <c r="M29" s="41">
        <v>3359694</v>
      </c>
      <c r="P29" s="4"/>
      <c r="Q29" s="4"/>
    </row>
    <row r="30" spans="1:17" ht="15.75" customHeight="1" outlineLevel="1" x14ac:dyDescent="0.25">
      <c r="A30" s="36" t="s">
        <v>29</v>
      </c>
      <c r="B30" s="37">
        <v>7108000</v>
      </c>
      <c r="C30" s="38">
        <v>7147683</v>
      </c>
      <c r="D30" s="37">
        <v>5200000</v>
      </c>
      <c r="E30" s="38">
        <v>30586515</v>
      </c>
      <c r="F30" s="37">
        <v>28580000</v>
      </c>
      <c r="G30" s="38">
        <v>51909060</v>
      </c>
      <c r="H30" s="37">
        <v>37830000</v>
      </c>
      <c r="I30" s="38">
        <v>29117289</v>
      </c>
      <c r="J30" s="37">
        <v>39450000</v>
      </c>
      <c r="K30" s="38">
        <v>31537066</v>
      </c>
      <c r="L30" s="37">
        <v>43500000</v>
      </c>
      <c r="M30" s="38">
        <v>3359694</v>
      </c>
      <c r="P30" s="4"/>
      <c r="Q30" s="4"/>
    </row>
    <row r="31" spans="1:17" ht="15.75" customHeight="1" x14ac:dyDescent="0.25">
      <c r="A31" s="39" t="s">
        <v>30</v>
      </c>
      <c r="B31" s="40">
        <v>330544914</v>
      </c>
      <c r="C31" s="41">
        <v>330544914</v>
      </c>
      <c r="D31" s="40">
        <v>1080152873</v>
      </c>
      <c r="E31" s="41">
        <v>1065496419</v>
      </c>
      <c r="F31" s="40">
        <v>1013509759</v>
      </c>
      <c r="G31" s="41">
        <v>987727093</v>
      </c>
      <c r="H31" s="40">
        <v>585584075</v>
      </c>
      <c r="I31" s="41">
        <v>585584075</v>
      </c>
      <c r="J31" s="40">
        <v>1240213352</v>
      </c>
      <c r="K31" s="41">
        <v>1240213352</v>
      </c>
      <c r="L31" s="40">
        <v>1295271493</v>
      </c>
      <c r="M31" s="41">
        <v>1295271493</v>
      </c>
      <c r="P31" s="4"/>
      <c r="Q31" s="4"/>
    </row>
    <row r="32" spans="1:17" ht="15.75" customHeight="1" outlineLevel="1" x14ac:dyDescent="0.25">
      <c r="A32" s="33" t="s">
        <v>31</v>
      </c>
      <c r="B32" s="34">
        <v>326259200</v>
      </c>
      <c r="C32" s="35">
        <v>326259200</v>
      </c>
      <c r="D32" s="34">
        <v>1030152873</v>
      </c>
      <c r="E32" s="35">
        <v>1015496419</v>
      </c>
      <c r="F32" s="34">
        <v>1003309759</v>
      </c>
      <c r="G32" s="35">
        <v>977527093</v>
      </c>
      <c r="H32" s="34">
        <v>585584075</v>
      </c>
      <c r="I32" s="35">
        <v>585584075</v>
      </c>
      <c r="J32" s="34">
        <v>1240213352</v>
      </c>
      <c r="K32" s="35">
        <v>1240213352</v>
      </c>
      <c r="L32" s="34">
        <v>1295271493</v>
      </c>
      <c r="M32" s="35">
        <v>1295271493</v>
      </c>
      <c r="P32" s="4"/>
      <c r="Q32" s="4"/>
    </row>
    <row r="33" spans="1:17" ht="15.75" customHeight="1" outlineLevel="1" x14ac:dyDescent="0.25">
      <c r="A33" s="33" t="s">
        <v>32</v>
      </c>
      <c r="B33" s="34">
        <v>4285714</v>
      </c>
      <c r="C33" s="35">
        <v>4285714</v>
      </c>
      <c r="D33" s="34"/>
      <c r="E33" s="35"/>
      <c r="F33" s="34">
        <v>10200000</v>
      </c>
      <c r="G33" s="35">
        <v>10200000</v>
      </c>
      <c r="H33" s="34"/>
      <c r="I33" s="35"/>
      <c r="J33" s="34"/>
      <c r="K33" s="35"/>
      <c r="L33" s="34"/>
      <c r="M33" s="35"/>
      <c r="P33" s="4"/>
      <c r="Q33" s="4"/>
    </row>
    <row r="34" spans="1:17" ht="15.75" customHeight="1" outlineLevel="1" x14ac:dyDescent="0.25">
      <c r="A34" s="33" t="s">
        <v>33</v>
      </c>
      <c r="B34" s="34"/>
      <c r="C34" s="35"/>
      <c r="D34" s="34">
        <v>50000000</v>
      </c>
      <c r="E34" s="35">
        <v>50000000</v>
      </c>
      <c r="F34" s="34"/>
      <c r="G34" s="35"/>
      <c r="H34" s="34"/>
      <c r="I34" s="35"/>
      <c r="J34" s="34"/>
      <c r="K34" s="35"/>
      <c r="L34" s="34"/>
      <c r="M34" s="35"/>
      <c r="P34" s="4"/>
      <c r="Q34" s="4"/>
    </row>
    <row r="35" spans="1:17" ht="15.75" customHeight="1" x14ac:dyDescent="0.25">
      <c r="A35" s="42" t="s">
        <v>34</v>
      </c>
      <c r="B35" s="43">
        <f>+B36</f>
        <v>0</v>
      </c>
      <c r="C35" s="44">
        <f>+C36</f>
        <v>0</v>
      </c>
      <c r="D35" s="43">
        <f t="shared" ref="D35:M35" si="5">+D36</f>
        <v>300000000</v>
      </c>
      <c r="E35" s="44">
        <f t="shared" si="5"/>
        <v>300000000</v>
      </c>
      <c r="F35" s="43">
        <f t="shared" si="5"/>
        <v>0</v>
      </c>
      <c r="G35" s="44">
        <f t="shared" si="5"/>
        <v>0</v>
      </c>
      <c r="H35" s="43">
        <f t="shared" si="5"/>
        <v>0</v>
      </c>
      <c r="I35" s="44">
        <f t="shared" si="5"/>
        <v>0</v>
      </c>
      <c r="J35" s="43">
        <f t="shared" si="5"/>
        <v>0</v>
      </c>
      <c r="K35" s="44">
        <f t="shared" si="5"/>
        <v>0</v>
      </c>
      <c r="L35" s="43">
        <f t="shared" si="5"/>
        <v>0</v>
      </c>
      <c r="M35" s="44">
        <f t="shared" si="5"/>
        <v>0</v>
      </c>
      <c r="P35" s="4"/>
      <c r="Q35" s="4"/>
    </row>
    <row r="36" spans="1:17" ht="15.75" customHeight="1" x14ac:dyDescent="0.25">
      <c r="A36" s="39" t="s">
        <v>35</v>
      </c>
      <c r="B36" s="30"/>
      <c r="C36" s="45"/>
      <c r="D36" s="46">
        <v>300000000</v>
      </c>
      <c r="E36" s="47">
        <v>300000000</v>
      </c>
      <c r="F36" s="30"/>
      <c r="G36" s="45"/>
      <c r="H36" s="30"/>
      <c r="I36" s="45"/>
      <c r="J36" s="30"/>
      <c r="K36" s="45"/>
      <c r="L36" s="30"/>
      <c r="M36" s="45"/>
    </row>
    <row r="37" spans="1:17" ht="15.75" customHeight="1" outlineLevel="1" x14ac:dyDescent="0.25">
      <c r="A37" s="36" t="s">
        <v>36</v>
      </c>
      <c r="B37" s="30"/>
      <c r="C37" s="45"/>
      <c r="D37" s="48">
        <v>300000000</v>
      </c>
      <c r="E37" s="49">
        <v>300000000</v>
      </c>
      <c r="F37" s="30"/>
      <c r="G37" s="45"/>
      <c r="H37" s="30"/>
      <c r="I37" s="45"/>
      <c r="J37" s="30"/>
      <c r="K37" s="45"/>
      <c r="L37" s="30"/>
      <c r="M37" s="45"/>
    </row>
    <row r="38" spans="1:17" ht="15.75" customHeight="1" x14ac:dyDescent="0.25">
      <c r="A38" s="42" t="s">
        <v>37</v>
      </c>
      <c r="B38" s="43">
        <f>+B39+B41</f>
        <v>2653917422</v>
      </c>
      <c r="C38" s="44">
        <f>+C39+C41</f>
        <v>2653917422</v>
      </c>
      <c r="D38" s="43">
        <f t="shared" ref="D38:M38" si="6">+D39+D41</f>
        <v>2946245901</v>
      </c>
      <c r="E38" s="44">
        <f t="shared" si="6"/>
        <v>2946245901</v>
      </c>
      <c r="F38" s="43">
        <f t="shared" si="6"/>
        <v>2982970357</v>
      </c>
      <c r="G38" s="44">
        <f t="shared" si="6"/>
        <v>2982970357</v>
      </c>
      <c r="H38" s="43">
        <f t="shared" si="6"/>
        <v>3170700665</v>
      </c>
      <c r="I38" s="44">
        <f t="shared" si="6"/>
        <v>3170700665</v>
      </c>
      <c r="J38" s="43">
        <f t="shared" si="6"/>
        <v>3890850009</v>
      </c>
      <c r="K38" s="44">
        <f t="shared" si="6"/>
        <v>3890850009</v>
      </c>
      <c r="L38" s="43">
        <f t="shared" si="6"/>
        <v>3507723453</v>
      </c>
      <c r="M38" s="44">
        <f t="shared" si="6"/>
        <v>3507723453</v>
      </c>
      <c r="P38" s="4"/>
    </row>
    <row r="39" spans="1:17" ht="15.75" customHeight="1" x14ac:dyDescent="0.25">
      <c r="A39" s="40" t="s">
        <v>38</v>
      </c>
      <c r="B39" s="40">
        <v>1300084088</v>
      </c>
      <c r="C39" s="41">
        <v>1300084088</v>
      </c>
      <c r="D39" s="40">
        <v>1398466068</v>
      </c>
      <c r="E39" s="41">
        <v>1398466068</v>
      </c>
      <c r="F39" s="40">
        <v>1815341190</v>
      </c>
      <c r="G39" s="41">
        <v>1815341190</v>
      </c>
      <c r="H39" s="40">
        <v>1550051015</v>
      </c>
      <c r="I39" s="41">
        <v>1550051015</v>
      </c>
      <c r="J39" s="40">
        <v>1738987284</v>
      </c>
      <c r="K39" s="41">
        <v>1738987284</v>
      </c>
      <c r="L39" s="40">
        <v>1631664598</v>
      </c>
      <c r="M39" s="41">
        <v>1631664598</v>
      </c>
      <c r="P39" s="4"/>
      <c r="Q39" s="4"/>
    </row>
    <row r="40" spans="1:17" ht="15.75" customHeight="1" outlineLevel="1" x14ac:dyDescent="0.25">
      <c r="A40" s="36" t="s">
        <v>39</v>
      </c>
      <c r="B40" s="37">
        <v>1300084088</v>
      </c>
      <c r="C40" s="38">
        <v>1300084088</v>
      </c>
      <c r="D40" s="37">
        <v>1398466068</v>
      </c>
      <c r="E40" s="38">
        <v>1398466068</v>
      </c>
      <c r="F40" s="37">
        <v>1815341190</v>
      </c>
      <c r="G40" s="38">
        <v>1815341190</v>
      </c>
      <c r="H40" s="37">
        <v>1550051015</v>
      </c>
      <c r="I40" s="38">
        <v>1550051015</v>
      </c>
      <c r="J40" s="37">
        <v>1738987284</v>
      </c>
      <c r="K40" s="38">
        <v>1738987284</v>
      </c>
      <c r="L40" s="37">
        <v>1631664598</v>
      </c>
      <c r="M40" s="38">
        <v>1631664598</v>
      </c>
    </row>
    <row r="41" spans="1:17" ht="15.75" customHeight="1" x14ac:dyDescent="0.25">
      <c r="A41" s="40" t="s">
        <v>40</v>
      </c>
      <c r="B41" s="40">
        <v>1353833334</v>
      </c>
      <c r="C41" s="41">
        <v>1353833334</v>
      </c>
      <c r="D41" s="40">
        <v>1547779833</v>
      </c>
      <c r="E41" s="41">
        <v>1547779833</v>
      </c>
      <c r="F41" s="40">
        <v>1167629167</v>
      </c>
      <c r="G41" s="41">
        <v>1167629167</v>
      </c>
      <c r="H41" s="40">
        <v>1620649650</v>
      </c>
      <c r="I41" s="41">
        <v>1620649650</v>
      </c>
      <c r="J41" s="40">
        <v>2151862725</v>
      </c>
      <c r="K41" s="41">
        <v>2151862725</v>
      </c>
      <c r="L41" s="40">
        <v>1876058855</v>
      </c>
      <c r="M41" s="41">
        <v>1876058855</v>
      </c>
      <c r="P41" s="4"/>
    </row>
    <row r="42" spans="1:17" ht="15.75" customHeight="1" outlineLevel="1" x14ac:dyDescent="0.25">
      <c r="A42" s="36" t="s">
        <v>41</v>
      </c>
      <c r="B42" s="37">
        <v>1353833334</v>
      </c>
      <c r="C42" s="38">
        <v>1353833334</v>
      </c>
      <c r="D42" s="37">
        <v>1547779833</v>
      </c>
      <c r="E42" s="38">
        <v>1547779833</v>
      </c>
      <c r="F42" s="37">
        <v>1167629167</v>
      </c>
      <c r="G42" s="38">
        <v>1167629167</v>
      </c>
      <c r="H42" s="37">
        <v>1620649650</v>
      </c>
      <c r="I42" s="38">
        <v>1620649650</v>
      </c>
      <c r="J42" s="37">
        <v>2151862725</v>
      </c>
      <c r="K42" s="38">
        <v>2151862725</v>
      </c>
      <c r="L42" s="37">
        <v>1876058855</v>
      </c>
      <c r="M42" s="38">
        <v>1876058855</v>
      </c>
      <c r="P42" s="4"/>
    </row>
    <row r="43" spans="1:17" ht="15.75" customHeight="1" x14ac:dyDescent="0.25">
      <c r="A43" s="50" t="s">
        <v>42</v>
      </c>
      <c r="B43" s="51">
        <f>+B44</f>
        <v>1520316467</v>
      </c>
      <c r="C43" s="52">
        <f t="shared" ref="C43:M43" si="7">+C44</f>
        <v>1815407206</v>
      </c>
      <c r="D43" s="51">
        <f t="shared" si="7"/>
        <v>1708725580</v>
      </c>
      <c r="E43" s="52">
        <f>+E44</f>
        <v>1712476220</v>
      </c>
      <c r="F43" s="51">
        <f t="shared" si="7"/>
        <v>1993414562</v>
      </c>
      <c r="G43" s="52">
        <f t="shared" si="7"/>
        <v>1761965226</v>
      </c>
      <c r="H43" s="51">
        <f t="shared" si="7"/>
        <v>1046070163</v>
      </c>
      <c r="I43" s="52">
        <f t="shared" si="7"/>
        <v>1271916640</v>
      </c>
      <c r="J43" s="51">
        <f t="shared" si="7"/>
        <v>1672239587</v>
      </c>
      <c r="K43" s="52">
        <f>+K44</f>
        <v>1460828844</v>
      </c>
      <c r="L43" s="51">
        <f t="shared" si="7"/>
        <v>1978793749</v>
      </c>
      <c r="M43" s="52">
        <f t="shared" si="7"/>
        <v>1772583322</v>
      </c>
      <c r="P43" s="4"/>
    </row>
    <row r="44" spans="1:17" ht="15.75" customHeight="1" x14ac:dyDescent="0.25">
      <c r="A44" s="53" t="s">
        <v>6</v>
      </c>
      <c r="B44" s="54">
        <f>+B45+B80</f>
        <v>1520316467</v>
      </c>
      <c r="C44" s="55">
        <f>+C45+C80</f>
        <v>1815407206</v>
      </c>
      <c r="D44" s="54">
        <f t="shared" ref="D44:M44" si="8">+D45+D80</f>
        <v>1708725580</v>
      </c>
      <c r="E44" s="55">
        <f t="shared" si="8"/>
        <v>1712476220</v>
      </c>
      <c r="F44" s="54">
        <f t="shared" si="8"/>
        <v>1993414562</v>
      </c>
      <c r="G44" s="55">
        <f t="shared" si="8"/>
        <v>1761965226</v>
      </c>
      <c r="H44" s="54">
        <f t="shared" si="8"/>
        <v>1046070163</v>
      </c>
      <c r="I44" s="55">
        <f t="shared" si="8"/>
        <v>1271916640</v>
      </c>
      <c r="J44" s="54">
        <f t="shared" si="8"/>
        <v>1672239587</v>
      </c>
      <c r="K44" s="55">
        <f t="shared" si="8"/>
        <v>1460828844</v>
      </c>
      <c r="L44" s="54">
        <f t="shared" si="8"/>
        <v>1978793749</v>
      </c>
      <c r="M44" s="55">
        <f t="shared" si="8"/>
        <v>1772583322</v>
      </c>
    </row>
    <row r="45" spans="1:17" ht="15.75" customHeight="1" x14ac:dyDescent="0.25">
      <c r="A45" s="27" t="s">
        <v>7</v>
      </c>
      <c r="B45" s="28">
        <f>+B46+B50+B54+B57+B62+B69+B74+B76+B78</f>
        <v>1219932253</v>
      </c>
      <c r="C45" s="29">
        <f>+C46+C50+C54+C57+C62+C69+C74+C76+C78</f>
        <v>1507947464</v>
      </c>
      <c r="D45" s="28">
        <f>+D46+D50+D54+D57+D62+D69+D74+D76+D78</f>
        <v>1103972914</v>
      </c>
      <c r="E45" s="29">
        <f>+E46+E50+E54+E57+E62+E69+E74+E76+E78</f>
        <v>1112049030</v>
      </c>
      <c r="F45" s="28">
        <f t="shared" ref="F45:M45" si="9">+F46+F50+F54+F57+F62+F69+F74+F76+F78</f>
        <v>1772084562</v>
      </c>
      <c r="G45" s="29">
        <f>+G46+G50+G54+G57+G62+G69+G74+G76+G78</f>
        <v>1534700030</v>
      </c>
      <c r="H45" s="28">
        <f t="shared" si="9"/>
        <v>771168500</v>
      </c>
      <c r="I45" s="29">
        <f t="shared" si="9"/>
        <v>1009727461</v>
      </c>
      <c r="J45" s="28">
        <f t="shared" si="9"/>
        <v>1464620539</v>
      </c>
      <c r="K45" s="29">
        <f t="shared" si="9"/>
        <v>1252998220</v>
      </c>
      <c r="L45" s="28">
        <f t="shared" si="9"/>
        <v>1544423517</v>
      </c>
      <c r="M45" s="29">
        <f t="shared" si="9"/>
        <v>1325059265</v>
      </c>
    </row>
    <row r="46" spans="1:17" ht="15.75" customHeight="1" x14ac:dyDescent="0.25">
      <c r="A46" s="30" t="s">
        <v>8</v>
      </c>
      <c r="B46" s="31">
        <v>4734080</v>
      </c>
      <c r="C46" s="32">
        <v>26218700</v>
      </c>
      <c r="D46" s="31">
        <v>22336000</v>
      </c>
      <c r="E46" s="32">
        <v>34681700</v>
      </c>
      <c r="F46" s="31">
        <v>3091468</v>
      </c>
      <c r="G46" s="32">
        <v>31383760</v>
      </c>
      <c r="H46" s="31">
        <v>445500</v>
      </c>
      <c r="I46" s="32">
        <v>22561918</v>
      </c>
      <c r="J46" s="31">
        <v>19262500</v>
      </c>
      <c r="K46" s="32">
        <v>4227200</v>
      </c>
      <c r="L46" s="31">
        <v>18383202</v>
      </c>
      <c r="M46" s="32">
        <v>26221102</v>
      </c>
    </row>
    <row r="47" spans="1:17" ht="15.75" customHeight="1" outlineLevel="1" x14ac:dyDescent="0.25">
      <c r="A47" s="33" t="s">
        <v>43</v>
      </c>
      <c r="B47" s="34">
        <v>234080</v>
      </c>
      <c r="C47" s="35">
        <v>308900</v>
      </c>
      <c r="D47" s="34">
        <v>276000</v>
      </c>
      <c r="E47" s="35">
        <v>251700</v>
      </c>
      <c r="F47" s="34">
        <v>259000</v>
      </c>
      <c r="G47" s="35">
        <v>267420</v>
      </c>
      <c r="H47" s="34">
        <v>445500</v>
      </c>
      <c r="I47" s="35">
        <v>214038</v>
      </c>
      <c r="J47" s="34">
        <v>262500</v>
      </c>
      <c r="K47" s="35">
        <v>79000</v>
      </c>
      <c r="L47" s="34">
        <v>140000</v>
      </c>
      <c r="M47" s="35">
        <v>190900</v>
      </c>
    </row>
    <row r="48" spans="1:17" ht="15.75" customHeight="1" outlineLevel="1" x14ac:dyDescent="0.25">
      <c r="A48" s="33" t="s">
        <v>44</v>
      </c>
      <c r="B48" s="34">
        <v>4500000</v>
      </c>
      <c r="C48" s="35">
        <v>25909800</v>
      </c>
      <c r="D48" s="34">
        <v>7000000</v>
      </c>
      <c r="E48" s="35">
        <v>19370000</v>
      </c>
      <c r="F48" s="34">
        <v>2832468</v>
      </c>
      <c r="G48" s="35">
        <v>31116340</v>
      </c>
      <c r="H48" s="34">
        <v>0</v>
      </c>
      <c r="I48" s="35">
        <v>22347880</v>
      </c>
      <c r="J48" s="34">
        <v>19000000</v>
      </c>
      <c r="K48" s="35">
        <v>4148200</v>
      </c>
      <c r="L48" s="34">
        <v>0</v>
      </c>
      <c r="M48" s="35">
        <v>7787000</v>
      </c>
    </row>
    <row r="49" spans="1:17" ht="15.75" customHeight="1" outlineLevel="1" x14ac:dyDescent="0.25">
      <c r="A49" s="33" t="s">
        <v>45</v>
      </c>
      <c r="B49" s="34"/>
      <c r="C49" s="35"/>
      <c r="D49" s="34">
        <v>15060000</v>
      </c>
      <c r="E49" s="35">
        <v>15060000</v>
      </c>
      <c r="F49" s="34"/>
      <c r="G49" s="35"/>
      <c r="H49" s="34"/>
      <c r="I49" s="35"/>
      <c r="J49" s="34"/>
      <c r="K49" s="35"/>
      <c r="L49" s="34">
        <v>18243202</v>
      </c>
      <c r="M49" s="35">
        <v>18243202</v>
      </c>
    </row>
    <row r="50" spans="1:17" ht="15.75" customHeight="1" x14ac:dyDescent="0.25">
      <c r="A50" s="30" t="s">
        <v>46</v>
      </c>
      <c r="B50" s="31">
        <v>1182198173</v>
      </c>
      <c r="C50" s="32">
        <v>1226469063</v>
      </c>
      <c r="D50" s="31">
        <v>835220860</v>
      </c>
      <c r="E50" s="32">
        <v>721127454</v>
      </c>
      <c r="F50" s="31">
        <v>520000000</v>
      </c>
      <c r="G50" s="32">
        <v>92532495</v>
      </c>
      <c r="H50" s="31">
        <v>690260000</v>
      </c>
      <c r="I50" s="32">
        <v>906072504</v>
      </c>
      <c r="J50" s="31">
        <v>1274633737</v>
      </c>
      <c r="K50" s="32">
        <v>1089568598</v>
      </c>
      <c r="L50" s="31">
        <v>1341018671</v>
      </c>
      <c r="M50" s="32">
        <v>1190465051</v>
      </c>
    </row>
    <row r="51" spans="1:17" ht="15.75" customHeight="1" outlineLevel="1" x14ac:dyDescent="0.25">
      <c r="A51" s="33" t="s">
        <v>47</v>
      </c>
      <c r="B51" s="34">
        <v>1082148173</v>
      </c>
      <c r="C51" s="35">
        <v>1203217063</v>
      </c>
      <c r="D51" s="34">
        <v>765220860</v>
      </c>
      <c r="E51" s="35">
        <v>685511054</v>
      </c>
      <c r="F51" s="34">
        <v>400000000</v>
      </c>
      <c r="G51" s="35">
        <v>0</v>
      </c>
      <c r="H51" s="34">
        <v>580000000</v>
      </c>
      <c r="I51" s="35">
        <v>679852487</v>
      </c>
      <c r="J51" s="34">
        <v>1171633737</v>
      </c>
      <c r="K51" s="35">
        <v>897260091</v>
      </c>
      <c r="L51" s="34">
        <v>1241018671</v>
      </c>
      <c r="M51" s="35">
        <v>1039322292</v>
      </c>
    </row>
    <row r="52" spans="1:17" ht="15.75" customHeight="1" outlineLevel="1" x14ac:dyDescent="0.25">
      <c r="A52" s="33" t="s">
        <v>48</v>
      </c>
      <c r="B52" s="34">
        <v>100050000</v>
      </c>
      <c r="C52" s="35">
        <v>23252000</v>
      </c>
      <c r="D52" s="34">
        <v>70000000</v>
      </c>
      <c r="E52" s="35">
        <v>35616400</v>
      </c>
      <c r="F52" s="34">
        <v>120000000</v>
      </c>
      <c r="G52" s="35">
        <v>92532495</v>
      </c>
      <c r="H52" s="34">
        <v>75000000</v>
      </c>
      <c r="I52" s="35">
        <v>226027253</v>
      </c>
      <c r="J52" s="34">
        <v>85000000</v>
      </c>
      <c r="K52" s="35">
        <v>184178207</v>
      </c>
      <c r="L52" s="34">
        <v>90000000</v>
      </c>
      <c r="M52" s="35">
        <v>151142759</v>
      </c>
    </row>
    <row r="53" spans="1:17" ht="15.75" customHeight="1" outlineLevel="1" x14ac:dyDescent="0.25">
      <c r="A53" s="33" t="s">
        <v>49</v>
      </c>
      <c r="B53" s="34"/>
      <c r="C53" s="35"/>
      <c r="D53" s="34"/>
      <c r="E53" s="35"/>
      <c r="F53" s="34">
        <v>0</v>
      </c>
      <c r="G53" s="35">
        <v>0</v>
      </c>
      <c r="H53" s="34">
        <v>35260000</v>
      </c>
      <c r="I53" s="35">
        <v>192764</v>
      </c>
      <c r="J53" s="34">
        <v>18000000</v>
      </c>
      <c r="K53" s="35">
        <v>8130300</v>
      </c>
      <c r="L53" s="34">
        <v>10000000</v>
      </c>
      <c r="M53" s="35">
        <v>0</v>
      </c>
    </row>
    <row r="54" spans="1:17" ht="15.75" customHeight="1" x14ac:dyDescent="0.25">
      <c r="A54" s="30" t="s">
        <v>50</v>
      </c>
      <c r="B54" s="31">
        <v>3000000</v>
      </c>
      <c r="C54" s="32">
        <v>0</v>
      </c>
      <c r="D54" s="31">
        <v>4500000</v>
      </c>
      <c r="E54" s="32">
        <v>1700000</v>
      </c>
      <c r="F54" s="31">
        <v>4500000</v>
      </c>
      <c r="G54" s="32">
        <v>3800000</v>
      </c>
      <c r="H54" s="31">
        <v>5000000</v>
      </c>
      <c r="I54" s="32">
        <v>3650000</v>
      </c>
      <c r="J54" s="31">
        <v>5000000</v>
      </c>
      <c r="K54" s="32">
        <v>650000</v>
      </c>
      <c r="L54" s="31">
        <v>3500000</v>
      </c>
      <c r="M54" s="32">
        <v>800000</v>
      </c>
    </row>
    <row r="55" spans="1:17" ht="15.75" customHeight="1" outlineLevel="1" x14ac:dyDescent="0.25">
      <c r="A55" s="36" t="s">
        <v>51</v>
      </c>
      <c r="B55" s="48"/>
      <c r="C55" s="49"/>
      <c r="D55" s="48"/>
      <c r="E55" s="49"/>
      <c r="F55" s="48"/>
      <c r="G55" s="49"/>
      <c r="H55" s="48"/>
      <c r="I55" s="49"/>
      <c r="J55" s="48"/>
      <c r="K55" s="49"/>
      <c r="L55" s="48">
        <v>3500000</v>
      </c>
      <c r="M55" s="49">
        <v>0</v>
      </c>
    </row>
    <row r="56" spans="1:17" ht="15.75" customHeight="1" outlineLevel="1" x14ac:dyDescent="0.25">
      <c r="A56" s="36" t="s">
        <v>52</v>
      </c>
      <c r="B56" s="37">
        <v>3000000</v>
      </c>
      <c r="C56" s="38">
        <v>0</v>
      </c>
      <c r="D56" s="37">
        <v>4500000</v>
      </c>
      <c r="E56" s="38">
        <v>1700000</v>
      </c>
      <c r="F56" s="37">
        <v>4500000</v>
      </c>
      <c r="G56" s="38">
        <v>3800000</v>
      </c>
      <c r="H56" s="37">
        <v>5000000</v>
      </c>
      <c r="I56" s="38">
        <v>3650000</v>
      </c>
      <c r="J56" s="37">
        <v>5000000</v>
      </c>
      <c r="K56" s="38">
        <v>650000</v>
      </c>
      <c r="L56" s="37">
        <v>0</v>
      </c>
      <c r="M56" s="38">
        <v>800000</v>
      </c>
    </row>
    <row r="57" spans="1:17" ht="15.75" customHeight="1" x14ac:dyDescent="0.25">
      <c r="A57" s="30" t="s">
        <v>53</v>
      </c>
      <c r="B57" s="31">
        <v>30000000</v>
      </c>
      <c r="C57" s="32">
        <v>14446050</v>
      </c>
      <c r="D57" s="31">
        <v>20000000</v>
      </c>
      <c r="E57" s="32">
        <v>18785000</v>
      </c>
      <c r="F57" s="31">
        <v>15000000</v>
      </c>
      <c r="G57" s="32">
        <v>20365800</v>
      </c>
      <c r="H57" s="31">
        <v>29200000</v>
      </c>
      <c r="I57" s="32">
        <v>49302400</v>
      </c>
      <c r="J57" s="31">
        <v>46000000</v>
      </c>
      <c r="K57" s="32">
        <v>53868600</v>
      </c>
      <c r="L57" s="31">
        <v>56500000</v>
      </c>
      <c r="M57" s="32">
        <v>86036852</v>
      </c>
    </row>
    <row r="58" spans="1:17" ht="15.75" customHeight="1" outlineLevel="1" x14ac:dyDescent="0.25">
      <c r="A58" s="33" t="s">
        <v>54</v>
      </c>
      <c r="B58" s="34">
        <v>30000000</v>
      </c>
      <c r="C58" s="35">
        <v>14446050</v>
      </c>
      <c r="D58" s="34">
        <v>19000000</v>
      </c>
      <c r="E58" s="35">
        <v>18732800</v>
      </c>
      <c r="F58" s="34">
        <v>15000000</v>
      </c>
      <c r="G58" s="35">
        <v>20324000</v>
      </c>
      <c r="H58" s="34">
        <v>5000000</v>
      </c>
      <c r="I58" s="35">
        <v>5055600</v>
      </c>
      <c r="J58" s="34">
        <v>5000000</v>
      </c>
      <c r="K58" s="35">
        <v>11693800</v>
      </c>
      <c r="L58" s="34">
        <v>3000000</v>
      </c>
      <c r="M58" s="35">
        <v>9271002</v>
      </c>
    </row>
    <row r="59" spans="1:17" ht="15.75" customHeight="1" outlineLevel="1" x14ac:dyDescent="0.25">
      <c r="A59" s="33" t="s">
        <v>55</v>
      </c>
      <c r="B59" s="34"/>
      <c r="C59" s="35"/>
      <c r="D59" s="34">
        <v>1000000</v>
      </c>
      <c r="E59" s="35">
        <v>52200</v>
      </c>
      <c r="F59" s="34">
        <v>0</v>
      </c>
      <c r="G59" s="35">
        <v>41800</v>
      </c>
      <c r="H59" s="34">
        <v>3000000</v>
      </c>
      <c r="I59" s="35">
        <v>0</v>
      </c>
      <c r="J59" s="34">
        <v>2000000</v>
      </c>
      <c r="K59" s="35">
        <v>0</v>
      </c>
      <c r="L59" s="34">
        <v>1500000</v>
      </c>
      <c r="M59" s="35">
        <v>0</v>
      </c>
    </row>
    <row r="60" spans="1:17" ht="15.75" customHeight="1" outlineLevel="1" x14ac:dyDescent="0.25">
      <c r="A60" s="33" t="s">
        <v>56</v>
      </c>
      <c r="B60" s="34"/>
      <c r="C60" s="35"/>
      <c r="D60" s="34"/>
      <c r="E60" s="35"/>
      <c r="F60" s="34"/>
      <c r="G60" s="35"/>
      <c r="H60" s="34">
        <v>18000000</v>
      </c>
      <c r="I60" s="35">
        <v>44209800</v>
      </c>
      <c r="J60" s="34">
        <v>35000000</v>
      </c>
      <c r="K60" s="35">
        <v>35265000</v>
      </c>
      <c r="L60" s="34">
        <v>45000000</v>
      </c>
      <c r="M60" s="35">
        <v>71465850</v>
      </c>
    </row>
    <row r="61" spans="1:17" ht="15.75" customHeight="1" outlineLevel="1" x14ac:dyDescent="0.25">
      <c r="A61" s="33" t="s">
        <v>57</v>
      </c>
      <c r="B61" s="34"/>
      <c r="C61" s="35"/>
      <c r="D61" s="34"/>
      <c r="E61" s="35"/>
      <c r="F61" s="34"/>
      <c r="G61" s="35"/>
      <c r="H61" s="34">
        <v>3200000</v>
      </c>
      <c r="I61" s="35">
        <v>37000</v>
      </c>
      <c r="J61" s="34">
        <v>4000000</v>
      </c>
      <c r="K61" s="35">
        <v>6909800</v>
      </c>
      <c r="L61" s="34">
        <v>7000000</v>
      </c>
      <c r="M61" s="35">
        <v>5300000</v>
      </c>
    </row>
    <row r="62" spans="1:17" ht="15.75" customHeight="1" x14ac:dyDescent="0.25">
      <c r="A62" s="30" t="s">
        <v>58</v>
      </c>
      <c r="B62" s="31">
        <v>0</v>
      </c>
      <c r="C62" s="32">
        <v>240256574</v>
      </c>
      <c r="D62" s="31">
        <v>201916054</v>
      </c>
      <c r="E62" s="32">
        <v>301367836</v>
      </c>
      <c r="F62" s="31">
        <v>4493094</v>
      </c>
      <c r="G62" s="32">
        <v>0</v>
      </c>
      <c r="H62" s="31">
        <v>0</v>
      </c>
      <c r="I62" s="32">
        <v>0</v>
      </c>
      <c r="J62" s="31">
        <v>86868242</v>
      </c>
      <c r="K62" s="32">
        <v>86868242</v>
      </c>
      <c r="L62" s="31">
        <v>122421644</v>
      </c>
      <c r="M62" s="32">
        <v>0</v>
      </c>
      <c r="P62" s="4"/>
      <c r="Q62" s="4"/>
    </row>
    <row r="63" spans="1:17" ht="15.75" customHeight="1" outlineLevel="1" x14ac:dyDescent="0.25">
      <c r="A63" s="33" t="s">
        <v>59</v>
      </c>
      <c r="B63" s="34">
        <v>0</v>
      </c>
      <c r="C63" s="35">
        <v>240256574</v>
      </c>
      <c r="D63" s="34">
        <v>111406550</v>
      </c>
      <c r="E63" s="35">
        <v>211682299</v>
      </c>
      <c r="F63" s="34">
        <v>4493094</v>
      </c>
      <c r="G63" s="35">
        <v>0</v>
      </c>
      <c r="H63" s="34"/>
      <c r="I63" s="35"/>
      <c r="J63" s="34"/>
      <c r="K63" s="35"/>
      <c r="L63" s="34">
        <v>68012024</v>
      </c>
      <c r="M63" s="35">
        <v>0</v>
      </c>
      <c r="P63" s="4"/>
      <c r="Q63" s="4"/>
    </row>
    <row r="64" spans="1:17" ht="15.75" customHeight="1" outlineLevel="1" x14ac:dyDescent="0.25">
      <c r="A64" s="33" t="s">
        <v>24</v>
      </c>
      <c r="B64" s="34"/>
      <c r="C64" s="35"/>
      <c r="D64" s="34">
        <v>17303287</v>
      </c>
      <c r="E64" s="35">
        <v>16479321</v>
      </c>
      <c r="F64" s="34"/>
      <c r="G64" s="35"/>
      <c r="H64" s="34"/>
      <c r="I64" s="35"/>
      <c r="J64" s="34"/>
      <c r="K64" s="35"/>
      <c r="L64" s="34">
        <v>10401839</v>
      </c>
      <c r="M64" s="35">
        <v>0</v>
      </c>
      <c r="P64" s="4"/>
      <c r="Q64" s="4"/>
    </row>
    <row r="65" spans="1:18" ht="15.75" customHeight="1" outlineLevel="1" x14ac:dyDescent="0.25">
      <c r="A65" s="33" t="s">
        <v>60</v>
      </c>
      <c r="B65" s="34"/>
      <c r="C65" s="35"/>
      <c r="D65" s="34">
        <v>66551105</v>
      </c>
      <c r="E65" s="35">
        <v>66551105</v>
      </c>
      <c r="F65" s="34"/>
      <c r="G65" s="35"/>
      <c r="H65" s="34"/>
      <c r="I65" s="35"/>
      <c r="J65" s="34"/>
      <c r="K65" s="35"/>
      <c r="L65" s="34">
        <v>40007073</v>
      </c>
      <c r="M65" s="35">
        <v>0</v>
      </c>
      <c r="P65" s="4"/>
      <c r="Q65" s="4"/>
    </row>
    <row r="66" spans="1:18" ht="15.75" customHeight="1" outlineLevel="1" x14ac:dyDescent="0.25">
      <c r="A66" s="33" t="s">
        <v>61</v>
      </c>
      <c r="B66" s="34"/>
      <c r="C66" s="35"/>
      <c r="D66" s="34">
        <v>6655112</v>
      </c>
      <c r="E66" s="35">
        <v>6655111</v>
      </c>
      <c r="F66" s="34"/>
      <c r="G66" s="35"/>
      <c r="H66" s="34"/>
      <c r="I66" s="35"/>
      <c r="J66" s="34"/>
      <c r="K66" s="35"/>
      <c r="L66" s="34">
        <v>4000708</v>
      </c>
      <c r="M66" s="35">
        <v>0</v>
      </c>
      <c r="P66" s="4"/>
      <c r="Q66" s="4"/>
    </row>
    <row r="67" spans="1:18" ht="15.75" customHeight="1" outlineLevel="1" x14ac:dyDescent="0.25">
      <c r="A67" s="33" t="s">
        <v>62</v>
      </c>
      <c r="B67" s="34"/>
      <c r="C67" s="35"/>
      <c r="D67" s="34"/>
      <c r="E67" s="35"/>
      <c r="F67" s="34"/>
      <c r="G67" s="35"/>
      <c r="H67" s="34"/>
      <c r="I67" s="35"/>
      <c r="J67" s="34">
        <v>57098000</v>
      </c>
      <c r="K67" s="35">
        <v>57098000</v>
      </c>
      <c r="L67" s="34"/>
      <c r="M67" s="35"/>
      <c r="P67" s="4"/>
      <c r="Q67" s="4"/>
    </row>
    <row r="68" spans="1:18" ht="15.75" customHeight="1" outlineLevel="1" x14ac:dyDescent="0.25">
      <c r="A68" s="33" t="s">
        <v>63</v>
      </c>
      <c r="B68" s="34"/>
      <c r="C68" s="35"/>
      <c r="D68" s="34"/>
      <c r="E68" s="35"/>
      <c r="F68" s="34"/>
      <c r="G68" s="35"/>
      <c r="H68" s="34"/>
      <c r="I68" s="35"/>
      <c r="J68" s="34">
        <v>29770242</v>
      </c>
      <c r="K68" s="35">
        <v>29770242</v>
      </c>
      <c r="L68" s="34"/>
      <c r="M68" s="35"/>
      <c r="P68" s="4"/>
      <c r="Q68" s="4"/>
    </row>
    <row r="69" spans="1:18" ht="15.75" customHeight="1" x14ac:dyDescent="0.25">
      <c r="A69" s="30" t="s">
        <v>17</v>
      </c>
      <c r="B69" s="31">
        <v>0</v>
      </c>
      <c r="C69" s="32">
        <v>557077</v>
      </c>
      <c r="D69" s="31">
        <v>0</v>
      </c>
      <c r="E69" s="32">
        <v>14387040</v>
      </c>
      <c r="F69" s="31">
        <v>1200000000</v>
      </c>
      <c r="G69" s="32">
        <v>1371617975</v>
      </c>
      <c r="H69" s="31">
        <v>30450000</v>
      </c>
      <c r="I69" s="32">
        <v>12327639</v>
      </c>
      <c r="J69" s="31">
        <v>15300000</v>
      </c>
      <c r="K69" s="32">
        <v>259520</v>
      </c>
      <c r="L69" s="31">
        <v>2600000</v>
      </c>
      <c r="M69" s="32">
        <v>21536260</v>
      </c>
      <c r="P69" s="4"/>
      <c r="Q69" s="4"/>
    </row>
    <row r="70" spans="1:18" ht="15.75" customHeight="1" outlineLevel="1" x14ac:dyDescent="0.25">
      <c r="A70" s="33" t="s">
        <v>20</v>
      </c>
      <c r="B70" s="34">
        <v>0</v>
      </c>
      <c r="C70" s="35">
        <v>557077</v>
      </c>
      <c r="D70" s="34">
        <v>0</v>
      </c>
      <c r="E70" s="35">
        <v>14387040</v>
      </c>
      <c r="F70" s="34">
        <v>1200000000</v>
      </c>
      <c r="G70" s="35">
        <v>1371617975</v>
      </c>
      <c r="H70" s="34">
        <v>25000000</v>
      </c>
      <c r="I70" s="35">
        <v>10694247</v>
      </c>
      <c r="J70" s="34">
        <v>12000000</v>
      </c>
      <c r="K70" s="35">
        <v>205300</v>
      </c>
      <c r="L70" s="34">
        <v>0</v>
      </c>
      <c r="M70" s="35">
        <v>8032</v>
      </c>
      <c r="P70" s="4"/>
      <c r="Q70" s="4"/>
    </row>
    <row r="71" spans="1:18" ht="15.75" customHeight="1" outlineLevel="1" x14ac:dyDescent="0.25">
      <c r="A71" s="33" t="s">
        <v>18</v>
      </c>
      <c r="B71" s="34"/>
      <c r="C71" s="35"/>
      <c r="D71" s="34"/>
      <c r="E71" s="35"/>
      <c r="F71" s="34">
        <v>0</v>
      </c>
      <c r="G71" s="35">
        <v>0</v>
      </c>
      <c r="H71" s="34"/>
      <c r="I71" s="35"/>
      <c r="J71" s="34"/>
      <c r="K71" s="35"/>
      <c r="L71" s="34"/>
      <c r="M71" s="35"/>
      <c r="P71" s="4"/>
      <c r="Q71" s="4"/>
    </row>
    <row r="72" spans="1:18" ht="15.75" customHeight="1" outlineLevel="1" x14ac:dyDescent="0.25">
      <c r="A72" s="33" t="s">
        <v>64</v>
      </c>
      <c r="B72" s="34"/>
      <c r="C72" s="35"/>
      <c r="D72" s="34"/>
      <c r="E72" s="35"/>
      <c r="F72" s="34"/>
      <c r="G72" s="35"/>
      <c r="H72" s="34">
        <v>1200000</v>
      </c>
      <c r="I72" s="35">
        <v>1633392</v>
      </c>
      <c r="J72" s="34">
        <v>1200000</v>
      </c>
      <c r="K72" s="35">
        <v>54220</v>
      </c>
      <c r="L72" s="34">
        <v>600000</v>
      </c>
      <c r="M72" s="35">
        <v>28228</v>
      </c>
      <c r="P72" s="4"/>
      <c r="Q72" s="4"/>
    </row>
    <row r="73" spans="1:18" ht="15.75" customHeight="1" outlineLevel="1" x14ac:dyDescent="0.25">
      <c r="A73" s="33" t="s">
        <v>21</v>
      </c>
      <c r="B73" s="34"/>
      <c r="C73" s="35"/>
      <c r="D73" s="34"/>
      <c r="E73" s="35"/>
      <c r="F73" s="34"/>
      <c r="G73" s="35"/>
      <c r="H73" s="34">
        <v>4250000</v>
      </c>
      <c r="I73" s="35">
        <v>0</v>
      </c>
      <c r="J73" s="34">
        <v>2100000</v>
      </c>
      <c r="K73" s="35">
        <v>0</v>
      </c>
      <c r="L73" s="34">
        <v>2000000</v>
      </c>
      <c r="M73" s="35">
        <v>21500000</v>
      </c>
      <c r="P73" s="4"/>
      <c r="Q73" s="4"/>
    </row>
    <row r="74" spans="1:18" ht="15.75" customHeight="1" x14ac:dyDescent="0.25">
      <c r="A74" s="30" t="s">
        <v>65</v>
      </c>
      <c r="B74" s="31"/>
      <c r="C74" s="32"/>
      <c r="D74" s="31">
        <v>20000000</v>
      </c>
      <c r="E74" s="32">
        <v>20000000</v>
      </c>
      <c r="F74" s="31"/>
      <c r="G74" s="32"/>
      <c r="H74" s="31"/>
      <c r="I74" s="32"/>
      <c r="J74" s="31"/>
      <c r="K74" s="32"/>
      <c r="L74" s="31"/>
      <c r="M74" s="32"/>
      <c r="P74" s="4"/>
      <c r="Q74" s="4"/>
    </row>
    <row r="75" spans="1:18" ht="15.75" customHeight="1" outlineLevel="1" x14ac:dyDescent="0.25">
      <c r="A75" s="37" t="s">
        <v>66</v>
      </c>
      <c r="B75" s="30"/>
      <c r="C75" s="45"/>
      <c r="D75" s="30">
        <v>20000000</v>
      </c>
      <c r="E75" s="45">
        <v>20000000</v>
      </c>
      <c r="F75" s="30"/>
      <c r="G75" s="45"/>
      <c r="H75" s="30"/>
      <c r="I75" s="45"/>
      <c r="J75" s="30"/>
      <c r="K75" s="45"/>
      <c r="L75" s="30"/>
      <c r="M75" s="45"/>
      <c r="P75" s="4"/>
      <c r="Q75" s="4"/>
    </row>
    <row r="76" spans="1:18" ht="15.75" customHeight="1" x14ac:dyDescent="0.25">
      <c r="A76" s="30" t="s">
        <v>25</v>
      </c>
      <c r="B76" s="31"/>
      <c r="C76" s="32"/>
      <c r="D76" s="31"/>
      <c r="E76" s="32"/>
      <c r="F76" s="31">
        <v>15000000</v>
      </c>
      <c r="G76" s="32">
        <v>15000000</v>
      </c>
      <c r="H76" s="31">
        <v>15813000</v>
      </c>
      <c r="I76" s="32">
        <v>15813000</v>
      </c>
      <c r="J76" s="31">
        <v>17556060</v>
      </c>
      <c r="K76" s="32">
        <v>17556060</v>
      </c>
      <c r="L76" s="31"/>
      <c r="M76" s="32"/>
      <c r="P76" s="4"/>
      <c r="Q76" s="4"/>
    </row>
    <row r="77" spans="1:18" ht="15.75" customHeight="1" outlineLevel="1" x14ac:dyDescent="0.25">
      <c r="A77" s="56" t="s">
        <v>67</v>
      </c>
      <c r="B77" s="30"/>
      <c r="C77" s="45"/>
      <c r="D77" s="30"/>
      <c r="E77" s="45"/>
      <c r="F77" s="30">
        <v>15000000</v>
      </c>
      <c r="G77" s="45">
        <v>15000000</v>
      </c>
      <c r="H77" s="30">
        <v>15813000</v>
      </c>
      <c r="I77" s="45">
        <v>15813000</v>
      </c>
      <c r="J77" s="30">
        <v>17556060</v>
      </c>
      <c r="K77" s="45">
        <v>17556060</v>
      </c>
      <c r="L77" s="30"/>
      <c r="M77" s="45"/>
      <c r="P77" s="4"/>
      <c r="Q77" s="4"/>
    </row>
    <row r="78" spans="1:18" ht="15.75" customHeight="1" x14ac:dyDescent="0.25">
      <c r="A78" s="30" t="s">
        <v>68</v>
      </c>
      <c r="B78" s="31"/>
      <c r="C78" s="32"/>
      <c r="D78" s="31"/>
      <c r="E78" s="32"/>
      <c r="F78" s="31">
        <v>10000000</v>
      </c>
      <c r="G78" s="32">
        <v>0</v>
      </c>
      <c r="H78" s="31"/>
      <c r="I78" s="32"/>
      <c r="J78" s="31"/>
      <c r="K78" s="32"/>
      <c r="L78" s="31"/>
      <c r="M78" s="32"/>
      <c r="P78" s="4"/>
      <c r="Q78" s="4"/>
    </row>
    <row r="79" spans="1:18" ht="15.75" customHeight="1" outlineLevel="1" x14ac:dyDescent="0.25">
      <c r="A79" s="36" t="s">
        <v>69</v>
      </c>
      <c r="B79" s="30"/>
      <c r="C79" s="45"/>
      <c r="D79" s="30"/>
      <c r="E79" s="45"/>
      <c r="F79" s="30">
        <v>10000000</v>
      </c>
      <c r="G79" s="45">
        <v>0</v>
      </c>
      <c r="H79" s="30"/>
      <c r="I79" s="45"/>
      <c r="J79" s="30"/>
      <c r="K79" s="45"/>
      <c r="L79" s="30"/>
      <c r="M79" s="45"/>
      <c r="P79" s="4"/>
      <c r="Q79" s="4"/>
    </row>
    <row r="80" spans="1:18" ht="15.75" customHeight="1" x14ac:dyDescent="0.25">
      <c r="A80" s="27" t="s">
        <v>27</v>
      </c>
      <c r="B80" s="28">
        <f t="shared" ref="B80:M80" si="10">+B81+B83</f>
        <v>300384214</v>
      </c>
      <c r="C80" s="29">
        <f t="shared" si="10"/>
        <v>307459742</v>
      </c>
      <c r="D80" s="28">
        <f t="shared" si="10"/>
        <v>604752666</v>
      </c>
      <c r="E80" s="29">
        <f t="shared" si="10"/>
        <v>600427190</v>
      </c>
      <c r="F80" s="28">
        <f t="shared" si="10"/>
        <v>221330000</v>
      </c>
      <c r="G80" s="29">
        <f t="shared" si="10"/>
        <v>227265196</v>
      </c>
      <c r="H80" s="28">
        <f t="shared" si="10"/>
        <v>274901663</v>
      </c>
      <c r="I80" s="29">
        <f t="shared" si="10"/>
        <v>262189179</v>
      </c>
      <c r="J80" s="28">
        <f t="shared" si="10"/>
        <v>207619048</v>
      </c>
      <c r="K80" s="29">
        <f t="shared" si="10"/>
        <v>207830624</v>
      </c>
      <c r="L80" s="28">
        <f t="shared" si="10"/>
        <v>434370232</v>
      </c>
      <c r="M80" s="29">
        <f t="shared" si="10"/>
        <v>447524057</v>
      </c>
      <c r="P80" s="4"/>
      <c r="Q80" s="4"/>
      <c r="R80" s="57"/>
    </row>
    <row r="81" spans="1:17" ht="15.75" customHeight="1" x14ac:dyDescent="0.25">
      <c r="A81" s="39" t="s">
        <v>28</v>
      </c>
      <c r="B81" s="40">
        <v>1800000</v>
      </c>
      <c r="C81" s="41">
        <v>8875528</v>
      </c>
      <c r="D81" s="40">
        <v>2300000</v>
      </c>
      <c r="E81" s="41">
        <v>17974524</v>
      </c>
      <c r="F81" s="40">
        <v>6800000</v>
      </c>
      <c r="G81" s="41">
        <v>26563400</v>
      </c>
      <c r="H81" s="40">
        <v>25320000</v>
      </c>
      <c r="I81" s="41">
        <v>12607516</v>
      </c>
      <c r="J81" s="40">
        <v>18000000</v>
      </c>
      <c r="K81" s="41">
        <v>18211576</v>
      </c>
      <c r="L81" s="40">
        <v>0</v>
      </c>
      <c r="M81" s="41">
        <v>13153825</v>
      </c>
    </row>
    <row r="82" spans="1:17" ht="15.75" customHeight="1" outlineLevel="1" x14ac:dyDescent="0.25">
      <c r="A82" s="37" t="s">
        <v>70</v>
      </c>
      <c r="B82" s="37">
        <v>1800000</v>
      </c>
      <c r="C82" s="58">
        <v>8875528</v>
      </c>
      <c r="D82" s="37">
        <v>2300000</v>
      </c>
      <c r="E82" s="58">
        <v>17974524</v>
      </c>
      <c r="F82" s="37">
        <v>6800000</v>
      </c>
      <c r="G82" s="58">
        <v>26563400</v>
      </c>
      <c r="H82" s="37">
        <v>25320000</v>
      </c>
      <c r="I82" s="58">
        <v>12607516</v>
      </c>
      <c r="J82" s="37">
        <v>18000000</v>
      </c>
      <c r="K82" s="58">
        <v>18211576</v>
      </c>
      <c r="L82" s="37">
        <v>0</v>
      </c>
      <c r="M82" s="58">
        <v>13153825</v>
      </c>
      <c r="P82" s="4"/>
    </row>
    <row r="83" spans="1:17" ht="15.75" customHeight="1" x14ac:dyDescent="0.25">
      <c r="A83" s="39" t="s">
        <v>30</v>
      </c>
      <c r="B83" s="40">
        <v>298584214</v>
      </c>
      <c r="C83" s="41">
        <v>298584214</v>
      </c>
      <c r="D83" s="40">
        <v>602452666</v>
      </c>
      <c r="E83" s="41">
        <v>582452666</v>
      </c>
      <c r="F83" s="40">
        <v>214530000</v>
      </c>
      <c r="G83" s="41">
        <v>200701796</v>
      </c>
      <c r="H83" s="40">
        <v>249581663</v>
      </c>
      <c r="I83" s="41">
        <v>249581663</v>
      </c>
      <c r="J83" s="40">
        <v>189619048</v>
      </c>
      <c r="K83" s="41">
        <v>189619048</v>
      </c>
      <c r="L83" s="40">
        <v>434370232</v>
      </c>
      <c r="M83" s="41">
        <v>434370232</v>
      </c>
      <c r="P83" s="4"/>
    </row>
    <row r="84" spans="1:17" ht="15.75" customHeight="1" outlineLevel="1" x14ac:dyDescent="0.25">
      <c r="A84" s="37" t="s">
        <v>71</v>
      </c>
      <c r="B84" s="37">
        <v>32163245</v>
      </c>
      <c r="C84" s="38">
        <v>32163245</v>
      </c>
      <c r="D84" s="37">
        <v>296460292</v>
      </c>
      <c r="E84" s="38">
        <v>296460292</v>
      </c>
      <c r="F84" s="37">
        <v>90000000</v>
      </c>
      <c r="G84" s="38">
        <v>90000000</v>
      </c>
      <c r="H84" s="37">
        <v>229581663</v>
      </c>
      <c r="I84" s="38">
        <v>229581663</v>
      </c>
      <c r="J84" s="37">
        <v>122000000</v>
      </c>
      <c r="K84" s="38">
        <v>122000000</v>
      </c>
      <c r="L84" s="37">
        <v>303289480</v>
      </c>
      <c r="M84" s="38">
        <v>303289480</v>
      </c>
      <c r="P84" s="4"/>
      <c r="Q84" s="4"/>
    </row>
    <row r="85" spans="1:17" ht="15.75" customHeight="1" outlineLevel="1" x14ac:dyDescent="0.25">
      <c r="A85" s="56" t="s">
        <v>72</v>
      </c>
      <c r="B85" s="37">
        <v>256420969</v>
      </c>
      <c r="C85" s="38">
        <v>256420969</v>
      </c>
      <c r="D85" s="37">
        <v>155886302</v>
      </c>
      <c r="E85" s="38">
        <v>155886302</v>
      </c>
      <c r="F85" s="37">
        <v>30000000</v>
      </c>
      <c r="G85" s="38">
        <v>16171796</v>
      </c>
      <c r="H85" s="37"/>
      <c r="I85" s="38"/>
      <c r="J85" s="37"/>
      <c r="K85" s="38"/>
      <c r="L85" s="37"/>
      <c r="M85" s="38"/>
      <c r="P85" s="4"/>
      <c r="Q85" s="4"/>
    </row>
    <row r="86" spans="1:17" ht="15.75" customHeight="1" outlineLevel="1" x14ac:dyDescent="0.25">
      <c r="A86" s="56" t="s">
        <v>73</v>
      </c>
      <c r="B86" s="37">
        <v>10000000</v>
      </c>
      <c r="C86" s="38">
        <v>10000000</v>
      </c>
      <c r="D86" s="37">
        <v>45000000</v>
      </c>
      <c r="E86" s="38">
        <v>45000000</v>
      </c>
      <c r="F86" s="37">
        <v>24530000</v>
      </c>
      <c r="G86" s="38">
        <v>24530000</v>
      </c>
      <c r="H86" s="37">
        <v>20000000</v>
      </c>
      <c r="I86" s="38">
        <v>20000000</v>
      </c>
      <c r="J86" s="37">
        <v>67619048</v>
      </c>
      <c r="K86" s="38">
        <v>67619048</v>
      </c>
      <c r="L86" s="37">
        <v>131080752</v>
      </c>
      <c r="M86" s="38">
        <v>131080752</v>
      </c>
      <c r="P86" s="4"/>
      <c r="Q86" s="4"/>
    </row>
    <row r="87" spans="1:17" ht="15.75" customHeight="1" outlineLevel="1" x14ac:dyDescent="0.25">
      <c r="A87" s="59" t="s">
        <v>74</v>
      </c>
      <c r="B87" s="59"/>
      <c r="C87" s="60"/>
      <c r="D87" s="59">
        <v>105106072</v>
      </c>
      <c r="E87" s="60">
        <v>85106072</v>
      </c>
      <c r="F87" s="59">
        <v>70000000</v>
      </c>
      <c r="G87" s="60">
        <v>70000000</v>
      </c>
      <c r="H87" s="59"/>
      <c r="I87" s="60"/>
      <c r="J87" s="59"/>
      <c r="K87" s="60"/>
      <c r="L87" s="59"/>
      <c r="M87" s="60"/>
      <c r="P87" s="4"/>
      <c r="Q87" s="4"/>
    </row>
  </sheetData>
  <mergeCells count="8">
    <mergeCell ref="A1:M2"/>
    <mergeCell ref="A3:A4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Muñoz Adarme</dc:creator>
  <cp:lastModifiedBy>Lucio Muñoz Adarme</cp:lastModifiedBy>
  <dcterms:created xsi:type="dcterms:W3CDTF">2024-12-12T06:30:17Z</dcterms:created>
  <dcterms:modified xsi:type="dcterms:W3CDTF">2024-12-12T06:31:30Z</dcterms:modified>
</cp:coreProperties>
</file>