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dnad\Downloads\"/>
    </mc:Choice>
  </mc:AlternateContent>
  <xr:revisionPtr revIDLastSave="0" documentId="8_{8BF53D84-F3BC-4DF3-95F1-BD79F56C77AE}" xr6:coauthVersionLast="47" xr6:coauthVersionMax="47" xr10:uidLastSave="{00000000-0000-0000-0000-000000000000}"/>
  <bookViews>
    <workbookView xWindow="-120" yWindow="-120" windowWidth="21360" windowHeight="11040" xr2:uid="{00000000-000D-0000-FFFF-FFFF00000000}"/>
  </bookViews>
  <sheets>
    <sheet name="Ingresos - segmentado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uY/DFdJRLfc380b1c+TXcwT5vyJCk0bM/NwY1IBzx4="/>
    </ext>
  </extLst>
</workbook>
</file>

<file path=xl/calcChain.xml><?xml version="1.0" encoding="utf-8"?>
<calcChain xmlns="http://schemas.openxmlformats.org/spreadsheetml/2006/main">
  <c r="M81" i="3" l="1"/>
  <c r="L81" i="3"/>
  <c r="K81" i="3"/>
  <c r="J81" i="3"/>
  <c r="I81" i="3"/>
  <c r="H81" i="3"/>
  <c r="G81" i="3"/>
  <c r="F81" i="3"/>
  <c r="E81" i="3"/>
  <c r="D81" i="3"/>
  <c r="C81" i="3"/>
  <c r="B81" i="3"/>
  <c r="M52" i="3"/>
  <c r="L52" i="3"/>
  <c r="L51" i="3" s="1"/>
  <c r="L50" i="3" s="1"/>
  <c r="K52" i="3"/>
  <c r="K51" i="3" s="1"/>
  <c r="K50" i="3" s="1"/>
  <c r="J52" i="3"/>
  <c r="J51" i="3" s="1"/>
  <c r="J50" i="3" s="1"/>
  <c r="I52" i="3"/>
  <c r="H52" i="3"/>
  <c r="G52" i="3"/>
  <c r="F52" i="3"/>
  <c r="E52" i="3"/>
  <c r="D52" i="3"/>
  <c r="C52" i="3"/>
  <c r="B52" i="3"/>
  <c r="M39" i="3"/>
  <c r="L39" i="3"/>
  <c r="K39" i="3"/>
  <c r="J39" i="3"/>
  <c r="I39" i="3"/>
  <c r="H39" i="3"/>
  <c r="G39" i="3"/>
  <c r="F39" i="3"/>
  <c r="E39" i="3"/>
  <c r="D39" i="3"/>
  <c r="C39" i="3"/>
  <c r="B39" i="3"/>
  <c r="M35" i="3"/>
  <c r="L35" i="3"/>
  <c r="K35" i="3"/>
  <c r="J35" i="3"/>
  <c r="I35" i="3"/>
  <c r="H35" i="3"/>
  <c r="G35" i="3"/>
  <c r="F35" i="3"/>
  <c r="E35" i="3"/>
  <c r="D35" i="3"/>
  <c r="C35" i="3"/>
  <c r="B35" i="3"/>
  <c r="M26" i="3"/>
  <c r="L26" i="3"/>
  <c r="K26" i="3"/>
  <c r="J26" i="3"/>
  <c r="I26" i="3"/>
  <c r="H26" i="3"/>
  <c r="G26" i="3"/>
  <c r="F26" i="3"/>
  <c r="E26" i="3"/>
  <c r="D26" i="3"/>
  <c r="C26" i="3"/>
  <c r="B26" i="3"/>
  <c r="M8" i="3"/>
  <c r="L8" i="3"/>
  <c r="L7" i="3" s="1"/>
  <c r="K8" i="3"/>
  <c r="J8" i="3"/>
  <c r="I8" i="3"/>
  <c r="H8" i="3"/>
  <c r="G8" i="3"/>
  <c r="F8" i="3"/>
  <c r="E8" i="3"/>
  <c r="D8" i="3"/>
  <c r="C8" i="3"/>
  <c r="B8" i="3"/>
  <c r="C51" i="3" l="1"/>
  <c r="C50" i="3" s="1"/>
  <c r="D7" i="3"/>
  <c r="E51" i="3"/>
  <c r="E50" i="3" s="1"/>
  <c r="J7" i="3"/>
  <c r="F51" i="3"/>
  <c r="F50" i="3" s="1"/>
  <c r="D6" i="3"/>
  <c r="C7" i="3"/>
  <c r="C6" i="3" s="1"/>
  <c r="B7" i="3"/>
  <c r="B6" i="3" s="1"/>
  <c r="E7" i="3"/>
  <c r="E6" i="3" s="1"/>
  <c r="E5" i="3" s="1"/>
  <c r="F7" i="3"/>
  <c r="F6" i="3" s="1"/>
  <c r="F5" i="3" s="1"/>
  <c r="J6" i="3"/>
  <c r="D51" i="3"/>
  <c r="D50" i="3" s="1"/>
  <c r="G7" i="3"/>
  <c r="G6" i="3" s="1"/>
  <c r="I51" i="3"/>
  <c r="I50" i="3" s="1"/>
  <c r="J5" i="3"/>
  <c r="C5" i="3"/>
  <c r="H7" i="3"/>
  <c r="H6" i="3" s="1"/>
  <c r="I7" i="3"/>
  <c r="I6" i="3" s="1"/>
  <c r="B51" i="3"/>
  <c r="B50" i="3" s="1"/>
  <c r="K7" i="3"/>
  <c r="K6" i="3" s="1"/>
  <c r="K5" i="3" s="1"/>
  <c r="M7" i="3"/>
  <c r="M6" i="3" s="1"/>
  <c r="G51" i="3"/>
  <c r="G50" i="3" s="1"/>
  <c r="H51" i="3"/>
  <c r="H50" i="3" s="1"/>
  <c r="L6" i="3"/>
  <c r="L5" i="3" s="1"/>
  <c r="M51" i="3"/>
  <c r="M50" i="3" s="1"/>
  <c r="H5" i="3" l="1"/>
  <c r="I5" i="3"/>
  <c r="B5" i="3"/>
  <c r="G5" i="3"/>
  <c r="D5" i="3"/>
  <c r="M5" i="3"/>
</calcChain>
</file>

<file path=xl/sharedStrings.xml><?xml version="1.0" encoding="utf-8"?>
<sst xmlns="http://schemas.openxmlformats.org/spreadsheetml/2006/main" count="109" uniqueCount="80">
  <si>
    <t>UNIDAD GESTION GENERAL NIVEL NACIONAL, UNIDAD UNIMEDIOS NIVEL NACIONAL, UNIDAD UNIBIBLOS NIVEL NACIONAL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</si>
  <si>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</si>
  <si>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</si>
  <si>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</si>
  <si>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</si>
  <si>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</si>
  <si>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</si>
  <si>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</si>
  <si>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</si>
  <si>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</si>
  <si>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</si>
  <si>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PROGRAMA SER PILO PAGA</t>
  </si>
  <si>
    <t>Otros ingresos</t>
  </si>
  <si>
    <t>SERVICIOS ACADÉMICOS POSGRADO</t>
  </si>
  <si>
    <t>Inscripciones de posgrado</t>
  </si>
  <si>
    <t>Derechos administrativos de posgrado</t>
  </si>
  <si>
    <t>OTROS INGRESOS</t>
  </si>
  <si>
    <t>Devolución iva</t>
  </si>
  <si>
    <t>Reintegros de nómina vigencias anteriores</t>
  </si>
  <si>
    <t>TRANSFERENCIAS OPERACIONES INTERNAS SIN CONTRAPRESTACIÓN</t>
  </si>
  <si>
    <t>Transferencias o.i. sin contraprestación</t>
  </si>
  <si>
    <t>Transferencias o.i  fondo de investigación - ugi</t>
  </si>
  <si>
    <t>Transferencias o.i. costos indirectos</t>
  </si>
  <si>
    <t>INGRESOS CORRIENTES POR DISTRIBUIR</t>
  </si>
  <si>
    <t>NA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</si>
  <si>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</si>
  <si>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</si>
  <si>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</si>
  <si>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</si>
  <si>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</si>
  <si>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nivel nacional</t>
  </si>
  <si>
    <t>Excedentes financieros - matrículas pregrado recibidas por anticipado</t>
  </si>
  <si>
    <t>Excedentes financieros - ugi nivel nacional</t>
  </si>
  <si>
    <t>DONACIONES EN DINERO</t>
  </si>
  <si>
    <t xml:space="preserve">II. Contribuciones parafiscales </t>
  </si>
  <si>
    <t>ESTAMPILLAS</t>
  </si>
  <si>
    <t>Estampilla pro universidad nacional de colombia</t>
  </si>
  <si>
    <t>INGRESOS ESTAMPILLA PRO UNIVERSIDAD NACIONAL DE COLOMBIA POR DISTRIBUIR</t>
  </si>
  <si>
    <t>III. Aportes Nación</t>
  </si>
  <si>
    <t>FUNCIONAMIENTO</t>
  </si>
  <si>
    <t>Gastos de personal</t>
  </si>
  <si>
    <t>Transferencias corrientes</t>
  </si>
  <si>
    <t>Flujo de fondos  y apropiación de funcionamiento pendiente por distribuir</t>
  </si>
  <si>
    <t>Gastos generales</t>
  </si>
  <si>
    <t>LEY 1819 COOPERATIVAS</t>
  </si>
  <si>
    <t>INVERSIÓN</t>
  </si>
  <si>
    <t>Inversión</t>
  </si>
  <si>
    <t>Flujo de fondos y apropiación de inversión pendiente por distribuir</t>
  </si>
  <si>
    <t>PLAN DE FOMENTO A LA CALIDAD</t>
  </si>
  <si>
    <t>- FONDOS ESPECIALES</t>
  </si>
  <si>
    <t>VENTA DE SERVICIOS</t>
  </si>
  <si>
    <t>Arrendamiento de bienes inmuebles</t>
  </si>
  <si>
    <t>Servicios de publicidad</t>
  </si>
  <si>
    <t>Realización de programas radiales y de t.v.</t>
  </si>
  <si>
    <t>Derechos de grado - pregrado</t>
  </si>
  <si>
    <t>Derechos de grado posgrado</t>
  </si>
  <si>
    <t>VENTA DE BIENES</t>
  </si>
  <si>
    <t>Venta de libros  y revistas  propios</t>
  </si>
  <si>
    <t>Edición e impresión de publicaciones</t>
  </si>
  <si>
    <t>Otros impresos y publicaciones</t>
  </si>
  <si>
    <t>Comisiones por venta de bienes de terceros</t>
  </si>
  <si>
    <t>Venta otros productos</t>
  </si>
  <si>
    <t>Venta de derivados pecuarios</t>
  </si>
  <si>
    <t>TRANSFERENCIAS OPERACIONES INTERNAS CON CONTRAPRESTACIÓN</t>
  </si>
  <si>
    <t>O.i  - venta de productos</t>
  </si>
  <si>
    <t>O.i. - venta   arrendamientos</t>
  </si>
  <si>
    <t>O.i. - venta  servicios de comunicación</t>
  </si>
  <si>
    <t>O.i. - venta  por  otros  servicios</t>
  </si>
  <si>
    <t>O.i. - venta  impresos y publicaciones</t>
  </si>
  <si>
    <t>Transferencias o.i. fondo nacional de extensión solidaria</t>
  </si>
  <si>
    <t>Transferencias o.i. fondo de riesgos para la extensión</t>
  </si>
  <si>
    <t>Transferencias o.i. dirección nacional de extensión</t>
  </si>
  <si>
    <t>Transferencias o.i. excedentes por actividades generadoras de recursos</t>
  </si>
  <si>
    <t>Transferencias o.i. dirección académica</t>
  </si>
  <si>
    <t>Rendimientos entidades finaniceras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</si>
  <si>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</si>
  <si>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</si>
  <si>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</si>
  <si>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</si>
  <si>
    <t xml:space="preserve">DONACIONES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</si>
</sst>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??_-;_-@"/>
  </numFmts>
  <fonts count="8" x14ac:knownFonts="1">
    <font>
      <sz val="11"/>
      <color theme="1"/>
      <name val="Calibri"/>
      <scheme val="minor"/>
    </font>
    <font>
      <b/>
      <sz val="20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8" xfId="0" applyFont="1" applyFill="1" applyBorder="1"/>
    <xf numFmtId="164" fontId="5" fillId="3" borderId="8" xfId="0" applyNumberFormat="1" applyFont="1" applyFill="1" applyBorder="1"/>
    <xf numFmtId="164" fontId="5" fillId="3" borderId="9" xfId="0" applyNumberFormat="1" applyFont="1" applyFill="1" applyBorder="1"/>
    <xf numFmtId="0" fontId="6" fillId="4" borderId="8" xfId="0" quotePrefix="1" applyFont="1" applyFill="1" applyBorder="1"/>
    <xf numFmtId="164" fontId="6" fillId="4" borderId="8" xfId="0" applyNumberFormat="1" applyFont="1" applyFill="1" applyBorder="1"/>
    <xf numFmtId="164" fontId="6" fillId="4" borderId="9" xfId="0" applyNumberFormat="1" applyFont="1" applyFill="1" applyBorder="1"/>
    <xf numFmtId="0" fontId="4" fillId="5" borderId="6" xfId="0" applyFont="1" applyFill="1" applyBorder="1"/>
    <xf numFmtId="164" fontId="4" fillId="5" borderId="6" xfId="0" applyNumberFormat="1" applyFont="1" applyFill="1" applyBorder="1"/>
    <xf numFmtId="164" fontId="4" fillId="5" borderId="7" xfId="0" applyNumberFormat="1" applyFont="1" applyFill="1" applyBorder="1"/>
    <xf numFmtId="0" fontId="4" fillId="0" borderId="10" xfId="0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7" fillId="0" borderId="13" xfId="0" applyFont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0" fontId="7" fillId="0" borderId="13" xfId="0" applyFont="1" applyBorder="1" applyAlignment="1">
      <alignment horizontal="left"/>
    </xf>
    <xf numFmtId="164" fontId="7" fillId="0" borderId="14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left"/>
    </xf>
    <xf numFmtId="0" fontId="7" fillId="0" borderId="16" xfId="0" applyFont="1" applyBorder="1"/>
    <xf numFmtId="164" fontId="7" fillId="0" borderId="17" xfId="0" applyNumberFormat="1" applyFont="1" applyBorder="1"/>
    <xf numFmtId="164" fontId="7" fillId="0" borderId="18" xfId="0" applyNumberFormat="1" applyFont="1" applyBorder="1"/>
    <xf numFmtId="0" fontId="7" fillId="0" borderId="13" xfId="0" applyFont="1" applyBorder="1" applyAlignment="1">
      <alignment horizontal="left" vertical="center" wrapText="1"/>
    </xf>
    <xf numFmtId="0" fontId="7" fillId="0" borderId="17" xfId="0" applyFont="1" applyBorder="1"/>
    <xf numFmtId="0" fontId="7" fillId="0" borderId="18" xfId="0" applyFont="1" applyBorder="1"/>
    <xf numFmtId="164" fontId="4" fillId="5" borderId="19" xfId="0" applyNumberFormat="1" applyFont="1" applyFill="1" applyBorder="1"/>
    <xf numFmtId="164" fontId="4" fillId="5" borderId="8" xfId="0" applyNumberFormat="1" applyFont="1" applyFill="1" applyBorder="1"/>
    <xf numFmtId="164" fontId="4" fillId="5" borderId="9" xfId="0" applyNumberFormat="1" applyFont="1" applyFill="1" applyBorder="1"/>
    <xf numFmtId="0" fontId="7" fillId="0" borderId="10" xfId="0" applyFont="1" applyBorder="1"/>
    <xf numFmtId="164" fontId="7" fillId="0" borderId="11" xfId="0" applyNumberFormat="1" applyFont="1" applyBorder="1"/>
    <xf numFmtId="164" fontId="7" fillId="0" borderId="12" xfId="0" applyNumberFormat="1" applyFont="1" applyBorder="1"/>
    <xf numFmtId="0" fontId="6" fillId="4" borderId="20" xfId="0" quotePrefix="1" applyFont="1" applyFill="1" applyBorder="1"/>
    <xf numFmtId="0" fontId="4" fillId="5" borderId="19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abSelected="1" topLeftCell="A46" zoomScale="97" zoomScaleNormal="62" workbookViewId="0">
      <selection activeCell="A90" sqref="A90:XFD1048576"/>
    </sheetView>
  </sheetViews>
  <sheetFormatPr baseColWidth="10" defaultColWidth="0" defaultRowHeight="15" customHeight="1" zeroHeight="1" outlineLevelRow="1" x14ac:dyDescent="0.25"/>
  <cols>
    <col min="1" max="1" width="77" customWidth="1"/>
    <col min="2" max="2" width="31.140625" customWidth="1"/>
    <col min="3" max="3" width="47.28515625" customWidth="1"/>
    <col min="4" max="4" width="27.140625" customWidth="1"/>
    <col min="5" max="5" width="47.42578125" customWidth="1"/>
    <col min="6" max="6" width="26.28515625" customWidth="1"/>
    <col min="7" max="7" width="47.42578125" customWidth="1"/>
    <col min="8" max="8" width="26.7109375" customWidth="1"/>
    <col min="9" max="9" width="47.42578125" customWidth="1"/>
    <col min="10" max="10" width="28.28515625" customWidth="1"/>
    <col min="11" max="11" width="25.42578125" customWidth="1"/>
    <col min="12" max="12" width="30.85546875" customWidth="1"/>
    <col min="13" max="13" width="29.28515625" customWidth="1"/>
    <col min="14" max="16384" width="14.42578125" hidden="1"/>
  </cols>
  <sheetData>
    <row r="1" spans="1:13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40" t="s">
        <v>1</v>
      </c>
      <c r="B3" s="35">
        <v>2016</v>
      </c>
      <c r="C3" s="36"/>
      <c r="D3" s="35">
        <v>2017</v>
      </c>
      <c r="E3" s="36"/>
      <c r="F3" s="35">
        <v>2018</v>
      </c>
      <c r="G3" s="36"/>
      <c r="H3" s="35">
        <v>2019</v>
      </c>
      <c r="I3" s="36"/>
      <c r="J3" s="35">
        <v>2020</v>
      </c>
      <c r="K3" s="36"/>
      <c r="L3" s="35">
        <v>2021</v>
      </c>
      <c r="M3" s="36"/>
    </row>
    <row r="4" spans="1:13" x14ac:dyDescent="0.25">
      <c r="A4" s="41"/>
      <c r="B4" s="1" t="s">
        <v>2</v>
      </c>
      <c r="C4" s="2" t="s">
        <v>3</v>
      </c>
      <c r="D4" s="1" t="s">
        <v>2</v>
      </c>
      <c r="E4" s="2" t="s">
        <v>3</v>
      </c>
      <c r="F4" s="1" t="s">
        <v>2</v>
      </c>
      <c r="G4" s="2" t="s">
        <v>3</v>
      </c>
      <c r="H4" s="1" t="s">
        <v>2</v>
      </c>
      <c r="I4" s="2" t="s">
        <v>3</v>
      </c>
      <c r="J4" s="1" t="s">
        <v>2</v>
      </c>
      <c r="K4" s="2" t="s">
        <v>3</v>
      </c>
      <c r="L4" s="1" t="s">
        <v>2</v>
      </c>
      <c r="M4" s="2" t="s">
        <v>3</v>
      </c>
    </row>
    <row r="5" spans="1:13" ht="18.75" x14ac:dyDescent="0.3">
      <c r="A5" s="3" t="s">
        <v>4</v>
      </c>
      <c r="B5" s="4">
        <f t="shared" ref="B5:M5" si="0">+B6+B50</f>
        <v>155557529948</v>
      </c>
      <c r="C5" s="5">
        <f t="shared" si="0"/>
        <v>161317558562</v>
      </c>
      <c r="D5" s="4">
        <f t="shared" si="0"/>
        <v>167760962529</v>
      </c>
      <c r="E5" s="5">
        <f t="shared" si="0"/>
        <v>180369948108</v>
      </c>
      <c r="F5" s="4">
        <f t="shared" si="0"/>
        <v>149400926859</v>
      </c>
      <c r="G5" s="5">
        <f t="shared" si="0"/>
        <v>172915788135</v>
      </c>
      <c r="H5" s="4">
        <f t="shared" si="0"/>
        <v>208021406542</v>
      </c>
      <c r="I5" s="5">
        <f t="shared" si="0"/>
        <v>224158704626</v>
      </c>
      <c r="J5" s="4">
        <f t="shared" si="0"/>
        <v>202262300700</v>
      </c>
      <c r="K5" s="5">
        <f t="shared" si="0"/>
        <v>209597812135</v>
      </c>
      <c r="L5" s="4">
        <f t="shared" si="0"/>
        <v>215901820686</v>
      </c>
      <c r="M5" s="5">
        <f t="shared" si="0"/>
        <v>234703518505</v>
      </c>
    </row>
    <row r="6" spans="1:13" ht="15.75" x14ac:dyDescent="0.25">
      <c r="A6" s="6" t="s">
        <v>5</v>
      </c>
      <c r="B6" s="7">
        <f t="shared" ref="B6:M6" si="1">+B7+B35+B39</f>
        <v>141637211925</v>
      </c>
      <c r="C6" s="8">
        <f t="shared" si="1"/>
        <v>147273649829</v>
      </c>
      <c r="D6" s="7">
        <f t="shared" si="1"/>
        <v>159478420956</v>
      </c>
      <c r="E6" s="8">
        <f t="shared" si="1"/>
        <v>168515036990</v>
      </c>
      <c r="F6" s="7">
        <f t="shared" si="1"/>
        <v>141563441618</v>
      </c>
      <c r="G6" s="8">
        <f t="shared" si="1"/>
        <v>167792995112</v>
      </c>
      <c r="H6" s="7">
        <f t="shared" si="1"/>
        <v>197686858851</v>
      </c>
      <c r="I6" s="8">
        <f t="shared" si="1"/>
        <v>208737858870</v>
      </c>
      <c r="J6" s="7">
        <f t="shared" si="1"/>
        <v>191595577178</v>
      </c>
      <c r="K6" s="8">
        <f t="shared" si="1"/>
        <v>196952254502</v>
      </c>
      <c r="L6" s="7">
        <f t="shared" si="1"/>
        <v>198905359846</v>
      </c>
      <c r="M6" s="8">
        <f t="shared" si="1"/>
        <v>214470151558</v>
      </c>
    </row>
    <row r="7" spans="1:13" x14ac:dyDescent="0.25">
      <c r="A7" s="9" t="s">
        <v>6</v>
      </c>
      <c r="B7" s="10">
        <f t="shared" ref="B7:M7" si="2">+B8+B26</f>
        <v>41352809146</v>
      </c>
      <c r="C7" s="11">
        <f t="shared" si="2"/>
        <v>49989982373</v>
      </c>
      <c r="D7" s="10">
        <f t="shared" si="2"/>
        <v>42115343459</v>
      </c>
      <c r="E7" s="11">
        <f t="shared" si="2"/>
        <v>51151959492</v>
      </c>
      <c r="F7" s="10">
        <f t="shared" si="2"/>
        <v>40242460236</v>
      </c>
      <c r="G7" s="11">
        <f t="shared" si="2"/>
        <v>48672013730</v>
      </c>
      <c r="H7" s="10">
        <f t="shared" si="2"/>
        <v>61563937781</v>
      </c>
      <c r="I7" s="11">
        <f t="shared" si="2"/>
        <v>72614937800</v>
      </c>
      <c r="J7" s="10">
        <f t="shared" si="2"/>
        <v>71035648710</v>
      </c>
      <c r="K7" s="11">
        <f t="shared" si="2"/>
        <v>76383907948</v>
      </c>
      <c r="L7" s="10">
        <f t="shared" si="2"/>
        <v>58581190109</v>
      </c>
      <c r="M7" s="11">
        <f t="shared" si="2"/>
        <v>72024446771</v>
      </c>
    </row>
    <row r="8" spans="1:13" x14ac:dyDescent="0.25">
      <c r="A8" s="12" t="s">
        <v>7</v>
      </c>
      <c r="B8" s="13">
        <f t="shared" ref="B8:C8" si="3">+B9+B14+B17+B21+B25</f>
        <v>15141339008</v>
      </c>
      <c r="C8" s="14">
        <f t="shared" si="3"/>
        <v>20289098374</v>
      </c>
      <c r="D8" s="13">
        <f t="shared" ref="D8:M8" si="4">+D9+D14+D17+D21</f>
        <v>15234166767</v>
      </c>
      <c r="E8" s="14">
        <f t="shared" si="4"/>
        <v>22962835171</v>
      </c>
      <c r="F8" s="13">
        <f t="shared" si="4"/>
        <v>19692231880</v>
      </c>
      <c r="G8" s="14">
        <f t="shared" si="4"/>
        <v>26106635507</v>
      </c>
      <c r="H8" s="13">
        <f t="shared" si="4"/>
        <v>30023079909</v>
      </c>
      <c r="I8" s="14">
        <f t="shared" si="4"/>
        <v>37999426064</v>
      </c>
      <c r="J8" s="13">
        <f t="shared" si="4"/>
        <v>38808583739</v>
      </c>
      <c r="K8" s="14">
        <f t="shared" si="4"/>
        <v>41926026131</v>
      </c>
      <c r="L8" s="13">
        <f t="shared" si="4"/>
        <v>29573266413</v>
      </c>
      <c r="M8" s="14">
        <f t="shared" si="4"/>
        <v>42372616420</v>
      </c>
    </row>
    <row r="9" spans="1:13" x14ac:dyDescent="0.25">
      <c r="A9" s="15" t="s">
        <v>8</v>
      </c>
      <c r="B9" s="16">
        <v>5348217311</v>
      </c>
      <c r="C9" s="17">
        <v>5787953542</v>
      </c>
      <c r="D9" s="16">
        <v>5105225878</v>
      </c>
      <c r="E9" s="17">
        <v>6684654515</v>
      </c>
      <c r="F9" s="16">
        <v>8463805224</v>
      </c>
      <c r="G9" s="17">
        <v>12036167595</v>
      </c>
      <c r="H9" s="16">
        <v>13280467444</v>
      </c>
      <c r="I9" s="17">
        <v>17274046198</v>
      </c>
      <c r="J9" s="16">
        <v>28047867784</v>
      </c>
      <c r="K9" s="17">
        <v>29699056955</v>
      </c>
      <c r="L9" s="16">
        <v>20003180929</v>
      </c>
      <c r="M9" s="17">
        <v>23652927111</v>
      </c>
    </row>
    <row r="10" spans="1:13" outlineLevel="1" x14ac:dyDescent="0.25">
      <c r="A10" s="18" t="s">
        <v>9</v>
      </c>
      <c r="B10" s="19">
        <v>4439392311</v>
      </c>
      <c r="C10" s="20">
        <v>4872751982</v>
      </c>
      <c r="D10" s="19">
        <v>5105225878</v>
      </c>
      <c r="E10" s="20">
        <v>5107323223</v>
      </c>
      <c r="F10" s="19">
        <v>5457133630</v>
      </c>
      <c r="G10" s="20">
        <v>5954090587</v>
      </c>
      <c r="H10" s="19">
        <v>4878681454</v>
      </c>
      <c r="I10" s="20">
        <v>4618062167</v>
      </c>
      <c r="J10" s="19">
        <v>5912007266</v>
      </c>
      <c r="K10" s="20">
        <v>4357428658</v>
      </c>
      <c r="L10" s="19">
        <v>4138405086</v>
      </c>
      <c r="M10" s="20">
        <v>2323046271</v>
      </c>
    </row>
    <row r="11" spans="1:13" outlineLevel="1" x14ac:dyDescent="0.25">
      <c r="A11" s="18" t="s">
        <v>10</v>
      </c>
      <c r="B11" s="19">
        <v>894000000</v>
      </c>
      <c r="C11" s="20">
        <v>894000000</v>
      </c>
      <c r="D11" s="19"/>
      <c r="E11" s="20"/>
      <c r="F11" s="19">
        <v>10000000</v>
      </c>
      <c r="G11" s="20">
        <v>236533074</v>
      </c>
      <c r="H11" s="19">
        <v>8305853790</v>
      </c>
      <c r="I11" s="20">
        <v>7337898235</v>
      </c>
      <c r="J11" s="19"/>
      <c r="K11" s="20"/>
      <c r="L11" s="19">
        <v>0</v>
      </c>
      <c r="M11" s="20">
        <v>8758000</v>
      </c>
    </row>
    <row r="12" spans="1:13" outlineLevel="1" x14ac:dyDescent="0.25">
      <c r="A12" s="18" t="s">
        <v>11</v>
      </c>
      <c r="B12" s="19">
        <v>0</v>
      </c>
      <c r="C12" s="20">
        <v>6376560</v>
      </c>
      <c r="D12" s="19">
        <v>0</v>
      </c>
      <c r="E12" s="20">
        <v>1575890613</v>
      </c>
      <c r="F12" s="19">
        <v>2996671594</v>
      </c>
      <c r="G12" s="20">
        <v>5733696802</v>
      </c>
      <c r="H12" s="19">
        <v>95932200</v>
      </c>
      <c r="I12" s="20">
        <v>5318085796</v>
      </c>
      <c r="J12" s="19">
        <v>14111310170</v>
      </c>
      <c r="K12" s="20">
        <v>13708964881</v>
      </c>
      <c r="L12" s="19">
        <v>7864775843</v>
      </c>
      <c r="M12" s="20">
        <v>11746837280</v>
      </c>
    </row>
    <row r="13" spans="1:13" outlineLevel="1" x14ac:dyDescent="0.25">
      <c r="A13" s="18" t="s">
        <v>12</v>
      </c>
      <c r="B13" s="19">
        <v>14825000</v>
      </c>
      <c r="C13" s="20">
        <v>14825000</v>
      </c>
      <c r="D13" s="19">
        <v>0</v>
      </c>
      <c r="E13" s="20">
        <v>1440679</v>
      </c>
      <c r="F13" s="19">
        <v>0</v>
      </c>
      <c r="G13" s="20">
        <v>111847132</v>
      </c>
      <c r="H13" s="19">
        <v>0</v>
      </c>
      <c r="I13" s="20">
        <v>0</v>
      </c>
      <c r="J13" s="19">
        <v>8024550348</v>
      </c>
      <c r="K13" s="20">
        <v>11632663416</v>
      </c>
      <c r="L13" s="19">
        <v>8000000000</v>
      </c>
      <c r="M13" s="20">
        <v>9574285560</v>
      </c>
    </row>
    <row r="14" spans="1:13" x14ac:dyDescent="0.25">
      <c r="A14" s="15" t="s">
        <v>13</v>
      </c>
      <c r="B14" s="16">
        <v>4357499209</v>
      </c>
      <c r="C14" s="17">
        <v>4596679711</v>
      </c>
      <c r="D14" s="16">
        <v>4416612231</v>
      </c>
      <c r="E14" s="17">
        <v>5025163547</v>
      </c>
      <c r="F14" s="16">
        <v>4891508000</v>
      </c>
      <c r="G14" s="17">
        <v>5066551689</v>
      </c>
      <c r="H14" s="16">
        <v>5087008000</v>
      </c>
      <c r="I14" s="17">
        <v>6705577296</v>
      </c>
      <c r="J14" s="16">
        <v>5151527719</v>
      </c>
      <c r="K14" s="17">
        <v>4489208737</v>
      </c>
      <c r="L14" s="16">
        <v>3830000000</v>
      </c>
      <c r="M14" s="17">
        <v>5890429531</v>
      </c>
    </row>
    <row r="15" spans="1:13" outlineLevel="1" x14ac:dyDescent="0.25">
      <c r="A15" s="18" t="s">
        <v>14</v>
      </c>
      <c r="B15" s="19">
        <v>2690029901</v>
      </c>
      <c r="C15" s="20">
        <v>2335085926</v>
      </c>
      <c r="D15" s="19">
        <v>2550798002</v>
      </c>
      <c r="E15" s="20">
        <v>2623863081</v>
      </c>
      <c r="F15" s="19">
        <v>2741508000</v>
      </c>
      <c r="G15" s="20">
        <v>2644990133</v>
      </c>
      <c r="H15" s="19">
        <v>2887008000</v>
      </c>
      <c r="I15" s="20">
        <v>3797326987</v>
      </c>
      <c r="J15" s="19">
        <v>2900000000</v>
      </c>
      <c r="K15" s="20">
        <v>2759617174</v>
      </c>
      <c r="L15" s="19">
        <v>2030000000</v>
      </c>
      <c r="M15" s="20">
        <v>2834353402</v>
      </c>
    </row>
    <row r="16" spans="1:13" outlineLevel="1" x14ac:dyDescent="0.25">
      <c r="A16" s="18" t="s">
        <v>15</v>
      </c>
      <c r="B16" s="19">
        <v>1667469308</v>
      </c>
      <c r="C16" s="20">
        <v>2261593785</v>
      </c>
      <c r="D16" s="19">
        <v>1865814229</v>
      </c>
      <c r="E16" s="20">
        <v>2401300466</v>
      </c>
      <c r="F16" s="19">
        <v>2150000000</v>
      </c>
      <c r="G16" s="20">
        <v>2421561556</v>
      </c>
      <c r="H16" s="19">
        <v>2200000000</v>
      </c>
      <c r="I16" s="20">
        <v>2908250309</v>
      </c>
      <c r="J16" s="19">
        <v>2251527719</v>
      </c>
      <c r="K16" s="20">
        <v>1729591563</v>
      </c>
      <c r="L16" s="19">
        <v>1800000000</v>
      </c>
      <c r="M16" s="20">
        <v>3056076129</v>
      </c>
    </row>
    <row r="17" spans="1:13" x14ac:dyDescent="0.25">
      <c r="A17" s="15" t="s">
        <v>16</v>
      </c>
      <c r="B17" s="16">
        <v>2230432000</v>
      </c>
      <c r="C17" s="17">
        <v>3752784730</v>
      </c>
      <c r="D17" s="16">
        <v>2765915000</v>
      </c>
      <c r="E17" s="17">
        <v>5121422569</v>
      </c>
      <c r="F17" s="16">
        <v>3879941800</v>
      </c>
      <c r="G17" s="17">
        <v>4544064447</v>
      </c>
      <c r="H17" s="16">
        <v>3553005000</v>
      </c>
      <c r="I17" s="17">
        <v>3684066466</v>
      </c>
      <c r="J17" s="16">
        <v>3041874000</v>
      </c>
      <c r="K17" s="17">
        <v>2896686500</v>
      </c>
      <c r="L17" s="16">
        <v>2604374000</v>
      </c>
      <c r="M17" s="17">
        <v>5360062876</v>
      </c>
    </row>
    <row r="18" spans="1:13" outlineLevel="1" x14ac:dyDescent="0.25">
      <c r="A18" s="18" t="s">
        <v>17</v>
      </c>
      <c r="B18" s="19">
        <v>2230432000</v>
      </c>
      <c r="C18" s="20">
        <v>3473399795</v>
      </c>
      <c r="D18" s="19">
        <v>2765915000</v>
      </c>
      <c r="E18" s="20">
        <v>4827221079</v>
      </c>
      <c r="F18" s="19">
        <v>3855581800</v>
      </c>
      <c r="G18" s="20">
        <v>4530647414</v>
      </c>
      <c r="H18" s="19">
        <v>3541005000</v>
      </c>
      <c r="I18" s="20">
        <v>2922747049</v>
      </c>
      <c r="J18" s="19">
        <v>3031874000</v>
      </c>
      <c r="K18" s="20">
        <v>2576614863</v>
      </c>
      <c r="L18" s="19">
        <v>2604374000</v>
      </c>
      <c r="M18" s="20">
        <v>3693080696</v>
      </c>
    </row>
    <row r="19" spans="1:13" ht="15.75" customHeight="1" outlineLevel="1" x14ac:dyDescent="0.25">
      <c r="A19" s="18" t="s">
        <v>18</v>
      </c>
      <c r="B19" s="19">
        <v>0</v>
      </c>
      <c r="C19" s="20">
        <v>4160397</v>
      </c>
      <c r="D19" s="19">
        <v>0</v>
      </c>
      <c r="E19" s="20">
        <v>9951255</v>
      </c>
      <c r="F19" s="19">
        <v>7000000</v>
      </c>
      <c r="G19" s="20">
        <v>0</v>
      </c>
      <c r="H19" s="19">
        <v>0</v>
      </c>
      <c r="I19" s="20">
        <v>87878400</v>
      </c>
      <c r="J19" s="19"/>
      <c r="K19" s="20"/>
      <c r="L19" s="19">
        <v>0</v>
      </c>
      <c r="M19" s="20">
        <v>18958969</v>
      </c>
    </row>
    <row r="20" spans="1:13" ht="15.75" customHeight="1" outlineLevel="1" x14ac:dyDescent="0.25">
      <c r="A20" s="18" t="s">
        <v>12</v>
      </c>
      <c r="B20" s="16">
        <v>0</v>
      </c>
      <c r="C20" s="17">
        <v>275224538</v>
      </c>
      <c r="D20" s="16">
        <v>0</v>
      </c>
      <c r="E20" s="17">
        <v>284250235</v>
      </c>
      <c r="F20" s="16">
        <v>17360000</v>
      </c>
      <c r="G20" s="17">
        <v>13417033</v>
      </c>
      <c r="H20" s="16">
        <v>12000000</v>
      </c>
      <c r="I20" s="17">
        <v>673441017</v>
      </c>
      <c r="J20" s="16">
        <v>10000000</v>
      </c>
      <c r="K20" s="17">
        <v>320071637</v>
      </c>
      <c r="L20" s="16">
        <v>0</v>
      </c>
      <c r="M20" s="17">
        <v>1648023211</v>
      </c>
    </row>
    <row r="21" spans="1:13" ht="15.75" customHeight="1" x14ac:dyDescent="0.25">
      <c r="A21" s="15" t="s">
        <v>19</v>
      </c>
      <c r="B21" s="16">
        <v>3204376396</v>
      </c>
      <c r="C21" s="17">
        <v>6151680391</v>
      </c>
      <c r="D21" s="16">
        <v>2946413658</v>
      </c>
      <c r="E21" s="17">
        <v>6131594540</v>
      </c>
      <c r="F21" s="16">
        <v>2456976856</v>
      </c>
      <c r="G21" s="17">
        <v>4459851776</v>
      </c>
      <c r="H21" s="16">
        <v>8102599465</v>
      </c>
      <c r="I21" s="17">
        <v>10335736104</v>
      </c>
      <c r="J21" s="16">
        <v>2567314236</v>
      </c>
      <c r="K21" s="17">
        <v>4841073939</v>
      </c>
      <c r="L21" s="16">
        <v>3135711484</v>
      </c>
      <c r="M21" s="17">
        <v>7469196902</v>
      </c>
    </row>
    <row r="22" spans="1:13" ht="15.75" customHeight="1" outlineLevel="1" x14ac:dyDescent="0.25">
      <c r="A22" s="18" t="s">
        <v>20</v>
      </c>
      <c r="B22" s="19">
        <v>9690965</v>
      </c>
      <c r="C22" s="20">
        <v>9690965</v>
      </c>
      <c r="D22" s="19">
        <v>0</v>
      </c>
      <c r="E22" s="20">
        <v>100647619</v>
      </c>
      <c r="F22" s="19">
        <v>0</v>
      </c>
      <c r="G22" s="20">
        <v>26883162</v>
      </c>
      <c r="H22" s="19"/>
      <c r="I22" s="20"/>
      <c r="J22" s="19">
        <v>0</v>
      </c>
      <c r="K22" s="20">
        <v>328803440</v>
      </c>
      <c r="L22" s="19"/>
      <c r="M22" s="20"/>
    </row>
    <row r="23" spans="1:13" ht="15.75" customHeight="1" outlineLevel="1" x14ac:dyDescent="0.25">
      <c r="A23" s="18" t="s">
        <v>21</v>
      </c>
      <c r="B23" s="19">
        <v>2210373253</v>
      </c>
      <c r="C23" s="20">
        <v>4392390648</v>
      </c>
      <c r="D23" s="19">
        <v>1458003780</v>
      </c>
      <c r="E23" s="20">
        <v>4312854614</v>
      </c>
      <c r="F23" s="19">
        <v>956976856</v>
      </c>
      <c r="G23" s="20">
        <v>2995229011</v>
      </c>
      <c r="H23" s="19">
        <v>6802599465</v>
      </c>
      <c r="I23" s="20">
        <v>8707117287</v>
      </c>
      <c r="J23" s="19">
        <v>1253793236</v>
      </c>
      <c r="K23" s="20">
        <v>2797045192</v>
      </c>
      <c r="L23" s="19">
        <v>1835711484</v>
      </c>
      <c r="M23" s="20">
        <v>5575859809</v>
      </c>
    </row>
    <row r="24" spans="1:13" ht="15.75" customHeight="1" outlineLevel="1" x14ac:dyDescent="0.25">
      <c r="A24" s="18" t="s">
        <v>22</v>
      </c>
      <c r="B24" s="19">
        <v>984312178</v>
      </c>
      <c r="C24" s="20">
        <v>1749598778</v>
      </c>
      <c r="D24" s="19">
        <v>1488409878</v>
      </c>
      <c r="E24" s="20">
        <v>1718092307</v>
      </c>
      <c r="F24" s="19">
        <v>1500000000</v>
      </c>
      <c r="G24" s="20">
        <v>1437739603</v>
      </c>
      <c r="H24" s="19">
        <v>1300000000</v>
      </c>
      <c r="I24" s="20">
        <v>1628618817</v>
      </c>
      <c r="J24" s="19">
        <v>1313521000</v>
      </c>
      <c r="K24" s="20">
        <v>1715225307</v>
      </c>
      <c r="L24" s="19">
        <v>1300000000</v>
      </c>
      <c r="M24" s="20">
        <v>1893337093</v>
      </c>
    </row>
    <row r="25" spans="1:13" ht="15.75" customHeight="1" x14ac:dyDescent="0.25">
      <c r="A25" s="21" t="s">
        <v>23</v>
      </c>
      <c r="B25" s="22">
        <v>814092</v>
      </c>
      <c r="C25" s="23">
        <v>0</v>
      </c>
      <c r="D25" s="22" t="s">
        <v>24</v>
      </c>
      <c r="E25" s="23" t="s">
        <v>24</v>
      </c>
      <c r="F25" s="22" t="s">
        <v>24</v>
      </c>
      <c r="G25" s="23" t="s">
        <v>24</v>
      </c>
      <c r="H25" s="22" t="s">
        <v>24</v>
      </c>
      <c r="I25" s="23" t="s">
        <v>24</v>
      </c>
      <c r="J25" s="22" t="s">
        <v>24</v>
      </c>
      <c r="K25" s="23" t="s">
        <v>24</v>
      </c>
      <c r="L25" s="22" t="s">
        <v>24</v>
      </c>
      <c r="M25" s="23" t="s">
        <v>24</v>
      </c>
    </row>
    <row r="26" spans="1:13" ht="15.75" customHeight="1" x14ac:dyDescent="0.25">
      <c r="A26" s="12" t="s">
        <v>25</v>
      </c>
      <c r="B26" s="13">
        <f t="shared" ref="B26:M26" si="5">+B27+B29+B34</f>
        <v>26211470138</v>
      </c>
      <c r="C26" s="14">
        <f t="shared" si="5"/>
        <v>29700883999</v>
      </c>
      <c r="D26" s="13">
        <f t="shared" si="5"/>
        <v>26881176692</v>
      </c>
      <c r="E26" s="14">
        <f t="shared" si="5"/>
        <v>28189124321</v>
      </c>
      <c r="F26" s="13">
        <f t="shared" si="5"/>
        <v>20550228356</v>
      </c>
      <c r="G26" s="14">
        <f t="shared" si="5"/>
        <v>22565378223</v>
      </c>
      <c r="H26" s="13">
        <f t="shared" si="5"/>
        <v>31540857872</v>
      </c>
      <c r="I26" s="14">
        <f t="shared" si="5"/>
        <v>34615511736</v>
      </c>
      <c r="J26" s="13">
        <f t="shared" si="5"/>
        <v>32227064971</v>
      </c>
      <c r="K26" s="14">
        <f t="shared" si="5"/>
        <v>34457881817</v>
      </c>
      <c r="L26" s="13">
        <f t="shared" si="5"/>
        <v>29007923696</v>
      </c>
      <c r="M26" s="14">
        <f t="shared" si="5"/>
        <v>29651830351</v>
      </c>
    </row>
    <row r="27" spans="1:13" ht="15.75" customHeight="1" x14ac:dyDescent="0.25">
      <c r="A27" s="15" t="s">
        <v>26</v>
      </c>
      <c r="B27" s="16">
        <v>1811264848</v>
      </c>
      <c r="C27" s="17">
        <v>5300678709</v>
      </c>
      <c r="D27" s="16">
        <v>4163954000</v>
      </c>
      <c r="E27" s="17">
        <v>5472750078</v>
      </c>
      <c r="F27" s="16">
        <v>3160668000</v>
      </c>
      <c r="G27" s="17">
        <v>5599346596</v>
      </c>
      <c r="H27" s="16">
        <v>3555514000</v>
      </c>
      <c r="I27" s="17">
        <v>6663274724</v>
      </c>
      <c r="J27" s="16">
        <v>3553255000</v>
      </c>
      <c r="K27" s="17">
        <v>5802127861</v>
      </c>
      <c r="L27" s="16">
        <v>2511755000</v>
      </c>
      <c r="M27" s="17">
        <v>3155662664</v>
      </c>
    </row>
    <row r="28" spans="1:13" ht="15.75" customHeight="1" outlineLevel="1" x14ac:dyDescent="0.25">
      <c r="A28" s="24" t="s">
        <v>27</v>
      </c>
      <c r="B28" s="19">
        <v>1811264848</v>
      </c>
      <c r="C28" s="20">
        <v>5300678709</v>
      </c>
      <c r="D28" s="19">
        <v>4163954000</v>
      </c>
      <c r="E28" s="20">
        <v>5472750078</v>
      </c>
      <c r="F28" s="19">
        <v>3160668000</v>
      </c>
      <c r="G28" s="20">
        <v>5599346596</v>
      </c>
      <c r="H28" s="19">
        <v>3555514000</v>
      </c>
      <c r="I28" s="20">
        <v>6663274724</v>
      </c>
      <c r="J28" s="19">
        <v>3553255000</v>
      </c>
      <c r="K28" s="20">
        <v>5802127861</v>
      </c>
      <c r="L28" s="19">
        <v>2511755000</v>
      </c>
      <c r="M28" s="20">
        <v>3155662664</v>
      </c>
    </row>
    <row r="29" spans="1:13" ht="15.75" customHeight="1" x14ac:dyDescent="0.25">
      <c r="A29" s="15" t="s">
        <v>28</v>
      </c>
      <c r="B29" s="16">
        <v>24400205290</v>
      </c>
      <c r="C29" s="17">
        <v>24400205290</v>
      </c>
      <c r="D29" s="16">
        <v>22717222692</v>
      </c>
      <c r="E29" s="17">
        <v>22716374243</v>
      </c>
      <c r="F29" s="16">
        <v>17389560356</v>
      </c>
      <c r="G29" s="17">
        <v>16966031627</v>
      </c>
      <c r="H29" s="16">
        <v>27985343872</v>
      </c>
      <c r="I29" s="17">
        <v>27952235012</v>
      </c>
      <c r="J29" s="16">
        <v>28673809971</v>
      </c>
      <c r="K29" s="17">
        <v>28655753956</v>
      </c>
      <c r="L29" s="16">
        <v>26496168696</v>
      </c>
      <c r="M29" s="17">
        <v>26496167687</v>
      </c>
    </row>
    <row r="30" spans="1:13" ht="15.75" customHeight="1" outlineLevel="1" x14ac:dyDescent="0.25">
      <c r="A30" s="18" t="s">
        <v>29</v>
      </c>
      <c r="B30" s="19">
        <v>24107205290</v>
      </c>
      <c r="C30" s="20">
        <v>24107205290</v>
      </c>
      <c r="D30" s="19">
        <v>21284194355</v>
      </c>
      <c r="E30" s="20">
        <v>21284194355</v>
      </c>
      <c r="F30" s="19">
        <v>16409856046</v>
      </c>
      <c r="G30" s="20">
        <v>16407826668</v>
      </c>
      <c r="H30" s="19">
        <v>24250083910</v>
      </c>
      <c r="I30" s="20">
        <v>24216975050</v>
      </c>
      <c r="J30" s="19">
        <v>28673809971</v>
      </c>
      <c r="K30" s="20">
        <v>28655753956</v>
      </c>
      <c r="L30" s="19">
        <v>26496168696</v>
      </c>
      <c r="M30" s="20">
        <v>26496167687</v>
      </c>
    </row>
    <row r="31" spans="1:13" ht="15.75" customHeight="1" outlineLevel="1" x14ac:dyDescent="0.25">
      <c r="A31" s="18" t="s">
        <v>30</v>
      </c>
      <c r="B31" s="19">
        <v>293000000</v>
      </c>
      <c r="C31" s="20">
        <v>293000000</v>
      </c>
      <c r="D31" s="19">
        <v>1313674858</v>
      </c>
      <c r="E31" s="20">
        <v>1313674858</v>
      </c>
      <c r="F31" s="19">
        <v>558204958</v>
      </c>
      <c r="G31" s="20">
        <v>558204959</v>
      </c>
      <c r="H31" s="19"/>
      <c r="I31" s="20"/>
      <c r="J31" s="19"/>
      <c r="K31" s="20"/>
      <c r="L31" s="19"/>
      <c r="M31" s="20"/>
    </row>
    <row r="32" spans="1:13" ht="15.75" customHeight="1" outlineLevel="1" x14ac:dyDescent="0.25">
      <c r="A32" s="18" t="s">
        <v>31</v>
      </c>
      <c r="B32" s="19"/>
      <c r="C32" s="20"/>
      <c r="D32" s="19">
        <v>119353479</v>
      </c>
      <c r="E32" s="20">
        <v>118505030</v>
      </c>
      <c r="F32" s="19">
        <v>421499352</v>
      </c>
      <c r="G32" s="20">
        <v>0</v>
      </c>
      <c r="H32" s="19"/>
      <c r="I32" s="20"/>
      <c r="J32" s="19"/>
      <c r="K32" s="20"/>
      <c r="L32" s="19"/>
      <c r="M32" s="20"/>
    </row>
    <row r="33" spans="1:13" ht="15.75" customHeight="1" outlineLevel="1" x14ac:dyDescent="0.25">
      <c r="A33" s="18" t="s">
        <v>32</v>
      </c>
      <c r="B33" s="19"/>
      <c r="C33" s="20"/>
      <c r="D33" s="19"/>
      <c r="E33" s="20"/>
      <c r="F33" s="19"/>
      <c r="G33" s="20"/>
      <c r="H33" s="19">
        <v>3735259962</v>
      </c>
      <c r="I33" s="20">
        <v>3735259962</v>
      </c>
      <c r="J33" s="19"/>
      <c r="K33" s="20"/>
      <c r="L33" s="19"/>
      <c r="M33" s="20"/>
    </row>
    <row r="34" spans="1:13" ht="15.75" customHeight="1" x14ac:dyDescent="0.25">
      <c r="A34" s="21" t="s">
        <v>33</v>
      </c>
      <c r="B34" s="25"/>
      <c r="C34" s="26"/>
      <c r="D34" s="25"/>
      <c r="E34" s="26"/>
      <c r="F34" s="25"/>
      <c r="G34" s="26"/>
      <c r="H34" s="25"/>
      <c r="I34" s="26">
        <v>2000</v>
      </c>
      <c r="J34" s="25"/>
      <c r="K34" s="26"/>
      <c r="L34" s="25"/>
      <c r="M34" s="26"/>
    </row>
    <row r="35" spans="1:13" ht="15.75" customHeight="1" x14ac:dyDescent="0.25">
      <c r="A35" s="27" t="s">
        <v>34</v>
      </c>
      <c r="B35" s="28">
        <f t="shared" ref="B35:M35" si="6">+B36+B38</f>
        <v>5592000000</v>
      </c>
      <c r="C35" s="29">
        <f t="shared" si="6"/>
        <v>5010548437</v>
      </c>
      <c r="D35" s="28">
        <f t="shared" si="6"/>
        <v>11559269302</v>
      </c>
      <c r="E35" s="29">
        <f t="shared" si="6"/>
        <v>11559269302</v>
      </c>
      <c r="F35" s="28">
        <f t="shared" si="6"/>
        <v>7104605988</v>
      </c>
      <c r="G35" s="29">
        <f t="shared" si="6"/>
        <v>7104605988</v>
      </c>
      <c r="H35" s="28">
        <f t="shared" si="6"/>
        <v>21684845938</v>
      </c>
      <c r="I35" s="29">
        <f t="shared" si="6"/>
        <v>21684845938</v>
      </c>
      <c r="J35" s="28">
        <f t="shared" si="6"/>
        <v>5429714279</v>
      </c>
      <c r="K35" s="29">
        <f t="shared" si="6"/>
        <v>5429714279</v>
      </c>
      <c r="L35" s="28">
        <f t="shared" si="6"/>
        <v>10449381338</v>
      </c>
      <c r="M35" s="29">
        <f t="shared" si="6"/>
        <v>12297199162</v>
      </c>
    </row>
    <row r="36" spans="1:13" ht="15.75" customHeight="1" x14ac:dyDescent="0.25">
      <c r="A36" s="30" t="s">
        <v>35</v>
      </c>
      <c r="B36" s="31">
        <v>5592000000</v>
      </c>
      <c r="C36" s="32">
        <v>5010548437</v>
      </c>
      <c r="D36" s="31">
        <v>11519580284</v>
      </c>
      <c r="E36" s="32">
        <v>11519580284</v>
      </c>
      <c r="F36" s="31">
        <v>7104605988</v>
      </c>
      <c r="G36" s="32">
        <v>7104605988</v>
      </c>
      <c r="H36" s="31">
        <v>21684845938</v>
      </c>
      <c r="I36" s="32">
        <v>21684845938</v>
      </c>
      <c r="J36" s="31">
        <v>5429714279</v>
      </c>
      <c r="K36" s="32">
        <v>5429714279</v>
      </c>
      <c r="L36" s="31">
        <v>10449381338</v>
      </c>
      <c r="M36" s="32">
        <v>10449381338</v>
      </c>
    </row>
    <row r="37" spans="1:13" ht="15.75" customHeight="1" outlineLevel="1" x14ac:dyDescent="0.25">
      <c r="A37" s="24" t="s">
        <v>36</v>
      </c>
      <c r="B37" s="19">
        <v>5592000000</v>
      </c>
      <c r="C37" s="20">
        <v>5010548437</v>
      </c>
      <c r="D37" s="19">
        <v>11519580284</v>
      </c>
      <c r="E37" s="20">
        <v>11519580284</v>
      </c>
      <c r="F37" s="19">
        <v>7104605988</v>
      </c>
      <c r="G37" s="20">
        <v>7104605988</v>
      </c>
      <c r="H37" s="19">
        <v>21684845938</v>
      </c>
      <c r="I37" s="20">
        <v>21684845938</v>
      </c>
      <c r="J37" s="19">
        <v>5429714279</v>
      </c>
      <c r="K37" s="20">
        <v>5429714279</v>
      </c>
      <c r="L37" s="19">
        <v>10449381338</v>
      </c>
      <c r="M37" s="20">
        <v>10449381338</v>
      </c>
    </row>
    <row r="38" spans="1:13" ht="15.75" customHeight="1" x14ac:dyDescent="0.25">
      <c r="A38" s="21" t="s">
        <v>37</v>
      </c>
      <c r="B38" s="22"/>
      <c r="C38" s="23"/>
      <c r="D38" s="22">
        <v>39689018</v>
      </c>
      <c r="E38" s="23">
        <v>39689018</v>
      </c>
      <c r="F38" s="22"/>
      <c r="G38" s="23"/>
      <c r="H38" s="22">
        <v>0</v>
      </c>
      <c r="I38" s="23">
        <v>0</v>
      </c>
      <c r="J38" s="22">
        <v>0</v>
      </c>
      <c r="K38" s="23">
        <v>0</v>
      </c>
      <c r="L38" s="22">
        <v>0</v>
      </c>
      <c r="M38" s="23">
        <v>1847817824</v>
      </c>
    </row>
    <row r="39" spans="1:13" ht="15.75" customHeight="1" x14ac:dyDescent="0.25">
      <c r="A39" s="27" t="s">
        <v>38</v>
      </c>
      <c r="B39" s="28">
        <f t="shared" ref="B39:M39" si="7">+B40+B46</f>
        <v>94692402779</v>
      </c>
      <c r="C39" s="29">
        <f t="shared" si="7"/>
        <v>92273119019</v>
      </c>
      <c r="D39" s="28">
        <f t="shared" si="7"/>
        <v>105803808195</v>
      </c>
      <c r="E39" s="29">
        <f t="shared" si="7"/>
        <v>105803808196</v>
      </c>
      <c r="F39" s="28">
        <f t="shared" si="7"/>
        <v>94216375394</v>
      </c>
      <c r="G39" s="29">
        <f t="shared" si="7"/>
        <v>112016375394</v>
      </c>
      <c r="H39" s="28">
        <f t="shared" si="7"/>
        <v>114438075132</v>
      </c>
      <c r="I39" s="29">
        <f t="shared" si="7"/>
        <v>114438075132</v>
      </c>
      <c r="J39" s="28">
        <f t="shared" si="7"/>
        <v>115130214189</v>
      </c>
      <c r="K39" s="29">
        <f t="shared" si="7"/>
        <v>115138632275</v>
      </c>
      <c r="L39" s="28">
        <f t="shared" si="7"/>
        <v>129874788399</v>
      </c>
      <c r="M39" s="29">
        <f t="shared" si="7"/>
        <v>130148505625</v>
      </c>
    </row>
    <row r="40" spans="1:13" ht="15.75" customHeight="1" x14ac:dyDescent="0.25">
      <c r="A40" s="30" t="s">
        <v>39</v>
      </c>
      <c r="B40" s="31">
        <v>62423140966</v>
      </c>
      <c r="C40" s="32">
        <v>62423140966</v>
      </c>
      <c r="D40" s="31">
        <v>71001836631</v>
      </c>
      <c r="E40" s="32">
        <v>71001836632</v>
      </c>
      <c r="F40" s="31">
        <v>69751816839</v>
      </c>
      <c r="G40" s="32">
        <v>84751816839</v>
      </c>
      <c r="H40" s="31">
        <v>83583704580</v>
      </c>
      <c r="I40" s="32">
        <v>83583704580</v>
      </c>
      <c r="J40" s="31">
        <v>84779179353</v>
      </c>
      <c r="K40" s="32">
        <v>84779179353</v>
      </c>
      <c r="L40" s="31">
        <v>96285868424</v>
      </c>
      <c r="M40" s="32">
        <v>96559152895</v>
      </c>
    </row>
    <row r="41" spans="1:13" ht="15.75" customHeight="1" outlineLevel="1" x14ac:dyDescent="0.25">
      <c r="A41" s="18" t="s">
        <v>40</v>
      </c>
      <c r="B41" s="19">
        <v>61427933480</v>
      </c>
      <c r="C41" s="20">
        <v>61427933480</v>
      </c>
      <c r="D41" s="19">
        <v>67752702033</v>
      </c>
      <c r="E41" s="20">
        <v>67752702033</v>
      </c>
      <c r="F41" s="19">
        <v>68379880792</v>
      </c>
      <c r="G41" s="20">
        <v>68379880792</v>
      </c>
      <c r="H41" s="19">
        <v>82166494643</v>
      </c>
      <c r="I41" s="20">
        <v>82166494643</v>
      </c>
      <c r="J41" s="19">
        <v>83303663236</v>
      </c>
      <c r="K41" s="20">
        <v>83303663236</v>
      </c>
      <c r="L41" s="19">
        <v>93874638145</v>
      </c>
      <c r="M41" s="20">
        <v>94147922616</v>
      </c>
    </row>
    <row r="42" spans="1:13" ht="15.75" customHeight="1" outlineLevel="1" x14ac:dyDescent="0.25">
      <c r="A42" s="18" t="s">
        <v>41</v>
      </c>
      <c r="B42" s="19">
        <v>995207486</v>
      </c>
      <c r="C42" s="20">
        <v>995207486</v>
      </c>
      <c r="D42" s="19">
        <v>1249134598</v>
      </c>
      <c r="E42" s="20">
        <v>1249134598</v>
      </c>
      <c r="F42" s="19">
        <v>1371936047</v>
      </c>
      <c r="G42" s="20">
        <v>1371936047</v>
      </c>
      <c r="H42" s="19">
        <v>1417209937</v>
      </c>
      <c r="I42" s="20">
        <v>1417209937</v>
      </c>
      <c r="J42" s="19">
        <v>1475102192</v>
      </c>
      <c r="K42" s="20">
        <v>1475102192</v>
      </c>
      <c r="L42" s="19">
        <v>1548857302</v>
      </c>
      <c r="M42" s="20">
        <v>1548857302</v>
      </c>
    </row>
    <row r="43" spans="1:13" ht="15.75" customHeight="1" outlineLevel="1" x14ac:dyDescent="0.25">
      <c r="A43" s="18" t="s">
        <v>42</v>
      </c>
      <c r="B43" s="19">
        <v>0</v>
      </c>
      <c r="C43" s="20">
        <v>0</v>
      </c>
      <c r="D43" s="19">
        <v>2000000000</v>
      </c>
      <c r="E43" s="20">
        <v>2000000001</v>
      </c>
      <c r="F43" s="19">
        <v>0</v>
      </c>
      <c r="G43" s="20">
        <v>15000000000</v>
      </c>
      <c r="H43" s="19">
        <v>0</v>
      </c>
      <c r="I43" s="20">
        <v>0</v>
      </c>
      <c r="J43" s="19">
        <v>0</v>
      </c>
      <c r="K43" s="20">
        <v>0</v>
      </c>
      <c r="L43" s="19">
        <v>0</v>
      </c>
      <c r="M43" s="20">
        <v>0</v>
      </c>
    </row>
    <row r="44" spans="1:13" ht="15.75" customHeight="1" outlineLevel="1" x14ac:dyDescent="0.25">
      <c r="A44" s="18" t="s">
        <v>43</v>
      </c>
      <c r="B44" s="19"/>
      <c r="C44" s="20"/>
      <c r="D44" s="19"/>
      <c r="E44" s="20"/>
      <c r="F44" s="19"/>
      <c r="G44" s="20"/>
      <c r="H44" s="19"/>
      <c r="I44" s="20"/>
      <c r="J44" s="19">
        <v>413925</v>
      </c>
      <c r="K44" s="20">
        <v>413925</v>
      </c>
      <c r="L44" s="19"/>
      <c r="M44" s="20"/>
    </row>
    <row r="45" spans="1:13" ht="15.75" customHeight="1" outlineLevel="1" x14ac:dyDescent="0.25">
      <c r="A45" s="18" t="s">
        <v>44</v>
      </c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>
        <v>862372977</v>
      </c>
      <c r="M45" s="20">
        <v>862372977</v>
      </c>
    </row>
    <row r="46" spans="1:13" ht="15.75" customHeight="1" x14ac:dyDescent="0.25">
      <c r="A46" s="30" t="s">
        <v>45</v>
      </c>
      <c r="B46" s="31">
        <v>32269261813</v>
      </c>
      <c r="C46" s="32">
        <v>29849978053</v>
      </c>
      <c r="D46" s="31">
        <v>34801971564</v>
      </c>
      <c r="E46" s="32">
        <v>34801971564</v>
      </c>
      <c r="F46" s="31">
        <v>24464558555</v>
      </c>
      <c r="G46" s="32">
        <v>27264558555</v>
      </c>
      <c r="H46" s="31">
        <v>30854370552</v>
      </c>
      <c r="I46" s="32">
        <v>30854370552</v>
      </c>
      <c r="J46" s="31">
        <v>30351034836</v>
      </c>
      <c r="K46" s="32">
        <v>30359452922</v>
      </c>
      <c r="L46" s="31">
        <v>33588919975</v>
      </c>
      <c r="M46" s="32">
        <v>33589352730</v>
      </c>
    </row>
    <row r="47" spans="1:13" ht="15.75" customHeight="1" outlineLevel="1" x14ac:dyDescent="0.25">
      <c r="A47" s="18" t="s">
        <v>46</v>
      </c>
      <c r="B47" s="19">
        <v>32269261813</v>
      </c>
      <c r="C47" s="20">
        <v>29681960805</v>
      </c>
      <c r="D47" s="19">
        <v>34801971564</v>
      </c>
      <c r="E47" s="20">
        <v>34791811564</v>
      </c>
      <c r="F47" s="19">
        <v>24464558555</v>
      </c>
      <c r="G47" s="20">
        <v>24464558555</v>
      </c>
      <c r="H47" s="19">
        <v>30854370552</v>
      </c>
      <c r="I47" s="20">
        <v>30854370552</v>
      </c>
      <c r="J47" s="19">
        <v>30351034836</v>
      </c>
      <c r="K47" s="20">
        <v>30351034836</v>
      </c>
      <c r="L47" s="19">
        <v>25770104280</v>
      </c>
      <c r="M47" s="20">
        <v>25770537035</v>
      </c>
    </row>
    <row r="48" spans="1:13" ht="15.75" customHeight="1" outlineLevel="1" x14ac:dyDescent="0.25">
      <c r="A48" s="18" t="s">
        <v>47</v>
      </c>
      <c r="B48" s="19">
        <v>0</v>
      </c>
      <c r="C48" s="20">
        <v>168017248</v>
      </c>
      <c r="D48" s="19">
        <v>0</v>
      </c>
      <c r="E48" s="20">
        <v>10160000</v>
      </c>
      <c r="F48" s="19">
        <v>0</v>
      </c>
      <c r="G48" s="20">
        <v>2800000000</v>
      </c>
      <c r="H48" s="19">
        <v>0</v>
      </c>
      <c r="I48" s="20">
        <v>0</v>
      </c>
      <c r="J48" s="19">
        <v>0</v>
      </c>
      <c r="K48" s="20">
        <v>8418086</v>
      </c>
      <c r="L48" s="19">
        <v>0</v>
      </c>
      <c r="M48" s="20">
        <v>0</v>
      </c>
    </row>
    <row r="49" spans="1:13" ht="15.75" customHeight="1" outlineLevel="1" x14ac:dyDescent="0.25">
      <c r="A49" s="18" t="s">
        <v>48</v>
      </c>
      <c r="B49" s="19"/>
      <c r="C49" s="20"/>
      <c r="D49" s="19"/>
      <c r="E49" s="20"/>
      <c r="F49" s="19"/>
      <c r="G49" s="20"/>
      <c r="H49" s="19"/>
      <c r="I49" s="20"/>
      <c r="J49" s="19"/>
      <c r="K49" s="20"/>
      <c r="L49" s="19">
        <v>7818815695</v>
      </c>
      <c r="M49" s="20">
        <v>7818815695</v>
      </c>
    </row>
    <row r="50" spans="1:13" ht="15.75" customHeight="1" x14ac:dyDescent="0.25">
      <c r="A50" s="33" t="s">
        <v>49</v>
      </c>
      <c r="B50" s="7">
        <f t="shared" ref="B50:M50" si="8">+B51</f>
        <v>13920318023</v>
      </c>
      <c r="C50" s="8">
        <f t="shared" si="8"/>
        <v>14043908733</v>
      </c>
      <c r="D50" s="7">
        <f t="shared" si="8"/>
        <v>8282541573</v>
      </c>
      <c r="E50" s="8">
        <f t="shared" si="8"/>
        <v>11854911118</v>
      </c>
      <c r="F50" s="7">
        <f t="shared" si="8"/>
        <v>7837485241</v>
      </c>
      <c r="G50" s="8">
        <f t="shared" si="8"/>
        <v>5122793023</v>
      </c>
      <c r="H50" s="7">
        <f t="shared" si="8"/>
        <v>10334547691</v>
      </c>
      <c r="I50" s="8">
        <f t="shared" si="8"/>
        <v>15420845756</v>
      </c>
      <c r="J50" s="7">
        <f t="shared" si="8"/>
        <v>10666723522</v>
      </c>
      <c r="K50" s="8">
        <f t="shared" si="8"/>
        <v>12645557633</v>
      </c>
      <c r="L50" s="7">
        <f t="shared" si="8"/>
        <v>16996460840</v>
      </c>
      <c r="M50" s="8">
        <f t="shared" si="8"/>
        <v>20233366947</v>
      </c>
    </row>
    <row r="51" spans="1:13" ht="15.75" customHeight="1" x14ac:dyDescent="0.25">
      <c r="A51" s="34" t="s">
        <v>6</v>
      </c>
      <c r="B51" s="10">
        <f t="shared" ref="B51:M51" si="9">+B52+B81</f>
        <v>13920318023</v>
      </c>
      <c r="C51" s="11">
        <f t="shared" si="9"/>
        <v>14043908733</v>
      </c>
      <c r="D51" s="10">
        <f t="shared" si="9"/>
        <v>8282541573</v>
      </c>
      <c r="E51" s="11">
        <f t="shared" si="9"/>
        <v>11854911118</v>
      </c>
      <c r="F51" s="10">
        <f t="shared" si="9"/>
        <v>7837485241</v>
      </c>
      <c r="G51" s="11">
        <f t="shared" si="9"/>
        <v>5122793023</v>
      </c>
      <c r="H51" s="10">
        <f t="shared" si="9"/>
        <v>10334547691</v>
      </c>
      <c r="I51" s="11">
        <f t="shared" si="9"/>
        <v>15420845756</v>
      </c>
      <c r="J51" s="10">
        <f t="shared" si="9"/>
        <v>10666723522</v>
      </c>
      <c r="K51" s="11">
        <f t="shared" si="9"/>
        <v>12645557633</v>
      </c>
      <c r="L51" s="10">
        <f t="shared" si="9"/>
        <v>16996460840</v>
      </c>
      <c r="M51" s="11">
        <f t="shared" si="9"/>
        <v>20233366947</v>
      </c>
    </row>
    <row r="52" spans="1:13" ht="15.75" customHeight="1" x14ac:dyDescent="0.25">
      <c r="A52" s="12" t="s">
        <v>7</v>
      </c>
      <c r="B52" s="13">
        <f t="shared" ref="B52:M52" si="10">+B53+B60+B67+B73+B80</f>
        <v>7868482139</v>
      </c>
      <c r="C52" s="14">
        <f t="shared" si="10"/>
        <v>8189712988</v>
      </c>
      <c r="D52" s="13">
        <f t="shared" si="10"/>
        <v>3949431251</v>
      </c>
      <c r="E52" s="14">
        <f t="shared" si="10"/>
        <v>7369183528</v>
      </c>
      <c r="F52" s="13">
        <f t="shared" si="10"/>
        <v>4036926161</v>
      </c>
      <c r="G52" s="14">
        <f t="shared" si="10"/>
        <v>1191241696</v>
      </c>
      <c r="H52" s="13">
        <f t="shared" si="10"/>
        <v>3364877056</v>
      </c>
      <c r="I52" s="14">
        <f t="shared" si="10"/>
        <v>8665389202</v>
      </c>
      <c r="J52" s="13">
        <f t="shared" si="10"/>
        <v>4804204987</v>
      </c>
      <c r="K52" s="14">
        <f t="shared" si="10"/>
        <v>6327686126</v>
      </c>
      <c r="L52" s="13">
        <f t="shared" si="10"/>
        <v>4922126659</v>
      </c>
      <c r="M52" s="14">
        <f t="shared" si="10"/>
        <v>8562877575</v>
      </c>
    </row>
    <row r="53" spans="1:13" ht="15.75" customHeight="1" x14ac:dyDescent="0.25">
      <c r="A53" s="15" t="s">
        <v>50</v>
      </c>
      <c r="B53" s="16">
        <v>1482329966</v>
      </c>
      <c r="C53" s="17">
        <v>1743236555</v>
      </c>
      <c r="D53" s="16">
        <v>1480459620</v>
      </c>
      <c r="E53" s="17">
        <v>1598623602</v>
      </c>
      <c r="F53" s="16">
        <v>2039661394</v>
      </c>
      <c r="G53" s="17">
        <v>342352902</v>
      </c>
      <c r="H53" s="16">
        <v>1745421057</v>
      </c>
      <c r="I53" s="17">
        <v>3888249591</v>
      </c>
      <c r="J53" s="16">
        <v>2419111556</v>
      </c>
      <c r="K53" s="17">
        <v>2615321132</v>
      </c>
      <c r="L53" s="16">
        <v>2833605239</v>
      </c>
      <c r="M53" s="17">
        <v>3490107049</v>
      </c>
    </row>
    <row r="54" spans="1:13" ht="15.75" customHeight="1" outlineLevel="1" x14ac:dyDescent="0.25">
      <c r="A54" s="18" t="s">
        <v>51</v>
      </c>
      <c r="B54" s="19">
        <v>30097000</v>
      </c>
      <c r="C54" s="20">
        <v>60773000</v>
      </c>
      <c r="D54" s="19">
        <v>61268000</v>
      </c>
      <c r="E54" s="20">
        <v>56487000</v>
      </c>
      <c r="F54" s="19">
        <v>60268000</v>
      </c>
      <c r="G54" s="20">
        <v>105219386</v>
      </c>
      <c r="H54" s="19">
        <v>56072000</v>
      </c>
      <c r="I54" s="20">
        <v>97533772</v>
      </c>
      <c r="J54" s="19">
        <v>62307000</v>
      </c>
      <c r="K54" s="20">
        <v>10970417</v>
      </c>
      <c r="L54" s="19">
        <v>26667000</v>
      </c>
      <c r="M54" s="20">
        <v>5219258</v>
      </c>
    </row>
    <row r="55" spans="1:13" ht="15.75" customHeight="1" outlineLevel="1" x14ac:dyDescent="0.25">
      <c r="A55" s="18" t="s">
        <v>52</v>
      </c>
      <c r="B55" s="19">
        <v>454203000</v>
      </c>
      <c r="C55" s="20">
        <v>438100</v>
      </c>
      <c r="D55" s="19">
        <v>438335000</v>
      </c>
      <c r="E55" s="20">
        <v>42214731</v>
      </c>
      <c r="F55" s="19">
        <v>933197997</v>
      </c>
      <c r="G55" s="20">
        <v>910124128</v>
      </c>
      <c r="H55" s="19">
        <v>674337000</v>
      </c>
      <c r="I55" s="20">
        <v>617809207</v>
      </c>
      <c r="J55" s="19">
        <v>563388000</v>
      </c>
      <c r="K55" s="20">
        <v>50608590</v>
      </c>
      <c r="L55" s="19">
        <v>542600000</v>
      </c>
      <c r="M55" s="20">
        <v>83543920</v>
      </c>
    </row>
    <row r="56" spans="1:13" ht="15.75" customHeight="1" outlineLevel="1" x14ac:dyDescent="0.25">
      <c r="A56" s="18" t="s">
        <v>53</v>
      </c>
      <c r="B56" s="19">
        <v>29563000</v>
      </c>
      <c r="C56" s="20">
        <v>15121820</v>
      </c>
      <c r="D56" s="19">
        <v>13734000</v>
      </c>
      <c r="E56" s="20">
        <v>520000</v>
      </c>
      <c r="F56" s="19">
        <v>5494000</v>
      </c>
      <c r="G56" s="20">
        <v>10500000</v>
      </c>
      <c r="H56" s="19">
        <v>5494000</v>
      </c>
      <c r="I56" s="20">
        <v>9800000</v>
      </c>
      <c r="J56" s="19">
        <v>6867000</v>
      </c>
      <c r="K56" s="20">
        <v>0</v>
      </c>
      <c r="L56" s="19">
        <v>6867000</v>
      </c>
      <c r="M56" s="20">
        <v>0</v>
      </c>
    </row>
    <row r="57" spans="1:13" ht="15.75" customHeight="1" outlineLevel="1" x14ac:dyDescent="0.25">
      <c r="A57" s="18" t="s">
        <v>54</v>
      </c>
      <c r="B57" s="19">
        <v>79060858</v>
      </c>
      <c r="C57" s="20">
        <v>260569149</v>
      </c>
      <c r="D57" s="19">
        <v>219340184</v>
      </c>
      <c r="E57" s="20">
        <v>446149373</v>
      </c>
      <c r="F57" s="19">
        <v>451000000</v>
      </c>
      <c r="G57" s="20">
        <v>652432169</v>
      </c>
      <c r="H57" s="19">
        <v>636508162</v>
      </c>
      <c r="I57" s="20">
        <v>1068446007</v>
      </c>
      <c r="J57" s="19">
        <v>844000000</v>
      </c>
      <c r="K57" s="20">
        <v>1203325069</v>
      </c>
      <c r="L57" s="19">
        <v>380219739</v>
      </c>
      <c r="M57" s="20">
        <v>936041090</v>
      </c>
    </row>
    <row r="58" spans="1:13" ht="15.75" customHeight="1" outlineLevel="1" x14ac:dyDescent="0.25">
      <c r="A58" s="18" t="s">
        <v>55</v>
      </c>
      <c r="B58" s="19">
        <v>883406108</v>
      </c>
      <c r="C58" s="20">
        <v>1400115524</v>
      </c>
      <c r="D58" s="19">
        <v>747529436</v>
      </c>
      <c r="E58" s="20">
        <v>1047425732</v>
      </c>
      <c r="F58" s="19">
        <v>490059147</v>
      </c>
      <c r="G58" s="20">
        <v>1029367258</v>
      </c>
      <c r="H58" s="19">
        <v>358314886</v>
      </c>
      <c r="I58" s="20">
        <v>2086041183</v>
      </c>
      <c r="J58" s="19">
        <v>942409556</v>
      </c>
      <c r="K58" s="20">
        <v>1350238556</v>
      </c>
      <c r="L58" s="19">
        <v>1877251500</v>
      </c>
      <c r="M58" s="20">
        <v>2445687000</v>
      </c>
    </row>
    <row r="59" spans="1:13" ht="15.75" customHeight="1" outlineLevel="1" x14ac:dyDescent="0.25">
      <c r="A59" s="18" t="s">
        <v>12</v>
      </c>
      <c r="B59" s="19">
        <v>6000000</v>
      </c>
      <c r="C59" s="20">
        <v>6218962</v>
      </c>
      <c r="D59" s="16">
        <v>253000</v>
      </c>
      <c r="E59" s="17">
        <v>5826766</v>
      </c>
      <c r="F59" s="16">
        <v>99642250</v>
      </c>
      <c r="G59" s="17">
        <v>11729705</v>
      </c>
      <c r="H59" s="16">
        <v>14695009</v>
      </c>
      <c r="I59" s="17">
        <v>8619422</v>
      </c>
      <c r="J59" s="16">
        <v>140000</v>
      </c>
      <c r="K59" s="17">
        <v>178500</v>
      </c>
      <c r="L59" s="16">
        <v>0</v>
      </c>
      <c r="M59" s="17">
        <v>19615781</v>
      </c>
    </row>
    <row r="60" spans="1:13" ht="15.75" customHeight="1" x14ac:dyDescent="0.25">
      <c r="A60" s="15" t="s">
        <v>56</v>
      </c>
      <c r="B60" s="16">
        <v>555000000</v>
      </c>
      <c r="C60" s="17">
        <v>476624554</v>
      </c>
      <c r="D60" s="16">
        <v>533699000</v>
      </c>
      <c r="E60" s="17">
        <v>527424848</v>
      </c>
      <c r="F60" s="16">
        <v>538500000</v>
      </c>
      <c r="G60" s="17">
        <v>56626967</v>
      </c>
      <c r="H60" s="16">
        <v>827798907</v>
      </c>
      <c r="I60" s="17">
        <v>829212433</v>
      </c>
      <c r="J60" s="16">
        <v>642000000</v>
      </c>
      <c r="K60" s="17">
        <v>297777174</v>
      </c>
      <c r="L60" s="16">
        <v>654000000</v>
      </c>
      <c r="M60" s="17">
        <v>441694252</v>
      </c>
    </row>
    <row r="61" spans="1:13" ht="15.75" customHeight="1" outlineLevel="1" x14ac:dyDescent="0.25">
      <c r="A61" s="18" t="s">
        <v>57</v>
      </c>
      <c r="B61" s="19">
        <v>62000000</v>
      </c>
      <c r="C61" s="20">
        <v>66889583</v>
      </c>
      <c r="D61" s="19">
        <v>56000000</v>
      </c>
      <c r="E61" s="20">
        <v>122680466</v>
      </c>
      <c r="F61" s="19">
        <v>109500000</v>
      </c>
      <c r="G61" s="20">
        <v>102716187</v>
      </c>
      <c r="H61" s="19">
        <v>113000000</v>
      </c>
      <c r="I61" s="20">
        <v>229162056</v>
      </c>
      <c r="J61" s="19">
        <v>183000000</v>
      </c>
      <c r="K61" s="20">
        <v>158411311</v>
      </c>
      <c r="L61" s="19">
        <v>165000000</v>
      </c>
      <c r="M61" s="20">
        <v>300515679</v>
      </c>
    </row>
    <row r="62" spans="1:13" ht="15.75" customHeight="1" outlineLevel="1" x14ac:dyDescent="0.25">
      <c r="A62" s="18" t="s">
        <v>58</v>
      </c>
      <c r="B62" s="19">
        <v>85500000</v>
      </c>
      <c r="C62" s="20">
        <v>0</v>
      </c>
      <c r="D62" s="19">
        <v>48100000</v>
      </c>
      <c r="E62" s="20">
        <v>29638900</v>
      </c>
      <c r="F62" s="19">
        <v>42000000</v>
      </c>
      <c r="G62" s="20">
        <v>29375685</v>
      </c>
      <c r="H62" s="19">
        <v>190000000</v>
      </c>
      <c r="I62" s="20">
        <v>192000000</v>
      </c>
      <c r="J62" s="19">
        <v>87000000</v>
      </c>
      <c r="K62" s="20">
        <v>80000000</v>
      </c>
      <c r="L62" s="19">
        <v>87000000</v>
      </c>
      <c r="M62" s="20">
        <v>27897000</v>
      </c>
    </row>
    <row r="63" spans="1:13" ht="15.75" customHeight="1" outlineLevel="1" x14ac:dyDescent="0.25">
      <c r="A63" s="18" t="s">
        <v>59</v>
      </c>
      <c r="B63" s="19">
        <v>159500000</v>
      </c>
      <c r="C63" s="20">
        <v>107284353</v>
      </c>
      <c r="D63" s="19">
        <v>162500000</v>
      </c>
      <c r="E63" s="20">
        <v>93479700</v>
      </c>
      <c r="F63" s="19">
        <v>134000000</v>
      </c>
      <c r="G63" s="20">
        <v>167766696</v>
      </c>
      <c r="H63" s="19">
        <v>214000000</v>
      </c>
      <c r="I63" s="20">
        <v>74942577</v>
      </c>
      <c r="J63" s="19">
        <v>102000000</v>
      </c>
      <c r="K63" s="20">
        <v>4516194</v>
      </c>
      <c r="L63" s="19">
        <v>102000000</v>
      </c>
      <c r="M63" s="20">
        <v>1653500</v>
      </c>
    </row>
    <row r="64" spans="1:13" ht="15.75" customHeight="1" outlineLevel="1" x14ac:dyDescent="0.25">
      <c r="A64" s="18" t="s">
        <v>60</v>
      </c>
      <c r="B64" s="19">
        <v>243000000</v>
      </c>
      <c r="C64" s="20">
        <v>277061868</v>
      </c>
      <c r="D64" s="19">
        <v>252000000</v>
      </c>
      <c r="E64" s="20">
        <v>182789812</v>
      </c>
      <c r="F64" s="19">
        <v>225000000</v>
      </c>
      <c r="G64" s="20">
        <v>236623062</v>
      </c>
      <c r="H64" s="19">
        <v>289406907</v>
      </c>
      <c r="I64" s="20">
        <v>333107800</v>
      </c>
      <c r="J64" s="19">
        <v>270000000</v>
      </c>
      <c r="K64" s="20">
        <v>54849669</v>
      </c>
      <c r="L64" s="19">
        <v>300000000</v>
      </c>
      <c r="M64" s="20">
        <v>111628073</v>
      </c>
    </row>
    <row r="65" spans="1:13" ht="15.75" customHeight="1" outlineLevel="1" x14ac:dyDescent="0.25">
      <c r="A65" s="18" t="s">
        <v>61</v>
      </c>
      <c r="B65" s="19">
        <v>5000000</v>
      </c>
      <c r="C65" s="20">
        <v>25388750</v>
      </c>
      <c r="D65" s="19">
        <v>14099000</v>
      </c>
      <c r="E65" s="20">
        <v>97835970</v>
      </c>
      <c r="F65" s="19">
        <v>28000000</v>
      </c>
      <c r="G65" s="20">
        <v>823800</v>
      </c>
      <c r="H65" s="19">
        <v>21392000</v>
      </c>
      <c r="I65" s="20">
        <v>0</v>
      </c>
      <c r="J65" s="19"/>
      <c r="K65" s="20"/>
      <c r="L65" s="19"/>
      <c r="M65" s="20"/>
    </row>
    <row r="66" spans="1:13" ht="15.75" customHeight="1" outlineLevel="1" x14ac:dyDescent="0.25">
      <c r="A66" s="18" t="s">
        <v>62</v>
      </c>
      <c r="B66" s="19"/>
      <c r="C66" s="20"/>
      <c r="D66" s="19">
        <v>1000000</v>
      </c>
      <c r="E66" s="20">
        <v>1000000</v>
      </c>
      <c r="F66" s="19"/>
      <c r="G66" s="20"/>
      <c r="H66" s="19"/>
      <c r="I66" s="20"/>
      <c r="J66" s="19"/>
      <c r="K66" s="20"/>
      <c r="L66" s="19"/>
      <c r="M66" s="20"/>
    </row>
    <row r="67" spans="1:13" ht="15.75" customHeight="1" x14ac:dyDescent="0.25">
      <c r="A67" s="15" t="s">
        <v>63</v>
      </c>
      <c r="B67" s="16">
        <v>1381140375</v>
      </c>
      <c r="C67" s="17">
        <v>1204903660</v>
      </c>
      <c r="D67" s="16">
        <v>817902100</v>
      </c>
      <c r="E67" s="17">
        <v>814865504</v>
      </c>
      <c r="F67" s="16">
        <v>755611000</v>
      </c>
      <c r="G67" s="17">
        <v>184157476</v>
      </c>
      <c r="H67" s="16">
        <v>640211003</v>
      </c>
      <c r="I67" s="17">
        <v>800082573</v>
      </c>
      <c r="J67" s="16">
        <v>565051000</v>
      </c>
      <c r="K67" s="17">
        <v>382446422</v>
      </c>
      <c r="L67" s="16">
        <v>457666000</v>
      </c>
      <c r="M67" s="17">
        <v>1107667078</v>
      </c>
    </row>
    <row r="68" spans="1:13" ht="15.75" customHeight="1" outlineLevel="1" x14ac:dyDescent="0.25">
      <c r="A68" s="18" t="s">
        <v>64</v>
      </c>
      <c r="B68" s="19">
        <v>400000000</v>
      </c>
      <c r="C68" s="20">
        <v>310033186</v>
      </c>
      <c r="D68" s="19">
        <v>48784000</v>
      </c>
      <c r="E68" s="20">
        <v>40891000</v>
      </c>
      <c r="F68" s="19">
        <v>68667000</v>
      </c>
      <c r="G68" s="20">
        <v>34903115</v>
      </c>
      <c r="H68" s="19">
        <v>20000000</v>
      </c>
      <c r="I68" s="20">
        <v>15092885</v>
      </c>
      <c r="J68" s="19">
        <v>10000000</v>
      </c>
      <c r="K68" s="20">
        <v>10548000</v>
      </c>
      <c r="L68" s="19">
        <v>10000000</v>
      </c>
      <c r="M68" s="20">
        <v>0</v>
      </c>
    </row>
    <row r="69" spans="1:13" ht="15.75" customHeight="1" outlineLevel="1" x14ac:dyDescent="0.25">
      <c r="A69" s="18" t="s">
        <v>65</v>
      </c>
      <c r="B69" s="19">
        <v>89193398</v>
      </c>
      <c r="C69" s="20">
        <v>83660000</v>
      </c>
      <c r="D69" s="19">
        <v>86089000</v>
      </c>
      <c r="E69" s="20">
        <v>62272000</v>
      </c>
      <c r="F69" s="19">
        <v>45332000</v>
      </c>
      <c r="G69" s="20">
        <v>87726216</v>
      </c>
      <c r="H69" s="19">
        <v>81579000</v>
      </c>
      <c r="I69" s="20">
        <v>102105705</v>
      </c>
      <c r="J69" s="19">
        <v>74667000</v>
      </c>
      <c r="K69" s="20">
        <v>7045875</v>
      </c>
      <c r="L69" s="19">
        <v>26667000</v>
      </c>
      <c r="M69" s="20">
        <v>0</v>
      </c>
    </row>
    <row r="70" spans="1:13" ht="15.75" customHeight="1" outlineLevel="1" x14ac:dyDescent="0.25">
      <c r="A70" s="18" t="s">
        <v>66</v>
      </c>
      <c r="B70" s="19">
        <v>676963602</v>
      </c>
      <c r="C70" s="20">
        <v>587436274</v>
      </c>
      <c r="D70" s="19">
        <v>445853000</v>
      </c>
      <c r="E70" s="20">
        <v>514596679</v>
      </c>
      <c r="F70" s="19">
        <v>407176000</v>
      </c>
      <c r="G70" s="20">
        <v>505672736</v>
      </c>
      <c r="H70" s="19">
        <v>344954000</v>
      </c>
      <c r="I70" s="20">
        <v>436283356</v>
      </c>
      <c r="J70" s="19">
        <v>320384000</v>
      </c>
      <c r="K70" s="20">
        <v>152881424</v>
      </c>
      <c r="L70" s="19">
        <v>260999000</v>
      </c>
      <c r="M70" s="20">
        <v>581748826</v>
      </c>
    </row>
    <row r="71" spans="1:13" ht="15.75" customHeight="1" outlineLevel="1" x14ac:dyDescent="0.25">
      <c r="A71" s="18" t="s">
        <v>67</v>
      </c>
      <c r="B71" s="19">
        <v>214983375</v>
      </c>
      <c r="C71" s="20">
        <v>223774200</v>
      </c>
      <c r="D71" s="19">
        <v>35176100</v>
      </c>
      <c r="E71" s="20">
        <v>82153180</v>
      </c>
      <c r="F71" s="19">
        <v>64436000</v>
      </c>
      <c r="G71" s="20">
        <v>126129113</v>
      </c>
      <c r="H71" s="19">
        <v>45000000</v>
      </c>
      <c r="I71" s="20">
        <v>21020000</v>
      </c>
      <c r="J71" s="19">
        <v>0</v>
      </c>
      <c r="K71" s="20">
        <v>24295000</v>
      </c>
      <c r="L71" s="19">
        <v>0</v>
      </c>
      <c r="M71" s="20">
        <v>8217868</v>
      </c>
    </row>
    <row r="72" spans="1:13" ht="15.75" customHeight="1" outlineLevel="1" x14ac:dyDescent="0.25">
      <c r="A72" s="18" t="s">
        <v>68</v>
      </c>
      <c r="B72" s="19"/>
      <c r="C72" s="20"/>
      <c r="D72" s="19">
        <v>202000000</v>
      </c>
      <c r="E72" s="20">
        <v>114952645</v>
      </c>
      <c r="F72" s="19">
        <v>170000000</v>
      </c>
      <c r="G72" s="20">
        <v>228212541</v>
      </c>
      <c r="H72" s="19">
        <v>148678003</v>
      </c>
      <c r="I72" s="20">
        <v>225580627</v>
      </c>
      <c r="J72" s="19">
        <v>160000000</v>
      </c>
      <c r="K72" s="20">
        <v>187676123</v>
      </c>
      <c r="L72" s="19">
        <v>160000000</v>
      </c>
      <c r="M72" s="20">
        <v>517700384</v>
      </c>
    </row>
    <row r="73" spans="1:13" ht="15.75" customHeight="1" x14ac:dyDescent="0.25">
      <c r="A73" s="15" t="s">
        <v>19</v>
      </c>
      <c r="B73" s="16">
        <v>3363045927</v>
      </c>
      <c r="C73" s="17">
        <v>3905031616</v>
      </c>
      <c r="D73" s="16">
        <v>31000000</v>
      </c>
      <c r="E73" s="17">
        <v>3562514878</v>
      </c>
      <c r="F73" s="16">
        <v>5000000</v>
      </c>
      <c r="G73" s="17">
        <v>600279702</v>
      </c>
      <c r="H73" s="16">
        <v>65500000</v>
      </c>
      <c r="I73" s="17">
        <v>2986734478</v>
      </c>
      <c r="J73" s="16">
        <v>1094667431</v>
      </c>
      <c r="K73" s="17">
        <v>2998255318</v>
      </c>
      <c r="L73" s="16">
        <v>857855420</v>
      </c>
      <c r="M73" s="17">
        <v>3434694854</v>
      </c>
    </row>
    <row r="74" spans="1:13" ht="15.75" customHeight="1" outlineLevel="1" x14ac:dyDescent="0.25">
      <c r="A74" s="18" t="s">
        <v>20</v>
      </c>
      <c r="B74" s="19">
        <v>143200000</v>
      </c>
      <c r="C74" s="20">
        <v>20710000</v>
      </c>
      <c r="D74" s="19">
        <v>25000000</v>
      </c>
      <c r="E74" s="20">
        <v>45000000</v>
      </c>
      <c r="F74" s="19">
        <v>0</v>
      </c>
      <c r="G74" s="20">
        <v>111970010</v>
      </c>
      <c r="H74" s="19">
        <v>48000000</v>
      </c>
      <c r="I74" s="20">
        <v>48000000</v>
      </c>
      <c r="J74" s="19">
        <v>9659340</v>
      </c>
      <c r="K74" s="20">
        <v>10027000</v>
      </c>
      <c r="L74" s="19">
        <v>0</v>
      </c>
      <c r="M74" s="20">
        <v>5000000</v>
      </c>
    </row>
    <row r="75" spans="1:13" ht="15.75" customHeight="1" outlineLevel="1" x14ac:dyDescent="0.25">
      <c r="A75" s="18" t="s">
        <v>69</v>
      </c>
      <c r="B75" s="19">
        <v>1567022985</v>
      </c>
      <c r="C75" s="20">
        <v>1953200506</v>
      </c>
      <c r="D75" s="19">
        <v>0</v>
      </c>
      <c r="E75" s="20">
        <v>1780875151</v>
      </c>
      <c r="F75" s="19">
        <v>0</v>
      </c>
      <c r="G75" s="20">
        <v>1391983792</v>
      </c>
      <c r="H75" s="19">
        <v>0</v>
      </c>
      <c r="I75" s="20">
        <v>1478398839</v>
      </c>
      <c r="J75" s="19">
        <v>120000000</v>
      </c>
      <c r="K75" s="20">
        <v>1401270507</v>
      </c>
      <c r="L75" s="19">
        <v>0</v>
      </c>
      <c r="M75" s="20">
        <v>1728564829</v>
      </c>
    </row>
    <row r="76" spans="1:13" ht="15.75" customHeight="1" outlineLevel="1" x14ac:dyDescent="0.25">
      <c r="A76" s="18" t="s">
        <v>70</v>
      </c>
      <c r="B76" s="19">
        <v>826411471</v>
      </c>
      <c r="C76" s="20">
        <v>960906656</v>
      </c>
      <c r="D76" s="19">
        <v>0</v>
      </c>
      <c r="E76" s="20">
        <v>867189767</v>
      </c>
      <c r="F76" s="19">
        <v>0</v>
      </c>
      <c r="G76" s="20">
        <v>692589202</v>
      </c>
      <c r="H76" s="19">
        <v>0</v>
      </c>
      <c r="I76" s="20">
        <v>723873894</v>
      </c>
      <c r="J76" s="19">
        <v>289372105</v>
      </c>
      <c r="K76" s="20">
        <v>683199893</v>
      </c>
      <c r="L76" s="19">
        <v>346710000</v>
      </c>
      <c r="M76" s="20">
        <v>845603730</v>
      </c>
    </row>
    <row r="77" spans="1:13" ht="15.75" customHeight="1" outlineLevel="1" x14ac:dyDescent="0.25">
      <c r="A77" s="18" t="s">
        <v>71</v>
      </c>
      <c r="B77" s="19">
        <v>826411471</v>
      </c>
      <c r="C77" s="20">
        <v>970214454</v>
      </c>
      <c r="D77" s="19">
        <v>0</v>
      </c>
      <c r="E77" s="20">
        <v>868449960</v>
      </c>
      <c r="F77" s="19">
        <v>0</v>
      </c>
      <c r="G77" s="20">
        <v>699721101</v>
      </c>
      <c r="H77" s="19">
        <v>0</v>
      </c>
      <c r="I77" s="20">
        <v>723961745</v>
      </c>
      <c r="J77" s="19">
        <v>455635986</v>
      </c>
      <c r="K77" s="20">
        <v>683757918</v>
      </c>
      <c r="L77" s="19">
        <v>487245420</v>
      </c>
      <c r="M77" s="20">
        <v>803897855</v>
      </c>
    </row>
    <row r="78" spans="1:13" ht="15.75" customHeight="1" outlineLevel="1" x14ac:dyDescent="0.25">
      <c r="A78" s="18" t="s">
        <v>72</v>
      </c>
      <c r="B78" s="19"/>
      <c r="C78" s="20"/>
      <c r="D78" s="19">
        <v>6000000</v>
      </c>
      <c r="E78" s="20">
        <v>1000000</v>
      </c>
      <c r="F78" s="19">
        <v>5000000</v>
      </c>
      <c r="G78" s="20">
        <v>5000000</v>
      </c>
      <c r="H78" s="19">
        <v>17500000</v>
      </c>
      <c r="I78" s="20">
        <v>12500000</v>
      </c>
      <c r="J78" s="19">
        <v>20000000</v>
      </c>
      <c r="K78" s="20">
        <v>20000000</v>
      </c>
      <c r="L78" s="19">
        <v>23900000</v>
      </c>
      <c r="M78" s="20">
        <v>51628440</v>
      </c>
    </row>
    <row r="79" spans="1:13" ht="15.75" customHeight="1" outlineLevel="1" x14ac:dyDescent="0.25">
      <c r="A79" s="18" t="s">
        <v>73</v>
      </c>
      <c r="B79" s="19"/>
      <c r="C79" s="20"/>
      <c r="D79" s="19"/>
      <c r="E79" s="20"/>
      <c r="F79" s="19"/>
      <c r="G79" s="20"/>
      <c r="H79" s="19"/>
      <c r="I79" s="20"/>
      <c r="J79" s="19">
        <v>200000000</v>
      </c>
      <c r="K79" s="20">
        <v>200000000</v>
      </c>
      <c r="L79" s="19"/>
      <c r="M79" s="20"/>
    </row>
    <row r="80" spans="1:13" ht="15.75" customHeight="1" x14ac:dyDescent="0.25">
      <c r="A80" s="21" t="s">
        <v>16</v>
      </c>
      <c r="B80" s="22">
        <v>1086965871</v>
      </c>
      <c r="C80" s="23">
        <v>859916603</v>
      </c>
      <c r="D80" s="22">
        <v>1086370531</v>
      </c>
      <c r="E80" s="23">
        <v>865754696</v>
      </c>
      <c r="F80" s="22">
        <v>698153767</v>
      </c>
      <c r="G80" s="23">
        <v>7824649</v>
      </c>
      <c r="H80" s="22">
        <v>85946089</v>
      </c>
      <c r="I80" s="23">
        <v>161110127</v>
      </c>
      <c r="J80" s="22">
        <v>83375000</v>
      </c>
      <c r="K80" s="23">
        <v>33886080</v>
      </c>
      <c r="L80" s="22">
        <v>119000000</v>
      </c>
      <c r="M80" s="23">
        <v>88714342</v>
      </c>
    </row>
    <row r="81" spans="1:13" ht="15.75" customHeight="1" x14ac:dyDescent="0.25">
      <c r="A81" s="12" t="s">
        <v>25</v>
      </c>
      <c r="B81" s="13">
        <f t="shared" ref="B81:M81" si="11">+B82+B84+B89</f>
        <v>6051835884</v>
      </c>
      <c r="C81" s="14">
        <f t="shared" si="11"/>
        <v>5854195745</v>
      </c>
      <c r="D81" s="13">
        <f t="shared" si="11"/>
        <v>4333110322</v>
      </c>
      <c r="E81" s="14">
        <f t="shared" si="11"/>
        <v>4485727590</v>
      </c>
      <c r="F81" s="13">
        <f t="shared" si="11"/>
        <v>3800559080</v>
      </c>
      <c r="G81" s="14">
        <f t="shared" si="11"/>
        <v>3931551327</v>
      </c>
      <c r="H81" s="13">
        <f t="shared" si="11"/>
        <v>6969670635</v>
      </c>
      <c r="I81" s="14">
        <f t="shared" si="11"/>
        <v>6755456554</v>
      </c>
      <c r="J81" s="13">
        <f t="shared" si="11"/>
        <v>5862518535</v>
      </c>
      <c r="K81" s="14">
        <f t="shared" si="11"/>
        <v>6317871507</v>
      </c>
      <c r="L81" s="13">
        <f t="shared" si="11"/>
        <v>12074334181</v>
      </c>
      <c r="M81" s="14">
        <f t="shared" si="11"/>
        <v>11670489372</v>
      </c>
    </row>
    <row r="82" spans="1:13" ht="15.75" customHeight="1" x14ac:dyDescent="0.25">
      <c r="A82" s="15" t="s">
        <v>26</v>
      </c>
      <c r="B82" s="16">
        <v>206224000</v>
      </c>
      <c r="C82" s="17">
        <v>361922390</v>
      </c>
      <c r="D82" s="16">
        <v>282610000</v>
      </c>
      <c r="E82" s="17">
        <v>435227268</v>
      </c>
      <c r="F82" s="16">
        <v>416947012</v>
      </c>
      <c r="G82" s="17">
        <v>647257911</v>
      </c>
      <c r="H82" s="16">
        <v>1004087001</v>
      </c>
      <c r="I82" s="17">
        <v>1198944505</v>
      </c>
      <c r="J82" s="16">
        <v>640712000</v>
      </c>
      <c r="K82" s="17">
        <v>994439303</v>
      </c>
      <c r="L82" s="16">
        <v>464444938</v>
      </c>
      <c r="M82" s="17">
        <v>336764202</v>
      </c>
    </row>
    <row r="83" spans="1:13" ht="15.75" customHeight="1" outlineLevel="1" x14ac:dyDescent="0.25">
      <c r="A83" s="18" t="s">
        <v>74</v>
      </c>
      <c r="B83" s="19">
        <v>206224000</v>
      </c>
      <c r="C83" s="20">
        <v>361922390</v>
      </c>
      <c r="D83" s="19">
        <v>282610000</v>
      </c>
      <c r="E83" s="20">
        <v>435227268</v>
      </c>
      <c r="F83" s="19">
        <v>416947012</v>
      </c>
      <c r="G83" s="20">
        <v>647257911</v>
      </c>
      <c r="H83" s="19">
        <v>1004087001</v>
      </c>
      <c r="I83" s="20">
        <v>1198944505</v>
      </c>
      <c r="J83" s="19">
        <v>640712000</v>
      </c>
      <c r="K83" s="20">
        <v>994439303</v>
      </c>
      <c r="L83" s="19">
        <v>464444938</v>
      </c>
      <c r="M83" s="20">
        <v>336764202</v>
      </c>
    </row>
    <row r="84" spans="1:13" ht="15.75" customHeight="1" x14ac:dyDescent="0.25">
      <c r="A84" s="15" t="s">
        <v>28</v>
      </c>
      <c r="B84" s="16">
        <v>5845611884</v>
      </c>
      <c r="C84" s="17">
        <v>5492273355</v>
      </c>
      <c r="D84" s="16">
        <v>4050500322</v>
      </c>
      <c r="E84" s="17">
        <v>4050500322</v>
      </c>
      <c r="F84" s="16">
        <v>3383612068</v>
      </c>
      <c r="G84" s="17">
        <v>3284293416</v>
      </c>
      <c r="H84" s="16">
        <v>5965583634</v>
      </c>
      <c r="I84" s="17">
        <v>5556512049</v>
      </c>
      <c r="J84" s="16">
        <v>5181806535</v>
      </c>
      <c r="K84" s="17">
        <v>5049390800</v>
      </c>
      <c r="L84" s="16">
        <v>11326783147</v>
      </c>
      <c r="M84" s="17">
        <v>11310012194</v>
      </c>
    </row>
    <row r="85" spans="1:13" ht="15.75" customHeight="1" outlineLevel="1" x14ac:dyDescent="0.25">
      <c r="A85" s="18" t="s">
        <v>75</v>
      </c>
      <c r="B85" s="19">
        <v>3796358659</v>
      </c>
      <c r="C85" s="20">
        <v>3796358659</v>
      </c>
      <c r="D85" s="19">
        <v>2681646479</v>
      </c>
      <c r="E85" s="20">
        <v>2681646479</v>
      </c>
      <c r="F85" s="19">
        <v>2209661232</v>
      </c>
      <c r="G85" s="20">
        <v>2209661232</v>
      </c>
      <c r="H85" s="19">
        <v>3609762463</v>
      </c>
      <c r="I85" s="20">
        <v>3609762463</v>
      </c>
      <c r="J85" s="19">
        <v>2308113273</v>
      </c>
      <c r="K85" s="20">
        <v>2216113273</v>
      </c>
      <c r="L85" s="19">
        <v>9007559801</v>
      </c>
      <c r="M85" s="20">
        <v>9007559801</v>
      </c>
    </row>
    <row r="86" spans="1:13" ht="15.75" customHeight="1" outlineLevel="1" x14ac:dyDescent="0.25">
      <c r="A86" s="18" t="s">
        <v>76</v>
      </c>
      <c r="B86" s="19">
        <v>1533476655</v>
      </c>
      <c r="C86" s="20">
        <v>1180138126</v>
      </c>
      <c r="D86" s="19">
        <v>187412022</v>
      </c>
      <c r="E86" s="20">
        <v>187412022</v>
      </c>
      <c r="F86" s="19">
        <v>319320562</v>
      </c>
      <c r="G86" s="20">
        <v>220001781</v>
      </c>
      <c r="H86" s="19">
        <v>506964600</v>
      </c>
      <c r="I86" s="20">
        <v>97893015</v>
      </c>
      <c r="J86" s="19">
        <v>40415735</v>
      </c>
      <c r="K86" s="20">
        <v>0</v>
      </c>
      <c r="L86" s="19">
        <v>60466613</v>
      </c>
      <c r="M86" s="20">
        <v>60466613</v>
      </c>
    </row>
    <row r="87" spans="1:13" ht="15.75" customHeight="1" outlineLevel="1" x14ac:dyDescent="0.25">
      <c r="A87" s="18" t="s">
        <v>77</v>
      </c>
      <c r="B87" s="19">
        <v>515776570</v>
      </c>
      <c r="C87" s="20">
        <v>515776570</v>
      </c>
      <c r="D87" s="19">
        <v>452518984</v>
      </c>
      <c r="E87" s="20">
        <v>452518984</v>
      </c>
      <c r="F87" s="19">
        <v>336580031</v>
      </c>
      <c r="G87" s="20">
        <v>336580160</v>
      </c>
      <c r="H87" s="19">
        <v>613772571</v>
      </c>
      <c r="I87" s="20">
        <v>613772571</v>
      </c>
      <c r="J87" s="19">
        <v>893877527</v>
      </c>
      <c r="K87" s="20">
        <v>893877527</v>
      </c>
      <c r="L87" s="19">
        <v>481043940</v>
      </c>
      <c r="M87" s="20">
        <v>464272987</v>
      </c>
    </row>
    <row r="88" spans="1:13" ht="15.75" customHeight="1" outlineLevel="1" x14ac:dyDescent="0.25">
      <c r="A88" s="18" t="s">
        <v>78</v>
      </c>
      <c r="B88" s="19"/>
      <c r="C88" s="20"/>
      <c r="D88" s="19">
        <v>728922837</v>
      </c>
      <c r="E88" s="20">
        <v>728922837</v>
      </c>
      <c r="F88" s="19">
        <v>518050243</v>
      </c>
      <c r="G88" s="20">
        <v>518050243</v>
      </c>
      <c r="H88" s="19">
        <v>1235084000</v>
      </c>
      <c r="I88" s="20">
        <v>1235084000</v>
      </c>
      <c r="J88" s="19">
        <v>1939400000</v>
      </c>
      <c r="K88" s="20">
        <v>1939400000</v>
      </c>
      <c r="L88" s="19">
        <v>1777712793</v>
      </c>
      <c r="M88" s="20">
        <v>1777712793</v>
      </c>
    </row>
    <row r="89" spans="1:13" ht="15.75" customHeight="1" x14ac:dyDescent="0.25">
      <c r="A89" s="21" t="s">
        <v>79</v>
      </c>
      <c r="B89" s="22"/>
      <c r="C89" s="23"/>
      <c r="D89" s="22"/>
      <c r="E89" s="23"/>
      <c r="F89" s="22"/>
      <c r="G89" s="23"/>
      <c r="H89" s="22"/>
      <c r="I89" s="23"/>
      <c r="J89" s="22">
        <v>40000000</v>
      </c>
      <c r="K89" s="23">
        <v>274041404</v>
      </c>
      <c r="L89" s="22">
        <v>283106096</v>
      </c>
      <c r="M89" s="23">
        <v>23712976</v>
      </c>
    </row>
  </sheetData>
  <mergeCells count="8">
    <mergeCell ref="L3:M3"/>
    <mergeCell ref="A1:M2"/>
    <mergeCell ref="A3:A4"/>
    <mergeCell ref="B3:C3"/>
    <mergeCell ref="D3:E3"/>
    <mergeCell ref="F3:G3"/>
    <mergeCell ref="H3:I3"/>
    <mergeCell ref="J3:K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 - segmentados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Edna Cercado De La Fuente</cp:lastModifiedBy>
  <dcterms:created xsi:type="dcterms:W3CDTF">2023-10-10T00:39:01Z</dcterms:created>
  <dcterms:modified xsi:type="dcterms:W3CDTF">2024-12-10T15:31:45Z</dcterms:modified>
</cp:coreProperties>
</file>