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mun\OneDrive - Universidad Nacional de Colombia\Escritorio\A Ingresos - tablas segmentadas descargar\"/>
    </mc:Choice>
  </mc:AlternateContent>
  <xr:revisionPtr revIDLastSave="0" documentId="8_{B73A3A50-499D-4318-B29C-B40969A8E314}" xr6:coauthVersionLast="47" xr6:coauthVersionMax="47" xr10:uidLastSave="{00000000-0000-0000-0000-000000000000}"/>
  <workbookProtection lockStructure="1"/>
  <bookViews>
    <workbookView xWindow="-120" yWindow="-120" windowWidth="20730" windowHeight="11040" xr2:uid="{7354A158-2E58-435C-860A-1721DF2E84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2" i="1" l="1"/>
  <c r="L82" i="1"/>
  <c r="K82" i="1"/>
  <c r="J82" i="1"/>
  <c r="I82" i="1"/>
  <c r="H82" i="1"/>
  <c r="G82" i="1"/>
  <c r="F82" i="1"/>
  <c r="E82" i="1"/>
  <c r="D82" i="1"/>
  <c r="C82" i="1"/>
  <c r="B82" i="1"/>
  <c r="M43" i="1"/>
  <c r="L43" i="1"/>
  <c r="K43" i="1"/>
  <c r="J43" i="1"/>
  <c r="J42" i="1" s="1"/>
  <c r="J41" i="1" s="1"/>
  <c r="I43" i="1"/>
  <c r="I42" i="1" s="1"/>
  <c r="I41" i="1" s="1"/>
  <c r="H43" i="1"/>
  <c r="H42" i="1" s="1"/>
  <c r="H41" i="1" s="1"/>
  <c r="G43" i="1"/>
  <c r="G42" i="1" s="1"/>
  <c r="G41" i="1" s="1"/>
  <c r="F43" i="1"/>
  <c r="F42" i="1" s="1"/>
  <c r="F41" i="1" s="1"/>
  <c r="E43" i="1"/>
  <c r="E42" i="1" s="1"/>
  <c r="E41" i="1" s="1"/>
  <c r="D43" i="1"/>
  <c r="D42" i="1" s="1"/>
  <c r="D41" i="1" s="1"/>
  <c r="C43" i="1"/>
  <c r="C42" i="1" s="1"/>
  <c r="C41" i="1" s="1"/>
  <c r="B43" i="1"/>
  <c r="B42" i="1" s="1"/>
  <c r="B41" i="1" s="1"/>
  <c r="M42" i="1"/>
  <c r="L42" i="1"/>
  <c r="K42" i="1"/>
  <c r="M41" i="1"/>
  <c r="L41" i="1"/>
  <c r="K41" i="1"/>
  <c r="M36" i="1"/>
  <c r="L36" i="1"/>
  <c r="K36" i="1"/>
  <c r="J36" i="1"/>
  <c r="I36" i="1"/>
  <c r="H36" i="1"/>
  <c r="G36" i="1"/>
  <c r="F36" i="1"/>
  <c r="E36" i="1"/>
  <c r="D36" i="1"/>
  <c r="C36" i="1"/>
  <c r="B36" i="1"/>
  <c r="M33" i="1"/>
  <c r="L33" i="1"/>
  <c r="K33" i="1"/>
  <c r="J33" i="1"/>
  <c r="I33" i="1"/>
  <c r="H33" i="1"/>
  <c r="G33" i="1"/>
  <c r="F33" i="1"/>
  <c r="E33" i="1"/>
  <c r="D33" i="1"/>
  <c r="C33" i="1"/>
  <c r="B33" i="1"/>
  <c r="M26" i="1"/>
  <c r="L26" i="1"/>
  <c r="K26" i="1"/>
  <c r="J26" i="1"/>
  <c r="I26" i="1"/>
  <c r="H26" i="1"/>
  <c r="G26" i="1"/>
  <c r="F26" i="1"/>
  <c r="E26" i="1"/>
  <c r="D26" i="1"/>
  <c r="C26" i="1"/>
  <c r="B26" i="1"/>
  <c r="M8" i="1"/>
  <c r="L8" i="1"/>
  <c r="K8" i="1"/>
  <c r="J8" i="1"/>
  <c r="I8" i="1"/>
  <c r="I7" i="1" s="1"/>
  <c r="I6" i="1" s="1"/>
  <c r="I5" i="1" s="1"/>
  <c r="H8" i="1"/>
  <c r="H7" i="1" s="1"/>
  <c r="H6" i="1" s="1"/>
  <c r="H5" i="1" s="1"/>
  <c r="G8" i="1"/>
  <c r="G7" i="1" s="1"/>
  <c r="G6" i="1" s="1"/>
  <c r="F8" i="1"/>
  <c r="F7" i="1" s="1"/>
  <c r="F6" i="1" s="1"/>
  <c r="E8" i="1"/>
  <c r="E7" i="1" s="1"/>
  <c r="E6" i="1" s="1"/>
  <c r="D8" i="1"/>
  <c r="D7" i="1" s="1"/>
  <c r="D6" i="1" s="1"/>
  <c r="C8" i="1"/>
  <c r="C7" i="1" s="1"/>
  <c r="C6" i="1" s="1"/>
  <c r="B8" i="1"/>
  <c r="B7" i="1" s="1"/>
  <c r="B6" i="1" s="1"/>
  <c r="M7" i="1"/>
  <c r="L7" i="1"/>
  <c r="K7" i="1"/>
  <c r="J7" i="1"/>
  <c r="M6" i="1"/>
  <c r="L6" i="1"/>
  <c r="K6" i="1"/>
  <c r="J6" i="1"/>
  <c r="M5" i="1"/>
  <c r="L5" i="1"/>
  <c r="K5" i="1"/>
  <c r="C5" i="1" l="1"/>
  <c r="E5" i="1"/>
  <c r="B5" i="1"/>
  <c r="D5" i="1"/>
  <c r="J5" i="1"/>
  <c r="F5" i="1"/>
  <c r="G5" i="1"/>
</calcChain>
</file>

<file path=xl/sharedStrings.xml><?xml version="1.0" encoding="utf-8"?>
<sst xmlns="http://schemas.openxmlformats.org/spreadsheetml/2006/main" count="99" uniqueCount="77">
  <si>
    <t>UNIDAD GESTION GENERAL LETICIA</t>
  </si>
  <si>
    <t>CONCEPTO</t>
  </si>
  <si>
    <t>Aforo vigente</t>
  </si>
  <si>
    <t>Recaudo efectivo acumulado</t>
  </si>
  <si>
    <t>GESTION GENERAL</t>
  </si>
  <si>
    <t>- NIVEL CENTRAL</t>
  </si>
  <si>
    <t xml:space="preserve">I. Recursos propios </t>
  </si>
  <si>
    <t>1. Ingresos corrientes</t>
  </si>
  <si>
    <t>SERVICIOS ACADÉMICOS PREGRADO</t>
  </si>
  <si>
    <t>Inscripciones pregrado</t>
  </si>
  <si>
    <t>Matrículas pregrado</t>
  </si>
  <si>
    <t>Sistematización matrícula pregrado</t>
  </si>
  <si>
    <t>Bienestar matricula pregrado</t>
  </si>
  <si>
    <t>PROGRAMA SER PILO PAGA</t>
  </si>
  <si>
    <t>TRANSFERENCIAS MATRÍCULAS DE PREGRADO DE  SEDES ANDINAS</t>
  </si>
  <si>
    <t>SERVICIOS ACADÉMICOS POSGRADO</t>
  </si>
  <si>
    <t>Derechos administrativos de posgrado</t>
  </si>
  <si>
    <t>OTROS INGRESOS</t>
  </si>
  <si>
    <t>Devolución iva</t>
  </si>
  <si>
    <t>Otros</t>
  </si>
  <si>
    <t>Recuperaciones</t>
  </si>
  <si>
    <t>Expedición de documentos y certificaciones servidores públicos</t>
  </si>
  <si>
    <t>TRANSFERENCIAS OPERACIONES INTERNAS SIN CONTRAPRESTACIÓN</t>
  </si>
  <si>
    <t>Transferencias o.i  fondo de investigación - ugi</t>
  </si>
  <si>
    <t>Transferencias o.i. costos indirectos</t>
  </si>
  <si>
    <t>2. Recursos de capital</t>
  </si>
  <si>
    <t>RENDIMIENTOS FINANCIEROS</t>
  </si>
  <si>
    <t>Rendimientos  entidades financieras</t>
  </si>
  <si>
    <t>EXCEDENTES FINANCIEROS</t>
  </si>
  <si>
    <t>Excedentes financieros -  gestión general</t>
  </si>
  <si>
    <t>Excedentes financieros - nivel nacional</t>
  </si>
  <si>
    <t>EXCEDENTE FINANCIERO - SER PILO PAGA</t>
  </si>
  <si>
    <t xml:space="preserve">II. Contribuciones parafiscales </t>
  </si>
  <si>
    <t>ESTAMPILLAS</t>
  </si>
  <si>
    <t>Estampilla pro universidad nacional de colombia</t>
  </si>
  <si>
    <t>III. Aportes Nación</t>
  </si>
  <si>
    <t>FUNCIONAMIENTO</t>
  </si>
  <si>
    <t>Gastos de personal</t>
  </si>
  <si>
    <t>INVERSIÓN</t>
  </si>
  <si>
    <t>Inversión</t>
  </si>
  <si>
    <t>- FONDOS ESPECIALES</t>
  </si>
  <si>
    <t>Expedición de documentos y certificaciones de pregrado</t>
  </si>
  <si>
    <t>Derechos de grado - pregrado</t>
  </si>
  <si>
    <t>Derechos académicos de posgrado</t>
  </si>
  <si>
    <t>Bienestar matrícula posgrado</t>
  </si>
  <si>
    <t>Expedición de documentos y certificaciones de posgrado</t>
  </si>
  <si>
    <t>Derechos de grado posgrado</t>
  </si>
  <si>
    <t>SERVICIOS DE EXTENSIÓN</t>
  </si>
  <si>
    <t>Otros servicios de extensión</t>
  </si>
  <si>
    <t>Cursos de extensión</t>
  </si>
  <si>
    <t>Eventos de extensión</t>
  </si>
  <si>
    <t>Extensión solidaria</t>
  </si>
  <si>
    <t>Cursos de actualización o profundización</t>
  </si>
  <si>
    <t>Consultorías y asesorías</t>
  </si>
  <si>
    <t>SERVICIOS BIENESTAR</t>
  </si>
  <si>
    <t>Apoyos de terceros para actividades de bienestar</t>
  </si>
  <si>
    <t>SERVICIOS DE INVESTIGACION</t>
  </si>
  <si>
    <t>Convenios y/o contratos de investigación</t>
  </si>
  <si>
    <t>ARRENDAMIENTOS</t>
  </si>
  <si>
    <t>Arrendamiento de bienes inmuebles</t>
  </si>
  <si>
    <t>VENTA DE IMPRESOS Y PUBLICACIONES</t>
  </si>
  <si>
    <t>Venta de libros  y revistas  propios</t>
  </si>
  <si>
    <t>TRANSFERENCIAS ENTRE FONDOS SIN CONTRAPRESTACIÓN</t>
  </si>
  <si>
    <t>Transferencias o.i. sin contraprestación</t>
  </si>
  <si>
    <t>TRANSFERENCIAS EXTENSION</t>
  </si>
  <si>
    <t>Transferencias o.i. dirección académica</t>
  </si>
  <si>
    <t>Transferencias o.i. excedentes por actividades generadoras de recursos</t>
  </si>
  <si>
    <t>Transferencias o.i. dirección de extensión de la sede</t>
  </si>
  <si>
    <t>Transferencias o.i. fondo nacional de extensión solidaria</t>
  </si>
  <si>
    <t>Transferencias o.i. fondo de riesgos para la extensión</t>
  </si>
  <si>
    <t>Multas</t>
  </si>
  <si>
    <t>OPERACIONES INTERNAS POR VENTA DE SERVICIOS</t>
  </si>
  <si>
    <t>Rendimientos entidades financieras</t>
  </si>
  <si>
    <t>Excedente financiero - destinación regulada</t>
  </si>
  <si>
    <t>Saldos de apropiación de convenios y contratos en ejecución</t>
  </si>
  <si>
    <t>Excedente del  fondo  nacional de  extensión solidaria y  del fondo de riesgos para la extensión</t>
  </si>
  <si>
    <t>EXCEDENTE FINANCIERO - ESPECÍFICA UGI 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</si>
</sst>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9" xfId="0" applyFont="1" applyFill="1" applyBorder="1"/>
    <xf numFmtId="164" fontId="5" fillId="3" borderId="10" xfId="0" applyNumberFormat="1" applyFont="1" applyFill="1" applyBorder="1"/>
    <xf numFmtId="164" fontId="5" fillId="3" borderId="11" xfId="0" applyNumberFormat="1" applyFont="1" applyFill="1" applyBorder="1"/>
    <xf numFmtId="164" fontId="5" fillId="3" borderId="12" xfId="0" applyNumberFormat="1" applyFont="1" applyFill="1" applyBorder="1"/>
    <xf numFmtId="0" fontId="6" fillId="4" borderId="9" xfId="0" quotePrefix="1" applyFont="1" applyFill="1" applyBorder="1"/>
    <xf numFmtId="164" fontId="6" fillId="4" borderId="10" xfId="0" applyNumberFormat="1" applyFont="1" applyFill="1" applyBorder="1"/>
    <xf numFmtId="164" fontId="6" fillId="4" borderId="11" xfId="0" applyNumberFormat="1" applyFont="1" applyFill="1" applyBorder="1"/>
    <xf numFmtId="0" fontId="3" fillId="5" borderId="8" xfId="0" applyFont="1" applyFill="1" applyBorder="1"/>
    <xf numFmtId="164" fontId="3" fillId="5" borderId="4" xfId="0" applyNumberFormat="1" applyFont="1" applyFill="1" applyBorder="1"/>
    <xf numFmtId="164" fontId="3" fillId="5" borderId="6" xfId="0" applyNumberFormat="1" applyFont="1" applyFill="1" applyBorder="1"/>
    <xf numFmtId="164" fontId="3" fillId="5" borderId="5" xfId="0" applyNumberFormat="1" applyFont="1" applyFill="1" applyBorder="1"/>
    <xf numFmtId="0" fontId="3" fillId="0" borderId="7" xfId="0" applyFont="1" applyBorder="1"/>
    <xf numFmtId="164" fontId="3" fillId="0" borderId="1" xfId="1" applyNumberFormat="1" applyFont="1" applyBorder="1"/>
    <xf numFmtId="164" fontId="3" fillId="0" borderId="3" xfId="1" applyNumberFormat="1" applyFont="1" applyBorder="1"/>
    <xf numFmtId="0" fontId="0" fillId="0" borderId="13" xfId="0" applyBorder="1" applyAlignment="1">
      <alignment vertical="center" wrapText="1"/>
    </xf>
    <xf numFmtId="164" fontId="0" fillId="0" borderId="14" xfId="1" applyNumberFormat="1" applyFont="1" applyBorder="1" applyAlignment="1">
      <alignment vertical="center" wrapText="1"/>
    </xf>
    <xf numFmtId="164" fontId="0" fillId="0" borderId="15" xfId="1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3" xfId="0" applyBorder="1" applyAlignment="1">
      <alignment horizontal="left" vertical="center" wrapText="1" indent="3"/>
    </xf>
    <xf numFmtId="164" fontId="0" fillId="0" borderId="14" xfId="1" applyNumberFormat="1" applyFont="1" applyBorder="1" applyAlignment="1">
      <alignment horizontal="left" vertical="center" wrapText="1" indent="3"/>
    </xf>
    <xf numFmtId="164" fontId="0" fillId="0" borderId="15" xfId="1" applyNumberFormat="1" applyFont="1" applyBorder="1" applyAlignment="1">
      <alignment horizontal="left" vertical="center" wrapText="1" indent="3"/>
    </xf>
    <xf numFmtId="164" fontId="0" fillId="0" borderId="13" xfId="1" applyNumberFormat="1" applyFont="1" applyBorder="1" applyAlignment="1">
      <alignment horizontal="left" vertical="center" wrapText="1" indent="3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164" fontId="0" fillId="0" borderId="14" xfId="1" applyNumberFormat="1" applyFont="1" applyBorder="1" applyAlignment="1">
      <alignment vertical="center"/>
    </xf>
    <xf numFmtId="164" fontId="0" fillId="0" borderId="15" xfId="1" applyNumberFormat="1" applyFont="1" applyBorder="1" applyAlignment="1">
      <alignment vertical="center"/>
    </xf>
    <xf numFmtId="0" fontId="0" fillId="0" borderId="13" xfId="0" applyBorder="1" applyAlignment="1">
      <alignment horizontal="left" vertical="center" indent="3"/>
    </xf>
    <xf numFmtId="164" fontId="0" fillId="0" borderId="14" xfId="1" applyNumberFormat="1" applyFont="1" applyBorder="1" applyAlignment="1">
      <alignment horizontal="left" vertical="center" indent="3"/>
    </xf>
    <xf numFmtId="164" fontId="0" fillId="0" borderId="15" xfId="1" applyNumberFormat="1" applyFont="1" applyBorder="1" applyAlignment="1">
      <alignment horizontal="left" vertical="center" indent="3"/>
    </xf>
    <xf numFmtId="164" fontId="3" fillId="5" borderId="9" xfId="0" applyNumberFormat="1" applyFont="1" applyFill="1" applyBorder="1"/>
    <xf numFmtId="164" fontId="3" fillId="5" borderId="10" xfId="1" applyNumberFormat="1" applyFont="1" applyFill="1" applyBorder="1"/>
    <xf numFmtId="164" fontId="3" fillId="5" borderId="11" xfId="1" applyNumberFormat="1" applyFont="1" applyFill="1" applyBorder="1"/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164" fontId="0" fillId="0" borderId="14" xfId="1" applyNumberFormat="1" applyFont="1" applyBorder="1" applyAlignment="1">
      <alignment horizontal="left" indent="3"/>
    </xf>
    <xf numFmtId="164" fontId="0" fillId="0" borderId="15" xfId="1" applyNumberFormat="1" applyFont="1" applyBorder="1" applyAlignment="1">
      <alignment horizontal="left" indent="3"/>
    </xf>
    <xf numFmtId="0" fontId="0" fillId="0" borderId="7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164" fontId="0" fillId="0" borderId="13" xfId="1" applyNumberFormat="1" applyFont="1" applyBorder="1" applyAlignment="1">
      <alignment vertical="center" wrapText="1"/>
    </xf>
    <xf numFmtId="0" fontId="0" fillId="0" borderId="8" xfId="0" applyBorder="1" applyAlignment="1">
      <alignment horizontal="left" vertical="center" wrapText="1" indent="3"/>
    </xf>
    <xf numFmtId="164" fontId="0" fillId="0" borderId="4" xfId="1" applyNumberFormat="1" applyFont="1" applyBorder="1" applyAlignment="1">
      <alignment horizontal="left" vertical="center" wrapText="1" indent="3"/>
    </xf>
    <xf numFmtId="164" fontId="0" fillId="0" borderId="6" xfId="1" applyNumberFormat="1" applyFont="1" applyBorder="1" applyAlignment="1">
      <alignment horizontal="left" vertical="center" wrapText="1" indent="3"/>
    </xf>
    <xf numFmtId="0" fontId="6" fillId="4" borderId="8" xfId="0" quotePrefix="1" applyFont="1" applyFill="1" applyBorder="1"/>
    <xf numFmtId="164" fontId="6" fillId="4" borderId="4" xfId="1" applyNumberFormat="1" applyFont="1" applyFill="1" applyBorder="1"/>
    <xf numFmtId="164" fontId="6" fillId="4" borderId="6" xfId="1" applyNumberFormat="1" applyFont="1" applyFill="1" applyBorder="1"/>
    <xf numFmtId="164" fontId="3" fillId="5" borderId="4" xfId="1" applyNumberFormat="1" applyFont="1" applyFill="1" applyBorder="1"/>
    <xf numFmtId="164" fontId="3" fillId="5" borderId="6" xfId="1" applyNumberFormat="1" applyFont="1" applyFill="1" applyBorder="1"/>
    <xf numFmtId="0" fontId="0" fillId="0" borderId="13" xfId="0" applyBorder="1"/>
    <xf numFmtId="164" fontId="1" fillId="0" borderId="14" xfId="1" applyNumberFormat="1" applyFont="1" applyBorder="1"/>
    <xf numFmtId="164" fontId="1" fillId="0" borderId="15" xfId="1" applyNumberFormat="1" applyFont="1" applyBorder="1"/>
    <xf numFmtId="0" fontId="0" fillId="0" borderId="13" xfId="0" applyBorder="1" applyAlignment="1">
      <alignment horizontal="left" indent="3"/>
    </xf>
    <xf numFmtId="164" fontId="1" fillId="0" borderId="14" xfId="1" applyNumberFormat="1" applyFont="1" applyBorder="1" applyAlignment="1">
      <alignment horizontal="left" indent="3"/>
    </xf>
    <xf numFmtId="164" fontId="1" fillId="0" borderId="15" xfId="1" applyNumberFormat="1" applyFont="1" applyBorder="1" applyAlignment="1">
      <alignment horizontal="left" indent="3"/>
    </xf>
    <xf numFmtId="164" fontId="0" fillId="0" borderId="13" xfId="1" applyNumberFormat="1" applyFont="1" applyBorder="1" applyAlignment="1">
      <alignment horizontal="left" indent="3"/>
    </xf>
    <xf numFmtId="164" fontId="0" fillId="0" borderId="8" xfId="1" applyNumberFormat="1" applyFont="1" applyBorder="1" applyAlignment="1">
      <alignment horizontal="left" indent="3"/>
    </xf>
    <xf numFmtId="164" fontId="0" fillId="0" borderId="4" xfId="1" applyNumberFormat="1" applyFont="1" applyBorder="1" applyAlignment="1">
      <alignment horizontal="left" indent="3"/>
    </xf>
    <xf numFmtId="164" fontId="0" fillId="0" borderId="6" xfId="1" applyNumberFormat="1" applyFont="1" applyBorder="1" applyAlignment="1">
      <alignment horizontal="left" indent="3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4AE2-EEBA-4FC1-9D36-FA0C733C6E65}">
  <dimension ref="A1:AC89"/>
  <sheetViews>
    <sheetView tabSelected="1" workbookViewId="0">
      <selection activeCell="B8" sqref="B8"/>
    </sheetView>
  </sheetViews>
  <sheetFormatPr baseColWidth="10" defaultColWidth="0" defaultRowHeight="15" zeroHeight="1" outlineLevelRow="1" x14ac:dyDescent="0.25"/>
  <cols>
    <col min="1" max="1" width="45.85546875" customWidth="1"/>
    <col min="2" max="2" width="21.5703125" bestFit="1" customWidth="1"/>
    <col min="3" max="3" width="27.42578125" bestFit="1" customWidth="1"/>
    <col min="4" max="4" width="21.5703125" bestFit="1" customWidth="1"/>
    <col min="5" max="5" width="27.42578125" bestFit="1" customWidth="1"/>
    <col min="6" max="6" width="21.5703125" bestFit="1" customWidth="1"/>
    <col min="7" max="7" width="27.42578125" bestFit="1" customWidth="1"/>
    <col min="8" max="8" width="21.5703125" bestFit="1" customWidth="1"/>
    <col min="9" max="9" width="27.42578125" bestFit="1" customWidth="1"/>
    <col min="10" max="10" width="23" bestFit="1" customWidth="1"/>
    <col min="11" max="11" width="27.42578125" bestFit="1" customWidth="1"/>
    <col min="12" max="12" width="23" bestFit="1" customWidth="1"/>
    <col min="13" max="13" width="27.42578125" bestFit="1" customWidth="1"/>
    <col min="30" max="16384" width="11.42578125" hidden="1"/>
  </cols>
  <sheetData>
    <row r="1" spans="1:1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6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6" x14ac:dyDescent="0.25">
      <c r="A3" s="7" t="s">
        <v>1</v>
      </c>
      <c r="B3" s="8">
        <v>2016</v>
      </c>
      <c r="C3" s="9"/>
      <c r="D3" s="8">
        <v>2017</v>
      </c>
      <c r="E3" s="9"/>
      <c r="F3" s="8">
        <v>2018</v>
      </c>
      <c r="G3" s="9"/>
      <c r="H3" s="8">
        <v>2019</v>
      </c>
      <c r="I3" s="9"/>
      <c r="J3" s="8">
        <v>2020</v>
      </c>
      <c r="K3" s="10"/>
      <c r="L3" s="8">
        <v>2021</v>
      </c>
      <c r="M3" s="9"/>
    </row>
    <row r="4" spans="1:16" x14ac:dyDescent="0.25">
      <c r="A4" s="11"/>
      <c r="B4" s="12" t="s">
        <v>2</v>
      </c>
      <c r="C4" s="13" t="s">
        <v>3</v>
      </c>
      <c r="D4" s="12" t="s">
        <v>2</v>
      </c>
      <c r="E4" s="13" t="s">
        <v>3</v>
      </c>
      <c r="F4" s="12" t="s">
        <v>2</v>
      </c>
      <c r="G4" s="13" t="s">
        <v>3</v>
      </c>
      <c r="H4" s="12" t="s">
        <v>2</v>
      </c>
      <c r="I4" s="13" t="s">
        <v>3</v>
      </c>
      <c r="J4" s="12" t="s">
        <v>2</v>
      </c>
      <c r="K4" s="14" t="s">
        <v>3</v>
      </c>
      <c r="L4" s="12" t="s">
        <v>2</v>
      </c>
      <c r="M4" s="13" t="s">
        <v>3</v>
      </c>
    </row>
    <row r="5" spans="1:16" ht="18.75" x14ac:dyDescent="0.3">
      <c r="A5" s="15" t="s">
        <v>4</v>
      </c>
      <c r="B5" s="16">
        <f t="shared" ref="B5:M5" si="0">+B6+B41</f>
        <v>7228749863</v>
      </c>
      <c r="C5" s="17">
        <f t="shared" si="0"/>
        <v>6843995164</v>
      </c>
      <c r="D5" s="16">
        <f t="shared" si="0"/>
        <v>8628032752</v>
      </c>
      <c r="E5" s="17">
        <f t="shared" si="0"/>
        <v>8377973271</v>
      </c>
      <c r="F5" s="16">
        <f t="shared" si="0"/>
        <v>8923359524</v>
      </c>
      <c r="G5" s="17">
        <f t="shared" si="0"/>
        <v>8629595778</v>
      </c>
      <c r="H5" s="16">
        <f t="shared" si="0"/>
        <v>9029025512</v>
      </c>
      <c r="I5" s="17">
        <f t="shared" si="0"/>
        <v>8619880069</v>
      </c>
      <c r="J5" s="16">
        <f t="shared" si="0"/>
        <v>10464734444</v>
      </c>
      <c r="K5" s="18">
        <f t="shared" si="0"/>
        <v>10205522455</v>
      </c>
      <c r="L5" s="16">
        <f t="shared" si="0"/>
        <v>11943491355</v>
      </c>
      <c r="M5" s="17">
        <f t="shared" si="0"/>
        <v>11162074717</v>
      </c>
    </row>
    <row r="6" spans="1:16" ht="15.75" x14ac:dyDescent="0.25">
      <c r="A6" s="19" t="s">
        <v>5</v>
      </c>
      <c r="B6" s="20">
        <f>+B7+B36+B33</f>
        <v>5279187824</v>
      </c>
      <c r="C6" s="21">
        <f>+C7+C36+C33</f>
        <v>5236565535</v>
      </c>
      <c r="D6" s="20">
        <f t="shared" ref="D6:M6" si="1">+D7+D36+D33</f>
        <v>6384422933</v>
      </c>
      <c r="E6" s="21">
        <f t="shared" si="1"/>
        <v>6364224522</v>
      </c>
      <c r="F6" s="20">
        <f t="shared" si="1"/>
        <v>6506688361</v>
      </c>
      <c r="G6" s="21">
        <f t="shared" si="1"/>
        <v>6287103686</v>
      </c>
      <c r="H6" s="20">
        <f t="shared" si="1"/>
        <v>6860987958</v>
      </c>
      <c r="I6" s="21">
        <f t="shared" si="1"/>
        <v>6868708133</v>
      </c>
      <c r="J6" s="20">
        <f t="shared" si="1"/>
        <v>8734378062</v>
      </c>
      <c r="K6" s="21">
        <f t="shared" si="1"/>
        <v>8817498176</v>
      </c>
      <c r="L6" s="20">
        <f t="shared" si="1"/>
        <v>9847313489</v>
      </c>
      <c r="M6" s="21">
        <f t="shared" si="1"/>
        <v>9904700593</v>
      </c>
    </row>
    <row r="7" spans="1:16" x14ac:dyDescent="0.25">
      <c r="A7" s="22" t="s">
        <v>6</v>
      </c>
      <c r="B7" s="23">
        <f t="shared" ref="B7:M7" si="2">+B8+B26</f>
        <v>1561576259</v>
      </c>
      <c r="C7" s="24">
        <f t="shared" si="2"/>
        <v>1518953970</v>
      </c>
      <c r="D7" s="23">
        <f t="shared" si="2"/>
        <v>2592453949</v>
      </c>
      <c r="E7" s="24">
        <f t="shared" si="2"/>
        <v>2572255538</v>
      </c>
      <c r="F7" s="23">
        <f t="shared" si="2"/>
        <v>2345241022</v>
      </c>
      <c r="G7" s="24">
        <f t="shared" si="2"/>
        <v>2325656347</v>
      </c>
      <c r="H7" s="23">
        <f t="shared" si="2"/>
        <v>1801894455</v>
      </c>
      <c r="I7" s="24">
        <f t="shared" si="2"/>
        <v>1809614630</v>
      </c>
      <c r="J7" s="23">
        <f t="shared" si="2"/>
        <v>2994291029</v>
      </c>
      <c r="K7" s="25">
        <f t="shared" si="2"/>
        <v>3077411143</v>
      </c>
      <c r="L7" s="23">
        <f t="shared" si="2"/>
        <v>4297716618</v>
      </c>
      <c r="M7" s="24">
        <f t="shared" si="2"/>
        <v>4355103722</v>
      </c>
    </row>
    <row r="8" spans="1:16" ht="15.75" customHeight="1" x14ac:dyDescent="0.25">
      <c r="A8" s="26" t="s">
        <v>7</v>
      </c>
      <c r="B8" s="27">
        <f t="shared" ref="B8:M8" si="3">+B9+B16+B18+B23</f>
        <v>1387299653</v>
      </c>
      <c r="C8" s="28">
        <f t="shared" si="3"/>
        <v>1345530490</v>
      </c>
      <c r="D8" s="27">
        <f t="shared" si="3"/>
        <v>1486404106</v>
      </c>
      <c r="E8" s="28">
        <f t="shared" si="3"/>
        <v>1464169023</v>
      </c>
      <c r="F8" s="27">
        <f t="shared" si="3"/>
        <v>1623386718</v>
      </c>
      <c r="G8" s="28">
        <f t="shared" si="3"/>
        <v>1603364134</v>
      </c>
      <c r="H8" s="27">
        <f t="shared" si="3"/>
        <v>1555742661</v>
      </c>
      <c r="I8" s="28">
        <f t="shared" si="3"/>
        <v>1558464333</v>
      </c>
      <c r="J8" s="27">
        <f t="shared" si="3"/>
        <v>1640299859</v>
      </c>
      <c r="K8" s="28">
        <f t="shared" si="3"/>
        <v>1682397187</v>
      </c>
      <c r="L8" s="27">
        <f t="shared" si="3"/>
        <v>1687519983</v>
      </c>
      <c r="M8" s="28">
        <f t="shared" si="3"/>
        <v>1749507702</v>
      </c>
    </row>
    <row r="9" spans="1:16" ht="15.75" customHeight="1" x14ac:dyDescent="0.25">
      <c r="A9" s="29" t="s">
        <v>8</v>
      </c>
      <c r="B9" s="30">
        <v>1238858288</v>
      </c>
      <c r="C9" s="31">
        <v>1228010231</v>
      </c>
      <c r="D9" s="30">
        <v>1368960640</v>
      </c>
      <c r="E9" s="31">
        <v>1369011683</v>
      </c>
      <c r="F9" s="30">
        <v>1394530507</v>
      </c>
      <c r="G9" s="31">
        <v>1383356545</v>
      </c>
      <c r="H9" s="30">
        <v>1409457951</v>
      </c>
      <c r="I9" s="31">
        <v>1396112767</v>
      </c>
      <c r="J9" s="30">
        <v>1548248309</v>
      </c>
      <c r="K9" s="31">
        <v>1537063802</v>
      </c>
      <c r="L9" s="30">
        <v>1554096812</v>
      </c>
      <c r="M9" s="31">
        <v>1539351134</v>
      </c>
      <c r="P9" s="32"/>
    </row>
    <row r="10" spans="1:16" ht="15.75" customHeight="1" outlineLevel="1" x14ac:dyDescent="0.25">
      <c r="A10" s="33" t="s">
        <v>9</v>
      </c>
      <c r="B10" s="34">
        <v>16324560</v>
      </c>
      <c r="C10" s="35">
        <v>16324560</v>
      </c>
      <c r="D10" s="34">
        <v>56071106</v>
      </c>
      <c r="E10" s="35">
        <v>56071106</v>
      </c>
      <c r="F10" s="34">
        <v>17996382</v>
      </c>
      <c r="G10" s="35">
        <v>17996382</v>
      </c>
      <c r="H10" s="34">
        <v>18590263</v>
      </c>
      <c r="I10" s="35">
        <v>18590263</v>
      </c>
      <c r="J10" s="34">
        <v>18590263</v>
      </c>
      <c r="K10" s="35">
        <v>13700063</v>
      </c>
      <c r="L10" s="34">
        <v>18590263</v>
      </c>
      <c r="M10" s="35">
        <v>10435431</v>
      </c>
      <c r="P10" s="32"/>
    </row>
    <row r="11" spans="1:16" ht="15.75" customHeight="1" outlineLevel="1" x14ac:dyDescent="0.25">
      <c r="A11" s="33" t="s">
        <v>10</v>
      </c>
      <c r="B11" s="34">
        <v>1205766876</v>
      </c>
      <c r="C11" s="35">
        <v>1203473505</v>
      </c>
      <c r="D11" s="34">
        <v>47038600</v>
      </c>
      <c r="E11" s="35">
        <v>53065220</v>
      </c>
      <c r="F11" s="34">
        <v>65340000</v>
      </c>
      <c r="G11" s="35">
        <v>63769920</v>
      </c>
      <c r="H11" s="34">
        <v>41349100</v>
      </c>
      <c r="I11" s="35">
        <v>41277328</v>
      </c>
      <c r="J11" s="34">
        <v>34159940</v>
      </c>
      <c r="K11" s="35">
        <v>33918488</v>
      </c>
      <c r="L11" s="34">
        <v>42283136</v>
      </c>
      <c r="M11" s="35">
        <v>39540001</v>
      </c>
      <c r="P11" s="32"/>
    </row>
    <row r="12" spans="1:16" ht="15.75" customHeight="1" outlineLevel="1" x14ac:dyDescent="0.25">
      <c r="A12" s="33" t="s">
        <v>11</v>
      </c>
      <c r="B12" s="34">
        <v>11802011</v>
      </c>
      <c r="C12" s="35">
        <v>4554303</v>
      </c>
      <c r="D12" s="34">
        <v>17055500</v>
      </c>
      <c r="E12" s="35">
        <v>13562011</v>
      </c>
      <c r="F12" s="34">
        <v>16245900</v>
      </c>
      <c r="G12" s="35">
        <v>17380460</v>
      </c>
      <c r="H12" s="34">
        <v>23343600</v>
      </c>
      <c r="I12" s="35">
        <v>15377866</v>
      </c>
      <c r="J12" s="34">
        <v>23321600</v>
      </c>
      <c r="K12" s="35">
        <v>17596335</v>
      </c>
      <c r="L12" s="34">
        <v>20643336</v>
      </c>
      <c r="M12" s="35">
        <v>17011815</v>
      </c>
      <c r="P12" s="32"/>
    </row>
    <row r="13" spans="1:16" ht="15.75" customHeight="1" outlineLevel="1" x14ac:dyDescent="0.25">
      <c r="A13" s="33" t="s">
        <v>12</v>
      </c>
      <c r="B13" s="34">
        <v>4964841</v>
      </c>
      <c r="C13" s="35">
        <v>3657863</v>
      </c>
      <c r="D13" s="34">
        <v>8109850</v>
      </c>
      <c r="E13" s="35">
        <v>8768799</v>
      </c>
      <c r="F13" s="34">
        <v>10692000</v>
      </c>
      <c r="G13" s="35">
        <v>8334795</v>
      </c>
      <c r="H13" s="34">
        <v>8513600</v>
      </c>
      <c r="I13" s="35">
        <v>5845760</v>
      </c>
      <c r="J13" s="34">
        <v>8505500</v>
      </c>
      <c r="K13" s="35">
        <v>8178910</v>
      </c>
      <c r="L13" s="34">
        <v>7400008</v>
      </c>
      <c r="M13" s="35">
        <v>7183818</v>
      </c>
      <c r="P13" s="32"/>
    </row>
    <row r="14" spans="1:16" ht="15.75" customHeight="1" outlineLevel="1" x14ac:dyDescent="0.25">
      <c r="A14" s="33" t="s">
        <v>13</v>
      </c>
      <c r="B14" s="34"/>
      <c r="C14" s="35"/>
      <c r="D14" s="34">
        <v>14000000</v>
      </c>
      <c r="E14" s="35">
        <v>10858963</v>
      </c>
      <c r="F14" s="34">
        <v>15000000</v>
      </c>
      <c r="G14" s="35">
        <v>6618763</v>
      </c>
      <c r="H14" s="34">
        <v>1317661388</v>
      </c>
      <c r="I14" s="35">
        <v>1315021550</v>
      </c>
      <c r="J14" s="34">
        <v>1463671006</v>
      </c>
      <c r="K14" s="35">
        <v>1463670006</v>
      </c>
      <c r="L14" s="34">
        <v>1465180069</v>
      </c>
      <c r="M14" s="35">
        <v>1465180069</v>
      </c>
      <c r="P14" s="32"/>
    </row>
    <row r="15" spans="1:16" ht="15.75" customHeight="1" outlineLevel="1" x14ac:dyDescent="0.25">
      <c r="A15" s="33" t="s">
        <v>14</v>
      </c>
      <c r="B15" s="34"/>
      <c r="C15" s="35"/>
      <c r="D15" s="34">
        <v>1226685584</v>
      </c>
      <c r="E15" s="35">
        <v>1226685584</v>
      </c>
      <c r="F15" s="34">
        <v>1269256225</v>
      </c>
      <c r="G15" s="35">
        <v>1269256225</v>
      </c>
      <c r="H15" s="34"/>
      <c r="I15" s="35"/>
      <c r="J15" s="34"/>
      <c r="K15" s="35"/>
      <c r="L15" s="34"/>
      <c r="M15" s="35"/>
      <c r="P15" s="32"/>
    </row>
    <row r="16" spans="1:16" ht="15.75" customHeight="1" x14ac:dyDescent="0.25">
      <c r="A16" s="29" t="s">
        <v>15</v>
      </c>
      <c r="B16" s="30">
        <v>42274698</v>
      </c>
      <c r="C16" s="31">
        <v>21544688</v>
      </c>
      <c r="D16" s="30">
        <v>42543909</v>
      </c>
      <c r="E16" s="31">
        <v>20760918</v>
      </c>
      <c r="F16" s="30">
        <v>37206293</v>
      </c>
      <c r="G16" s="31">
        <v>27548979</v>
      </c>
      <c r="H16" s="30">
        <v>29284710</v>
      </c>
      <c r="I16" s="31">
        <v>24564800</v>
      </c>
      <c r="J16" s="30">
        <v>42051550</v>
      </c>
      <c r="K16" s="31">
        <v>24325790</v>
      </c>
      <c r="L16" s="30">
        <v>30243667</v>
      </c>
      <c r="M16" s="31">
        <v>24589239</v>
      </c>
      <c r="P16" s="32"/>
    </row>
    <row r="17" spans="1:18" ht="15.75" customHeight="1" outlineLevel="1" x14ac:dyDescent="0.25">
      <c r="A17" s="33" t="s">
        <v>16</v>
      </c>
      <c r="B17" s="34">
        <v>42274698</v>
      </c>
      <c r="C17" s="35">
        <v>21544688</v>
      </c>
      <c r="D17" s="34">
        <v>42543909</v>
      </c>
      <c r="E17" s="35">
        <v>20760918</v>
      </c>
      <c r="F17" s="34">
        <v>37206293</v>
      </c>
      <c r="G17" s="35">
        <v>27548979</v>
      </c>
      <c r="H17" s="34">
        <v>29284710</v>
      </c>
      <c r="I17" s="35">
        <v>24564800</v>
      </c>
      <c r="J17" s="34">
        <v>42051550</v>
      </c>
      <c r="K17" s="35">
        <v>24325790</v>
      </c>
      <c r="L17" s="34">
        <v>30243667</v>
      </c>
      <c r="M17" s="35">
        <v>24589239</v>
      </c>
      <c r="P17" s="32"/>
    </row>
    <row r="18" spans="1:18" ht="15.75" customHeight="1" x14ac:dyDescent="0.25">
      <c r="A18" s="29" t="s">
        <v>17</v>
      </c>
      <c r="B18" s="30">
        <v>45000000</v>
      </c>
      <c r="C18" s="31">
        <v>35442903</v>
      </c>
      <c r="D18" s="30">
        <v>35500000</v>
      </c>
      <c r="E18" s="31">
        <v>36155406</v>
      </c>
      <c r="F18" s="30">
        <v>133454918</v>
      </c>
      <c r="G18" s="31">
        <v>134458610</v>
      </c>
      <c r="H18" s="30">
        <v>95000000</v>
      </c>
      <c r="I18" s="31">
        <v>115786766</v>
      </c>
      <c r="J18" s="30">
        <v>50000000</v>
      </c>
      <c r="K18" s="31">
        <v>111507595</v>
      </c>
      <c r="L18" s="30">
        <v>42200000</v>
      </c>
      <c r="M18" s="31">
        <v>124587825</v>
      </c>
      <c r="P18" s="32"/>
    </row>
    <row r="19" spans="1:18" ht="15.75" customHeight="1" outlineLevel="1" x14ac:dyDescent="0.25">
      <c r="A19" s="33" t="s">
        <v>18</v>
      </c>
      <c r="B19" s="34">
        <v>40000000</v>
      </c>
      <c r="C19" s="35">
        <v>35442903</v>
      </c>
      <c r="D19" s="34">
        <v>30000000</v>
      </c>
      <c r="E19" s="35">
        <v>31943806</v>
      </c>
      <c r="F19" s="34">
        <v>127454918</v>
      </c>
      <c r="G19" s="35">
        <v>134458610</v>
      </c>
      <c r="H19" s="34">
        <v>90000000</v>
      </c>
      <c r="I19" s="35">
        <v>113886776</v>
      </c>
      <c r="J19" s="34">
        <v>40000000</v>
      </c>
      <c r="K19" s="35">
        <v>32790254</v>
      </c>
      <c r="L19" s="34">
        <v>27000000</v>
      </c>
      <c r="M19" s="35">
        <v>61135812</v>
      </c>
      <c r="P19" s="32"/>
    </row>
    <row r="20" spans="1:18" ht="15.75" customHeight="1" outlineLevel="1" x14ac:dyDescent="0.25">
      <c r="A20" s="33" t="s">
        <v>19</v>
      </c>
      <c r="B20" s="34">
        <v>5000000</v>
      </c>
      <c r="C20" s="35">
        <v>0</v>
      </c>
      <c r="D20" s="34">
        <v>788400</v>
      </c>
      <c r="E20" s="35">
        <v>0</v>
      </c>
      <c r="F20" s="34">
        <v>1000000</v>
      </c>
      <c r="G20" s="35">
        <v>0</v>
      </c>
      <c r="H20" s="34"/>
      <c r="I20" s="35"/>
      <c r="J20" s="34"/>
      <c r="K20" s="35"/>
      <c r="L20" s="34"/>
      <c r="M20" s="35"/>
      <c r="P20" s="32"/>
    </row>
    <row r="21" spans="1:18" ht="15.75" customHeight="1" outlineLevel="1" x14ac:dyDescent="0.25">
      <c r="A21" s="33" t="s">
        <v>20</v>
      </c>
      <c r="B21" s="34"/>
      <c r="C21" s="35"/>
      <c r="D21" s="34">
        <v>4211600</v>
      </c>
      <c r="E21" s="35">
        <v>4211600</v>
      </c>
      <c r="F21" s="34">
        <v>5000000</v>
      </c>
      <c r="G21" s="35">
        <v>0</v>
      </c>
      <c r="H21" s="34">
        <v>5000000</v>
      </c>
      <c r="I21" s="35">
        <v>1899990</v>
      </c>
      <c r="J21" s="34">
        <v>10000000</v>
      </c>
      <c r="K21" s="35">
        <v>78717341</v>
      </c>
      <c r="L21" s="34">
        <v>15000000</v>
      </c>
      <c r="M21" s="35">
        <v>63452013</v>
      </c>
      <c r="P21" s="32"/>
    </row>
    <row r="22" spans="1:18" ht="15.75" customHeight="1" outlineLevel="1" x14ac:dyDescent="0.25">
      <c r="A22" s="33" t="s">
        <v>21</v>
      </c>
      <c r="B22" s="34"/>
      <c r="C22" s="35"/>
      <c r="D22" s="34">
        <v>500000</v>
      </c>
      <c r="E22" s="35">
        <v>0</v>
      </c>
      <c r="F22" s="34"/>
      <c r="G22" s="35"/>
      <c r="H22" s="34"/>
      <c r="I22" s="35"/>
      <c r="J22" s="34"/>
      <c r="K22" s="35"/>
      <c r="L22" s="34">
        <v>200000</v>
      </c>
      <c r="M22" s="35">
        <v>0</v>
      </c>
      <c r="P22" s="32"/>
    </row>
    <row r="23" spans="1:18" ht="15.75" customHeight="1" x14ac:dyDescent="0.25">
      <c r="A23" s="29" t="s">
        <v>22</v>
      </c>
      <c r="B23" s="30">
        <v>61166667</v>
      </c>
      <c r="C23" s="31">
        <v>60532668</v>
      </c>
      <c r="D23" s="30">
        <v>39399557</v>
      </c>
      <c r="E23" s="31">
        <v>38241016</v>
      </c>
      <c r="F23" s="30">
        <v>58195000</v>
      </c>
      <c r="G23" s="31">
        <v>58000000</v>
      </c>
      <c r="H23" s="30">
        <v>22000000</v>
      </c>
      <c r="I23" s="31">
        <v>22000000</v>
      </c>
      <c r="J23" s="30">
        <v>0</v>
      </c>
      <c r="K23" s="31">
        <v>9500000</v>
      </c>
      <c r="L23" s="30">
        <v>60979504</v>
      </c>
      <c r="M23" s="31">
        <v>60979504</v>
      </c>
      <c r="P23" s="32"/>
    </row>
    <row r="24" spans="1:18" ht="15.75" customHeight="1" outlineLevel="1" x14ac:dyDescent="0.25">
      <c r="A24" s="36" t="s">
        <v>23</v>
      </c>
      <c r="B24" s="34">
        <v>49000000</v>
      </c>
      <c r="C24" s="35">
        <v>49000000</v>
      </c>
      <c r="D24" s="34">
        <v>38000000</v>
      </c>
      <c r="E24" s="35">
        <v>38000000</v>
      </c>
      <c r="F24" s="34">
        <v>58000000</v>
      </c>
      <c r="G24" s="35">
        <v>58000000</v>
      </c>
      <c r="H24" s="34">
        <v>22000000</v>
      </c>
      <c r="I24" s="35">
        <v>22000000</v>
      </c>
      <c r="J24" s="34"/>
      <c r="K24" s="35"/>
      <c r="L24" s="34">
        <v>60979504</v>
      </c>
      <c r="M24" s="35">
        <v>60979504</v>
      </c>
      <c r="P24" s="32"/>
    </row>
    <row r="25" spans="1:18" ht="15.75" customHeight="1" outlineLevel="1" x14ac:dyDescent="0.25">
      <c r="A25" s="36" t="s">
        <v>24</v>
      </c>
      <c r="B25" s="34">
        <v>12166667</v>
      </c>
      <c r="C25" s="35">
        <v>11532668</v>
      </c>
      <c r="D25" s="34">
        <v>1399557</v>
      </c>
      <c r="E25" s="35">
        <v>241016</v>
      </c>
      <c r="F25" s="34">
        <v>195000</v>
      </c>
      <c r="G25" s="35">
        <v>0</v>
      </c>
      <c r="H25" s="34"/>
      <c r="I25" s="35"/>
      <c r="J25" s="34">
        <v>0</v>
      </c>
      <c r="K25" s="35">
        <v>9500000</v>
      </c>
      <c r="L25" s="34"/>
      <c r="M25" s="35"/>
      <c r="P25" s="32"/>
    </row>
    <row r="26" spans="1:18" ht="15.75" customHeight="1" x14ac:dyDescent="0.25">
      <c r="A26" s="26" t="s">
        <v>25</v>
      </c>
      <c r="B26" s="27">
        <f t="shared" ref="B26:M26" si="4">+B27+B29</f>
        <v>174276606</v>
      </c>
      <c r="C26" s="28">
        <f t="shared" si="4"/>
        <v>173423480</v>
      </c>
      <c r="D26" s="27">
        <f t="shared" si="4"/>
        <v>1106049843</v>
      </c>
      <c r="E26" s="28">
        <f t="shared" si="4"/>
        <v>1108086515</v>
      </c>
      <c r="F26" s="27">
        <f t="shared" si="4"/>
        <v>721854304</v>
      </c>
      <c r="G26" s="28">
        <f t="shared" si="4"/>
        <v>722292213</v>
      </c>
      <c r="H26" s="27">
        <f t="shared" si="4"/>
        <v>246151794</v>
      </c>
      <c r="I26" s="28">
        <f t="shared" si="4"/>
        <v>251150297</v>
      </c>
      <c r="J26" s="27">
        <f t="shared" si="4"/>
        <v>1353991170</v>
      </c>
      <c r="K26" s="28">
        <f t="shared" si="4"/>
        <v>1395013956</v>
      </c>
      <c r="L26" s="27">
        <f t="shared" si="4"/>
        <v>2610196635</v>
      </c>
      <c r="M26" s="28">
        <f t="shared" si="4"/>
        <v>2605596020</v>
      </c>
      <c r="P26" s="32"/>
      <c r="Q26" s="32"/>
      <c r="R26" s="37"/>
    </row>
    <row r="27" spans="1:18" ht="15.75" customHeight="1" x14ac:dyDescent="0.25">
      <c r="A27" s="38" t="s">
        <v>26</v>
      </c>
      <c r="B27" s="39">
        <v>1000000</v>
      </c>
      <c r="C27" s="40">
        <v>146874</v>
      </c>
      <c r="D27" s="39">
        <v>1000000</v>
      </c>
      <c r="E27" s="40">
        <v>9049035</v>
      </c>
      <c r="F27" s="39">
        <v>8000000</v>
      </c>
      <c r="G27" s="40">
        <v>8437909</v>
      </c>
      <c r="H27" s="39">
        <v>5000000</v>
      </c>
      <c r="I27" s="40">
        <v>9998503</v>
      </c>
      <c r="J27" s="39">
        <v>10000000</v>
      </c>
      <c r="K27" s="40">
        <v>51022786</v>
      </c>
      <c r="L27" s="39">
        <v>25000000</v>
      </c>
      <c r="M27" s="40">
        <v>20400205</v>
      </c>
      <c r="P27" s="32"/>
    </row>
    <row r="28" spans="1:18" ht="15.75" customHeight="1" outlineLevel="1" x14ac:dyDescent="0.25">
      <c r="A28" s="33" t="s">
        <v>27</v>
      </c>
      <c r="B28" s="39">
        <v>1000000</v>
      </c>
      <c r="C28" s="40">
        <v>146874</v>
      </c>
      <c r="D28" s="39">
        <v>1000000</v>
      </c>
      <c r="E28" s="40">
        <v>9049035</v>
      </c>
      <c r="F28" s="39">
        <v>8000000</v>
      </c>
      <c r="G28" s="40">
        <v>8437909</v>
      </c>
      <c r="H28" s="39">
        <v>5000000</v>
      </c>
      <c r="I28" s="40">
        <v>9998503</v>
      </c>
      <c r="J28" s="39">
        <v>10000000</v>
      </c>
      <c r="K28" s="40">
        <v>51022786</v>
      </c>
      <c r="L28" s="39">
        <v>25000000</v>
      </c>
      <c r="M28" s="40">
        <v>20400205</v>
      </c>
      <c r="P28" s="32"/>
    </row>
    <row r="29" spans="1:18" ht="15.75" customHeight="1" x14ac:dyDescent="0.25">
      <c r="A29" s="38" t="s">
        <v>28</v>
      </c>
      <c r="B29" s="39">
        <v>173276606</v>
      </c>
      <c r="C29" s="40">
        <v>173276606</v>
      </c>
      <c r="D29" s="39">
        <v>1105049843</v>
      </c>
      <c r="E29" s="40">
        <v>1099037480</v>
      </c>
      <c r="F29" s="39">
        <v>713854304</v>
      </c>
      <c r="G29" s="40">
        <v>713854304</v>
      </c>
      <c r="H29" s="39">
        <v>241151794</v>
      </c>
      <c r="I29" s="40">
        <v>241151794</v>
      </c>
      <c r="J29" s="39">
        <v>1343991170</v>
      </c>
      <c r="K29" s="40">
        <v>1343991170</v>
      </c>
      <c r="L29" s="39">
        <v>2585196635</v>
      </c>
      <c r="M29" s="40">
        <v>2585195815</v>
      </c>
      <c r="P29" s="32"/>
    </row>
    <row r="30" spans="1:18" ht="15.75" customHeight="1" outlineLevel="1" x14ac:dyDescent="0.25">
      <c r="A30" s="41" t="s">
        <v>29</v>
      </c>
      <c r="B30" s="42">
        <v>168990892</v>
      </c>
      <c r="C30" s="43">
        <v>168990892</v>
      </c>
      <c r="D30" s="42">
        <v>1105049843</v>
      </c>
      <c r="E30" s="43">
        <v>1099037480</v>
      </c>
      <c r="F30" s="42">
        <v>465614304</v>
      </c>
      <c r="G30" s="43">
        <v>465614304</v>
      </c>
      <c r="H30" s="42">
        <v>241151794</v>
      </c>
      <c r="I30" s="43">
        <v>241151794</v>
      </c>
      <c r="J30" s="42">
        <v>1343991170</v>
      </c>
      <c r="K30" s="43">
        <v>1343991170</v>
      </c>
      <c r="L30" s="42">
        <v>2464442180</v>
      </c>
      <c r="M30" s="43">
        <v>2464441360</v>
      </c>
      <c r="P30" s="32"/>
    </row>
    <row r="31" spans="1:18" ht="15.75" customHeight="1" outlineLevel="1" x14ac:dyDescent="0.25">
      <c r="A31" s="41" t="s">
        <v>30</v>
      </c>
      <c r="B31" s="42">
        <v>4285714</v>
      </c>
      <c r="C31" s="43">
        <v>4285714</v>
      </c>
      <c r="D31" s="42"/>
      <c r="E31" s="43"/>
      <c r="F31" s="42">
        <v>248240000</v>
      </c>
      <c r="G31" s="43">
        <v>248240000</v>
      </c>
      <c r="H31" s="42"/>
      <c r="I31" s="43"/>
      <c r="J31" s="42"/>
      <c r="K31" s="43"/>
      <c r="L31" s="42"/>
      <c r="M31" s="43"/>
      <c r="P31" s="32"/>
    </row>
    <row r="32" spans="1:18" ht="15.75" customHeight="1" outlineLevel="1" x14ac:dyDescent="0.25">
      <c r="A32" s="41" t="s">
        <v>31</v>
      </c>
      <c r="B32" s="42"/>
      <c r="C32" s="43"/>
      <c r="D32" s="42"/>
      <c r="E32" s="43"/>
      <c r="F32" s="42"/>
      <c r="G32" s="43"/>
      <c r="H32" s="42"/>
      <c r="I32" s="43"/>
      <c r="J32" s="42"/>
      <c r="K32" s="43"/>
      <c r="L32" s="42">
        <v>120754455</v>
      </c>
      <c r="M32" s="43">
        <v>120754455</v>
      </c>
      <c r="P32" s="32"/>
    </row>
    <row r="33" spans="1:21" ht="15.75" customHeight="1" x14ac:dyDescent="0.25">
      <c r="A33" s="44" t="s">
        <v>32</v>
      </c>
      <c r="B33" s="45">
        <f>+B34</f>
        <v>0</v>
      </c>
      <c r="C33" s="46">
        <f>+C34</f>
        <v>0</v>
      </c>
      <c r="D33" s="45">
        <f>+D34</f>
        <v>200000000</v>
      </c>
      <c r="E33" s="46">
        <f>+E34</f>
        <v>200000000</v>
      </c>
      <c r="F33" s="45">
        <f>+E34</f>
        <v>200000000</v>
      </c>
      <c r="G33" s="46">
        <f t="shared" ref="G33:M33" si="5">+G34</f>
        <v>0</v>
      </c>
      <c r="H33" s="45">
        <f t="shared" si="5"/>
        <v>0</v>
      </c>
      <c r="I33" s="46">
        <f t="shared" si="5"/>
        <v>0</v>
      </c>
      <c r="J33" s="45">
        <f t="shared" si="5"/>
        <v>0</v>
      </c>
      <c r="K33" s="46">
        <f t="shared" si="5"/>
        <v>0</v>
      </c>
      <c r="L33" s="45">
        <f t="shared" si="5"/>
        <v>0</v>
      </c>
      <c r="M33" s="46">
        <f t="shared" si="5"/>
        <v>0</v>
      </c>
      <c r="P33" s="32"/>
      <c r="Q33" s="32"/>
    </row>
    <row r="34" spans="1:21" ht="15.75" customHeight="1" x14ac:dyDescent="0.25">
      <c r="A34" s="29" t="s">
        <v>33</v>
      </c>
      <c r="B34" s="47"/>
      <c r="C34" s="48"/>
      <c r="D34" s="30">
        <v>200000000</v>
      </c>
      <c r="E34" s="31">
        <v>200000000</v>
      </c>
      <c r="F34" s="47"/>
      <c r="G34" s="48"/>
      <c r="H34" s="47"/>
      <c r="I34" s="48"/>
      <c r="J34" s="47"/>
      <c r="K34" s="48"/>
      <c r="L34" s="47"/>
      <c r="M34" s="48"/>
      <c r="P34" s="32"/>
      <c r="Q34" s="32"/>
    </row>
    <row r="35" spans="1:21" ht="15.75" customHeight="1" outlineLevel="1" x14ac:dyDescent="0.25">
      <c r="A35" s="33" t="s">
        <v>34</v>
      </c>
      <c r="B35" s="49"/>
      <c r="C35" s="50"/>
      <c r="D35" s="51">
        <v>200000000</v>
      </c>
      <c r="E35" s="52">
        <v>200000000</v>
      </c>
      <c r="F35" s="49"/>
      <c r="G35" s="50"/>
      <c r="H35" s="49"/>
      <c r="I35" s="50"/>
      <c r="J35" s="49"/>
      <c r="K35" s="50"/>
      <c r="L35" s="49"/>
      <c r="M35" s="50"/>
      <c r="P35" s="32"/>
      <c r="Q35" s="32"/>
    </row>
    <row r="36" spans="1:21" ht="15.75" customHeight="1" x14ac:dyDescent="0.25">
      <c r="A36" s="44" t="s">
        <v>35</v>
      </c>
      <c r="B36" s="45">
        <f>+B37+B39</f>
        <v>3717611565</v>
      </c>
      <c r="C36" s="46">
        <f>+C37+C39</f>
        <v>3717611565</v>
      </c>
      <c r="D36" s="45">
        <f t="shared" ref="D36:M36" si="6">+D37+D39</f>
        <v>3591968984</v>
      </c>
      <c r="E36" s="46">
        <f t="shared" si="6"/>
        <v>3591968984</v>
      </c>
      <c r="F36" s="45">
        <f t="shared" si="6"/>
        <v>3961447339</v>
      </c>
      <c r="G36" s="46">
        <f t="shared" si="6"/>
        <v>3961447339</v>
      </c>
      <c r="H36" s="45">
        <f t="shared" si="6"/>
        <v>5059093503</v>
      </c>
      <c r="I36" s="46">
        <f t="shared" si="6"/>
        <v>5059093503</v>
      </c>
      <c r="J36" s="45">
        <f t="shared" si="6"/>
        <v>5740087033</v>
      </c>
      <c r="K36" s="46">
        <f t="shared" si="6"/>
        <v>5740087033</v>
      </c>
      <c r="L36" s="45">
        <f t="shared" si="6"/>
        <v>5549596871</v>
      </c>
      <c r="M36" s="46">
        <f t="shared" si="6"/>
        <v>5549596871</v>
      </c>
      <c r="P36" s="32"/>
      <c r="Q36" s="32"/>
      <c r="U36" s="37"/>
    </row>
    <row r="37" spans="1:21" ht="15.75" customHeight="1" x14ac:dyDescent="0.25">
      <c r="A37" s="53" t="s">
        <v>36</v>
      </c>
      <c r="B37" s="54">
        <v>2641778231</v>
      </c>
      <c r="C37" s="55">
        <v>2641778231</v>
      </c>
      <c r="D37" s="54">
        <v>2602760651</v>
      </c>
      <c r="E37" s="55">
        <v>2602760651</v>
      </c>
      <c r="F37" s="54">
        <v>2873975670</v>
      </c>
      <c r="G37" s="55">
        <v>2873975670</v>
      </c>
      <c r="H37" s="54">
        <v>3215730025</v>
      </c>
      <c r="I37" s="55">
        <v>3215730025</v>
      </c>
      <c r="J37" s="54">
        <v>3196605485</v>
      </c>
      <c r="K37" s="55">
        <v>3196605485</v>
      </c>
      <c r="L37" s="54">
        <v>3275196220</v>
      </c>
      <c r="M37" s="55">
        <v>3275196220</v>
      </c>
      <c r="P37" s="32"/>
      <c r="Q37" s="32"/>
      <c r="U37" s="37"/>
    </row>
    <row r="38" spans="1:21" ht="15.75" customHeight="1" outlineLevel="1" x14ac:dyDescent="0.25">
      <c r="A38" s="33" t="s">
        <v>37</v>
      </c>
      <c r="B38" s="42">
        <v>2641778231</v>
      </c>
      <c r="C38" s="43">
        <v>2641778231</v>
      </c>
      <c r="D38" s="42">
        <v>2602760651</v>
      </c>
      <c r="E38" s="43">
        <v>2602760651</v>
      </c>
      <c r="F38" s="42">
        <v>2873975670</v>
      </c>
      <c r="G38" s="43">
        <v>2873975670</v>
      </c>
      <c r="H38" s="42">
        <v>3215730025</v>
      </c>
      <c r="I38" s="43">
        <v>3215730025</v>
      </c>
      <c r="J38" s="42">
        <v>3196605485</v>
      </c>
      <c r="K38" s="43">
        <v>3196605485</v>
      </c>
      <c r="L38" s="42">
        <v>3275196220</v>
      </c>
      <c r="M38" s="43">
        <v>3275196220</v>
      </c>
      <c r="P38" s="32"/>
      <c r="Q38" s="32"/>
    </row>
    <row r="39" spans="1:21" ht="15.75" customHeight="1" x14ac:dyDescent="0.25">
      <c r="A39" s="56" t="s">
        <v>38</v>
      </c>
      <c r="B39" s="30">
        <v>1075833334</v>
      </c>
      <c r="C39" s="31">
        <v>1075833334</v>
      </c>
      <c r="D39" s="30">
        <v>989208333</v>
      </c>
      <c r="E39" s="31">
        <v>989208333</v>
      </c>
      <c r="F39" s="30">
        <v>1087471669</v>
      </c>
      <c r="G39" s="31">
        <v>1087471669</v>
      </c>
      <c r="H39" s="30">
        <v>1843363478</v>
      </c>
      <c r="I39" s="31">
        <v>1843363478</v>
      </c>
      <c r="J39" s="30">
        <v>2543481548</v>
      </c>
      <c r="K39" s="31">
        <v>2543481548</v>
      </c>
      <c r="L39" s="30">
        <v>2274400651</v>
      </c>
      <c r="M39" s="31">
        <v>2274400651</v>
      </c>
      <c r="P39" s="32"/>
      <c r="Q39" s="32"/>
    </row>
    <row r="40" spans="1:21" ht="15.75" customHeight="1" outlineLevel="1" x14ac:dyDescent="0.25">
      <c r="A40" s="57" t="s">
        <v>39</v>
      </c>
      <c r="B40" s="58">
        <v>1075833334</v>
      </c>
      <c r="C40" s="59">
        <v>1075833334</v>
      </c>
      <c r="D40" s="58">
        <v>989208333</v>
      </c>
      <c r="E40" s="59">
        <v>989208333</v>
      </c>
      <c r="F40" s="58">
        <v>1087471669</v>
      </c>
      <c r="G40" s="59">
        <v>1087471669</v>
      </c>
      <c r="H40" s="58">
        <v>1843363478</v>
      </c>
      <c r="I40" s="59">
        <v>1843363478</v>
      </c>
      <c r="J40" s="58">
        <v>2543481548</v>
      </c>
      <c r="K40" s="59">
        <v>2543481548</v>
      </c>
      <c r="L40" s="58">
        <v>2274400651</v>
      </c>
      <c r="M40" s="59">
        <v>2274400651</v>
      </c>
      <c r="P40" s="32"/>
    </row>
    <row r="41" spans="1:21" ht="15.75" customHeight="1" x14ac:dyDescent="0.25">
      <c r="A41" s="60" t="s">
        <v>40</v>
      </c>
      <c r="B41" s="61">
        <f t="shared" ref="B41:M41" si="7">+B42</f>
        <v>1949562039</v>
      </c>
      <c r="C41" s="62">
        <f t="shared" si="7"/>
        <v>1607429629</v>
      </c>
      <c r="D41" s="61">
        <f t="shared" si="7"/>
        <v>2243609819</v>
      </c>
      <c r="E41" s="62">
        <f t="shared" si="7"/>
        <v>2013748749</v>
      </c>
      <c r="F41" s="61">
        <f t="shared" si="7"/>
        <v>2416671163</v>
      </c>
      <c r="G41" s="62">
        <f t="shared" si="7"/>
        <v>2342492092</v>
      </c>
      <c r="H41" s="61">
        <f t="shared" si="7"/>
        <v>2168037554</v>
      </c>
      <c r="I41" s="62">
        <f t="shared" si="7"/>
        <v>1751171936</v>
      </c>
      <c r="J41" s="61">
        <f t="shared" si="7"/>
        <v>1730356382</v>
      </c>
      <c r="K41" s="62">
        <f>+K42</f>
        <v>1388024279</v>
      </c>
      <c r="L41" s="61">
        <f t="shared" si="7"/>
        <v>2096177866</v>
      </c>
      <c r="M41" s="62">
        <f t="shared" si="7"/>
        <v>1257374124</v>
      </c>
      <c r="P41" s="32"/>
      <c r="U41" s="37"/>
    </row>
    <row r="42" spans="1:21" ht="15.75" customHeight="1" x14ac:dyDescent="0.25">
      <c r="A42" s="22" t="s">
        <v>6</v>
      </c>
      <c r="B42" s="63">
        <f t="shared" ref="B42:M42" si="8">+B43+B82</f>
        <v>1949562039</v>
      </c>
      <c r="C42" s="64">
        <f t="shared" si="8"/>
        <v>1607429629</v>
      </c>
      <c r="D42" s="63">
        <f t="shared" si="8"/>
        <v>2243609819</v>
      </c>
      <c r="E42" s="64">
        <f t="shared" si="8"/>
        <v>2013748749</v>
      </c>
      <c r="F42" s="63">
        <f t="shared" si="8"/>
        <v>2416671163</v>
      </c>
      <c r="G42" s="64">
        <f t="shared" si="8"/>
        <v>2342492092</v>
      </c>
      <c r="H42" s="63">
        <f t="shared" si="8"/>
        <v>2168037554</v>
      </c>
      <c r="I42" s="64">
        <f t="shared" si="8"/>
        <v>1751171936</v>
      </c>
      <c r="J42" s="63">
        <f t="shared" si="8"/>
        <v>1730356382</v>
      </c>
      <c r="K42" s="64">
        <f t="shared" si="8"/>
        <v>1388024279</v>
      </c>
      <c r="L42" s="63">
        <f t="shared" si="8"/>
        <v>2096177866</v>
      </c>
      <c r="M42" s="64">
        <f t="shared" si="8"/>
        <v>1257374124</v>
      </c>
      <c r="P42" s="32"/>
      <c r="Q42" s="32"/>
      <c r="R42" s="37"/>
      <c r="U42" s="37"/>
    </row>
    <row r="43" spans="1:21" ht="15.75" customHeight="1" x14ac:dyDescent="0.25">
      <c r="A43" s="26" t="s">
        <v>7</v>
      </c>
      <c r="B43" s="27">
        <f>+B44+B47+B53+B60+B62+B64+B66+B68+B70+B77+B81</f>
        <v>1211057675</v>
      </c>
      <c r="C43" s="28">
        <f t="shared" ref="C43:M43" si="9">+C44+C47+C53+C60+C62+C64+C66+C68+C70+C77+C81</f>
        <v>869292918</v>
      </c>
      <c r="D43" s="27">
        <f t="shared" si="9"/>
        <v>1753552070</v>
      </c>
      <c r="E43" s="28">
        <f t="shared" si="9"/>
        <v>1529051260</v>
      </c>
      <c r="F43" s="27">
        <f t="shared" si="9"/>
        <v>2050126285</v>
      </c>
      <c r="G43" s="28">
        <f t="shared" si="9"/>
        <v>1980325580</v>
      </c>
      <c r="H43" s="27">
        <f t="shared" si="9"/>
        <v>1299152800</v>
      </c>
      <c r="I43" s="28">
        <f t="shared" si="9"/>
        <v>958407360</v>
      </c>
      <c r="J43" s="27">
        <f t="shared" si="9"/>
        <v>1526828151</v>
      </c>
      <c r="K43" s="28">
        <f t="shared" si="9"/>
        <v>1195875962</v>
      </c>
      <c r="L43" s="27">
        <f t="shared" si="9"/>
        <v>1163673403</v>
      </c>
      <c r="M43" s="28">
        <f t="shared" si="9"/>
        <v>389519898</v>
      </c>
      <c r="P43" s="32"/>
      <c r="Q43" s="32"/>
      <c r="R43" s="37"/>
    </row>
    <row r="44" spans="1:21" ht="15.75" customHeight="1" x14ac:dyDescent="0.25">
      <c r="A44" s="65" t="s">
        <v>8</v>
      </c>
      <c r="B44" s="66">
        <v>168508</v>
      </c>
      <c r="C44" s="67">
        <v>0</v>
      </c>
      <c r="D44" s="66">
        <v>15506164</v>
      </c>
      <c r="E44" s="67">
        <v>15060000</v>
      </c>
      <c r="F44" s="66">
        <v>832500</v>
      </c>
      <c r="G44" s="67">
        <v>0</v>
      </c>
      <c r="H44" s="66">
        <v>668600</v>
      </c>
      <c r="I44" s="67">
        <v>0</v>
      </c>
      <c r="J44" s="66"/>
      <c r="K44" s="67"/>
      <c r="L44" s="66">
        <v>18404402</v>
      </c>
      <c r="M44" s="67">
        <v>18243202</v>
      </c>
      <c r="P44" s="32"/>
      <c r="Q44" s="32"/>
      <c r="R44" s="37"/>
    </row>
    <row r="45" spans="1:21" ht="15.75" customHeight="1" outlineLevel="1" x14ac:dyDescent="0.25">
      <c r="A45" s="68" t="s">
        <v>41</v>
      </c>
      <c r="B45" s="69">
        <v>168508</v>
      </c>
      <c r="C45" s="70">
        <v>0</v>
      </c>
      <c r="D45" s="69">
        <v>446164</v>
      </c>
      <c r="E45" s="70">
        <v>0</v>
      </c>
      <c r="F45" s="69">
        <v>832500</v>
      </c>
      <c r="G45" s="70">
        <v>0</v>
      </c>
      <c r="H45" s="69">
        <v>668600</v>
      </c>
      <c r="I45" s="70">
        <v>0</v>
      </c>
      <c r="J45" s="69"/>
      <c r="K45" s="70"/>
      <c r="L45" s="69">
        <v>161200</v>
      </c>
      <c r="M45" s="70">
        <v>0</v>
      </c>
      <c r="P45" s="32"/>
      <c r="Q45" s="32"/>
      <c r="R45" s="37"/>
    </row>
    <row r="46" spans="1:21" ht="15.75" customHeight="1" outlineLevel="1" x14ac:dyDescent="0.25">
      <c r="A46" s="68" t="s">
        <v>42</v>
      </c>
      <c r="B46" s="69"/>
      <c r="C46" s="70"/>
      <c r="D46" s="69">
        <v>15060000</v>
      </c>
      <c r="E46" s="70">
        <v>15060000</v>
      </c>
      <c r="F46" s="69"/>
      <c r="G46" s="70"/>
      <c r="H46" s="69"/>
      <c r="I46" s="70"/>
      <c r="J46" s="69"/>
      <c r="K46" s="70"/>
      <c r="L46" s="69">
        <v>18243202</v>
      </c>
      <c r="M46" s="70">
        <v>18243202</v>
      </c>
      <c r="P46" s="32"/>
      <c r="Q46" s="32"/>
      <c r="R46" s="37"/>
    </row>
    <row r="47" spans="1:21" ht="15.75" customHeight="1" x14ac:dyDescent="0.25">
      <c r="A47" s="65" t="s">
        <v>15</v>
      </c>
      <c r="B47" s="66">
        <v>397491500</v>
      </c>
      <c r="C47" s="67">
        <v>327532226</v>
      </c>
      <c r="D47" s="66">
        <v>354714151</v>
      </c>
      <c r="E47" s="67">
        <v>308305719</v>
      </c>
      <c r="F47" s="66">
        <v>289395000</v>
      </c>
      <c r="G47" s="67">
        <v>279483783</v>
      </c>
      <c r="H47" s="66">
        <v>380484200</v>
      </c>
      <c r="I47" s="67">
        <v>358196432</v>
      </c>
      <c r="J47" s="66">
        <v>393044560</v>
      </c>
      <c r="K47" s="67">
        <v>256648383</v>
      </c>
      <c r="L47" s="66">
        <v>359169001</v>
      </c>
      <c r="M47" s="67">
        <v>286440916</v>
      </c>
      <c r="P47" s="32"/>
      <c r="Q47" s="32"/>
      <c r="R47" s="37"/>
    </row>
    <row r="48" spans="1:21" ht="15.75" customHeight="1" outlineLevel="1" x14ac:dyDescent="0.25">
      <c r="A48" s="68" t="s">
        <v>16</v>
      </c>
      <c r="B48" s="69">
        <v>25364818</v>
      </c>
      <c r="C48" s="70">
        <v>12926812</v>
      </c>
      <c r="D48" s="69">
        <v>25526345</v>
      </c>
      <c r="E48" s="70">
        <v>12456550</v>
      </c>
      <c r="F48" s="69">
        <v>17523800</v>
      </c>
      <c r="G48" s="70">
        <v>12120001</v>
      </c>
      <c r="H48" s="69">
        <v>17570900</v>
      </c>
      <c r="I48" s="70">
        <v>13506637</v>
      </c>
      <c r="J48" s="69">
        <v>25231000</v>
      </c>
      <c r="K48" s="70">
        <v>14858814</v>
      </c>
      <c r="L48" s="69">
        <v>18624276</v>
      </c>
      <c r="M48" s="70">
        <v>14753543</v>
      </c>
      <c r="P48" s="32"/>
      <c r="Q48" s="32"/>
      <c r="R48" s="37"/>
    </row>
    <row r="49" spans="1:18" ht="15.75" customHeight="1" outlineLevel="1" x14ac:dyDescent="0.25">
      <c r="A49" s="68" t="s">
        <v>43</v>
      </c>
      <c r="B49" s="69">
        <v>352739750</v>
      </c>
      <c r="C49" s="70">
        <v>297133771</v>
      </c>
      <c r="D49" s="69">
        <v>301918535</v>
      </c>
      <c r="E49" s="70">
        <v>280545469</v>
      </c>
      <c r="F49" s="69">
        <v>244938500</v>
      </c>
      <c r="G49" s="70">
        <v>239107621</v>
      </c>
      <c r="H49" s="69">
        <v>325731700</v>
      </c>
      <c r="I49" s="70">
        <v>315074795</v>
      </c>
      <c r="J49" s="69">
        <v>328312500</v>
      </c>
      <c r="K49" s="70">
        <v>207548156</v>
      </c>
      <c r="L49" s="69">
        <v>316699825</v>
      </c>
      <c r="M49" s="70">
        <v>256848213</v>
      </c>
      <c r="P49" s="32"/>
      <c r="Q49" s="32"/>
      <c r="R49" s="37"/>
    </row>
    <row r="50" spans="1:18" ht="15.75" customHeight="1" outlineLevel="1" x14ac:dyDescent="0.25">
      <c r="A50" s="68" t="s">
        <v>44</v>
      </c>
      <c r="B50" s="69">
        <v>17611960</v>
      </c>
      <c r="C50" s="70">
        <v>17005940</v>
      </c>
      <c r="D50" s="69">
        <v>25757264</v>
      </c>
      <c r="E50" s="70">
        <v>14754600</v>
      </c>
      <c r="F50" s="69">
        <v>10762000</v>
      </c>
      <c r="G50" s="70">
        <v>13020500</v>
      </c>
      <c r="H50" s="69">
        <v>21051800</v>
      </c>
      <c r="I50" s="70">
        <v>13802000</v>
      </c>
      <c r="J50" s="69">
        <v>21945000</v>
      </c>
      <c r="K50" s="70">
        <v>16685353</v>
      </c>
      <c r="L50" s="69">
        <v>23610600</v>
      </c>
      <c r="M50" s="70">
        <v>14839160</v>
      </c>
      <c r="P50" s="32"/>
      <c r="Q50" s="32"/>
      <c r="R50" s="37"/>
    </row>
    <row r="51" spans="1:18" ht="15.75" customHeight="1" outlineLevel="1" x14ac:dyDescent="0.25">
      <c r="A51" s="68" t="s">
        <v>45</v>
      </c>
      <c r="B51" s="69">
        <v>1774972</v>
      </c>
      <c r="C51" s="70">
        <v>465703</v>
      </c>
      <c r="D51" s="69">
        <v>1512007</v>
      </c>
      <c r="E51" s="70">
        <v>549100</v>
      </c>
      <c r="F51" s="69">
        <v>1170700</v>
      </c>
      <c r="G51" s="70">
        <v>235661</v>
      </c>
      <c r="H51" s="69">
        <v>316800</v>
      </c>
      <c r="I51" s="70">
        <v>0</v>
      </c>
      <c r="J51" s="69"/>
      <c r="K51" s="70"/>
      <c r="L51" s="69">
        <v>234300</v>
      </c>
      <c r="M51" s="70">
        <v>0</v>
      </c>
      <c r="P51" s="32"/>
      <c r="Q51" s="32"/>
      <c r="R51" s="37"/>
    </row>
    <row r="52" spans="1:18" ht="15.75" customHeight="1" outlineLevel="1" x14ac:dyDescent="0.25">
      <c r="A52" s="68" t="s">
        <v>46</v>
      </c>
      <c r="B52" s="69"/>
      <c r="C52" s="70"/>
      <c r="D52" s="69"/>
      <c r="E52" s="70"/>
      <c r="F52" s="69">
        <v>15000000</v>
      </c>
      <c r="G52" s="70">
        <v>15000000</v>
      </c>
      <c r="H52" s="69">
        <v>15813000</v>
      </c>
      <c r="I52" s="70">
        <v>15813000</v>
      </c>
      <c r="J52" s="69">
        <v>17556060</v>
      </c>
      <c r="K52" s="70">
        <v>17556060</v>
      </c>
      <c r="L52" s="69"/>
      <c r="M52" s="70"/>
      <c r="P52" s="32"/>
      <c r="Q52" s="32"/>
      <c r="R52" s="37"/>
    </row>
    <row r="53" spans="1:18" ht="15.75" customHeight="1" x14ac:dyDescent="0.25">
      <c r="A53" s="65" t="s">
        <v>47</v>
      </c>
      <c r="B53" s="66">
        <v>100000000</v>
      </c>
      <c r="C53" s="67">
        <v>20984000</v>
      </c>
      <c r="D53" s="66">
        <v>30000000</v>
      </c>
      <c r="E53" s="67">
        <v>7950000</v>
      </c>
      <c r="F53" s="66"/>
      <c r="G53" s="67"/>
      <c r="H53" s="66">
        <v>625000000</v>
      </c>
      <c r="I53" s="67">
        <v>403000000</v>
      </c>
      <c r="J53" s="66">
        <v>140000000</v>
      </c>
      <c r="K53" s="67">
        <v>113112621</v>
      </c>
      <c r="L53" s="66">
        <v>30000000</v>
      </c>
      <c r="M53" s="67">
        <v>17910000</v>
      </c>
      <c r="P53" s="32"/>
      <c r="Q53" s="32"/>
      <c r="R53" s="37"/>
    </row>
    <row r="54" spans="1:18" ht="15.75" customHeight="1" outlineLevel="1" x14ac:dyDescent="0.25">
      <c r="A54" s="68" t="s">
        <v>48</v>
      </c>
      <c r="B54" s="69">
        <v>10000000</v>
      </c>
      <c r="C54" s="70">
        <v>0</v>
      </c>
      <c r="D54" s="69"/>
      <c r="E54" s="70"/>
      <c r="F54" s="69"/>
      <c r="G54" s="70"/>
      <c r="H54" s="69"/>
      <c r="I54" s="70"/>
      <c r="J54" s="69"/>
      <c r="K54" s="70"/>
      <c r="L54" s="69"/>
      <c r="M54" s="70"/>
      <c r="P54" s="32"/>
      <c r="Q54" s="32"/>
      <c r="R54" s="37"/>
    </row>
    <row r="55" spans="1:18" ht="15.75" customHeight="1" outlineLevel="1" x14ac:dyDescent="0.25">
      <c r="A55" s="68" t="s">
        <v>49</v>
      </c>
      <c r="B55" s="69">
        <v>37000000</v>
      </c>
      <c r="C55" s="70">
        <v>20984000</v>
      </c>
      <c r="D55" s="69">
        <v>20000000</v>
      </c>
      <c r="E55" s="70">
        <v>7950000</v>
      </c>
      <c r="F55" s="69">
        <v>20000000</v>
      </c>
      <c r="G55" s="70">
        <v>4000000</v>
      </c>
      <c r="H55" s="69">
        <v>16000000</v>
      </c>
      <c r="I55" s="70">
        <v>6000000</v>
      </c>
      <c r="J55" s="69">
        <v>10000000</v>
      </c>
      <c r="K55" s="70">
        <v>0</v>
      </c>
      <c r="L55" s="69"/>
      <c r="M55" s="70"/>
      <c r="P55" s="32"/>
      <c r="Q55" s="32"/>
      <c r="R55" s="37"/>
    </row>
    <row r="56" spans="1:18" ht="15.75" customHeight="1" outlineLevel="1" x14ac:dyDescent="0.25">
      <c r="A56" s="68" t="s">
        <v>50</v>
      </c>
      <c r="B56" s="69">
        <v>10000000</v>
      </c>
      <c r="C56" s="70">
        <v>0</v>
      </c>
      <c r="D56" s="69"/>
      <c r="E56" s="70"/>
      <c r="F56" s="69">
        <v>25000000</v>
      </c>
      <c r="G56" s="70">
        <v>0</v>
      </c>
      <c r="H56" s="69"/>
      <c r="I56" s="70"/>
      <c r="J56" s="69"/>
      <c r="K56" s="70"/>
      <c r="L56" s="69"/>
      <c r="M56" s="70"/>
      <c r="P56" s="32"/>
      <c r="Q56" s="32"/>
      <c r="R56" s="37"/>
    </row>
    <row r="57" spans="1:18" ht="15.75" customHeight="1" outlineLevel="1" x14ac:dyDescent="0.25">
      <c r="A57" s="68" t="s">
        <v>51</v>
      </c>
      <c r="B57" s="69">
        <v>43000000</v>
      </c>
      <c r="C57" s="70">
        <v>0</v>
      </c>
      <c r="D57" s="69"/>
      <c r="E57" s="70"/>
      <c r="F57" s="69"/>
      <c r="G57" s="70"/>
      <c r="H57" s="69"/>
      <c r="I57" s="70"/>
      <c r="J57" s="69">
        <v>20000000</v>
      </c>
      <c r="K57" s="70">
        <v>17910000</v>
      </c>
      <c r="L57" s="69"/>
      <c r="M57" s="70"/>
      <c r="P57" s="32"/>
      <c r="Q57" s="32"/>
      <c r="R57" s="37"/>
    </row>
    <row r="58" spans="1:18" ht="15.75" customHeight="1" outlineLevel="1" x14ac:dyDescent="0.25">
      <c r="A58" s="68" t="s">
        <v>52</v>
      </c>
      <c r="B58" s="69"/>
      <c r="C58" s="70"/>
      <c r="D58" s="69">
        <v>10000000</v>
      </c>
      <c r="E58" s="70">
        <v>0</v>
      </c>
      <c r="F58" s="69"/>
      <c r="G58" s="70"/>
      <c r="H58" s="69"/>
      <c r="I58" s="70"/>
      <c r="J58" s="69"/>
      <c r="K58" s="70"/>
      <c r="L58" s="69"/>
      <c r="M58" s="70"/>
      <c r="P58" s="32"/>
      <c r="Q58" s="32"/>
      <c r="R58" s="37"/>
    </row>
    <row r="59" spans="1:18" ht="15.75" customHeight="1" outlineLevel="1" x14ac:dyDescent="0.25">
      <c r="A59" s="68" t="s">
        <v>53</v>
      </c>
      <c r="B59" s="69"/>
      <c r="C59" s="70"/>
      <c r="D59" s="69"/>
      <c r="E59" s="70"/>
      <c r="F59" s="69">
        <v>580000000</v>
      </c>
      <c r="G59" s="70">
        <v>399000000</v>
      </c>
      <c r="H59" s="69">
        <v>124000000</v>
      </c>
      <c r="I59" s="70">
        <v>107112621</v>
      </c>
      <c r="J59" s="69"/>
      <c r="K59" s="70"/>
      <c r="L59" s="69"/>
      <c r="M59" s="70"/>
      <c r="P59" s="32"/>
      <c r="Q59" s="32"/>
      <c r="R59" s="37"/>
    </row>
    <row r="60" spans="1:18" ht="15.75" customHeight="1" x14ac:dyDescent="0.25">
      <c r="A60" s="65" t="s">
        <v>54</v>
      </c>
      <c r="B60" s="66">
        <v>100000000</v>
      </c>
      <c r="C60" s="67">
        <v>100000000</v>
      </c>
      <c r="D60" s="66">
        <v>100000000</v>
      </c>
      <c r="E60" s="67">
        <v>0</v>
      </c>
      <c r="F60" s="66">
        <v>200000000</v>
      </c>
      <c r="G60" s="67">
        <v>199000000</v>
      </c>
      <c r="H60" s="66"/>
      <c r="I60" s="67"/>
      <c r="J60" s="66">
        <v>200000000</v>
      </c>
      <c r="K60" s="67">
        <v>70000000</v>
      </c>
      <c r="L60" s="66">
        <v>200000000</v>
      </c>
      <c r="M60" s="67">
        <v>0</v>
      </c>
      <c r="P60" s="32"/>
      <c r="Q60" s="32"/>
      <c r="R60" s="37"/>
    </row>
    <row r="61" spans="1:18" ht="15.75" customHeight="1" outlineLevel="1" x14ac:dyDescent="0.25">
      <c r="A61" s="41" t="s">
        <v>55</v>
      </c>
      <c r="B61" s="69">
        <v>100000000</v>
      </c>
      <c r="C61" s="70">
        <v>100000000</v>
      </c>
      <c r="D61" s="69">
        <v>100000000</v>
      </c>
      <c r="E61" s="70">
        <v>0</v>
      </c>
      <c r="F61" s="69">
        <v>200000000</v>
      </c>
      <c r="G61" s="70">
        <v>199000000</v>
      </c>
      <c r="H61" s="69"/>
      <c r="I61" s="70"/>
      <c r="J61" s="69">
        <v>200000000</v>
      </c>
      <c r="K61" s="70">
        <v>70000000</v>
      </c>
      <c r="L61" s="69">
        <v>200000000</v>
      </c>
      <c r="M61" s="70">
        <v>0</v>
      </c>
      <c r="P61" s="32"/>
      <c r="Q61" s="32"/>
      <c r="R61" s="37"/>
    </row>
    <row r="62" spans="1:18" ht="15.75" customHeight="1" x14ac:dyDescent="0.25">
      <c r="A62" s="65" t="s">
        <v>56</v>
      </c>
      <c r="B62" s="66">
        <v>260000000</v>
      </c>
      <c r="C62" s="67">
        <v>161595000</v>
      </c>
      <c r="D62" s="66">
        <v>1100000000</v>
      </c>
      <c r="E62" s="67">
        <v>1044050000</v>
      </c>
      <c r="F62" s="66">
        <v>173000000</v>
      </c>
      <c r="G62" s="67">
        <v>129597000</v>
      </c>
      <c r="H62" s="66">
        <v>180000000</v>
      </c>
      <c r="I62" s="67">
        <v>95000000</v>
      </c>
      <c r="J62" s="66">
        <v>468500000</v>
      </c>
      <c r="K62" s="67">
        <v>468036747</v>
      </c>
      <c r="L62" s="66">
        <v>500000000</v>
      </c>
      <c r="M62" s="67">
        <v>0</v>
      </c>
      <c r="P62" s="32"/>
      <c r="Q62" s="32"/>
      <c r="R62" s="37"/>
    </row>
    <row r="63" spans="1:18" ht="15.75" customHeight="1" outlineLevel="1" x14ac:dyDescent="0.25">
      <c r="A63" s="33" t="s">
        <v>57</v>
      </c>
      <c r="B63" s="69">
        <v>260000000</v>
      </c>
      <c r="C63" s="70">
        <v>161595000</v>
      </c>
      <c r="D63" s="69">
        <v>1100000000</v>
      </c>
      <c r="E63" s="70">
        <v>1044050000</v>
      </c>
      <c r="F63" s="69">
        <v>173000000</v>
      </c>
      <c r="G63" s="70">
        <v>129597000</v>
      </c>
      <c r="H63" s="69">
        <v>180000000</v>
      </c>
      <c r="I63" s="70">
        <v>95000000</v>
      </c>
      <c r="J63" s="69">
        <v>468500000</v>
      </c>
      <c r="K63" s="70">
        <v>468036747</v>
      </c>
      <c r="L63" s="69">
        <v>500000000</v>
      </c>
      <c r="M63" s="70">
        <v>0</v>
      </c>
      <c r="P63" s="32"/>
      <c r="Q63" s="32"/>
      <c r="R63" s="37"/>
    </row>
    <row r="64" spans="1:18" ht="15.75" customHeight="1" x14ac:dyDescent="0.25">
      <c r="A64" s="65" t="s">
        <v>58</v>
      </c>
      <c r="B64" s="66">
        <v>41200000</v>
      </c>
      <c r="C64" s="67">
        <v>42636675</v>
      </c>
      <c r="D64" s="66">
        <v>40000000</v>
      </c>
      <c r="E64" s="67">
        <v>36694200</v>
      </c>
      <c r="F64" s="66">
        <v>35000000</v>
      </c>
      <c r="G64" s="67">
        <v>32419727</v>
      </c>
      <c r="H64" s="66">
        <v>35000000</v>
      </c>
      <c r="I64" s="67">
        <v>36132162</v>
      </c>
      <c r="J64" s="66">
        <v>33000000</v>
      </c>
      <c r="K64" s="67">
        <v>13461770</v>
      </c>
      <c r="L64" s="66">
        <v>15000000</v>
      </c>
      <c r="M64" s="67">
        <v>9034310</v>
      </c>
      <c r="P64" s="32"/>
      <c r="Q64" s="32"/>
      <c r="R64" s="37"/>
    </row>
    <row r="65" spans="1:18" ht="15.75" customHeight="1" outlineLevel="1" x14ac:dyDescent="0.25">
      <c r="A65" s="33" t="s">
        <v>59</v>
      </c>
      <c r="B65" s="69">
        <v>41200000</v>
      </c>
      <c r="C65" s="70">
        <v>42636675</v>
      </c>
      <c r="D65" s="69">
        <v>40000000</v>
      </c>
      <c r="E65" s="70">
        <v>36694200</v>
      </c>
      <c r="F65" s="69">
        <v>35000000</v>
      </c>
      <c r="G65" s="70">
        <v>32419727</v>
      </c>
      <c r="H65" s="69">
        <v>35000000</v>
      </c>
      <c r="I65" s="70">
        <v>36132162</v>
      </c>
      <c r="J65" s="69">
        <v>33000000</v>
      </c>
      <c r="K65" s="70">
        <v>13461770</v>
      </c>
      <c r="L65" s="69">
        <v>15000000</v>
      </c>
      <c r="M65" s="70">
        <v>9034310</v>
      </c>
      <c r="P65" s="32"/>
      <c r="Q65" s="32"/>
      <c r="R65" s="37"/>
    </row>
    <row r="66" spans="1:18" ht="15.75" customHeight="1" x14ac:dyDescent="0.25">
      <c r="A66" s="65" t="s">
        <v>60</v>
      </c>
      <c r="B66" s="66">
        <v>2000000</v>
      </c>
      <c r="C66" s="67">
        <v>1274850</v>
      </c>
      <c r="D66" s="66">
        <v>2000000</v>
      </c>
      <c r="E66" s="67">
        <v>867870</v>
      </c>
      <c r="F66" s="66">
        <v>1000000</v>
      </c>
      <c r="G66" s="67">
        <v>386788</v>
      </c>
      <c r="H66" s="66">
        <v>1000000</v>
      </c>
      <c r="I66" s="67">
        <v>896880</v>
      </c>
      <c r="J66" s="66">
        <v>400000</v>
      </c>
      <c r="K66" s="67">
        <v>293418</v>
      </c>
      <c r="L66" s="66">
        <v>300000</v>
      </c>
      <c r="M66" s="67">
        <v>269733</v>
      </c>
      <c r="P66" s="32"/>
      <c r="Q66" s="32"/>
      <c r="R66" s="37"/>
    </row>
    <row r="67" spans="1:18" ht="15.75" customHeight="1" outlineLevel="1" x14ac:dyDescent="0.25">
      <c r="A67" s="33" t="s">
        <v>61</v>
      </c>
      <c r="B67" s="69">
        <v>2000000</v>
      </c>
      <c r="C67" s="70">
        <v>1274850</v>
      </c>
      <c r="D67" s="69">
        <v>2000000</v>
      </c>
      <c r="E67" s="70">
        <v>867870</v>
      </c>
      <c r="F67" s="69">
        <v>1000000</v>
      </c>
      <c r="G67" s="70">
        <v>386788</v>
      </c>
      <c r="H67" s="69">
        <v>1000000</v>
      </c>
      <c r="I67" s="70">
        <v>896880</v>
      </c>
      <c r="J67" s="69">
        <v>400000</v>
      </c>
      <c r="K67" s="70">
        <v>293418</v>
      </c>
      <c r="L67" s="69">
        <v>300000</v>
      </c>
      <c r="M67" s="70">
        <v>269733</v>
      </c>
      <c r="P67" s="32"/>
      <c r="Q67" s="32"/>
      <c r="R67" s="37"/>
    </row>
    <row r="68" spans="1:18" ht="15.75" customHeight="1" x14ac:dyDescent="0.25">
      <c r="A68" s="65" t="s">
        <v>62</v>
      </c>
      <c r="B68" s="66">
        <v>50000000</v>
      </c>
      <c r="C68" s="67">
        <v>4451820</v>
      </c>
      <c r="D68" s="66">
        <v>4000000</v>
      </c>
      <c r="E68" s="67">
        <v>4000000</v>
      </c>
      <c r="F68" s="66"/>
      <c r="G68" s="67"/>
      <c r="H68" s="66"/>
      <c r="I68" s="67"/>
      <c r="J68" s="66"/>
      <c r="K68" s="67"/>
      <c r="L68" s="66"/>
      <c r="M68" s="67"/>
      <c r="P68" s="32"/>
      <c r="Q68" s="32"/>
      <c r="R68" s="37"/>
    </row>
    <row r="69" spans="1:18" ht="15.75" customHeight="1" outlineLevel="1" x14ac:dyDescent="0.25">
      <c r="A69" s="33" t="s">
        <v>63</v>
      </c>
      <c r="B69" s="69">
        <v>50000000</v>
      </c>
      <c r="C69" s="70">
        <v>4451820</v>
      </c>
      <c r="D69" s="69">
        <v>4000000</v>
      </c>
      <c r="E69" s="70">
        <v>4000000</v>
      </c>
      <c r="F69" s="69"/>
      <c r="G69" s="70"/>
      <c r="H69" s="69"/>
      <c r="I69" s="70"/>
      <c r="J69" s="69"/>
      <c r="K69" s="70"/>
      <c r="L69" s="69"/>
      <c r="M69" s="70"/>
      <c r="P69" s="32"/>
      <c r="Q69" s="32"/>
      <c r="R69" s="37"/>
    </row>
    <row r="70" spans="1:18" ht="15.75" customHeight="1" x14ac:dyDescent="0.25">
      <c r="A70" s="65" t="s">
        <v>64</v>
      </c>
      <c r="B70" s="66">
        <v>260197667</v>
      </c>
      <c r="C70" s="67">
        <v>210480941</v>
      </c>
      <c r="D70" s="66">
        <v>106331755</v>
      </c>
      <c r="E70" s="67">
        <v>111151221</v>
      </c>
      <c r="F70" s="66">
        <v>133798785</v>
      </c>
      <c r="G70" s="67">
        <v>124152595</v>
      </c>
      <c r="H70" s="66">
        <v>70000000</v>
      </c>
      <c r="I70" s="67">
        <v>60146460</v>
      </c>
      <c r="J70" s="66">
        <v>289583591</v>
      </c>
      <c r="K70" s="67">
        <v>273785862</v>
      </c>
      <c r="L70" s="66">
        <v>40000000</v>
      </c>
      <c r="M70" s="67">
        <v>57345087</v>
      </c>
      <c r="P70" s="32"/>
      <c r="Q70" s="32"/>
      <c r="R70" s="37"/>
    </row>
    <row r="71" spans="1:18" ht="15.75" customHeight="1" outlineLevel="1" x14ac:dyDescent="0.25">
      <c r="A71" s="68" t="s">
        <v>24</v>
      </c>
      <c r="B71" s="69">
        <v>12166667</v>
      </c>
      <c r="C71" s="70">
        <v>10507102</v>
      </c>
      <c r="D71" s="69">
        <v>1399557</v>
      </c>
      <c r="E71" s="70">
        <v>1460317</v>
      </c>
      <c r="F71" s="69">
        <v>195000</v>
      </c>
      <c r="G71" s="70">
        <v>0</v>
      </c>
      <c r="H71" s="69"/>
      <c r="I71" s="70"/>
      <c r="J71" s="69"/>
      <c r="K71" s="70"/>
      <c r="L71" s="69"/>
      <c r="M71" s="70"/>
      <c r="P71" s="32"/>
      <c r="Q71" s="32"/>
      <c r="R71" s="37"/>
    </row>
    <row r="72" spans="1:18" ht="15.75" customHeight="1" outlineLevel="1" x14ac:dyDescent="0.25">
      <c r="A72" s="68" t="s">
        <v>65</v>
      </c>
      <c r="B72" s="69">
        <v>51500000</v>
      </c>
      <c r="C72" s="70">
        <v>42417465</v>
      </c>
      <c r="D72" s="69">
        <v>5382912</v>
      </c>
      <c r="E72" s="70">
        <v>4380952</v>
      </c>
      <c r="F72" s="69">
        <v>750000</v>
      </c>
      <c r="G72" s="70">
        <v>0</v>
      </c>
      <c r="H72" s="69"/>
      <c r="I72" s="70"/>
      <c r="J72" s="69"/>
      <c r="K72" s="70"/>
      <c r="L72" s="69"/>
      <c r="M72" s="70"/>
      <c r="P72" s="32"/>
      <c r="Q72" s="32"/>
      <c r="R72" s="37"/>
    </row>
    <row r="73" spans="1:18" ht="15.75" customHeight="1" outlineLevel="1" x14ac:dyDescent="0.25">
      <c r="A73" s="68" t="s">
        <v>66</v>
      </c>
      <c r="B73" s="69">
        <v>191381000</v>
      </c>
      <c r="C73" s="70">
        <v>153314628</v>
      </c>
      <c r="D73" s="69">
        <v>99010995</v>
      </c>
      <c r="E73" s="70">
        <v>104871857</v>
      </c>
      <c r="F73" s="69">
        <v>132778785</v>
      </c>
      <c r="G73" s="70">
        <v>124152595</v>
      </c>
      <c r="H73" s="69">
        <v>70000000</v>
      </c>
      <c r="I73" s="70">
        <v>60146460</v>
      </c>
      <c r="J73" s="69">
        <v>90000000</v>
      </c>
      <c r="K73" s="70">
        <v>74202271</v>
      </c>
      <c r="L73" s="69">
        <v>40000000</v>
      </c>
      <c r="M73" s="70">
        <v>57345087</v>
      </c>
      <c r="P73" s="32"/>
      <c r="Q73" s="32"/>
      <c r="R73" s="37"/>
    </row>
    <row r="74" spans="1:18" ht="15.75" customHeight="1" outlineLevel="1" x14ac:dyDescent="0.25">
      <c r="A74" s="68" t="s">
        <v>67</v>
      </c>
      <c r="B74" s="69">
        <v>5150000</v>
      </c>
      <c r="C74" s="70">
        <v>4241746</v>
      </c>
      <c r="D74" s="69">
        <v>538291</v>
      </c>
      <c r="E74" s="70">
        <v>438095</v>
      </c>
      <c r="F74" s="69">
        <v>75000</v>
      </c>
      <c r="G74" s="70">
        <v>0</v>
      </c>
      <c r="H74" s="69"/>
      <c r="I74" s="70"/>
      <c r="J74" s="69"/>
      <c r="K74" s="70"/>
      <c r="L74" s="69"/>
      <c r="M74" s="70"/>
      <c r="P74" s="32"/>
      <c r="Q74" s="32"/>
      <c r="R74" s="37"/>
    </row>
    <row r="75" spans="1:18" ht="15.75" customHeight="1" outlineLevel="1" x14ac:dyDescent="0.25">
      <c r="A75" s="68" t="s">
        <v>68</v>
      </c>
      <c r="B75" s="69"/>
      <c r="C75" s="70"/>
      <c r="D75" s="69"/>
      <c r="E75" s="70"/>
      <c r="F75" s="69"/>
      <c r="G75" s="70"/>
      <c r="H75" s="69"/>
      <c r="I75" s="70"/>
      <c r="J75" s="69">
        <v>170000000</v>
      </c>
      <c r="K75" s="70">
        <v>170000000</v>
      </c>
      <c r="L75" s="69"/>
      <c r="M75" s="70"/>
      <c r="P75" s="32"/>
      <c r="Q75" s="32"/>
      <c r="R75" s="37"/>
    </row>
    <row r="76" spans="1:18" ht="15.75" customHeight="1" outlineLevel="1" x14ac:dyDescent="0.25">
      <c r="A76" s="68" t="s">
        <v>69</v>
      </c>
      <c r="B76" s="69"/>
      <c r="C76" s="70"/>
      <c r="D76" s="69"/>
      <c r="E76" s="70"/>
      <c r="F76" s="69"/>
      <c r="G76" s="70"/>
      <c r="H76" s="69"/>
      <c r="I76" s="70"/>
      <c r="J76" s="69">
        <v>29583591</v>
      </c>
      <c r="K76" s="70">
        <v>29583591</v>
      </c>
      <c r="L76" s="69"/>
      <c r="M76" s="70"/>
      <c r="P76" s="32"/>
      <c r="Q76" s="32"/>
      <c r="R76" s="37"/>
    </row>
    <row r="77" spans="1:18" ht="15.75" customHeight="1" x14ac:dyDescent="0.25">
      <c r="A77" s="65" t="s">
        <v>17</v>
      </c>
      <c r="B77" s="66">
        <v>0</v>
      </c>
      <c r="C77" s="67">
        <v>337406</v>
      </c>
      <c r="D77" s="66">
        <v>1000000</v>
      </c>
      <c r="E77" s="67">
        <v>972250</v>
      </c>
      <c r="F77" s="66">
        <v>1217100000</v>
      </c>
      <c r="G77" s="67">
        <v>1215285687</v>
      </c>
      <c r="H77" s="66">
        <v>7000000</v>
      </c>
      <c r="I77" s="67">
        <v>5035426</v>
      </c>
      <c r="J77" s="66">
        <v>2300000</v>
      </c>
      <c r="K77" s="67">
        <v>537161</v>
      </c>
      <c r="L77" s="66">
        <v>800000</v>
      </c>
      <c r="M77" s="67">
        <v>276650</v>
      </c>
      <c r="P77" s="32"/>
      <c r="Q77" s="32"/>
      <c r="R77" s="37"/>
    </row>
    <row r="78" spans="1:18" ht="15.75" customHeight="1" outlineLevel="1" x14ac:dyDescent="0.25">
      <c r="A78" s="68" t="s">
        <v>19</v>
      </c>
      <c r="B78" s="69">
        <v>0</v>
      </c>
      <c r="C78" s="70">
        <v>337406</v>
      </c>
      <c r="D78" s="69">
        <v>1000000</v>
      </c>
      <c r="E78" s="70">
        <v>972250</v>
      </c>
      <c r="F78" s="69">
        <v>1212000000</v>
      </c>
      <c r="G78" s="70">
        <v>1210284785</v>
      </c>
      <c r="H78" s="69">
        <v>2000000</v>
      </c>
      <c r="I78" s="70">
        <v>5035426</v>
      </c>
      <c r="J78" s="69">
        <v>2000000</v>
      </c>
      <c r="K78" s="70">
        <v>537161</v>
      </c>
      <c r="L78" s="69">
        <v>600000</v>
      </c>
      <c r="M78" s="70">
        <v>276650</v>
      </c>
      <c r="P78" s="32"/>
      <c r="Q78" s="32"/>
      <c r="R78" s="37"/>
    </row>
    <row r="79" spans="1:18" ht="15.75" customHeight="1" outlineLevel="1" x14ac:dyDescent="0.25">
      <c r="A79" s="68" t="s">
        <v>18</v>
      </c>
      <c r="B79" s="69"/>
      <c r="C79" s="70"/>
      <c r="D79" s="69"/>
      <c r="E79" s="70"/>
      <c r="F79" s="69">
        <v>5100000</v>
      </c>
      <c r="G79" s="70">
        <v>5000902</v>
      </c>
      <c r="H79" s="69">
        <v>5000000</v>
      </c>
      <c r="I79" s="70">
        <v>0</v>
      </c>
      <c r="J79" s="69"/>
      <c r="K79" s="70"/>
      <c r="L79" s="69"/>
      <c r="M79" s="70"/>
      <c r="P79" s="32"/>
      <c r="Q79" s="32"/>
      <c r="R79" s="37"/>
    </row>
    <row r="80" spans="1:18" ht="15.75" customHeight="1" outlineLevel="1" x14ac:dyDescent="0.25">
      <c r="A80" s="68" t="s">
        <v>70</v>
      </c>
      <c r="B80" s="69"/>
      <c r="C80" s="70"/>
      <c r="D80" s="69"/>
      <c r="E80" s="70"/>
      <c r="F80" s="69"/>
      <c r="G80" s="70"/>
      <c r="H80" s="69"/>
      <c r="I80" s="70"/>
      <c r="J80" s="69">
        <v>300000</v>
      </c>
      <c r="K80" s="70">
        <v>0</v>
      </c>
      <c r="L80" s="69">
        <v>200000</v>
      </c>
      <c r="M80" s="70">
        <v>0</v>
      </c>
      <c r="P80" s="32"/>
      <c r="Q80" s="32"/>
      <c r="R80" s="37"/>
    </row>
    <row r="81" spans="1:18" ht="15.75" customHeight="1" x14ac:dyDescent="0.25">
      <c r="A81" s="65" t="s">
        <v>71</v>
      </c>
      <c r="B81" s="66"/>
      <c r="C81" s="67"/>
      <c r="D81" s="66"/>
      <c r="E81" s="67"/>
      <c r="F81" s="66"/>
      <c r="G81" s="67"/>
      <c r="H81" s="66">
        <v>0</v>
      </c>
      <c r="I81" s="67">
        <v>0</v>
      </c>
      <c r="J81" s="66"/>
      <c r="K81" s="67"/>
      <c r="L81" s="66"/>
      <c r="M81" s="67"/>
      <c r="P81" s="32"/>
      <c r="Q81" s="32"/>
      <c r="R81" s="37"/>
    </row>
    <row r="82" spans="1:18" ht="15.75" customHeight="1" x14ac:dyDescent="0.25">
      <c r="A82" s="26" t="s">
        <v>25</v>
      </c>
      <c r="B82" s="27">
        <f t="shared" ref="B82:M82" si="10">+B83+B85</f>
        <v>738504364</v>
      </c>
      <c r="C82" s="28">
        <f t="shared" si="10"/>
        <v>738136711</v>
      </c>
      <c r="D82" s="27">
        <f>+D83+D85</f>
        <v>490057749</v>
      </c>
      <c r="E82" s="28">
        <f>+E83+E85</f>
        <v>484697489</v>
      </c>
      <c r="F82" s="27">
        <f>+F83+F85</f>
        <v>366544878</v>
      </c>
      <c r="G82" s="28">
        <f>+G83+G85</f>
        <v>362166512</v>
      </c>
      <c r="H82" s="27">
        <f>+H83+H85</f>
        <v>868884754</v>
      </c>
      <c r="I82" s="28">
        <f t="shared" si="10"/>
        <v>792764576</v>
      </c>
      <c r="J82" s="27">
        <f t="shared" si="10"/>
        <v>203528231</v>
      </c>
      <c r="K82" s="28">
        <f t="shared" si="10"/>
        <v>192148317</v>
      </c>
      <c r="L82" s="27">
        <f t="shared" si="10"/>
        <v>932504463</v>
      </c>
      <c r="M82" s="28">
        <f t="shared" si="10"/>
        <v>867854226</v>
      </c>
      <c r="P82" s="32"/>
      <c r="Q82" s="32"/>
      <c r="R82" s="37"/>
    </row>
    <row r="83" spans="1:18" ht="15.75" customHeight="1" x14ac:dyDescent="0.25">
      <c r="A83" s="29" t="s">
        <v>26</v>
      </c>
      <c r="B83" s="30">
        <v>2000000</v>
      </c>
      <c r="C83" s="31">
        <v>4267775</v>
      </c>
      <c r="D83" s="30">
        <v>3500000</v>
      </c>
      <c r="E83" s="31">
        <v>2269281</v>
      </c>
      <c r="F83" s="30">
        <v>3000000</v>
      </c>
      <c r="G83" s="31">
        <v>1006521</v>
      </c>
      <c r="H83" s="30">
        <v>2000000</v>
      </c>
      <c r="I83" s="31">
        <v>1566439</v>
      </c>
      <c r="J83" s="30">
        <v>2000000</v>
      </c>
      <c r="K83" s="31">
        <v>8661489</v>
      </c>
      <c r="L83" s="30">
        <v>10000000</v>
      </c>
      <c r="M83" s="31">
        <v>4355527</v>
      </c>
      <c r="P83" s="32"/>
      <c r="Q83" s="32"/>
      <c r="R83" s="37"/>
    </row>
    <row r="84" spans="1:18" ht="15.75" customHeight="1" outlineLevel="1" x14ac:dyDescent="0.25">
      <c r="A84" s="33" t="s">
        <v>72</v>
      </c>
      <c r="B84" s="34">
        <v>2000000</v>
      </c>
      <c r="C84" s="35">
        <v>4267775</v>
      </c>
      <c r="D84" s="34">
        <v>3500000</v>
      </c>
      <c r="E84" s="35">
        <v>2269281</v>
      </c>
      <c r="F84" s="34">
        <v>3000000</v>
      </c>
      <c r="G84" s="35">
        <v>1006521</v>
      </c>
      <c r="H84" s="34">
        <v>2000000</v>
      </c>
      <c r="I84" s="35">
        <v>1566439</v>
      </c>
      <c r="J84" s="34">
        <v>2000000</v>
      </c>
      <c r="K84" s="35">
        <v>8661489</v>
      </c>
      <c r="L84" s="34">
        <v>10000000</v>
      </c>
      <c r="M84" s="35">
        <v>4355527</v>
      </c>
      <c r="P84" s="32"/>
      <c r="Q84" s="32"/>
      <c r="R84" s="37"/>
    </row>
    <row r="85" spans="1:18" ht="15.75" customHeight="1" x14ac:dyDescent="0.25">
      <c r="A85" s="29" t="s">
        <v>28</v>
      </c>
      <c r="B85" s="30">
        <v>736504364</v>
      </c>
      <c r="C85" s="31">
        <v>733868936</v>
      </c>
      <c r="D85" s="30">
        <v>486557749</v>
      </c>
      <c r="E85" s="31">
        <v>482428208</v>
      </c>
      <c r="F85" s="30">
        <v>363544878</v>
      </c>
      <c r="G85" s="31">
        <v>361159991</v>
      </c>
      <c r="H85" s="30">
        <v>866884754</v>
      </c>
      <c r="I85" s="31">
        <v>791198137</v>
      </c>
      <c r="J85" s="30">
        <v>201528231</v>
      </c>
      <c r="K85" s="31">
        <v>183486828</v>
      </c>
      <c r="L85" s="30">
        <v>922504463</v>
      </c>
      <c r="M85" s="31">
        <v>863498699</v>
      </c>
      <c r="P85" s="32"/>
      <c r="Q85" s="32"/>
    </row>
    <row r="86" spans="1:18" ht="15.75" customHeight="1" outlineLevel="1" x14ac:dyDescent="0.25">
      <c r="A86" s="71" t="s">
        <v>73</v>
      </c>
      <c r="B86" s="51">
        <v>39863274</v>
      </c>
      <c r="C86" s="52">
        <v>39863274</v>
      </c>
      <c r="D86" s="51">
        <v>35917869</v>
      </c>
      <c r="E86" s="52">
        <v>35917869</v>
      </c>
      <c r="F86" s="51">
        <v>93014177</v>
      </c>
      <c r="G86" s="52">
        <v>93014177</v>
      </c>
      <c r="H86" s="51">
        <v>75554601</v>
      </c>
      <c r="I86" s="52">
        <v>74993887</v>
      </c>
      <c r="J86" s="51">
        <v>21454474</v>
      </c>
      <c r="K86" s="52">
        <v>21454474</v>
      </c>
      <c r="L86" s="51">
        <v>105889280</v>
      </c>
      <c r="M86" s="52">
        <v>75889280</v>
      </c>
      <c r="P86" s="32"/>
      <c r="Q86" s="32"/>
    </row>
    <row r="87" spans="1:18" ht="15.75" customHeight="1" outlineLevel="1" x14ac:dyDescent="0.25">
      <c r="A87" s="71" t="s">
        <v>74</v>
      </c>
      <c r="B87" s="51">
        <v>686641090</v>
      </c>
      <c r="C87" s="52">
        <v>684005662</v>
      </c>
      <c r="D87" s="51">
        <v>355639880</v>
      </c>
      <c r="E87" s="52">
        <v>351510339</v>
      </c>
      <c r="F87" s="51">
        <v>170530701</v>
      </c>
      <c r="G87" s="52">
        <v>168145814</v>
      </c>
      <c r="H87" s="51">
        <v>584387296</v>
      </c>
      <c r="I87" s="52">
        <v>509261393</v>
      </c>
      <c r="J87" s="51">
        <v>125578223</v>
      </c>
      <c r="K87" s="52">
        <v>111379616</v>
      </c>
      <c r="L87" s="51">
        <v>535668664</v>
      </c>
      <c r="M87" s="52">
        <v>506663000</v>
      </c>
      <c r="P87" s="32"/>
      <c r="Q87" s="32"/>
    </row>
    <row r="88" spans="1:18" ht="15.75" customHeight="1" outlineLevel="1" x14ac:dyDescent="0.25">
      <c r="A88" s="71" t="s">
        <v>75</v>
      </c>
      <c r="B88" s="51">
        <v>10000000</v>
      </c>
      <c r="C88" s="52">
        <v>10000000</v>
      </c>
      <c r="D88" s="51">
        <v>95000000</v>
      </c>
      <c r="E88" s="52">
        <v>95000000</v>
      </c>
      <c r="F88" s="51">
        <v>100000000</v>
      </c>
      <c r="G88" s="52">
        <v>100000000</v>
      </c>
      <c r="H88" s="51">
        <v>197142857</v>
      </c>
      <c r="I88" s="52">
        <v>197142857</v>
      </c>
      <c r="J88" s="51"/>
      <c r="K88" s="52"/>
      <c r="L88" s="51">
        <v>248620798</v>
      </c>
      <c r="M88" s="52">
        <v>248620798</v>
      </c>
      <c r="P88" s="32"/>
      <c r="Q88" s="32"/>
    </row>
    <row r="89" spans="1:18" ht="15.75" customHeight="1" outlineLevel="1" x14ac:dyDescent="0.25">
      <c r="A89" s="72" t="s">
        <v>76</v>
      </c>
      <c r="B89" s="73"/>
      <c r="C89" s="74"/>
      <c r="D89" s="73"/>
      <c r="E89" s="74"/>
      <c r="F89" s="73"/>
      <c r="G89" s="74"/>
      <c r="H89" s="73">
        <v>9800000</v>
      </c>
      <c r="I89" s="74">
        <v>9800000</v>
      </c>
      <c r="J89" s="73">
        <v>54495534</v>
      </c>
      <c r="K89" s="74">
        <v>50652738</v>
      </c>
      <c r="L89" s="73">
        <v>32325721</v>
      </c>
      <c r="M89" s="74">
        <v>32325621</v>
      </c>
      <c r="P89" s="32"/>
      <c r="Q89" s="32"/>
    </row>
  </sheetData>
  <mergeCells count="8">
    <mergeCell ref="A1:M2"/>
    <mergeCell ref="A3:A4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Muñoz Adarme</dc:creator>
  <cp:lastModifiedBy>Lucio Muñoz Adarme</cp:lastModifiedBy>
  <dcterms:created xsi:type="dcterms:W3CDTF">2024-12-12T06:28:21Z</dcterms:created>
  <dcterms:modified xsi:type="dcterms:W3CDTF">2024-12-12T06:29:39Z</dcterms:modified>
</cp:coreProperties>
</file>