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mun\OneDrive - Universidad Nacional de Colombia\Escritorio\A Ingresos - tablas segmentadas descargar\"/>
    </mc:Choice>
  </mc:AlternateContent>
  <xr:revisionPtr revIDLastSave="0" documentId="8_{9CECEC43-9F40-46CA-8B7E-4E272E965586}" xr6:coauthVersionLast="47" xr6:coauthVersionMax="47" xr10:uidLastSave="{00000000-0000-0000-0000-000000000000}"/>
  <workbookProtection lockStructure="1"/>
  <bookViews>
    <workbookView xWindow="-120" yWindow="-120" windowWidth="20730" windowHeight="11040" xr2:uid="{E0578B5C-FD6C-4B41-94CD-A92C0C50090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8" i="1" l="1"/>
  <c r="L108" i="1"/>
  <c r="K108" i="1"/>
  <c r="J108" i="1"/>
  <c r="I108" i="1"/>
  <c r="H108" i="1"/>
  <c r="G108" i="1"/>
  <c r="F108" i="1"/>
  <c r="E108" i="1"/>
  <c r="D108" i="1"/>
  <c r="C108" i="1"/>
  <c r="B108" i="1"/>
  <c r="M53" i="1"/>
  <c r="M52" i="1" s="1"/>
  <c r="M51" i="1" s="1"/>
  <c r="L53" i="1"/>
  <c r="K53" i="1"/>
  <c r="J53" i="1"/>
  <c r="J52" i="1" s="1"/>
  <c r="J51" i="1" s="1"/>
  <c r="I53" i="1"/>
  <c r="H53" i="1"/>
  <c r="G53" i="1"/>
  <c r="G52" i="1" s="1"/>
  <c r="G51" i="1" s="1"/>
  <c r="F53" i="1"/>
  <c r="F52" i="1" s="1"/>
  <c r="F51" i="1" s="1"/>
  <c r="E53" i="1"/>
  <c r="E52" i="1" s="1"/>
  <c r="E51" i="1" s="1"/>
  <c r="D53" i="1"/>
  <c r="D52" i="1" s="1"/>
  <c r="D51" i="1" s="1"/>
  <c r="C53" i="1"/>
  <c r="C52" i="1" s="1"/>
  <c r="C51" i="1" s="1"/>
  <c r="B53" i="1"/>
  <c r="B52" i="1" s="1"/>
  <c r="B51" i="1" s="1"/>
  <c r="L52" i="1"/>
  <c r="K52" i="1"/>
  <c r="I52" i="1"/>
  <c r="H52" i="1"/>
  <c r="L51" i="1"/>
  <c r="K51" i="1"/>
  <c r="I51" i="1"/>
  <c r="H51" i="1"/>
  <c r="M46" i="1"/>
  <c r="L46" i="1"/>
  <c r="K46" i="1"/>
  <c r="J46" i="1"/>
  <c r="I46" i="1"/>
  <c r="H46" i="1"/>
  <c r="G46" i="1"/>
  <c r="F46" i="1"/>
  <c r="E46" i="1"/>
  <c r="D46" i="1"/>
  <c r="C46" i="1"/>
  <c r="B46" i="1"/>
  <c r="M29" i="1"/>
  <c r="L29" i="1"/>
  <c r="K29" i="1"/>
  <c r="J29" i="1"/>
  <c r="I29" i="1"/>
  <c r="H29" i="1"/>
  <c r="G29" i="1"/>
  <c r="F29" i="1"/>
  <c r="E29" i="1"/>
  <c r="D29" i="1"/>
  <c r="C29" i="1"/>
  <c r="B29" i="1"/>
  <c r="M8" i="1"/>
  <c r="M7" i="1" s="1"/>
  <c r="M6" i="1" s="1"/>
  <c r="L8" i="1"/>
  <c r="K8" i="1"/>
  <c r="J8" i="1"/>
  <c r="J7" i="1" s="1"/>
  <c r="J6" i="1" s="1"/>
  <c r="J5" i="1" s="1"/>
  <c r="I8" i="1"/>
  <c r="H8" i="1"/>
  <c r="G8" i="1"/>
  <c r="G7" i="1" s="1"/>
  <c r="G6" i="1" s="1"/>
  <c r="F8" i="1"/>
  <c r="E8" i="1"/>
  <c r="E7" i="1" s="1"/>
  <c r="E6" i="1" s="1"/>
  <c r="D8" i="1"/>
  <c r="D7" i="1" s="1"/>
  <c r="D6" i="1" s="1"/>
  <c r="C8" i="1"/>
  <c r="C7" i="1" s="1"/>
  <c r="C6" i="1" s="1"/>
  <c r="B8" i="1"/>
  <c r="B7" i="1" s="1"/>
  <c r="B6" i="1" s="1"/>
  <c r="L7" i="1"/>
  <c r="K7" i="1"/>
  <c r="I7" i="1"/>
  <c r="H7" i="1"/>
  <c r="F7" i="1"/>
  <c r="F6" i="1" s="1"/>
  <c r="F5" i="1" s="1"/>
  <c r="L6" i="1"/>
  <c r="K6" i="1"/>
  <c r="I6" i="1"/>
  <c r="H6" i="1"/>
  <c r="L5" i="1"/>
  <c r="K5" i="1"/>
  <c r="I5" i="1"/>
  <c r="H5" i="1"/>
  <c r="M5" i="1" l="1"/>
  <c r="E5" i="1"/>
  <c r="D5" i="1"/>
  <c r="G5" i="1"/>
  <c r="B5" i="1"/>
  <c r="C5" i="1"/>
</calcChain>
</file>

<file path=xl/sharedStrings.xml><?xml version="1.0" encoding="utf-8"?>
<sst xmlns="http://schemas.openxmlformats.org/spreadsheetml/2006/main" count="127" uniqueCount="103">
  <si>
    <t>CONSOLID. GESTION GENERAL SEDE PALMIRA</t>
  </si>
  <si>
    <t>CONCEPTO</t>
  </si>
  <si>
    <t>Aforo vigente</t>
  </si>
  <si>
    <t>Recaudo efectivo acumulado</t>
  </si>
  <si>
    <t>GESTION GENERAL</t>
  </si>
  <si>
    <t>- NIVEL CENTRAL</t>
  </si>
  <si>
    <t xml:space="preserve">I. Recursos propios </t>
  </si>
  <si>
    <t>1. Ingresos corrientes</t>
  </si>
  <si>
    <t>SERVICIOS ACADÉMICOS PREGRADO</t>
  </si>
  <si>
    <t>Inscripciones pregrado</t>
  </si>
  <si>
    <t>Matrículas pregrado</t>
  </si>
  <si>
    <t>Sistematización matrícula pregrado</t>
  </si>
  <si>
    <t>Bienestar matricula pregrado</t>
  </si>
  <si>
    <t>PROGRAMA SER PILO PAGA</t>
  </si>
  <si>
    <t>PROGRAMACION GENERACION EXCELENCIA</t>
  </si>
  <si>
    <t>SERVICIOS ACADÉMICOS POSGRADO</t>
  </si>
  <si>
    <t>Derechos administrativos de posgrado</t>
  </si>
  <si>
    <t>Inscripciones de posgrado</t>
  </si>
  <si>
    <t>OTROS INGRESOS</t>
  </si>
  <si>
    <t>Devolución iva</t>
  </si>
  <si>
    <t>Recuperaciones</t>
  </si>
  <si>
    <t>Expedición de documentos y certificaciones servidores públicos</t>
  </si>
  <si>
    <t>Sanciones a funcionarios</t>
  </si>
  <si>
    <t>Otros</t>
  </si>
  <si>
    <t>Reintegros de nómina vigencias anteriores</t>
  </si>
  <si>
    <t>TRANSFERENCIAS OPERACIONES INTERNAS SIN CONTRAPRESTACIÓN</t>
  </si>
  <si>
    <t>Transferencias o.i  fondo de investigación - ugi</t>
  </si>
  <si>
    <t>Transferencias o.i. costos indirectos</t>
  </si>
  <si>
    <t>2. Recursos de capital</t>
  </si>
  <si>
    <t>RENDIMIENTOS FINANCIEROS</t>
  </si>
  <si>
    <t>Rendimientos  entidades financieras</t>
  </si>
  <si>
    <t>EXCEDENTES FINANCIEROS</t>
  </si>
  <si>
    <t>Excedentes financieros -  gestión general</t>
  </si>
  <si>
    <t>Excedentes financieros - ugi nivel nacional</t>
  </si>
  <si>
    <t>Excedentes financieros - matrículas pregrado recibidas por anticipado</t>
  </si>
  <si>
    <t>Excedentes financieros - sistematización pregrado recibido por anticipado</t>
  </si>
  <si>
    <t>Excedentes financieros - bienestar pregrado recibido por anticipado</t>
  </si>
  <si>
    <t>Excedentes financieros - nivel nacional</t>
  </si>
  <si>
    <t>EXCEDENTE FINANCIERO - SER PILO PAGA</t>
  </si>
  <si>
    <t>EXCEDENTE FINANCIERO - GENERACION EXCELENCIA</t>
  </si>
  <si>
    <t>RECUPERACIÓN DE CARTERA</t>
  </si>
  <si>
    <t>Recuperación de cartera - préstamo estudiantes</t>
  </si>
  <si>
    <t>Recuperación de cartera - otras deudas</t>
  </si>
  <si>
    <t>DONACIONES EN DINERO</t>
  </si>
  <si>
    <t>Donaciones en dinero</t>
  </si>
  <si>
    <t>III. Aportes Nación</t>
  </si>
  <si>
    <t>FUNCIONAMIENTO</t>
  </si>
  <si>
    <t>Gastos de personal</t>
  </si>
  <si>
    <t>INVERSIÓN</t>
  </si>
  <si>
    <t>Inversión</t>
  </si>
  <si>
    <t>- FONDOS ESPECIALES</t>
  </si>
  <si>
    <t>Derechos de grado - pregrado</t>
  </si>
  <si>
    <t>Expedición de documentos y certificaciones de pregrado</t>
  </si>
  <si>
    <t>Derechos académicos de posgrado</t>
  </si>
  <si>
    <t>Bienestar matrícula posgrado</t>
  </si>
  <si>
    <t>Derechos de grado posgrado</t>
  </si>
  <si>
    <t>Expedición de documentos y certificaciones de posgrado</t>
  </si>
  <si>
    <t>SERVICIOS DE EXTENSIÓN</t>
  </si>
  <si>
    <t>Consultorías y asesorías</t>
  </si>
  <si>
    <t>Otros servicios de extensión</t>
  </si>
  <si>
    <t>Cursos de extensión</t>
  </si>
  <si>
    <t>Diplomados</t>
  </si>
  <si>
    <t>Eventos de extensión</t>
  </si>
  <si>
    <t>Extensión solidaria</t>
  </si>
  <si>
    <t>Cursos de actualización o profundización</t>
  </si>
  <si>
    <t>Participación en proyectos de innovación y gestion tecnológica</t>
  </si>
  <si>
    <t>Conceptos</t>
  </si>
  <si>
    <t>SERVICIOS DE INVESTIGACION</t>
  </si>
  <si>
    <t>Convenios y/o contratos de investigación</t>
  </si>
  <si>
    <t>ARRENDAMIENTOS</t>
  </si>
  <si>
    <t>Arrendamiento de bienes inmuebles</t>
  </si>
  <si>
    <t>VENTA DE IMPRESOS Y PUBLICACIONES</t>
  </si>
  <si>
    <t>Venta de libros  y revistas  propios</t>
  </si>
  <si>
    <t>Otros impresos y publicaciones</t>
  </si>
  <si>
    <t>VENTA DE PRODUCTOS</t>
  </si>
  <si>
    <t>Venta de plantas</t>
  </si>
  <si>
    <t>Venta de avícolas</t>
  </si>
  <si>
    <t>Venta de derivados pecuarios</t>
  </si>
  <si>
    <t>Venta de animales</t>
  </si>
  <si>
    <t>Venta de lácteos</t>
  </si>
  <si>
    <t>Venta otros productos</t>
  </si>
  <si>
    <t>Venta de productos agrícolas</t>
  </si>
  <si>
    <t>OPERACIONES INTERNAS POR VENTA DE SERVICIOS</t>
  </si>
  <si>
    <t>O.i. - venta  servicios de extensión</t>
  </si>
  <si>
    <t>O.i. - venta  por  otros  servicios</t>
  </si>
  <si>
    <t>TRANSFERENCIAS ENTRE FONDOS SIN CONTRAPRESTACIÓN</t>
  </si>
  <si>
    <t>Transferencias o.i. sin contraprestación</t>
  </si>
  <si>
    <t>TRANSFERENCIAS EXTENSION</t>
  </si>
  <si>
    <t>Transferencias o.i. dirección académica</t>
  </si>
  <si>
    <t>Transferencias o.i. excedentes por actividades generadoras de recursos</t>
  </si>
  <si>
    <t>Transferencias o.i. dirección de extensión de la sede</t>
  </si>
  <si>
    <t>Transferencias o.i. fondo nacional de extensión solidaria</t>
  </si>
  <si>
    <t>Transferencias o.i. fondo de riesgos para la extensión</t>
  </si>
  <si>
    <t>Multas</t>
  </si>
  <si>
    <t>Boletería</t>
  </si>
  <si>
    <t>SERVICIOS DE COMUNICACIÓN</t>
  </si>
  <si>
    <t>Otros servicios de comunicación</t>
  </si>
  <si>
    <t>Rendimientos entidades financieras</t>
  </si>
  <si>
    <t>Excedente financiero - destinación regulada</t>
  </si>
  <si>
    <t>Saldos de apropiación de convenios y contratos en ejecución</t>
  </si>
  <si>
    <t>Excedente del  fondo  nacional de  extensión solidaria y  del fondo de riesgos para la extensión</t>
  </si>
  <si>
    <t>EXCEDENTE FINANCIERO - ESPECÍFICA UGI FONDO</t>
  </si>
  <si>
    <t>DONACIONES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</si>
</sst>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4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3" borderId="9" xfId="0" applyFont="1" applyFill="1" applyBorder="1"/>
    <xf numFmtId="164" fontId="5" fillId="3" borderId="10" xfId="0" applyNumberFormat="1" applyFont="1" applyFill="1" applyBorder="1"/>
    <xf numFmtId="164" fontId="5" fillId="3" borderId="11" xfId="0" applyNumberFormat="1" applyFont="1" applyFill="1" applyBorder="1"/>
    <xf numFmtId="0" fontId="6" fillId="4" borderId="9" xfId="0" quotePrefix="1" applyFont="1" applyFill="1" applyBorder="1"/>
    <xf numFmtId="164" fontId="6" fillId="4" borderId="10" xfId="0" applyNumberFormat="1" applyFont="1" applyFill="1" applyBorder="1"/>
    <xf numFmtId="164" fontId="6" fillId="4" borderId="11" xfId="0" applyNumberFormat="1" applyFont="1" applyFill="1" applyBorder="1"/>
    <xf numFmtId="0" fontId="3" fillId="5" borderId="8" xfId="0" applyFont="1" applyFill="1" applyBorder="1"/>
    <xf numFmtId="164" fontId="3" fillId="5" borderId="4" xfId="0" applyNumberFormat="1" applyFont="1" applyFill="1" applyBorder="1"/>
    <xf numFmtId="164" fontId="3" fillId="5" borderId="6" xfId="0" applyNumberFormat="1" applyFont="1" applyFill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0" borderId="3" xfId="1" applyNumberFormat="1" applyFont="1" applyBorder="1"/>
    <xf numFmtId="0" fontId="0" fillId="0" borderId="12" xfId="0" applyBorder="1"/>
    <xf numFmtId="164" fontId="0" fillId="0" borderId="12" xfId="1" applyNumberFormat="1" applyFont="1" applyBorder="1"/>
    <xf numFmtId="164" fontId="0" fillId="0" borderId="13" xfId="1" applyNumberFormat="1" applyFont="1" applyBorder="1"/>
    <xf numFmtId="0" fontId="0" fillId="0" borderId="12" xfId="0" applyBorder="1" applyAlignment="1">
      <alignment horizontal="left" indent="3"/>
    </xf>
    <xf numFmtId="164" fontId="0" fillId="0" borderId="12" xfId="1" applyNumberFormat="1" applyFont="1" applyBorder="1" applyAlignment="1">
      <alignment horizontal="left" indent="3"/>
    </xf>
    <xf numFmtId="164" fontId="0" fillId="0" borderId="13" xfId="1" applyNumberFormat="1" applyFont="1" applyBorder="1" applyAlignment="1">
      <alignment horizontal="left" indent="3"/>
    </xf>
    <xf numFmtId="0" fontId="0" fillId="0" borderId="12" xfId="0" applyBorder="1" applyAlignment="1">
      <alignment horizontal="left" vertical="center" wrapText="1" indent="3"/>
    </xf>
    <xf numFmtId="164" fontId="0" fillId="0" borderId="12" xfId="1" applyNumberFormat="1" applyFont="1" applyBorder="1" applyAlignment="1">
      <alignment horizontal="left" vertical="center" wrapText="1" indent="3"/>
    </xf>
    <xf numFmtId="164" fontId="0" fillId="0" borderId="13" xfId="1" applyNumberFormat="1" applyFont="1" applyBorder="1" applyAlignment="1">
      <alignment horizontal="left" vertical="center" wrapText="1" indent="3"/>
    </xf>
    <xf numFmtId="0" fontId="0" fillId="0" borderId="0" xfId="0" applyAlignment="1">
      <alignment vertical="center"/>
    </xf>
    <xf numFmtId="0" fontId="0" fillId="0" borderId="12" xfId="0" applyBorder="1" applyAlignment="1">
      <alignment horizontal="left" vertical="center" indent="3"/>
    </xf>
    <xf numFmtId="164" fontId="0" fillId="0" borderId="12" xfId="1" applyNumberFormat="1" applyFont="1" applyBorder="1" applyAlignment="1">
      <alignment horizontal="left" vertical="center" indent="3"/>
    </xf>
    <xf numFmtId="164" fontId="0" fillId="0" borderId="13" xfId="1" applyNumberFormat="1" applyFont="1" applyBorder="1" applyAlignment="1">
      <alignment horizontal="left" vertical="center" indent="3"/>
    </xf>
    <xf numFmtId="0" fontId="0" fillId="0" borderId="12" xfId="0" applyBorder="1" applyAlignment="1">
      <alignment horizontal="left"/>
    </xf>
    <xf numFmtId="164" fontId="1" fillId="0" borderId="12" xfId="1" applyNumberFormat="1" applyFont="1" applyBorder="1" applyAlignment="1">
      <alignment horizontal="left"/>
    </xf>
    <xf numFmtId="164" fontId="1" fillId="0" borderId="13" xfId="1" applyNumberFormat="1" applyFont="1" applyBorder="1" applyAlignment="1">
      <alignment horizontal="left"/>
    </xf>
    <xf numFmtId="164" fontId="1" fillId="0" borderId="12" xfId="1" applyNumberFormat="1" applyFont="1" applyBorder="1" applyAlignment="1">
      <alignment horizontal="left" indent="3"/>
    </xf>
    <xf numFmtId="164" fontId="1" fillId="0" borderId="13" xfId="1" applyNumberFormat="1" applyFont="1" applyBorder="1" applyAlignment="1">
      <alignment horizontal="left" indent="3"/>
    </xf>
    <xf numFmtId="164" fontId="3" fillId="5" borderId="10" xfId="0" applyNumberFormat="1" applyFont="1" applyFill="1" applyBorder="1"/>
    <xf numFmtId="164" fontId="3" fillId="5" borderId="10" xfId="1" applyNumberFormat="1" applyFont="1" applyFill="1" applyBorder="1"/>
    <xf numFmtId="164" fontId="3" fillId="5" borderId="11" xfId="1" applyNumberFormat="1" applyFont="1" applyFill="1" applyBorder="1"/>
    <xf numFmtId="0" fontId="0" fillId="0" borderId="12" xfId="0" applyBorder="1" applyAlignment="1">
      <alignment vertical="center" wrapText="1"/>
    </xf>
    <xf numFmtId="164" fontId="0" fillId="0" borderId="12" xfId="1" applyNumberFormat="1" applyFont="1" applyBorder="1" applyAlignment="1">
      <alignment vertical="center" wrapText="1"/>
    </xf>
    <xf numFmtId="164" fontId="0" fillId="0" borderId="13" xfId="1" applyNumberFormat="1" applyFont="1" applyBorder="1" applyAlignment="1">
      <alignment vertical="center" wrapText="1"/>
    </xf>
    <xf numFmtId="0" fontId="6" fillId="4" borderId="10" xfId="0" quotePrefix="1" applyFont="1" applyFill="1" applyBorder="1"/>
    <xf numFmtId="164" fontId="6" fillId="4" borderId="10" xfId="1" applyNumberFormat="1" applyFont="1" applyFill="1" applyBorder="1"/>
    <xf numFmtId="164" fontId="6" fillId="4" borderId="11" xfId="1" applyNumberFormat="1" applyFont="1" applyFill="1" applyBorder="1"/>
    <xf numFmtId="0" fontId="3" fillId="5" borderId="4" xfId="0" applyFont="1" applyFill="1" applyBorder="1"/>
    <xf numFmtId="164" fontId="3" fillId="5" borderId="4" xfId="1" applyNumberFormat="1" applyFont="1" applyFill="1" applyBorder="1"/>
    <xf numFmtId="164" fontId="3" fillId="5" borderId="6" xfId="1" applyNumberFormat="1" applyFont="1" applyFill="1" applyBorder="1"/>
    <xf numFmtId="164" fontId="1" fillId="0" borderId="12" xfId="1" applyNumberFormat="1" applyFont="1" applyBorder="1"/>
    <xf numFmtId="164" fontId="1" fillId="0" borderId="13" xfId="1" applyNumberFormat="1" applyFont="1" applyBorder="1"/>
    <xf numFmtId="0" fontId="0" fillId="0" borderId="12" xfId="0" applyBorder="1" applyAlignment="1">
      <alignment horizontal="left" vertical="center" wrapText="1"/>
    </xf>
    <xf numFmtId="164" fontId="1" fillId="0" borderId="12" xfId="1" applyNumberFormat="1" applyFont="1" applyBorder="1" applyAlignment="1">
      <alignment horizontal="left" vertical="center" wrapText="1"/>
    </xf>
    <xf numFmtId="164" fontId="1" fillId="0" borderId="13" xfId="1" applyNumberFormat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 indent="3"/>
    </xf>
    <xf numFmtId="164" fontId="1" fillId="0" borderId="4" xfId="1" applyNumberFormat="1" applyFont="1" applyBorder="1" applyAlignment="1">
      <alignment horizontal="left" vertical="center" wrapText="1" indent="3"/>
    </xf>
    <xf numFmtId="164" fontId="1" fillId="0" borderId="6" xfId="1" applyNumberFormat="1" applyFont="1" applyBorder="1" applyAlignment="1">
      <alignment horizontal="left" vertical="center" wrapText="1" indent="3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44E35-3307-452F-90D1-F0C4843278B3}">
  <dimension ref="A1:AC117"/>
  <sheetViews>
    <sheetView tabSelected="1" workbookViewId="0">
      <selection activeCell="D4" sqref="D4"/>
    </sheetView>
  </sheetViews>
  <sheetFormatPr baseColWidth="10" defaultColWidth="0" defaultRowHeight="15" zeroHeight="1" outlineLevelRow="1" x14ac:dyDescent="0.25"/>
  <cols>
    <col min="1" max="1" width="48.5703125" customWidth="1"/>
    <col min="2" max="2" width="23" bestFit="1" customWidth="1"/>
    <col min="3" max="3" width="27.42578125" bestFit="1" customWidth="1"/>
    <col min="4" max="4" width="23" bestFit="1" customWidth="1"/>
    <col min="5" max="5" width="27.42578125" bestFit="1" customWidth="1"/>
    <col min="6" max="6" width="23" bestFit="1" customWidth="1"/>
    <col min="7" max="7" width="27.42578125" bestFit="1" customWidth="1"/>
    <col min="8" max="8" width="23" bestFit="1" customWidth="1"/>
    <col min="9" max="9" width="27.42578125" bestFit="1" customWidth="1"/>
    <col min="10" max="10" width="23" bestFit="1" customWidth="1"/>
    <col min="11" max="11" width="27.42578125" bestFit="1" customWidth="1"/>
    <col min="12" max="12" width="23" bestFit="1" customWidth="1"/>
    <col min="13" max="13" width="27.42578125" bestFit="1" customWidth="1"/>
    <col min="30" max="16384" width="11.42578125" hidden="1"/>
  </cols>
  <sheetData>
    <row r="1" spans="1:18" ht="1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O1" s="4"/>
      <c r="P1" s="4"/>
      <c r="Q1" s="4"/>
      <c r="R1" s="4"/>
    </row>
    <row r="2" spans="1:18" ht="15" customHeight="1" x14ac:dyDescent="0.25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7"/>
      <c r="O2" s="4"/>
      <c r="P2" s="4"/>
      <c r="Q2" s="4"/>
      <c r="R2" s="4"/>
    </row>
    <row r="3" spans="1:18" x14ac:dyDescent="0.25">
      <c r="A3" s="8" t="s">
        <v>1</v>
      </c>
      <c r="B3" s="9">
        <v>2016</v>
      </c>
      <c r="C3" s="10"/>
      <c r="D3" s="9">
        <v>2017</v>
      </c>
      <c r="E3" s="10"/>
      <c r="F3" s="9">
        <v>2018</v>
      </c>
      <c r="G3" s="10"/>
      <c r="H3" s="9">
        <v>2019</v>
      </c>
      <c r="I3" s="10"/>
      <c r="J3" s="9">
        <v>2020</v>
      </c>
      <c r="K3" s="10"/>
      <c r="L3" s="9">
        <v>2021</v>
      </c>
      <c r="M3" s="10"/>
      <c r="O3" s="4"/>
      <c r="P3" s="4"/>
      <c r="Q3" s="4"/>
      <c r="R3" s="4"/>
    </row>
    <row r="4" spans="1:18" x14ac:dyDescent="0.25">
      <c r="A4" s="11"/>
      <c r="B4" s="12" t="s">
        <v>2</v>
      </c>
      <c r="C4" s="13" t="s">
        <v>3</v>
      </c>
      <c r="D4" s="12" t="s">
        <v>2</v>
      </c>
      <c r="E4" s="13" t="s">
        <v>3</v>
      </c>
      <c r="F4" s="12" t="s">
        <v>2</v>
      </c>
      <c r="G4" s="13" t="s">
        <v>3</v>
      </c>
      <c r="H4" s="12" t="s">
        <v>2</v>
      </c>
      <c r="I4" s="13" t="s">
        <v>3</v>
      </c>
      <c r="J4" s="12" t="s">
        <v>2</v>
      </c>
      <c r="K4" s="13" t="s">
        <v>3</v>
      </c>
      <c r="L4" s="12" t="s">
        <v>2</v>
      </c>
      <c r="M4" s="13" t="s">
        <v>3</v>
      </c>
      <c r="O4" s="4"/>
      <c r="P4" s="4"/>
      <c r="Q4" s="4"/>
      <c r="R4" s="4"/>
    </row>
    <row r="5" spans="1:18" ht="18.75" x14ac:dyDescent="0.3">
      <c r="A5" s="14" t="s">
        <v>4</v>
      </c>
      <c r="B5" s="15">
        <f t="shared" ref="B5:M5" si="0">+B6+B51</f>
        <v>40602355192</v>
      </c>
      <c r="C5" s="16">
        <f t="shared" si="0"/>
        <v>42936102726</v>
      </c>
      <c r="D5" s="15">
        <f t="shared" si="0"/>
        <v>51809905075</v>
      </c>
      <c r="E5" s="16">
        <f t="shared" si="0"/>
        <v>51323260812</v>
      </c>
      <c r="F5" s="15">
        <f t="shared" si="0"/>
        <v>56974255518</v>
      </c>
      <c r="G5" s="16">
        <f t="shared" si="0"/>
        <v>57359400684</v>
      </c>
      <c r="H5" s="15">
        <f t="shared" si="0"/>
        <v>56876966947</v>
      </c>
      <c r="I5" s="16">
        <f t="shared" si="0"/>
        <v>53996344428</v>
      </c>
      <c r="J5" s="15">
        <f t="shared" si="0"/>
        <v>54262799534</v>
      </c>
      <c r="K5" s="16">
        <f t="shared" si="0"/>
        <v>52673696605</v>
      </c>
      <c r="L5" s="15">
        <f t="shared" si="0"/>
        <v>57930702104</v>
      </c>
      <c r="M5" s="16">
        <f t="shared" si="0"/>
        <v>56912341551</v>
      </c>
    </row>
    <row r="6" spans="1:18" ht="15.75" x14ac:dyDescent="0.25">
      <c r="A6" s="17" t="s">
        <v>5</v>
      </c>
      <c r="B6" s="18">
        <f t="shared" ref="B6:M6" si="1">+B7+B46</f>
        <v>31968634670</v>
      </c>
      <c r="C6" s="19">
        <f t="shared" si="1"/>
        <v>32481790280</v>
      </c>
      <c r="D6" s="18">
        <f t="shared" si="1"/>
        <v>38748573160</v>
      </c>
      <c r="E6" s="19">
        <f t="shared" si="1"/>
        <v>39006622372</v>
      </c>
      <c r="F6" s="18">
        <f t="shared" si="1"/>
        <v>42958863033</v>
      </c>
      <c r="G6" s="19">
        <f t="shared" si="1"/>
        <v>43588513521</v>
      </c>
      <c r="H6" s="18">
        <f t="shared" si="1"/>
        <v>42349232246</v>
      </c>
      <c r="I6" s="19">
        <f t="shared" si="1"/>
        <v>42567842559</v>
      </c>
      <c r="J6" s="18">
        <f t="shared" si="1"/>
        <v>43794894116</v>
      </c>
      <c r="K6" s="19">
        <f t="shared" si="1"/>
        <v>44224922062</v>
      </c>
      <c r="L6" s="18">
        <f t="shared" si="1"/>
        <v>47556635593</v>
      </c>
      <c r="M6" s="19">
        <f t="shared" si="1"/>
        <v>47340154408</v>
      </c>
    </row>
    <row r="7" spans="1:18" x14ac:dyDescent="0.25">
      <c r="A7" s="20" t="s">
        <v>6</v>
      </c>
      <c r="B7" s="21">
        <f t="shared" ref="B7:M7" si="2">+B8+B29</f>
        <v>4399854560</v>
      </c>
      <c r="C7" s="22">
        <f t="shared" si="2"/>
        <v>4913010170</v>
      </c>
      <c r="D7" s="21">
        <f t="shared" si="2"/>
        <v>8371384371</v>
      </c>
      <c r="E7" s="22">
        <f t="shared" si="2"/>
        <v>8629433584</v>
      </c>
      <c r="F7" s="21">
        <f t="shared" si="2"/>
        <v>10072171965</v>
      </c>
      <c r="G7" s="22">
        <f t="shared" si="2"/>
        <v>10701822453</v>
      </c>
      <c r="H7" s="21">
        <f t="shared" si="2"/>
        <v>5748385166</v>
      </c>
      <c r="I7" s="22">
        <f t="shared" si="2"/>
        <v>5966995479</v>
      </c>
      <c r="J7" s="21">
        <f t="shared" si="2"/>
        <v>7187416418</v>
      </c>
      <c r="K7" s="22">
        <f t="shared" si="2"/>
        <v>7617444364</v>
      </c>
      <c r="L7" s="21">
        <f t="shared" si="2"/>
        <v>10031501252</v>
      </c>
      <c r="M7" s="22">
        <f t="shared" si="2"/>
        <v>9822949340</v>
      </c>
    </row>
    <row r="8" spans="1:18" x14ac:dyDescent="0.25">
      <c r="A8" s="23" t="s">
        <v>7</v>
      </c>
      <c r="B8" s="24">
        <f t="shared" ref="B8:M8" si="3">+B9+B16+B19+B26</f>
        <v>2581277549</v>
      </c>
      <c r="C8" s="25">
        <f t="shared" si="3"/>
        <v>2930268866</v>
      </c>
      <c r="D8" s="24">
        <f t="shared" si="3"/>
        <v>3144509137</v>
      </c>
      <c r="E8" s="25">
        <f t="shared" si="3"/>
        <v>3169154196</v>
      </c>
      <c r="F8" s="24">
        <f t="shared" si="3"/>
        <v>2741951701</v>
      </c>
      <c r="G8" s="25">
        <f t="shared" si="3"/>
        <v>3180247086</v>
      </c>
      <c r="H8" s="24">
        <f t="shared" si="3"/>
        <v>2566983234</v>
      </c>
      <c r="I8" s="25">
        <f t="shared" si="3"/>
        <v>2813632628</v>
      </c>
      <c r="J8" s="24">
        <f t="shared" si="3"/>
        <v>2532768349</v>
      </c>
      <c r="K8" s="25">
        <f t="shared" si="3"/>
        <v>2811748139</v>
      </c>
      <c r="L8" s="24">
        <f t="shared" si="3"/>
        <v>2672313202</v>
      </c>
      <c r="M8" s="25">
        <f t="shared" si="3"/>
        <v>2360633412</v>
      </c>
    </row>
    <row r="9" spans="1:18" x14ac:dyDescent="0.25">
      <c r="A9" s="26" t="s">
        <v>8</v>
      </c>
      <c r="B9" s="27">
        <v>1489415263</v>
      </c>
      <c r="C9" s="28">
        <v>1818691835</v>
      </c>
      <c r="D9" s="27">
        <v>1880422539</v>
      </c>
      <c r="E9" s="28">
        <v>1757226906</v>
      </c>
      <c r="F9" s="27">
        <v>1507258799</v>
      </c>
      <c r="G9" s="28">
        <v>1702569252</v>
      </c>
      <c r="H9" s="27">
        <v>1678587634</v>
      </c>
      <c r="I9" s="28">
        <v>1648282760</v>
      </c>
      <c r="J9" s="27">
        <v>1657844778</v>
      </c>
      <c r="K9" s="28">
        <v>1896911447</v>
      </c>
      <c r="L9" s="27">
        <v>1698939486</v>
      </c>
      <c r="M9" s="28">
        <v>1436362965</v>
      </c>
    </row>
    <row r="10" spans="1:18" outlineLevel="1" x14ac:dyDescent="0.25">
      <c r="A10" s="29" t="s">
        <v>9</v>
      </c>
      <c r="B10" s="30">
        <v>75180798</v>
      </c>
      <c r="C10" s="31">
        <v>75180798</v>
      </c>
      <c r="D10" s="30">
        <v>185883000</v>
      </c>
      <c r="E10" s="31">
        <v>185883000</v>
      </c>
      <c r="F10" s="30">
        <v>82881722</v>
      </c>
      <c r="G10" s="31">
        <v>82881722</v>
      </c>
      <c r="H10" s="30">
        <v>85616819</v>
      </c>
      <c r="I10" s="31">
        <v>85616819</v>
      </c>
      <c r="J10" s="30">
        <v>85616819</v>
      </c>
      <c r="K10" s="31">
        <v>63095169</v>
      </c>
      <c r="L10" s="30">
        <v>85616819</v>
      </c>
      <c r="M10" s="31">
        <v>48060020</v>
      </c>
    </row>
    <row r="11" spans="1:18" outlineLevel="1" x14ac:dyDescent="0.25">
      <c r="A11" s="29" t="s">
        <v>10</v>
      </c>
      <c r="B11" s="30">
        <v>983978506</v>
      </c>
      <c r="C11" s="31">
        <v>1098937782</v>
      </c>
      <c r="D11" s="30">
        <v>1198512000</v>
      </c>
      <c r="E11" s="31">
        <v>1085130336</v>
      </c>
      <c r="F11" s="30">
        <v>1007070390</v>
      </c>
      <c r="G11" s="31">
        <v>1013642511</v>
      </c>
      <c r="H11" s="30">
        <v>1013856625</v>
      </c>
      <c r="I11" s="31">
        <v>993663913</v>
      </c>
      <c r="J11" s="30">
        <v>1025606743</v>
      </c>
      <c r="K11" s="31">
        <v>1287730003</v>
      </c>
      <c r="L11" s="30">
        <v>1059545233</v>
      </c>
      <c r="M11" s="31">
        <v>885853028</v>
      </c>
    </row>
    <row r="12" spans="1:18" outlineLevel="1" x14ac:dyDescent="0.25">
      <c r="A12" s="29" t="s">
        <v>11</v>
      </c>
      <c r="B12" s="30">
        <v>226538788</v>
      </c>
      <c r="C12" s="31">
        <v>419996293</v>
      </c>
      <c r="D12" s="30">
        <v>274408326</v>
      </c>
      <c r="E12" s="31">
        <v>252549234</v>
      </c>
      <c r="F12" s="30">
        <v>224816000</v>
      </c>
      <c r="G12" s="31">
        <v>250085311</v>
      </c>
      <c r="H12" s="30">
        <v>265761500</v>
      </c>
      <c r="I12" s="31">
        <v>261649490</v>
      </c>
      <c r="J12" s="30">
        <v>281395200</v>
      </c>
      <c r="K12" s="31">
        <v>271829190</v>
      </c>
      <c r="L12" s="30">
        <v>287189826</v>
      </c>
      <c r="M12" s="31">
        <v>286688973</v>
      </c>
    </row>
    <row r="13" spans="1:18" outlineLevel="1" x14ac:dyDescent="0.25">
      <c r="A13" s="29" t="s">
        <v>12</v>
      </c>
      <c r="B13" s="30">
        <v>172337958</v>
      </c>
      <c r="C13" s="31">
        <v>193197749</v>
      </c>
      <c r="D13" s="30">
        <v>190240000</v>
      </c>
      <c r="E13" s="31">
        <v>183058326</v>
      </c>
      <c r="F13" s="30">
        <v>165423600</v>
      </c>
      <c r="G13" s="31">
        <v>186367655</v>
      </c>
      <c r="H13" s="30">
        <v>172318500</v>
      </c>
      <c r="I13" s="31">
        <v>179636876</v>
      </c>
      <c r="J13" s="30">
        <v>175814800</v>
      </c>
      <c r="K13" s="31">
        <v>173288522</v>
      </c>
      <c r="L13" s="30">
        <v>176412879</v>
      </c>
      <c r="M13" s="31">
        <v>170179726</v>
      </c>
    </row>
    <row r="14" spans="1:18" outlineLevel="1" x14ac:dyDescent="0.25">
      <c r="A14" s="29" t="s">
        <v>13</v>
      </c>
      <c r="B14" s="30">
        <v>31379213</v>
      </c>
      <c r="C14" s="31">
        <v>31379213</v>
      </c>
      <c r="D14" s="30">
        <v>31379213</v>
      </c>
      <c r="E14" s="31">
        <v>50606010</v>
      </c>
      <c r="F14" s="30">
        <v>27067087</v>
      </c>
      <c r="G14" s="31">
        <v>169592053</v>
      </c>
      <c r="H14" s="30">
        <v>141034190</v>
      </c>
      <c r="I14" s="31">
        <v>127715662</v>
      </c>
      <c r="J14" s="30">
        <v>85203629</v>
      </c>
      <c r="K14" s="31">
        <v>92843173</v>
      </c>
      <c r="L14" s="30">
        <v>80563348</v>
      </c>
      <c r="M14" s="31">
        <v>45581218</v>
      </c>
    </row>
    <row r="15" spans="1:18" outlineLevel="1" x14ac:dyDescent="0.25">
      <c r="A15" s="29" t="s">
        <v>14</v>
      </c>
      <c r="B15" s="30"/>
      <c r="C15" s="31"/>
      <c r="D15" s="30"/>
      <c r="E15" s="31"/>
      <c r="F15" s="30"/>
      <c r="G15" s="31"/>
      <c r="H15" s="30"/>
      <c r="I15" s="31"/>
      <c r="J15" s="30">
        <v>4207587</v>
      </c>
      <c r="K15" s="31">
        <v>8125390</v>
      </c>
      <c r="L15" s="30">
        <v>9611381</v>
      </c>
      <c r="M15" s="31">
        <v>0</v>
      </c>
    </row>
    <row r="16" spans="1:18" x14ac:dyDescent="0.25">
      <c r="A16" s="26" t="s">
        <v>15</v>
      </c>
      <c r="B16" s="27">
        <v>298185494</v>
      </c>
      <c r="C16" s="28">
        <v>299819649</v>
      </c>
      <c r="D16" s="27">
        <v>672199078</v>
      </c>
      <c r="E16" s="28">
        <v>697305822</v>
      </c>
      <c r="F16" s="27">
        <v>360813420</v>
      </c>
      <c r="G16" s="28">
        <v>262193814</v>
      </c>
      <c r="H16" s="27">
        <v>287790600</v>
      </c>
      <c r="I16" s="28">
        <v>216706030</v>
      </c>
      <c r="J16" s="27">
        <v>284183471</v>
      </c>
      <c r="K16" s="28">
        <v>197895057</v>
      </c>
      <c r="L16" s="27">
        <v>278715046</v>
      </c>
      <c r="M16" s="28">
        <v>160295411</v>
      </c>
    </row>
    <row r="17" spans="1:29" ht="15.75" customHeight="1" outlineLevel="1" x14ac:dyDescent="0.25">
      <c r="A17" s="32" t="s">
        <v>16</v>
      </c>
      <c r="B17" s="33">
        <v>298185494</v>
      </c>
      <c r="C17" s="34">
        <v>299819649</v>
      </c>
      <c r="D17" s="33">
        <v>377449080</v>
      </c>
      <c r="E17" s="34">
        <v>402555824</v>
      </c>
      <c r="F17" s="33">
        <v>360813420</v>
      </c>
      <c r="G17" s="34">
        <v>262193814</v>
      </c>
      <c r="H17" s="33">
        <v>287790600</v>
      </c>
      <c r="I17" s="34">
        <v>216706030</v>
      </c>
      <c r="J17" s="33">
        <v>284183471</v>
      </c>
      <c r="K17" s="34">
        <v>197895057</v>
      </c>
      <c r="L17" s="33">
        <v>278715046</v>
      </c>
      <c r="M17" s="34">
        <v>160295411</v>
      </c>
    </row>
    <row r="18" spans="1:29" ht="15.75" customHeight="1" outlineLevel="1" x14ac:dyDescent="0.25">
      <c r="A18" s="32" t="s">
        <v>17</v>
      </c>
      <c r="B18" s="30"/>
      <c r="C18" s="31"/>
      <c r="D18" s="30">
        <v>294749998</v>
      </c>
      <c r="E18" s="31">
        <v>294749998</v>
      </c>
      <c r="F18" s="30"/>
      <c r="G18" s="31"/>
      <c r="H18" s="30"/>
      <c r="I18" s="31"/>
      <c r="J18" s="30"/>
      <c r="K18" s="31"/>
      <c r="L18" s="30"/>
      <c r="M18" s="31"/>
    </row>
    <row r="19" spans="1:29" ht="15.75" customHeight="1" x14ac:dyDescent="0.25">
      <c r="A19" s="26" t="s">
        <v>18</v>
      </c>
      <c r="B19" s="27">
        <v>566450493</v>
      </c>
      <c r="C19" s="28">
        <v>590311440</v>
      </c>
      <c r="D19" s="27">
        <v>402983600</v>
      </c>
      <c r="E19" s="28">
        <v>534341893</v>
      </c>
      <c r="F19" s="27">
        <v>422000000</v>
      </c>
      <c r="G19" s="28">
        <v>767755316</v>
      </c>
      <c r="H19" s="27">
        <v>567000000</v>
      </c>
      <c r="I19" s="28">
        <v>948169082</v>
      </c>
      <c r="J19" s="27">
        <v>512000000</v>
      </c>
      <c r="K19" s="28">
        <v>640881020</v>
      </c>
      <c r="L19" s="27">
        <v>462000000</v>
      </c>
      <c r="M19" s="28">
        <v>532277769</v>
      </c>
    </row>
    <row r="20" spans="1:29" ht="15.75" customHeight="1" outlineLevel="1" x14ac:dyDescent="0.25">
      <c r="A20" s="29" t="s">
        <v>19</v>
      </c>
      <c r="B20" s="30">
        <v>400000000</v>
      </c>
      <c r="C20" s="31">
        <v>401761443</v>
      </c>
      <c r="D20" s="30">
        <v>380000000</v>
      </c>
      <c r="E20" s="31">
        <v>500602379</v>
      </c>
      <c r="F20" s="30">
        <v>400000000</v>
      </c>
      <c r="G20" s="31">
        <v>746869357</v>
      </c>
      <c r="H20" s="30">
        <v>550000000</v>
      </c>
      <c r="I20" s="31">
        <v>890231170</v>
      </c>
      <c r="J20" s="30">
        <v>500000000</v>
      </c>
      <c r="K20" s="31">
        <v>514859300</v>
      </c>
      <c r="L20" s="30">
        <v>450000000</v>
      </c>
      <c r="M20" s="31">
        <v>475758032</v>
      </c>
    </row>
    <row r="21" spans="1:29" ht="15.75" customHeight="1" outlineLevel="1" x14ac:dyDescent="0.25">
      <c r="A21" s="29" t="s">
        <v>20</v>
      </c>
      <c r="B21" s="30">
        <v>106000000</v>
      </c>
      <c r="C21" s="31">
        <v>106210383</v>
      </c>
      <c r="D21" s="30"/>
      <c r="E21" s="31"/>
      <c r="F21" s="30"/>
      <c r="G21" s="31"/>
      <c r="H21" s="30"/>
      <c r="I21" s="31"/>
      <c r="J21" s="30"/>
      <c r="K21" s="31"/>
      <c r="L21" s="30"/>
      <c r="M21" s="31"/>
    </row>
    <row r="22" spans="1:29" ht="15.75" customHeight="1" outlineLevel="1" x14ac:dyDescent="0.25">
      <c r="A22" s="29" t="s">
        <v>21</v>
      </c>
      <c r="B22" s="30">
        <v>1200000</v>
      </c>
      <c r="C22" s="31">
        <v>620600</v>
      </c>
      <c r="D22" s="30">
        <v>900000</v>
      </c>
      <c r="E22" s="31">
        <v>771300</v>
      </c>
      <c r="F22" s="30">
        <v>1000000</v>
      </c>
      <c r="G22" s="31">
        <v>998800</v>
      </c>
      <c r="H22" s="30">
        <v>1000000</v>
      </c>
      <c r="I22" s="31">
        <v>505400</v>
      </c>
      <c r="J22" s="30">
        <v>1000000</v>
      </c>
      <c r="K22" s="31">
        <v>565100</v>
      </c>
      <c r="L22" s="30">
        <v>1000000</v>
      </c>
      <c r="M22" s="31">
        <v>737666</v>
      </c>
    </row>
    <row r="23" spans="1:29" ht="15.75" customHeight="1" outlineLevel="1" x14ac:dyDescent="0.25">
      <c r="A23" s="29" t="s">
        <v>22</v>
      </c>
      <c r="B23" s="30">
        <v>6000000</v>
      </c>
      <c r="C23" s="31">
        <v>8212725</v>
      </c>
      <c r="D23" s="30">
        <v>6000000</v>
      </c>
      <c r="E23" s="31">
        <v>6000000</v>
      </c>
      <c r="F23" s="30">
        <v>6000000</v>
      </c>
      <c r="G23" s="31">
        <v>6400000</v>
      </c>
      <c r="H23" s="30">
        <v>6000000</v>
      </c>
      <c r="I23" s="31">
        <v>6825335</v>
      </c>
      <c r="J23" s="30">
        <v>6000000</v>
      </c>
      <c r="K23" s="31">
        <v>6000000</v>
      </c>
      <c r="L23" s="30">
        <v>6000000</v>
      </c>
      <c r="M23" s="31">
        <v>24000000</v>
      </c>
    </row>
    <row r="24" spans="1:29" ht="15.75" customHeight="1" outlineLevel="1" x14ac:dyDescent="0.25">
      <c r="A24" s="29" t="s">
        <v>23</v>
      </c>
      <c r="B24" s="30">
        <v>53250493</v>
      </c>
      <c r="C24" s="31">
        <v>73506289</v>
      </c>
      <c r="D24" s="30">
        <v>10000000</v>
      </c>
      <c r="E24" s="31">
        <v>20884614</v>
      </c>
      <c r="F24" s="30">
        <v>15000000</v>
      </c>
      <c r="G24" s="31">
        <v>13487159</v>
      </c>
      <c r="H24" s="30">
        <v>10000000</v>
      </c>
      <c r="I24" s="31">
        <v>50607177</v>
      </c>
      <c r="J24" s="30">
        <v>5000000</v>
      </c>
      <c r="K24" s="31">
        <v>119456620</v>
      </c>
      <c r="L24" s="30">
        <v>5000000</v>
      </c>
      <c r="M24" s="31">
        <v>31782071</v>
      </c>
    </row>
    <row r="25" spans="1:29" ht="15.75" customHeight="1" outlineLevel="1" x14ac:dyDescent="0.25">
      <c r="A25" s="29" t="s">
        <v>24</v>
      </c>
      <c r="B25" s="30"/>
      <c r="C25" s="31"/>
      <c r="D25" s="30">
        <v>6083600</v>
      </c>
      <c r="E25" s="31">
        <v>6083600</v>
      </c>
      <c r="F25" s="30"/>
      <c r="G25" s="31"/>
      <c r="H25" s="30"/>
      <c r="I25" s="31"/>
      <c r="J25" s="30"/>
      <c r="K25" s="31"/>
      <c r="L25" s="30"/>
      <c r="M25" s="31"/>
      <c r="P25" s="35"/>
      <c r="Q25" s="35"/>
      <c r="R25" s="35"/>
      <c r="S25" s="35"/>
      <c r="T25" s="35"/>
      <c r="U25" s="35"/>
      <c r="V25" s="35"/>
      <c r="W25" s="35"/>
      <c r="Z25" s="35"/>
      <c r="AA25" s="35"/>
      <c r="AB25" s="35"/>
      <c r="AC25" s="35"/>
    </row>
    <row r="26" spans="1:29" ht="15.75" customHeight="1" x14ac:dyDescent="0.25">
      <c r="A26" s="26" t="s">
        <v>25</v>
      </c>
      <c r="B26" s="27">
        <v>227226299</v>
      </c>
      <c r="C26" s="28">
        <v>221445942</v>
      </c>
      <c r="D26" s="27">
        <v>188903920</v>
      </c>
      <c r="E26" s="28">
        <v>180279575</v>
      </c>
      <c r="F26" s="27">
        <v>451879482</v>
      </c>
      <c r="G26" s="28">
        <v>447728704</v>
      </c>
      <c r="H26" s="27">
        <v>33605000</v>
      </c>
      <c r="I26" s="28">
        <v>474756</v>
      </c>
      <c r="J26" s="27">
        <v>78740100</v>
      </c>
      <c r="K26" s="28">
        <v>76060615</v>
      </c>
      <c r="L26" s="27">
        <v>232658670</v>
      </c>
      <c r="M26" s="28">
        <v>231697267</v>
      </c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</row>
    <row r="27" spans="1:29" ht="15.75" customHeight="1" outlineLevel="1" x14ac:dyDescent="0.25">
      <c r="A27" s="36" t="s">
        <v>26</v>
      </c>
      <c r="B27" s="37">
        <v>211901299</v>
      </c>
      <c r="C27" s="38">
        <v>211901299</v>
      </c>
      <c r="D27" s="37">
        <v>174371479</v>
      </c>
      <c r="E27" s="38">
        <v>174371479</v>
      </c>
      <c r="F27" s="37">
        <v>419744182</v>
      </c>
      <c r="G27" s="38">
        <v>419744182</v>
      </c>
      <c r="H27" s="37"/>
      <c r="I27" s="38"/>
      <c r="J27" s="37">
        <v>50000000</v>
      </c>
      <c r="K27" s="38">
        <v>50000000</v>
      </c>
      <c r="L27" s="37">
        <v>216226701</v>
      </c>
      <c r="M27" s="38">
        <v>216226701</v>
      </c>
      <c r="P27" s="35"/>
      <c r="Q27" s="35"/>
    </row>
    <row r="28" spans="1:29" ht="15.75" customHeight="1" outlineLevel="1" x14ac:dyDescent="0.25">
      <c r="A28" s="36" t="s">
        <v>27</v>
      </c>
      <c r="B28" s="37">
        <v>15325000</v>
      </c>
      <c r="C28" s="38">
        <v>9544643</v>
      </c>
      <c r="D28" s="37">
        <v>14532441</v>
      </c>
      <c r="E28" s="38">
        <v>5908096</v>
      </c>
      <c r="F28" s="37">
        <v>32135300</v>
      </c>
      <c r="G28" s="38">
        <v>27984522</v>
      </c>
      <c r="H28" s="37">
        <v>33605000</v>
      </c>
      <c r="I28" s="38">
        <v>474756</v>
      </c>
      <c r="J28" s="37">
        <v>28740100</v>
      </c>
      <c r="K28" s="38">
        <v>26060615</v>
      </c>
      <c r="L28" s="37">
        <v>16431969</v>
      </c>
      <c r="M28" s="38">
        <v>15470566</v>
      </c>
      <c r="P28" s="35"/>
      <c r="Q28" s="35"/>
    </row>
    <row r="29" spans="1:29" ht="15.75" customHeight="1" x14ac:dyDescent="0.25">
      <c r="A29" s="23" t="s">
        <v>28</v>
      </c>
      <c r="B29" s="24">
        <f t="shared" ref="B29:M29" si="4">+B30+B32+B41+B44</f>
        <v>1818577011</v>
      </c>
      <c r="C29" s="25">
        <f t="shared" si="4"/>
        <v>1982741304</v>
      </c>
      <c r="D29" s="24">
        <f t="shared" si="4"/>
        <v>5226875234</v>
      </c>
      <c r="E29" s="25">
        <f t="shared" si="4"/>
        <v>5460279388</v>
      </c>
      <c r="F29" s="24">
        <f t="shared" si="4"/>
        <v>7330220264</v>
      </c>
      <c r="G29" s="25">
        <f t="shared" si="4"/>
        <v>7521575367</v>
      </c>
      <c r="H29" s="24">
        <f t="shared" si="4"/>
        <v>3181401932</v>
      </c>
      <c r="I29" s="25">
        <f t="shared" si="4"/>
        <v>3153362851</v>
      </c>
      <c r="J29" s="24">
        <f t="shared" si="4"/>
        <v>4654648069</v>
      </c>
      <c r="K29" s="25">
        <f t="shared" si="4"/>
        <v>4805696225</v>
      </c>
      <c r="L29" s="24">
        <f t="shared" si="4"/>
        <v>7359188050</v>
      </c>
      <c r="M29" s="25">
        <f t="shared" si="4"/>
        <v>7462315928</v>
      </c>
      <c r="P29" s="35"/>
      <c r="Q29" s="35"/>
    </row>
    <row r="30" spans="1:29" ht="15.75" customHeight="1" x14ac:dyDescent="0.25">
      <c r="A30" s="39" t="s">
        <v>29</v>
      </c>
      <c r="B30" s="40">
        <v>90000000</v>
      </c>
      <c r="C30" s="41">
        <v>146459611</v>
      </c>
      <c r="D30" s="40">
        <v>80000000</v>
      </c>
      <c r="E30" s="41">
        <v>321643143</v>
      </c>
      <c r="F30" s="40">
        <v>200000000</v>
      </c>
      <c r="G30" s="41">
        <v>330807586</v>
      </c>
      <c r="H30" s="40">
        <v>120000000</v>
      </c>
      <c r="I30" s="41">
        <v>93123959</v>
      </c>
      <c r="J30" s="40">
        <v>80000000</v>
      </c>
      <c r="K30" s="41">
        <v>241008383</v>
      </c>
      <c r="L30" s="40">
        <v>80000000</v>
      </c>
      <c r="M30" s="41">
        <v>201359113</v>
      </c>
      <c r="P30" s="35"/>
      <c r="Q30" s="35"/>
    </row>
    <row r="31" spans="1:29" ht="15.75" customHeight="1" outlineLevel="1" x14ac:dyDescent="0.25">
      <c r="A31" s="32" t="s">
        <v>30</v>
      </c>
      <c r="B31" s="42">
        <v>90000000</v>
      </c>
      <c r="C31" s="43">
        <v>146459611</v>
      </c>
      <c r="D31" s="42">
        <v>80000000</v>
      </c>
      <c r="E31" s="43">
        <v>321643143</v>
      </c>
      <c r="F31" s="42">
        <v>200000000</v>
      </c>
      <c r="G31" s="43">
        <v>330807586</v>
      </c>
      <c r="H31" s="42">
        <v>120000000</v>
      </c>
      <c r="I31" s="43">
        <v>93123959</v>
      </c>
      <c r="J31" s="42">
        <v>80000000</v>
      </c>
      <c r="K31" s="43">
        <v>241008383</v>
      </c>
      <c r="L31" s="42">
        <v>80000000</v>
      </c>
      <c r="M31" s="43">
        <v>201359113</v>
      </c>
      <c r="P31" s="35"/>
      <c r="Q31" s="35"/>
    </row>
    <row r="32" spans="1:29" ht="15.75" customHeight="1" x14ac:dyDescent="0.25">
      <c r="A32" s="39" t="s">
        <v>31</v>
      </c>
      <c r="B32" s="40">
        <v>1377514611</v>
      </c>
      <c r="C32" s="41">
        <v>1422004313</v>
      </c>
      <c r="D32" s="40">
        <v>5030016945</v>
      </c>
      <c r="E32" s="41">
        <v>5030016945</v>
      </c>
      <c r="F32" s="40">
        <v>6997505196</v>
      </c>
      <c r="G32" s="41">
        <v>6997505196</v>
      </c>
      <c r="H32" s="40">
        <v>3031401932</v>
      </c>
      <c r="I32" s="41">
        <v>3031401932</v>
      </c>
      <c r="J32" s="40">
        <v>4549648069</v>
      </c>
      <c r="K32" s="41">
        <v>4549648069</v>
      </c>
      <c r="L32" s="40">
        <v>7264188050</v>
      </c>
      <c r="M32" s="41">
        <v>7249221047</v>
      </c>
      <c r="P32" s="35"/>
      <c r="Q32" s="35"/>
    </row>
    <row r="33" spans="1:17" ht="15.75" customHeight="1" outlineLevel="1" x14ac:dyDescent="0.25">
      <c r="A33" s="29" t="s">
        <v>32</v>
      </c>
      <c r="B33" s="42">
        <v>1269525333</v>
      </c>
      <c r="C33" s="43">
        <v>1269525333</v>
      </c>
      <c r="D33" s="42">
        <v>4810459829</v>
      </c>
      <c r="E33" s="43">
        <v>4810459829</v>
      </c>
      <c r="F33" s="42">
        <v>6818614948</v>
      </c>
      <c r="G33" s="43">
        <v>6818614948</v>
      </c>
      <c r="H33" s="42">
        <v>2937401932</v>
      </c>
      <c r="I33" s="43">
        <v>2937401932</v>
      </c>
      <c r="J33" s="42">
        <v>4524648069</v>
      </c>
      <c r="K33" s="43">
        <v>4524648069</v>
      </c>
      <c r="L33" s="42">
        <v>7184701455</v>
      </c>
      <c r="M33" s="43">
        <v>7169734452</v>
      </c>
      <c r="P33" s="35"/>
      <c r="Q33" s="35"/>
    </row>
    <row r="34" spans="1:17" ht="15.75" customHeight="1" outlineLevel="1" x14ac:dyDescent="0.25">
      <c r="A34" s="29" t="s">
        <v>33</v>
      </c>
      <c r="B34" s="42">
        <v>6213333</v>
      </c>
      <c r="C34" s="43">
        <v>6213333</v>
      </c>
      <c r="D34" s="42"/>
      <c r="E34" s="43"/>
      <c r="F34" s="42"/>
      <c r="G34" s="43"/>
      <c r="H34" s="42">
        <v>74000000</v>
      </c>
      <c r="I34" s="43">
        <v>74000000</v>
      </c>
      <c r="J34" s="42"/>
      <c r="K34" s="43"/>
      <c r="L34" s="42"/>
      <c r="M34" s="43"/>
      <c r="P34" s="35"/>
      <c r="Q34" s="35"/>
    </row>
    <row r="35" spans="1:17" ht="15.75" customHeight="1" outlineLevel="1" x14ac:dyDescent="0.25">
      <c r="A35" s="29" t="s">
        <v>34</v>
      </c>
      <c r="B35" s="42">
        <v>60613337</v>
      </c>
      <c r="C35" s="43">
        <v>105103039</v>
      </c>
      <c r="D35" s="42">
        <v>103463348</v>
      </c>
      <c r="E35" s="43">
        <v>103463348</v>
      </c>
      <c r="F35" s="42">
        <v>95055019</v>
      </c>
      <c r="G35" s="43">
        <v>95055019</v>
      </c>
      <c r="H35" s="42"/>
      <c r="I35" s="43"/>
      <c r="J35" s="42"/>
      <c r="K35" s="43"/>
      <c r="L35" s="42"/>
      <c r="M35" s="43"/>
      <c r="P35" s="35"/>
      <c r="Q35" s="35"/>
    </row>
    <row r="36" spans="1:17" ht="15.75" customHeight="1" outlineLevel="1" x14ac:dyDescent="0.25">
      <c r="A36" s="29" t="s">
        <v>35</v>
      </c>
      <c r="B36" s="42">
        <v>24338587</v>
      </c>
      <c r="C36" s="43">
        <v>24338587</v>
      </c>
      <c r="D36" s="42">
        <v>27928667</v>
      </c>
      <c r="E36" s="43">
        <v>27928667</v>
      </c>
      <c r="F36" s="42">
        <v>14184698</v>
      </c>
      <c r="G36" s="43">
        <v>14184698</v>
      </c>
      <c r="H36" s="42"/>
      <c r="I36" s="43"/>
      <c r="J36" s="42"/>
      <c r="K36" s="43"/>
      <c r="L36" s="42"/>
      <c r="M36" s="43"/>
      <c r="P36" s="35"/>
      <c r="Q36" s="35"/>
    </row>
    <row r="37" spans="1:17" ht="15.75" customHeight="1" outlineLevel="1" x14ac:dyDescent="0.25">
      <c r="A37" s="29" t="s">
        <v>36</v>
      </c>
      <c r="B37" s="42">
        <v>16824021</v>
      </c>
      <c r="C37" s="43">
        <v>16824021</v>
      </c>
      <c r="D37" s="42">
        <v>19786555</v>
      </c>
      <c r="E37" s="43">
        <v>19786555</v>
      </c>
      <c r="F37" s="42">
        <v>13486844</v>
      </c>
      <c r="G37" s="43">
        <v>13486844</v>
      </c>
      <c r="H37" s="42"/>
      <c r="I37" s="43"/>
      <c r="J37" s="42"/>
      <c r="K37" s="43"/>
      <c r="L37" s="42"/>
      <c r="M37" s="43"/>
      <c r="P37" s="35"/>
      <c r="Q37" s="35"/>
    </row>
    <row r="38" spans="1:17" ht="15.75" customHeight="1" outlineLevel="1" x14ac:dyDescent="0.25">
      <c r="A38" s="29" t="s">
        <v>37</v>
      </c>
      <c r="B38" s="42"/>
      <c r="C38" s="43"/>
      <c r="D38" s="42">
        <v>47468071</v>
      </c>
      <c r="E38" s="43">
        <v>47468071</v>
      </c>
      <c r="F38" s="42">
        <v>16834238</v>
      </c>
      <c r="G38" s="43">
        <v>16834238</v>
      </c>
      <c r="H38" s="42"/>
      <c r="I38" s="43"/>
      <c r="J38" s="42"/>
      <c r="K38" s="43"/>
      <c r="L38" s="42"/>
      <c r="M38" s="43"/>
      <c r="P38" s="35"/>
      <c r="Q38" s="35"/>
    </row>
    <row r="39" spans="1:17" ht="15.75" customHeight="1" outlineLevel="1" x14ac:dyDescent="0.25">
      <c r="A39" s="29" t="s">
        <v>38</v>
      </c>
      <c r="B39" s="42"/>
      <c r="C39" s="43"/>
      <c r="D39" s="42">
        <v>20910475</v>
      </c>
      <c r="E39" s="43">
        <v>20910475</v>
      </c>
      <c r="F39" s="42">
        <v>39329449</v>
      </c>
      <c r="G39" s="43">
        <v>39329449</v>
      </c>
      <c r="H39" s="42">
        <v>20000000</v>
      </c>
      <c r="I39" s="43">
        <v>20000000</v>
      </c>
      <c r="J39" s="42">
        <v>25000000</v>
      </c>
      <c r="K39" s="43">
        <v>25000000</v>
      </c>
      <c r="L39" s="42">
        <v>71361205</v>
      </c>
      <c r="M39" s="43">
        <v>71361205</v>
      </c>
      <c r="P39" s="35"/>
      <c r="Q39" s="35"/>
    </row>
    <row r="40" spans="1:17" ht="15.75" customHeight="1" outlineLevel="1" x14ac:dyDescent="0.25">
      <c r="A40" s="29" t="s">
        <v>39</v>
      </c>
      <c r="B40" s="42"/>
      <c r="C40" s="43"/>
      <c r="D40" s="42"/>
      <c r="E40" s="43"/>
      <c r="F40" s="42"/>
      <c r="G40" s="43"/>
      <c r="H40" s="42"/>
      <c r="I40" s="43"/>
      <c r="J40" s="42"/>
      <c r="K40" s="43"/>
      <c r="L40" s="42">
        <v>8125390</v>
      </c>
      <c r="M40" s="43">
        <v>8125390</v>
      </c>
      <c r="P40" s="35"/>
      <c r="Q40" s="35"/>
    </row>
    <row r="41" spans="1:17" ht="15.75" customHeight="1" x14ac:dyDescent="0.25">
      <c r="A41" s="39" t="s">
        <v>40</v>
      </c>
      <c r="B41" s="40">
        <v>116062400</v>
      </c>
      <c r="C41" s="41">
        <v>179277380</v>
      </c>
      <c r="D41" s="40">
        <v>116858289</v>
      </c>
      <c r="E41" s="41">
        <v>108619300</v>
      </c>
      <c r="F41" s="40">
        <v>132715068</v>
      </c>
      <c r="G41" s="41">
        <v>193262585</v>
      </c>
      <c r="H41" s="40">
        <v>30000000</v>
      </c>
      <c r="I41" s="41">
        <v>28836960</v>
      </c>
      <c r="J41" s="40">
        <v>25000000</v>
      </c>
      <c r="K41" s="41">
        <v>15039773</v>
      </c>
      <c r="L41" s="40">
        <v>15000000</v>
      </c>
      <c r="M41" s="41">
        <v>11735768</v>
      </c>
      <c r="P41" s="35"/>
      <c r="Q41" s="35"/>
    </row>
    <row r="42" spans="1:17" ht="15.75" customHeight="1" outlineLevel="1" x14ac:dyDescent="0.25">
      <c r="A42" s="32" t="s">
        <v>41</v>
      </c>
      <c r="B42" s="33">
        <v>116062400</v>
      </c>
      <c r="C42" s="34">
        <v>179277380</v>
      </c>
      <c r="D42" s="33">
        <v>116858289</v>
      </c>
      <c r="E42" s="34">
        <v>108619300</v>
      </c>
      <c r="F42" s="33">
        <v>132715068</v>
      </c>
      <c r="G42" s="34">
        <v>193262585</v>
      </c>
      <c r="H42" s="33">
        <v>30000000</v>
      </c>
      <c r="I42" s="34">
        <v>28836960</v>
      </c>
      <c r="J42" s="33">
        <v>25000000</v>
      </c>
      <c r="K42" s="34">
        <v>15039773</v>
      </c>
      <c r="L42" s="33">
        <v>15000000</v>
      </c>
      <c r="M42" s="34">
        <v>11313684</v>
      </c>
      <c r="P42" s="35"/>
      <c r="Q42" s="35"/>
    </row>
    <row r="43" spans="1:17" ht="15.75" customHeight="1" outlineLevel="1" x14ac:dyDescent="0.25">
      <c r="A43" s="32" t="s">
        <v>42</v>
      </c>
      <c r="B43" s="30"/>
      <c r="C43" s="31"/>
      <c r="D43" s="30"/>
      <c r="E43" s="31"/>
      <c r="F43" s="30"/>
      <c r="G43" s="31"/>
      <c r="H43" s="30"/>
      <c r="I43" s="31"/>
      <c r="J43" s="30"/>
      <c r="K43" s="31"/>
      <c r="L43" s="30">
        <v>0</v>
      </c>
      <c r="M43" s="31">
        <v>422084</v>
      </c>
      <c r="P43" s="35"/>
      <c r="Q43" s="35"/>
    </row>
    <row r="44" spans="1:17" ht="15.75" customHeight="1" x14ac:dyDescent="0.25">
      <c r="A44" s="39" t="s">
        <v>43</v>
      </c>
      <c r="B44" s="40">
        <v>235000000</v>
      </c>
      <c r="C44" s="41">
        <v>235000000</v>
      </c>
      <c r="D44" s="40"/>
      <c r="E44" s="41"/>
      <c r="F44" s="40"/>
      <c r="G44" s="41"/>
      <c r="H44" s="40"/>
      <c r="I44" s="41"/>
      <c r="J44" s="40"/>
      <c r="K44" s="41"/>
      <c r="L44" s="40"/>
      <c r="M44" s="41"/>
    </row>
    <row r="45" spans="1:17" ht="15.75" customHeight="1" outlineLevel="1" x14ac:dyDescent="0.25">
      <c r="A45" s="32" t="s">
        <v>44</v>
      </c>
      <c r="B45" s="33">
        <v>235000000</v>
      </c>
      <c r="C45" s="34">
        <v>235000000</v>
      </c>
      <c r="D45" s="33"/>
      <c r="E45" s="34"/>
      <c r="F45" s="33"/>
      <c r="G45" s="34"/>
      <c r="H45" s="33"/>
      <c r="I45" s="34"/>
      <c r="J45" s="33"/>
      <c r="K45" s="34"/>
      <c r="L45" s="33"/>
      <c r="M45" s="34"/>
    </row>
    <row r="46" spans="1:17" ht="15.75" customHeight="1" x14ac:dyDescent="0.25">
      <c r="A46" s="44" t="s">
        <v>45</v>
      </c>
      <c r="B46" s="45">
        <f t="shared" ref="B46:M46" si="5">+B47+B49</f>
        <v>27568780110</v>
      </c>
      <c r="C46" s="46">
        <f t="shared" si="5"/>
        <v>27568780110</v>
      </c>
      <c r="D46" s="45">
        <f t="shared" si="5"/>
        <v>30377188789</v>
      </c>
      <c r="E46" s="46">
        <f t="shared" si="5"/>
        <v>30377188788</v>
      </c>
      <c r="F46" s="45">
        <f t="shared" si="5"/>
        <v>32886691068</v>
      </c>
      <c r="G46" s="46">
        <f t="shared" si="5"/>
        <v>32886691068</v>
      </c>
      <c r="H46" s="45">
        <f t="shared" si="5"/>
        <v>36600847080</v>
      </c>
      <c r="I46" s="46">
        <f t="shared" si="5"/>
        <v>36600847080</v>
      </c>
      <c r="J46" s="45">
        <f t="shared" si="5"/>
        <v>36607477698</v>
      </c>
      <c r="K46" s="46">
        <f t="shared" si="5"/>
        <v>36607477698</v>
      </c>
      <c r="L46" s="45">
        <f t="shared" si="5"/>
        <v>37525134341</v>
      </c>
      <c r="M46" s="46">
        <f t="shared" si="5"/>
        <v>37517205068</v>
      </c>
      <c r="P46" s="35"/>
      <c r="Q46" s="35"/>
    </row>
    <row r="47" spans="1:17" ht="15.75" customHeight="1" x14ac:dyDescent="0.25">
      <c r="A47" s="47" t="s">
        <v>46</v>
      </c>
      <c r="B47" s="48">
        <v>25860027658</v>
      </c>
      <c r="C47" s="49">
        <v>25860027658</v>
      </c>
      <c r="D47" s="48">
        <v>28600313559</v>
      </c>
      <c r="E47" s="49">
        <v>28600313558</v>
      </c>
      <c r="F47" s="48">
        <v>30315351423</v>
      </c>
      <c r="G47" s="49">
        <v>30315351423</v>
      </c>
      <c r="H47" s="48">
        <v>32821156461</v>
      </c>
      <c r="I47" s="49">
        <v>32821156461</v>
      </c>
      <c r="J47" s="48">
        <v>34469195151</v>
      </c>
      <c r="K47" s="49">
        <v>34469195151</v>
      </c>
      <c r="L47" s="48">
        <v>35802600707</v>
      </c>
      <c r="M47" s="49">
        <v>35794671434</v>
      </c>
    </row>
    <row r="48" spans="1:17" ht="15.75" customHeight="1" outlineLevel="1" x14ac:dyDescent="0.25">
      <c r="A48" s="32" t="s">
        <v>47</v>
      </c>
      <c r="B48" s="33">
        <v>25860027658</v>
      </c>
      <c r="C48" s="34">
        <v>25860027658</v>
      </c>
      <c r="D48" s="33">
        <v>28600313559</v>
      </c>
      <c r="E48" s="34">
        <v>28600313558</v>
      </c>
      <c r="F48" s="33">
        <v>30315351423</v>
      </c>
      <c r="G48" s="34">
        <v>30315351423</v>
      </c>
      <c r="H48" s="33">
        <v>32821156461</v>
      </c>
      <c r="I48" s="34">
        <v>32821156461</v>
      </c>
      <c r="J48" s="33">
        <v>34469195151</v>
      </c>
      <c r="K48" s="34">
        <v>34469195151</v>
      </c>
      <c r="L48" s="33">
        <v>35802600707</v>
      </c>
      <c r="M48" s="34">
        <v>35794671434</v>
      </c>
    </row>
    <row r="49" spans="1:16" ht="15.75" customHeight="1" x14ac:dyDescent="0.25">
      <c r="A49" s="47" t="s">
        <v>48</v>
      </c>
      <c r="B49" s="48">
        <v>1708752452</v>
      </c>
      <c r="C49" s="49">
        <v>1708752452</v>
      </c>
      <c r="D49" s="48">
        <v>1776875230</v>
      </c>
      <c r="E49" s="49">
        <v>1776875230</v>
      </c>
      <c r="F49" s="48">
        <v>2571339645</v>
      </c>
      <c r="G49" s="49">
        <v>2571339645</v>
      </c>
      <c r="H49" s="48">
        <v>3779690619</v>
      </c>
      <c r="I49" s="49">
        <v>3779690619</v>
      </c>
      <c r="J49" s="48">
        <v>2138282547</v>
      </c>
      <c r="K49" s="49">
        <v>2138282547</v>
      </c>
      <c r="L49" s="48">
        <v>1722533634</v>
      </c>
      <c r="M49" s="49">
        <v>1722533634</v>
      </c>
    </row>
    <row r="50" spans="1:16" ht="15.75" customHeight="1" outlineLevel="1" x14ac:dyDescent="0.25">
      <c r="A50" s="32" t="s">
        <v>49</v>
      </c>
      <c r="B50" s="33">
        <v>1708752452</v>
      </c>
      <c r="C50" s="34">
        <v>1708752452</v>
      </c>
      <c r="D50" s="33">
        <v>1776875230</v>
      </c>
      <c r="E50" s="34">
        <v>1776875230</v>
      </c>
      <c r="F50" s="33">
        <v>2571339645</v>
      </c>
      <c r="G50" s="34">
        <v>2571339645</v>
      </c>
      <c r="H50" s="33">
        <v>3779690619</v>
      </c>
      <c r="I50" s="34">
        <v>3779690619</v>
      </c>
      <c r="J50" s="33">
        <v>2138282547</v>
      </c>
      <c r="K50" s="34">
        <v>2138282547</v>
      </c>
      <c r="L50" s="33">
        <v>1722533634</v>
      </c>
      <c r="M50" s="34">
        <v>1722533634</v>
      </c>
    </row>
    <row r="51" spans="1:16" ht="15.75" customHeight="1" x14ac:dyDescent="0.25">
      <c r="A51" s="50" t="s">
        <v>50</v>
      </c>
      <c r="B51" s="51">
        <f t="shared" ref="B51:M51" si="6">+B52</f>
        <v>8633720522</v>
      </c>
      <c r="C51" s="52">
        <f t="shared" si="6"/>
        <v>10454312446</v>
      </c>
      <c r="D51" s="51">
        <f t="shared" si="6"/>
        <v>13061331915</v>
      </c>
      <c r="E51" s="52">
        <f t="shared" si="6"/>
        <v>12316638440</v>
      </c>
      <c r="F51" s="51">
        <f t="shared" si="6"/>
        <v>14015392485</v>
      </c>
      <c r="G51" s="52">
        <f t="shared" si="6"/>
        <v>13770887163</v>
      </c>
      <c r="H51" s="51">
        <f t="shared" si="6"/>
        <v>14527734701</v>
      </c>
      <c r="I51" s="52">
        <f t="shared" si="6"/>
        <v>11428501869</v>
      </c>
      <c r="J51" s="51">
        <f t="shared" si="6"/>
        <v>10467905418</v>
      </c>
      <c r="K51" s="52">
        <f>+K52</f>
        <v>8448774543</v>
      </c>
      <c r="L51" s="51">
        <f t="shared" si="6"/>
        <v>10374066511</v>
      </c>
      <c r="M51" s="52">
        <f t="shared" si="6"/>
        <v>9572187143</v>
      </c>
    </row>
    <row r="52" spans="1:16" ht="15.75" customHeight="1" x14ac:dyDescent="0.25">
      <c r="A52" s="53" t="s">
        <v>6</v>
      </c>
      <c r="B52" s="54">
        <f t="shared" ref="B52:M52" si="7">+B53+B108</f>
        <v>8633720522</v>
      </c>
      <c r="C52" s="55">
        <f t="shared" si="7"/>
        <v>10454312446</v>
      </c>
      <c r="D52" s="54">
        <f t="shared" si="7"/>
        <v>13061331915</v>
      </c>
      <c r="E52" s="55">
        <f t="shared" si="7"/>
        <v>12316638440</v>
      </c>
      <c r="F52" s="54">
        <f t="shared" si="7"/>
        <v>14015392485</v>
      </c>
      <c r="G52" s="55">
        <f t="shared" si="7"/>
        <v>13770887163</v>
      </c>
      <c r="H52" s="54">
        <f t="shared" si="7"/>
        <v>14527734701</v>
      </c>
      <c r="I52" s="55">
        <f t="shared" si="7"/>
        <v>11428501869</v>
      </c>
      <c r="J52" s="54">
        <f t="shared" si="7"/>
        <v>10467905418</v>
      </c>
      <c r="K52" s="55">
        <f t="shared" si="7"/>
        <v>8448774543</v>
      </c>
      <c r="L52" s="54">
        <f t="shared" si="7"/>
        <v>10374066511</v>
      </c>
      <c r="M52" s="55">
        <f t="shared" si="7"/>
        <v>9572187143</v>
      </c>
    </row>
    <row r="53" spans="1:16" ht="15.75" customHeight="1" x14ac:dyDescent="0.25">
      <c r="A53" s="23" t="s">
        <v>7</v>
      </c>
      <c r="B53" s="24">
        <f t="shared" ref="B53:M53" si="8">+B54+B57+B63+B73+B75+B77+B80+B88+B91+B93+B100+B106</f>
        <v>6346611785</v>
      </c>
      <c r="C53" s="25">
        <f t="shared" si="8"/>
        <v>8238495599</v>
      </c>
      <c r="D53" s="24">
        <f t="shared" si="8"/>
        <v>8194766946</v>
      </c>
      <c r="E53" s="25">
        <f t="shared" si="8"/>
        <v>7406852440</v>
      </c>
      <c r="F53" s="24">
        <f t="shared" si="8"/>
        <v>7515682073</v>
      </c>
      <c r="G53" s="25">
        <f t="shared" si="8"/>
        <v>7203237273</v>
      </c>
      <c r="H53" s="24">
        <f t="shared" si="8"/>
        <v>8439146278</v>
      </c>
      <c r="I53" s="25">
        <f t="shared" si="8"/>
        <v>5383731724</v>
      </c>
      <c r="J53" s="24">
        <f t="shared" si="8"/>
        <v>5633297683</v>
      </c>
      <c r="K53" s="25">
        <f t="shared" si="8"/>
        <v>3639375707</v>
      </c>
      <c r="L53" s="24">
        <f t="shared" si="8"/>
        <v>6066128496</v>
      </c>
      <c r="M53" s="25">
        <f t="shared" si="8"/>
        <v>5441128344</v>
      </c>
    </row>
    <row r="54" spans="1:16" ht="15.75" customHeight="1" x14ac:dyDescent="0.25">
      <c r="A54" s="26" t="s">
        <v>8</v>
      </c>
      <c r="B54" s="56">
        <v>43616698</v>
      </c>
      <c r="C54" s="57">
        <v>74618546</v>
      </c>
      <c r="D54" s="56">
        <v>102809386</v>
      </c>
      <c r="E54" s="57">
        <v>124180030</v>
      </c>
      <c r="F54" s="56">
        <v>64449616</v>
      </c>
      <c r="G54" s="57">
        <v>76458331</v>
      </c>
      <c r="H54" s="56">
        <v>35000000</v>
      </c>
      <c r="I54" s="57">
        <v>13315160</v>
      </c>
      <c r="J54" s="56">
        <v>35000000</v>
      </c>
      <c r="K54" s="57">
        <v>7888200</v>
      </c>
      <c r="L54" s="56">
        <v>62432325</v>
      </c>
      <c r="M54" s="57">
        <v>58706421</v>
      </c>
    </row>
    <row r="55" spans="1:16" ht="15.75" customHeight="1" outlineLevel="1" x14ac:dyDescent="0.25">
      <c r="A55" s="36" t="s">
        <v>51</v>
      </c>
      <c r="B55" s="37">
        <v>41740898</v>
      </c>
      <c r="C55" s="38">
        <v>41740898</v>
      </c>
      <c r="D55" s="37">
        <v>87809386</v>
      </c>
      <c r="E55" s="38">
        <v>87809386</v>
      </c>
      <c r="F55" s="37">
        <v>37499616</v>
      </c>
      <c r="G55" s="38">
        <v>37499616</v>
      </c>
      <c r="H55" s="37"/>
      <c r="I55" s="38"/>
      <c r="J55" s="37">
        <v>0</v>
      </c>
      <c r="K55" s="38">
        <v>0</v>
      </c>
      <c r="L55" s="37">
        <v>47432325</v>
      </c>
      <c r="M55" s="38">
        <v>47432325</v>
      </c>
      <c r="O55" s="35"/>
    </row>
    <row r="56" spans="1:16" ht="15.75" customHeight="1" outlineLevel="1" x14ac:dyDescent="0.25">
      <c r="A56" s="36" t="s">
        <v>52</v>
      </c>
      <c r="B56" s="37">
        <v>1875800</v>
      </c>
      <c r="C56" s="38">
        <v>32877648</v>
      </c>
      <c r="D56" s="37">
        <v>15000000</v>
      </c>
      <c r="E56" s="38">
        <v>36370644</v>
      </c>
      <c r="F56" s="37">
        <v>26950000</v>
      </c>
      <c r="G56" s="38">
        <v>38958715</v>
      </c>
      <c r="H56" s="37">
        <v>35000000</v>
      </c>
      <c r="I56" s="38">
        <v>13315160</v>
      </c>
      <c r="J56" s="37">
        <v>35000000</v>
      </c>
      <c r="K56" s="38">
        <v>7888200</v>
      </c>
      <c r="L56" s="37">
        <v>15000000</v>
      </c>
      <c r="M56" s="38">
        <v>11274096</v>
      </c>
      <c r="O56" s="35"/>
    </row>
    <row r="57" spans="1:16" ht="15.75" customHeight="1" x14ac:dyDescent="0.25">
      <c r="A57" s="26" t="s">
        <v>15</v>
      </c>
      <c r="B57" s="56">
        <v>2876255287</v>
      </c>
      <c r="C57" s="57">
        <v>3969619947</v>
      </c>
      <c r="D57" s="56">
        <v>3971700430</v>
      </c>
      <c r="E57" s="57">
        <v>4492578316</v>
      </c>
      <c r="F57" s="56">
        <v>3555357505</v>
      </c>
      <c r="G57" s="57">
        <v>3296210086</v>
      </c>
      <c r="H57" s="56">
        <v>2851038066</v>
      </c>
      <c r="I57" s="57">
        <v>1879369043</v>
      </c>
      <c r="J57" s="56">
        <v>1850739755</v>
      </c>
      <c r="K57" s="57">
        <v>1679296935</v>
      </c>
      <c r="L57" s="56">
        <v>1657202422</v>
      </c>
      <c r="M57" s="57">
        <v>1372588804</v>
      </c>
      <c r="O57" s="35"/>
      <c r="P57" s="35"/>
    </row>
    <row r="58" spans="1:16" ht="15.75" customHeight="1" outlineLevel="1" x14ac:dyDescent="0.25">
      <c r="A58" s="29" t="s">
        <v>16</v>
      </c>
      <c r="B58" s="42">
        <v>228513173</v>
      </c>
      <c r="C58" s="43">
        <v>267187018</v>
      </c>
      <c r="D58" s="42">
        <v>226469448</v>
      </c>
      <c r="E58" s="43">
        <v>321248402</v>
      </c>
      <c r="F58" s="42">
        <v>216488100</v>
      </c>
      <c r="G58" s="43">
        <v>185549940</v>
      </c>
      <c r="H58" s="42">
        <v>172674326</v>
      </c>
      <c r="I58" s="43">
        <v>134184455</v>
      </c>
      <c r="J58" s="42">
        <v>167866100</v>
      </c>
      <c r="K58" s="43">
        <v>116093092</v>
      </c>
      <c r="L58" s="42">
        <v>153228937</v>
      </c>
      <c r="M58" s="43">
        <v>96177246</v>
      </c>
      <c r="O58" s="35"/>
      <c r="P58" s="35"/>
    </row>
    <row r="59" spans="1:16" ht="15.75" customHeight="1" outlineLevel="1" x14ac:dyDescent="0.25">
      <c r="A59" s="29" t="s">
        <v>53</v>
      </c>
      <c r="B59" s="42">
        <v>2444650000</v>
      </c>
      <c r="C59" s="43">
        <v>3399971937</v>
      </c>
      <c r="D59" s="42">
        <v>3430576122</v>
      </c>
      <c r="E59" s="43">
        <v>3865631353</v>
      </c>
      <c r="F59" s="42">
        <v>3031880905</v>
      </c>
      <c r="G59" s="43">
        <v>2864355877</v>
      </c>
      <c r="H59" s="42">
        <v>2379810674</v>
      </c>
      <c r="I59" s="43">
        <v>1490971951</v>
      </c>
      <c r="J59" s="42">
        <v>1444106911</v>
      </c>
      <c r="K59" s="43">
        <v>1380854889</v>
      </c>
      <c r="L59" s="42">
        <v>1313110759</v>
      </c>
      <c r="M59" s="43">
        <v>1147669458</v>
      </c>
      <c r="O59" s="35"/>
      <c r="P59" s="35"/>
    </row>
    <row r="60" spans="1:16" ht="15.75" customHeight="1" outlineLevel="1" x14ac:dyDescent="0.25">
      <c r="A60" s="29" t="s">
        <v>54</v>
      </c>
      <c r="B60" s="42">
        <v>168827580</v>
      </c>
      <c r="C60" s="43">
        <v>268196458</v>
      </c>
      <c r="D60" s="42">
        <v>268969620</v>
      </c>
      <c r="E60" s="43">
        <v>260847521</v>
      </c>
      <c r="F60" s="42">
        <v>251988500</v>
      </c>
      <c r="G60" s="43">
        <v>191304269</v>
      </c>
      <c r="H60" s="42">
        <v>199057100</v>
      </c>
      <c r="I60" s="43">
        <v>154164671</v>
      </c>
      <c r="J60" s="42">
        <v>191945600</v>
      </c>
      <c r="K60" s="43">
        <v>138384410</v>
      </c>
      <c r="L60" s="42">
        <v>188748840</v>
      </c>
      <c r="M60" s="43">
        <v>119278000</v>
      </c>
      <c r="O60" s="35"/>
      <c r="P60" s="35"/>
    </row>
    <row r="61" spans="1:16" ht="15.75" customHeight="1" outlineLevel="1" x14ac:dyDescent="0.25">
      <c r="A61" s="29" t="s">
        <v>55</v>
      </c>
      <c r="B61" s="42">
        <v>34264534</v>
      </c>
      <c r="C61" s="43">
        <v>34264534</v>
      </c>
      <c r="D61" s="42">
        <v>44236240</v>
      </c>
      <c r="E61" s="43">
        <v>44236240</v>
      </c>
      <c r="F61" s="42">
        <v>55000000</v>
      </c>
      <c r="G61" s="43">
        <v>55000000</v>
      </c>
      <c r="H61" s="42">
        <v>99495966</v>
      </c>
      <c r="I61" s="43">
        <v>100047966</v>
      </c>
      <c r="J61" s="42">
        <v>43964544</v>
      </c>
      <c r="K61" s="43">
        <v>43964544</v>
      </c>
      <c r="L61" s="42"/>
      <c r="M61" s="43"/>
      <c r="O61" s="35"/>
      <c r="P61" s="35"/>
    </row>
    <row r="62" spans="1:16" ht="15.75" customHeight="1" outlineLevel="1" x14ac:dyDescent="0.25">
      <c r="A62" s="29" t="s">
        <v>56</v>
      </c>
      <c r="B62" s="42"/>
      <c r="C62" s="43"/>
      <c r="D62" s="42">
        <v>1449000</v>
      </c>
      <c r="E62" s="43">
        <v>614800</v>
      </c>
      <c r="F62" s="42"/>
      <c r="G62" s="43"/>
      <c r="H62" s="42"/>
      <c r="I62" s="43"/>
      <c r="J62" s="42">
        <v>2856600</v>
      </c>
      <c r="K62" s="43">
        <v>0</v>
      </c>
      <c r="L62" s="42">
        <v>2113886</v>
      </c>
      <c r="M62" s="43">
        <v>9464100</v>
      </c>
      <c r="O62" s="35"/>
      <c r="P62" s="35"/>
    </row>
    <row r="63" spans="1:16" ht="15.75" customHeight="1" x14ac:dyDescent="0.25">
      <c r="A63" s="26" t="s">
        <v>57</v>
      </c>
      <c r="B63" s="56">
        <v>1080950000</v>
      </c>
      <c r="C63" s="57">
        <v>865100734</v>
      </c>
      <c r="D63" s="56">
        <v>2629707515</v>
      </c>
      <c r="E63" s="57">
        <v>2049657407</v>
      </c>
      <c r="F63" s="56">
        <v>2469191183</v>
      </c>
      <c r="G63" s="57">
        <v>2173554182</v>
      </c>
      <c r="H63" s="56">
        <v>3456113608</v>
      </c>
      <c r="I63" s="57">
        <v>2403730945</v>
      </c>
      <c r="J63" s="56">
        <v>1684000000</v>
      </c>
      <c r="K63" s="57">
        <v>631910825</v>
      </c>
      <c r="L63" s="56">
        <v>2984554717</v>
      </c>
      <c r="M63" s="57">
        <v>2063817929</v>
      </c>
      <c r="O63" s="35"/>
      <c r="P63" s="35"/>
    </row>
    <row r="64" spans="1:16" ht="15.75" customHeight="1" outlineLevel="1" x14ac:dyDescent="0.25">
      <c r="A64" s="29" t="s">
        <v>58</v>
      </c>
      <c r="B64" s="42">
        <v>523750000</v>
      </c>
      <c r="C64" s="43">
        <v>568540000</v>
      </c>
      <c r="D64" s="42">
        <v>1815200000</v>
      </c>
      <c r="E64" s="43">
        <v>1572050000</v>
      </c>
      <c r="F64" s="42">
        <v>1878871200</v>
      </c>
      <c r="G64" s="43">
        <v>1785536600</v>
      </c>
      <c r="H64" s="42">
        <v>2251426801</v>
      </c>
      <c r="I64" s="43">
        <v>1915899945</v>
      </c>
      <c r="J64" s="42">
        <v>660000000</v>
      </c>
      <c r="K64" s="43">
        <v>550999932</v>
      </c>
      <c r="L64" s="42">
        <v>2804554714</v>
      </c>
      <c r="M64" s="43">
        <v>1930317929</v>
      </c>
      <c r="O64" s="35"/>
      <c r="P64" s="35"/>
    </row>
    <row r="65" spans="1:16" ht="15.75" customHeight="1" outlineLevel="1" x14ac:dyDescent="0.25">
      <c r="A65" s="29" t="s">
        <v>59</v>
      </c>
      <c r="B65" s="42">
        <v>115000000</v>
      </c>
      <c r="C65" s="43">
        <v>42870015</v>
      </c>
      <c r="D65" s="42">
        <v>0</v>
      </c>
      <c r="E65" s="43">
        <v>6219690</v>
      </c>
      <c r="F65" s="42">
        <v>0</v>
      </c>
      <c r="G65" s="43">
        <v>1921428</v>
      </c>
      <c r="H65" s="42">
        <v>0</v>
      </c>
      <c r="I65" s="43">
        <v>615567</v>
      </c>
      <c r="J65" s="42">
        <v>0</v>
      </c>
      <c r="K65" s="43">
        <v>986177</v>
      </c>
      <c r="L65" s="42"/>
      <c r="M65" s="43"/>
      <c r="O65" s="35"/>
      <c r="P65" s="35"/>
    </row>
    <row r="66" spans="1:16" ht="15.75" customHeight="1" outlineLevel="1" x14ac:dyDescent="0.25">
      <c r="A66" s="29" t="s">
        <v>60</v>
      </c>
      <c r="B66" s="42">
        <v>30600000</v>
      </c>
      <c r="C66" s="43">
        <v>14850000</v>
      </c>
      <c r="D66" s="42">
        <v>434554730</v>
      </c>
      <c r="E66" s="43">
        <v>370246932</v>
      </c>
      <c r="F66" s="42">
        <v>178951010</v>
      </c>
      <c r="G66" s="43">
        <v>3672180</v>
      </c>
      <c r="H66" s="42">
        <v>760600000</v>
      </c>
      <c r="I66" s="43">
        <v>174785372</v>
      </c>
      <c r="J66" s="42">
        <v>54000000</v>
      </c>
      <c r="K66" s="43">
        <v>0</v>
      </c>
      <c r="L66" s="42"/>
      <c r="M66" s="43"/>
      <c r="O66" s="35"/>
      <c r="P66" s="35"/>
    </row>
    <row r="67" spans="1:16" ht="15.75" customHeight="1" outlineLevel="1" x14ac:dyDescent="0.25">
      <c r="A67" s="29" t="s">
        <v>61</v>
      </c>
      <c r="B67" s="42">
        <v>279600000</v>
      </c>
      <c r="C67" s="43">
        <v>203935439</v>
      </c>
      <c r="D67" s="42">
        <v>248920000</v>
      </c>
      <c r="E67" s="43">
        <v>90108000</v>
      </c>
      <c r="F67" s="42">
        <v>140937500</v>
      </c>
      <c r="G67" s="43">
        <v>142692500</v>
      </c>
      <c r="H67" s="42">
        <v>391086807</v>
      </c>
      <c r="I67" s="43">
        <v>287430061</v>
      </c>
      <c r="J67" s="42">
        <v>553000000</v>
      </c>
      <c r="K67" s="43">
        <v>69373244</v>
      </c>
      <c r="L67" s="42">
        <v>155000003</v>
      </c>
      <c r="M67" s="43">
        <v>108500000</v>
      </c>
      <c r="O67" s="35"/>
      <c r="P67" s="35"/>
    </row>
    <row r="68" spans="1:16" ht="15.75" customHeight="1" outlineLevel="1" x14ac:dyDescent="0.25">
      <c r="A68" s="29" t="s">
        <v>62</v>
      </c>
      <c r="B68" s="42">
        <v>102000000</v>
      </c>
      <c r="C68" s="43">
        <v>34905280</v>
      </c>
      <c r="D68" s="42">
        <v>31032785</v>
      </c>
      <c r="E68" s="43">
        <v>11032785</v>
      </c>
      <c r="F68" s="42">
        <v>270431473</v>
      </c>
      <c r="G68" s="43">
        <v>239731474</v>
      </c>
      <c r="H68" s="42">
        <v>12343768</v>
      </c>
      <c r="I68" s="43">
        <v>0</v>
      </c>
      <c r="J68" s="42">
        <v>417000000</v>
      </c>
      <c r="K68" s="43">
        <v>10551472</v>
      </c>
      <c r="L68" s="42"/>
      <c r="M68" s="43"/>
      <c r="O68" s="35"/>
      <c r="P68" s="35"/>
    </row>
    <row r="69" spans="1:16" ht="15.75" customHeight="1" outlineLevel="1" x14ac:dyDescent="0.25">
      <c r="A69" s="29" t="s">
        <v>63</v>
      </c>
      <c r="B69" s="42">
        <v>30000000</v>
      </c>
      <c r="C69" s="43">
        <v>0</v>
      </c>
      <c r="D69" s="42">
        <v>100000000</v>
      </c>
      <c r="E69" s="43">
        <v>0</v>
      </c>
      <c r="F69" s="42"/>
      <c r="G69" s="43"/>
      <c r="H69" s="42">
        <v>14000000</v>
      </c>
      <c r="I69" s="43">
        <v>0</v>
      </c>
      <c r="J69" s="42"/>
      <c r="K69" s="43"/>
      <c r="L69" s="42"/>
      <c r="M69" s="43"/>
      <c r="O69" s="35"/>
      <c r="P69" s="35"/>
    </row>
    <row r="70" spans="1:16" ht="15.75" customHeight="1" outlineLevel="1" x14ac:dyDescent="0.25">
      <c r="A70" s="29" t="s">
        <v>64</v>
      </c>
      <c r="B70" s="42"/>
      <c r="C70" s="43"/>
      <c r="D70" s="42"/>
      <c r="E70" s="43"/>
      <c r="F70" s="42"/>
      <c r="G70" s="43"/>
      <c r="H70" s="42">
        <v>1656232</v>
      </c>
      <c r="I70" s="43">
        <v>0</v>
      </c>
      <c r="J70" s="42"/>
      <c r="K70" s="43"/>
      <c r="L70" s="42"/>
      <c r="M70" s="43"/>
      <c r="O70" s="35"/>
      <c r="P70" s="35"/>
    </row>
    <row r="71" spans="1:16" ht="15.75" customHeight="1" outlineLevel="1" x14ac:dyDescent="0.25">
      <c r="A71" s="29" t="s">
        <v>65</v>
      </c>
      <c r="B71" s="42"/>
      <c r="C71" s="43"/>
      <c r="D71" s="42"/>
      <c r="E71" s="43"/>
      <c r="F71" s="42"/>
      <c r="G71" s="43"/>
      <c r="H71" s="42">
        <v>25000000</v>
      </c>
      <c r="I71" s="43">
        <v>25000000</v>
      </c>
      <c r="J71" s="42"/>
      <c r="K71" s="43"/>
      <c r="L71" s="42"/>
      <c r="M71" s="43"/>
      <c r="O71" s="35"/>
      <c r="P71" s="35"/>
    </row>
    <row r="72" spans="1:16" ht="15.75" customHeight="1" outlineLevel="1" x14ac:dyDescent="0.25">
      <c r="A72" s="29" t="s">
        <v>66</v>
      </c>
      <c r="B72" s="42"/>
      <c r="C72" s="43"/>
      <c r="D72" s="42"/>
      <c r="E72" s="43"/>
      <c r="F72" s="42"/>
      <c r="G72" s="43"/>
      <c r="H72" s="42"/>
      <c r="I72" s="43"/>
      <c r="J72" s="42"/>
      <c r="K72" s="43"/>
      <c r="L72" s="42">
        <v>25000000</v>
      </c>
      <c r="M72" s="43">
        <v>25000000</v>
      </c>
      <c r="O72" s="35"/>
      <c r="P72" s="35"/>
    </row>
    <row r="73" spans="1:16" ht="15.75" customHeight="1" x14ac:dyDescent="0.25">
      <c r="A73" s="26" t="s">
        <v>67</v>
      </c>
      <c r="B73" s="56">
        <v>1778900557</v>
      </c>
      <c r="C73" s="57">
        <v>2669107906</v>
      </c>
      <c r="D73" s="56">
        <v>1126911410</v>
      </c>
      <c r="E73" s="57">
        <v>386074947</v>
      </c>
      <c r="F73" s="56">
        <v>885476269</v>
      </c>
      <c r="G73" s="57">
        <v>826111591</v>
      </c>
      <c r="H73" s="56">
        <v>1544989604</v>
      </c>
      <c r="I73" s="57">
        <v>605563381</v>
      </c>
      <c r="J73" s="56">
        <v>1404362388</v>
      </c>
      <c r="K73" s="57">
        <v>387462355</v>
      </c>
      <c r="L73" s="56">
        <v>981047402</v>
      </c>
      <c r="M73" s="57">
        <v>1324484643</v>
      </c>
      <c r="O73" s="35"/>
      <c r="P73" s="35"/>
    </row>
    <row r="74" spans="1:16" ht="15.75" customHeight="1" outlineLevel="1" x14ac:dyDescent="0.25">
      <c r="A74" s="32" t="s">
        <v>68</v>
      </c>
      <c r="B74" s="42">
        <v>1778900557</v>
      </c>
      <c r="C74" s="43">
        <v>2669107906</v>
      </c>
      <c r="D74" s="42">
        <v>1126911410</v>
      </c>
      <c r="E74" s="43">
        <v>386074947</v>
      </c>
      <c r="F74" s="42">
        <v>885476269</v>
      </c>
      <c r="G74" s="43">
        <v>826111591</v>
      </c>
      <c r="H74" s="42">
        <v>1544989604</v>
      </c>
      <c r="I74" s="43">
        <v>605563381</v>
      </c>
      <c r="J74" s="42">
        <v>1404362388</v>
      </c>
      <c r="K74" s="43">
        <v>387462355</v>
      </c>
      <c r="L74" s="42">
        <v>981047402</v>
      </c>
      <c r="M74" s="43">
        <v>1324484643</v>
      </c>
      <c r="O74" s="35"/>
      <c r="P74" s="35"/>
    </row>
    <row r="75" spans="1:16" ht="15.75" customHeight="1" x14ac:dyDescent="0.25">
      <c r="A75" s="26" t="s">
        <v>69</v>
      </c>
      <c r="B75" s="56">
        <v>18000000</v>
      </c>
      <c r="C75" s="57">
        <v>19374500</v>
      </c>
      <c r="D75" s="56">
        <v>20000000</v>
      </c>
      <c r="E75" s="57">
        <v>17715100</v>
      </c>
      <c r="F75" s="56">
        <v>25000000</v>
      </c>
      <c r="G75" s="57">
        <v>31795510</v>
      </c>
      <c r="H75" s="56">
        <v>30000000</v>
      </c>
      <c r="I75" s="57">
        <v>25089900</v>
      </c>
      <c r="J75" s="56">
        <v>30000000</v>
      </c>
      <c r="K75" s="57">
        <v>7280910</v>
      </c>
      <c r="L75" s="56">
        <v>10000000</v>
      </c>
      <c r="M75" s="57">
        <v>17683273</v>
      </c>
      <c r="O75" s="35"/>
      <c r="P75" s="35"/>
    </row>
    <row r="76" spans="1:16" ht="15.75" customHeight="1" outlineLevel="1" x14ac:dyDescent="0.25">
      <c r="A76" s="32" t="s">
        <v>70</v>
      </c>
      <c r="B76" s="42">
        <v>18000000</v>
      </c>
      <c r="C76" s="43">
        <v>19374500</v>
      </c>
      <c r="D76" s="42">
        <v>20000000</v>
      </c>
      <c r="E76" s="43">
        <v>17715100</v>
      </c>
      <c r="F76" s="42">
        <v>25000000</v>
      </c>
      <c r="G76" s="43">
        <v>31795510</v>
      </c>
      <c r="H76" s="42">
        <v>30000000</v>
      </c>
      <c r="I76" s="43">
        <v>25089900</v>
      </c>
      <c r="J76" s="42">
        <v>30000000</v>
      </c>
      <c r="K76" s="43">
        <v>7280910</v>
      </c>
      <c r="L76" s="42">
        <v>10000000</v>
      </c>
      <c r="M76" s="43">
        <v>17683273</v>
      </c>
      <c r="O76" s="35"/>
      <c r="P76" s="35"/>
    </row>
    <row r="77" spans="1:16" ht="15.75" customHeight="1" x14ac:dyDescent="0.25">
      <c r="A77" s="26" t="s">
        <v>71</v>
      </c>
      <c r="B77" s="56">
        <v>13200000</v>
      </c>
      <c r="C77" s="57">
        <v>17233194</v>
      </c>
      <c r="D77" s="56">
        <v>15000000</v>
      </c>
      <c r="E77" s="57">
        <v>4058112</v>
      </c>
      <c r="F77" s="56">
        <v>4000000</v>
      </c>
      <c r="G77" s="57">
        <v>689986</v>
      </c>
      <c r="H77" s="56">
        <v>1500000</v>
      </c>
      <c r="I77" s="57">
        <v>2924125</v>
      </c>
      <c r="J77" s="56">
        <v>1500000</v>
      </c>
      <c r="K77" s="57">
        <v>600984</v>
      </c>
      <c r="L77" s="56">
        <v>1500000</v>
      </c>
      <c r="M77" s="57">
        <v>885466</v>
      </c>
      <c r="O77" s="35"/>
      <c r="P77" s="35"/>
    </row>
    <row r="78" spans="1:16" ht="15.75" customHeight="1" outlineLevel="1" x14ac:dyDescent="0.25">
      <c r="A78" s="33" t="s">
        <v>72</v>
      </c>
      <c r="B78" s="33">
        <v>3200000</v>
      </c>
      <c r="C78" s="34">
        <v>8791183</v>
      </c>
      <c r="D78" s="33">
        <v>7000000</v>
      </c>
      <c r="E78" s="34">
        <v>2771512</v>
      </c>
      <c r="F78" s="33">
        <v>2000000</v>
      </c>
      <c r="G78" s="34">
        <v>679886</v>
      </c>
      <c r="H78" s="33">
        <v>1000000</v>
      </c>
      <c r="I78" s="34">
        <v>2924125</v>
      </c>
      <c r="J78" s="33">
        <v>1000000</v>
      </c>
      <c r="K78" s="34">
        <v>600984</v>
      </c>
      <c r="L78" s="33">
        <v>1000000</v>
      </c>
      <c r="M78" s="34">
        <v>885466</v>
      </c>
      <c r="O78" s="4"/>
    </row>
    <row r="79" spans="1:16" ht="15.75" customHeight="1" outlineLevel="1" x14ac:dyDescent="0.25">
      <c r="A79" s="33" t="s">
        <v>73</v>
      </c>
      <c r="B79" s="33">
        <v>10000000</v>
      </c>
      <c r="C79" s="34">
        <v>8442011</v>
      </c>
      <c r="D79" s="33">
        <v>8000000</v>
      </c>
      <c r="E79" s="34">
        <v>1286600</v>
      </c>
      <c r="F79" s="33">
        <v>2000000</v>
      </c>
      <c r="G79" s="34">
        <v>10100</v>
      </c>
      <c r="H79" s="33">
        <v>500000</v>
      </c>
      <c r="I79" s="34">
        <v>0</v>
      </c>
      <c r="J79" s="33">
        <v>500000</v>
      </c>
      <c r="K79" s="34">
        <v>0</v>
      </c>
      <c r="L79" s="33">
        <v>500000</v>
      </c>
      <c r="M79" s="34">
        <v>0</v>
      </c>
      <c r="O79" s="4"/>
    </row>
    <row r="80" spans="1:16" ht="15.75" customHeight="1" x14ac:dyDescent="0.25">
      <c r="A80" s="26" t="s">
        <v>74</v>
      </c>
      <c r="B80" s="56">
        <v>110469593</v>
      </c>
      <c r="C80" s="57">
        <v>42661500</v>
      </c>
      <c r="D80" s="56">
        <v>67000000</v>
      </c>
      <c r="E80" s="57">
        <v>34206190</v>
      </c>
      <c r="F80" s="56">
        <v>58000000</v>
      </c>
      <c r="G80" s="57">
        <v>31887400</v>
      </c>
      <c r="H80" s="56">
        <v>51000000</v>
      </c>
      <c r="I80" s="57">
        <v>27287000</v>
      </c>
      <c r="J80" s="56">
        <v>44000412</v>
      </c>
      <c r="K80" s="57">
        <v>70108590</v>
      </c>
      <c r="L80" s="56">
        <v>46000000</v>
      </c>
      <c r="M80" s="57">
        <v>76963500</v>
      </c>
      <c r="O80" s="4"/>
      <c r="P80" s="4"/>
    </row>
    <row r="81" spans="1:17" ht="15.75" customHeight="1" outlineLevel="1" x14ac:dyDescent="0.25">
      <c r="A81" s="29" t="s">
        <v>75</v>
      </c>
      <c r="B81" s="42">
        <v>5000000</v>
      </c>
      <c r="C81" s="43">
        <v>2652500</v>
      </c>
      <c r="D81" s="42">
        <v>3000000</v>
      </c>
      <c r="E81" s="43">
        <v>2752200</v>
      </c>
      <c r="F81" s="42">
        <v>3000000</v>
      </c>
      <c r="G81" s="43">
        <v>550000</v>
      </c>
      <c r="H81" s="42">
        <v>1000000</v>
      </c>
      <c r="I81" s="43">
        <v>0</v>
      </c>
      <c r="J81" s="42">
        <v>1000000</v>
      </c>
      <c r="K81" s="43">
        <v>0</v>
      </c>
      <c r="L81" s="42">
        <v>4000000</v>
      </c>
      <c r="M81" s="43">
        <v>0</v>
      </c>
      <c r="O81" s="4"/>
      <c r="P81" s="4"/>
    </row>
    <row r="82" spans="1:17" ht="15.75" customHeight="1" outlineLevel="1" x14ac:dyDescent="0.25">
      <c r="A82" s="29" t="s">
        <v>76</v>
      </c>
      <c r="B82" s="42">
        <v>8733795</v>
      </c>
      <c r="C82" s="43">
        <v>705700</v>
      </c>
      <c r="D82" s="42">
        <v>5000000</v>
      </c>
      <c r="E82" s="43">
        <v>133100</v>
      </c>
      <c r="F82" s="42">
        <v>1000000</v>
      </c>
      <c r="G82" s="43">
        <v>0</v>
      </c>
      <c r="H82" s="42"/>
      <c r="I82" s="43"/>
      <c r="J82" s="42">
        <v>1000000</v>
      </c>
      <c r="K82" s="43">
        <v>0</v>
      </c>
      <c r="L82" s="42">
        <v>1000000</v>
      </c>
      <c r="M82" s="43">
        <v>0</v>
      </c>
      <c r="O82" s="4"/>
      <c r="P82" s="4"/>
    </row>
    <row r="83" spans="1:17" ht="15.75" customHeight="1" outlineLevel="1" x14ac:dyDescent="0.25">
      <c r="A83" s="29" t="s">
        <v>77</v>
      </c>
      <c r="B83" s="42">
        <v>3175200</v>
      </c>
      <c r="C83" s="43">
        <v>1302000</v>
      </c>
      <c r="D83" s="42">
        <v>2000000</v>
      </c>
      <c r="E83" s="43">
        <v>0</v>
      </c>
      <c r="F83" s="42">
        <v>2000000</v>
      </c>
      <c r="G83" s="43">
        <v>0</v>
      </c>
      <c r="H83" s="42"/>
      <c r="I83" s="43"/>
      <c r="J83" s="42">
        <v>1000000</v>
      </c>
      <c r="K83" s="43">
        <v>0</v>
      </c>
      <c r="L83" s="42">
        <v>1000000</v>
      </c>
      <c r="M83" s="43">
        <v>0</v>
      </c>
      <c r="O83" s="4"/>
      <c r="P83" s="4"/>
    </row>
    <row r="84" spans="1:17" ht="15.75" customHeight="1" outlineLevel="1" x14ac:dyDescent="0.25">
      <c r="A84" s="29" t="s">
        <v>78</v>
      </c>
      <c r="B84" s="42">
        <v>53286586</v>
      </c>
      <c r="C84" s="43">
        <v>37136700</v>
      </c>
      <c r="D84" s="42">
        <v>50000000</v>
      </c>
      <c r="E84" s="43">
        <v>31320890</v>
      </c>
      <c r="F84" s="42">
        <v>50000000</v>
      </c>
      <c r="G84" s="43">
        <v>31337400</v>
      </c>
      <c r="H84" s="42">
        <v>50000000</v>
      </c>
      <c r="I84" s="43">
        <v>27267000</v>
      </c>
      <c r="J84" s="42">
        <v>40000000</v>
      </c>
      <c r="K84" s="43">
        <v>70108590</v>
      </c>
      <c r="L84" s="42">
        <v>40000000</v>
      </c>
      <c r="M84" s="43">
        <v>76963500</v>
      </c>
      <c r="O84" s="4"/>
      <c r="P84" s="4"/>
    </row>
    <row r="85" spans="1:17" ht="15.75" customHeight="1" outlineLevel="1" x14ac:dyDescent="0.25">
      <c r="A85" s="29" t="s">
        <v>79</v>
      </c>
      <c r="B85" s="42">
        <v>1475200</v>
      </c>
      <c r="C85" s="43">
        <v>861600</v>
      </c>
      <c r="D85" s="42">
        <v>2000000</v>
      </c>
      <c r="E85" s="43">
        <v>0</v>
      </c>
      <c r="F85" s="42">
        <v>1000000</v>
      </c>
      <c r="G85" s="43">
        <v>0</v>
      </c>
      <c r="H85" s="42"/>
      <c r="I85" s="43"/>
      <c r="J85" s="42"/>
      <c r="K85" s="43"/>
      <c r="L85" s="42"/>
      <c r="M85" s="43"/>
      <c r="O85" s="4"/>
      <c r="P85" s="4"/>
    </row>
    <row r="86" spans="1:17" ht="15.75" customHeight="1" outlineLevel="1" x14ac:dyDescent="0.25">
      <c r="A86" s="29" t="s">
        <v>80</v>
      </c>
      <c r="B86" s="42">
        <v>38798812</v>
      </c>
      <c r="C86" s="43">
        <v>3000</v>
      </c>
      <c r="D86" s="42">
        <v>5000000</v>
      </c>
      <c r="E86" s="43">
        <v>0</v>
      </c>
      <c r="F86" s="42">
        <v>1000000</v>
      </c>
      <c r="G86" s="43">
        <v>0</v>
      </c>
      <c r="H86" s="42"/>
      <c r="I86" s="43"/>
      <c r="J86" s="42">
        <v>1000412</v>
      </c>
      <c r="K86" s="43">
        <v>0</v>
      </c>
      <c r="L86" s="42"/>
      <c r="M86" s="43"/>
      <c r="O86" s="4"/>
      <c r="P86" s="4"/>
    </row>
    <row r="87" spans="1:17" ht="15.75" customHeight="1" outlineLevel="1" x14ac:dyDescent="0.25">
      <c r="A87" s="29" t="s">
        <v>81</v>
      </c>
      <c r="B87" s="42"/>
      <c r="C87" s="43"/>
      <c r="D87" s="42"/>
      <c r="E87" s="43"/>
      <c r="F87" s="42"/>
      <c r="G87" s="43"/>
      <c r="H87" s="42">
        <v>0</v>
      </c>
      <c r="I87" s="43">
        <v>20000</v>
      </c>
      <c r="J87" s="42"/>
      <c r="K87" s="43"/>
      <c r="L87" s="42"/>
      <c r="M87" s="43"/>
      <c r="O87" s="4"/>
      <c r="P87" s="4"/>
    </row>
    <row r="88" spans="1:17" ht="15.75" customHeight="1" x14ac:dyDescent="0.25">
      <c r="A88" s="26" t="s">
        <v>82</v>
      </c>
      <c r="B88" s="56">
        <v>134000000</v>
      </c>
      <c r="C88" s="57">
        <v>143535101</v>
      </c>
      <c r="D88" s="56">
        <v>50000000</v>
      </c>
      <c r="E88" s="57">
        <v>20280106</v>
      </c>
      <c r="F88" s="56">
        <v>40000000</v>
      </c>
      <c r="G88" s="57">
        <v>1131750</v>
      </c>
      <c r="H88" s="56">
        <v>35000000</v>
      </c>
      <c r="I88" s="57">
        <v>171664786</v>
      </c>
      <c r="J88" s="56">
        <v>4000000</v>
      </c>
      <c r="K88" s="57">
        <v>740313</v>
      </c>
      <c r="L88" s="56">
        <v>0</v>
      </c>
      <c r="M88" s="57">
        <v>15100385</v>
      </c>
      <c r="O88" s="4"/>
      <c r="P88" s="4"/>
    </row>
    <row r="89" spans="1:17" ht="15.75" customHeight="1" outlineLevel="1" x14ac:dyDescent="0.25">
      <c r="A89" s="33" t="s">
        <v>83</v>
      </c>
      <c r="B89" s="33">
        <v>50000000</v>
      </c>
      <c r="C89" s="34">
        <v>17660000</v>
      </c>
      <c r="D89" s="33">
        <v>50000000</v>
      </c>
      <c r="E89" s="34">
        <v>20280106</v>
      </c>
      <c r="F89" s="33">
        <v>40000000</v>
      </c>
      <c r="G89" s="34">
        <v>1131750</v>
      </c>
      <c r="H89" s="33">
        <v>35000000</v>
      </c>
      <c r="I89" s="34">
        <v>4034109</v>
      </c>
      <c r="J89" s="33">
        <v>4000000</v>
      </c>
      <c r="K89" s="34">
        <v>0</v>
      </c>
      <c r="L89" s="33">
        <v>0</v>
      </c>
      <c r="M89" s="34">
        <v>5713500</v>
      </c>
      <c r="O89" s="4"/>
      <c r="P89" s="4"/>
    </row>
    <row r="90" spans="1:17" ht="15.75" customHeight="1" outlineLevel="1" x14ac:dyDescent="0.25">
      <c r="A90" s="33" t="s">
        <v>84</v>
      </c>
      <c r="B90" s="33">
        <v>84000000</v>
      </c>
      <c r="C90" s="34">
        <v>125875101</v>
      </c>
      <c r="D90" s="33"/>
      <c r="E90" s="34"/>
      <c r="F90" s="33"/>
      <c r="G90" s="34"/>
      <c r="H90" s="33">
        <v>0</v>
      </c>
      <c r="I90" s="34">
        <v>167630677</v>
      </c>
      <c r="J90" s="33">
        <v>0</v>
      </c>
      <c r="K90" s="34">
        <v>740313</v>
      </c>
      <c r="L90" s="33">
        <v>0</v>
      </c>
      <c r="M90" s="34">
        <v>9386885</v>
      </c>
      <c r="O90" s="4"/>
      <c r="P90" s="4"/>
    </row>
    <row r="91" spans="1:17" ht="15.75" customHeight="1" x14ac:dyDescent="0.25">
      <c r="A91" s="26" t="s">
        <v>85</v>
      </c>
      <c r="B91" s="56">
        <v>124200000</v>
      </c>
      <c r="C91" s="57">
        <v>48845946</v>
      </c>
      <c r="D91" s="56">
        <v>10000000</v>
      </c>
      <c r="E91" s="57">
        <v>33448835</v>
      </c>
      <c r="F91" s="56">
        <v>0</v>
      </c>
      <c r="G91" s="57">
        <v>47221796</v>
      </c>
      <c r="H91" s="56">
        <v>0</v>
      </c>
      <c r="I91" s="57">
        <v>73497625</v>
      </c>
      <c r="J91" s="56">
        <v>13736612</v>
      </c>
      <c r="K91" s="57">
        <v>30736612</v>
      </c>
      <c r="L91" s="56">
        <v>0</v>
      </c>
      <c r="M91" s="57">
        <v>19239900</v>
      </c>
      <c r="O91" s="4"/>
      <c r="P91" s="4"/>
      <c r="Q91" s="4"/>
    </row>
    <row r="92" spans="1:17" ht="15.75" customHeight="1" outlineLevel="1" x14ac:dyDescent="0.25">
      <c r="A92" s="32" t="s">
        <v>86</v>
      </c>
      <c r="B92" s="42">
        <v>124200000</v>
      </c>
      <c r="C92" s="43">
        <v>48845946</v>
      </c>
      <c r="D92" s="42">
        <v>10000000</v>
      </c>
      <c r="E92" s="43">
        <v>33448835</v>
      </c>
      <c r="F92" s="42">
        <v>0</v>
      </c>
      <c r="G92" s="43">
        <v>47221796</v>
      </c>
      <c r="H92" s="42">
        <v>0</v>
      </c>
      <c r="I92" s="43">
        <v>73497625</v>
      </c>
      <c r="J92" s="42">
        <v>13736612</v>
      </c>
      <c r="K92" s="43">
        <v>30736612</v>
      </c>
      <c r="L92" s="42">
        <v>0</v>
      </c>
      <c r="M92" s="43">
        <v>19239900</v>
      </c>
      <c r="O92" s="4"/>
      <c r="P92" s="4"/>
      <c r="Q92" s="4"/>
    </row>
    <row r="93" spans="1:17" ht="15.75" customHeight="1" x14ac:dyDescent="0.25">
      <c r="A93" s="26" t="s">
        <v>87</v>
      </c>
      <c r="B93" s="56">
        <v>143519650</v>
      </c>
      <c r="C93" s="57">
        <v>135777390</v>
      </c>
      <c r="D93" s="56">
        <v>165638206</v>
      </c>
      <c r="E93" s="57">
        <v>154007265</v>
      </c>
      <c r="F93" s="56">
        <v>378207500</v>
      </c>
      <c r="G93" s="57">
        <v>445385717</v>
      </c>
      <c r="H93" s="56">
        <v>395505000</v>
      </c>
      <c r="I93" s="57">
        <v>128675812</v>
      </c>
      <c r="J93" s="56">
        <v>546958516</v>
      </c>
      <c r="K93" s="57">
        <v>511414874</v>
      </c>
      <c r="L93" s="56">
        <v>193391630</v>
      </c>
      <c r="M93" s="57">
        <v>191316861</v>
      </c>
      <c r="O93" s="4"/>
      <c r="P93" s="4"/>
    </row>
    <row r="94" spans="1:17" ht="15.75" customHeight="1" outlineLevel="1" x14ac:dyDescent="0.25">
      <c r="A94" s="29" t="s">
        <v>27</v>
      </c>
      <c r="B94" s="42">
        <v>15325000</v>
      </c>
      <c r="C94" s="43">
        <v>8631062</v>
      </c>
      <c r="D94" s="42">
        <v>14194441</v>
      </c>
      <c r="E94" s="43">
        <v>5662959</v>
      </c>
      <c r="F94" s="42">
        <v>32135300</v>
      </c>
      <c r="G94" s="43">
        <v>28419816</v>
      </c>
      <c r="H94" s="42">
        <v>33605000</v>
      </c>
      <c r="I94" s="43">
        <v>13854286</v>
      </c>
      <c r="J94" s="42">
        <v>28740100</v>
      </c>
      <c r="K94" s="43">
        <v>26771812</v>
      </c>
      <c r="L94" s="42">
        <v>16431969</v>
      </c>
      <c r="M94" s="43">
        <v>13115227</v>
      </c>
      <c r="O94" s="4"/>
      <c r="P94" s="4"/>
    </row>
    <row r="95" spans="1:17" ht="15.75" customHeight="1" outlineLevel="1" x14ac:dyDescent="0.25">
      <c r="A95" s="29" t="s">
        <v>88</v>
      </c>
      <c r="B95" s="42">
        <v>46575000</v>
      </c>
      <c r="C95" s="43">
        <v>37857089</v>
      </c>
      <c r="D95" s="42">
        <v>54594003</v>
      </c>
      <c r="E95" s="43">
        <v>27008354</v>
      </c>
      <c r="F95" s="42">
        <v>123597200</v>
      </c>
      <c r="G95" s="43">
        <v>118170856</v>
      </c>
      <c r="H95" s="42">
        <v>129250000</v>
      </c>
      <c r="I95" s="43">
        <v>40488500</v>
      </c>
      <c r="J95" s="42">
        <v>110538700</v>
      </c>
      <c r="K95" s="43">
        <v>78915710</v>
      </c>
      <c r="L95" s="42">
        <v>63199879</v>
      </c>
      <c r="M95" s="43">
        <v>54617859</v>
      </c>
      <c r="O95" s="4"/>
      <c r="P95" s="4"/>
    </row>
    <row r="96" spans="1:17" ht="15.75" customHeight="1" outlineLevel="1" x14ac:dyDescent="0.25">
      <c r="A96" s="29" t="s">
        <v>89</v>
      </c>
      <c r="B96" s="42">
        <v>76962150</v>
      </c>
      <c r="C96" s="43">
        <v>84371522</v>
      </c>
      <c r="D96" s="42">
        <v>91390362</v>
      </c>
      <c r="E96" s="43">
        <v>118635119</v>
      </c>
      <c r="F96" s="42">
        <v>210115200</v>
      </c>
      <c r="G96" s="43">
        <v>286977960</v>
      </c>
      <c r="H96" s="42">
        <v>219725000</v>
      </c>
      <c r="I96" s="43">
        <v>70284176</v>
      </c>
      <c r="J96" s="42">
        <v>187915700</v>
      </c>
      <c r="K96" s="43">
        <v>190083664</v>
      </c>
      <c r="L96" s="42">
        <v>107439794</v>
      </c>
      <c r="M96" s="43">
        <v>117166990</v>
      </c>
      <c r="O96" s="4"/>
      <c r="P96" s="4"/>
    </row>
    <row r="97" spans="1:16" ht="15.75" customHeight="1" outlineLevel="1" x14ac:dyDescent="0.25">
      <c r="A97" s="29" t="s">
        <v>90</v>
      </c>
      <c r="B97" s="42">
        <v>4657500</v>
      </c>
      <c r="C97" s="43">
        <v>4917717</v>
      </c>
      <c r="D97" s="42">
        <v>5459400</v>
      </c>
      <c r="E97" s="43">
        <v>2700833</v>
      </c>
      <c r="F97" s="42">
        <v>12359800</v>
      </c>
      <c r="G97" s="43">
        <v>11817085</v>
      </c>
      <c r="H97" s="42">
        <v>12925000</v>
      </c>
      <c r="I97" s="43">
        <v>4048850</v>
      </c>
      <c r="J97" s="42">
        <v>11053900</v>
      </c>
      <c r="K97" s="43">
        <v>6933572</v>
      </c>
      <c r="L97" s="42">
        <v>6319988</v>
      </c>
      <c r="M97" s="43">
        <v>6416785</v>
      </c>
      <c r="O97" s="4"/>
      <c r="P97" s="4"/>
    </row>
    <row r="98" spans="1:16" ht="15.75" customHeight="1" outlineLevel="1" x14ac:dyDescent="0.25">
      <c r="A98" s="29" t="s">
        <v>91</v>
      </c>
      <c r="B98" s="42"/>
      <c r="C98" s="43"/>
      <c r="D98" s="42"/>
      <c r="E98" s="43"/>
      <c r="F98" s="42"/>
      <c r="G98" s="43"/>
      <c r="H98" s="42"/>
      <c r="I98" s="43"/>
      <c r="J98" s="42">
        <v>160000000</v>
      </c>
      <c r="K98" s="43">
        <v>160000000</v>
      </c>
      <c r="L98" s="42"/>
      <c r="M98" s="43"/>
      <c r="O98" s="4"/>
      <c r="P98" s="4"/>
    </row>
    <row r="99" spans="1:16" ht="15.75" customHeight="1" outlineLevel="1" x14ac:dyDescent="0.25">
      <c r="A99" s="29" t="s">
        <v>92</v>
      </c>
      <c r="B99" s="42"/>
      <c r="C99" s="43"/>
      <c r="D99" s="42"/>
      <c r="E99" s="43"/>
      <c r="F99" s="42"/>
      <c r="G99" s="43"/>
      <c r="H99" s="42"/>
      <c r="I99" s="43"/>
      <c r="J99" s="42">
        <v>48710116</v>
      </c>
      <c r="K99" s="43">
        <v>48710116</v>
      </c>
      <c r="L99" s="42"/>
      <c r="M99" s="43"/>
      <c r="O99" s="4"/>
      <c r="P99" s="4"/>
    </row>
    <row r="100" spans="1:16" ht="15.75" customHeight="1" x14ac:dyDescent="0.25">
      <c r="A100" s="26" t="s">
        <v>18</v>
      </c>
      <c r="B100" s="56">
        <v>23500000</v>
      </c>
      <c r="C100" s="57">
        <v>252620835</v>
      </c>
      <c r="D100" s="56">
        <v>35999999</v>
      </c>
      <c r="E100" s="57">
        <v>90646132</v>
      </c>
      <c r="F100" s="56">
        <v>36000000</v>
      </c>
      <c r="G100" s="57">
        <v>272790924</v>
      </c>
      <c r="H100" s="56">
        <v>39000000</v>
      </c>
      <c r="I100" s="57">
        <v>52613945</v>
      </c>
      <c r="J100" s="56">
        <v>19000000</v>
      </c>
      <c r="K100" s="57">
        <v>311935109</v>
      </c>
      <c r="L100" s="56">
        <v>130000000</v>
      </c>
      <c r="M100" s="57">
        <v>300341161</v>
      </c>
      <c r="O100" s="4"/>
      <c r="P100" s="4"/>
    </row>
    <row r="101" spans="1:16" ht="15.75" customHeight="1" outlineLevel="1" x14ac:dyDescent="0.25">
      <c r="A101" s="29" t="s">
        <v>23</v>
      </c>
      <c r="B101" s="42">
        <v>23500000</v>
      </c>
      <c r="C101" s="43">
        <v>252620835</v>
      </c>
      <c r="D101" s="42">
        <v>5999999</v>
      </c>
      <c r="E101" s="43">
        <v>62566792</v>
      </c>
      <c r="F101" s="42">
        <v>6000000</v>
      </c>
      <c r="G101" s="43">
        <v>191825453</v>
      </c>
      <c r="H101" s="42">
        <v>12000000</v>
      </c>
      <c r="I101" s="43">
        <v>2887246</v>
      </c>
      <c r="J101" s="42">
        <v>9000000</v>
      </c>
      <c r="K101" s="43">
        <v>196446930</v>
      </c>
      <c r="L101" s="42">
        <v>75000000</v>
      </c>
      <c r="M101" s="43">
        <v>223791842</v>
      </c>
      <c r="O101" s="4"/>
      <c r="P101" s="4"/>
    </row>
    <row r="102" spans="1:16" ht="15.75" customHeight="1" outlineLevel="1" x14ac:dyDescent="0.25">
      <c r="A102" s="29" t="s">
        <v>93</v>
      </c>
      <c r="B102" s="42"/>
      <c r="C102" s="43"/>
      <c r="D102" s="42">
        <v>5000000</v>
      </c>
      <c r="E102" s="43">
        <v>0</v>
      </c>
      <c r="F102" s="42"/>
      <c r="G102" s="43"/>
      <c r="H102" s="42">
        <v>0</v>
      </c>
      <c r="I102" s="43">
        <v>2492870</v>
      </c>
      <c r="J102" s="42">
        <v>0</v>
      </c>
      <c r="K102" s="43">
        <v>1423400</v>
      </c>
      <c r="L102" s="42"/>
      <c r="M102" s="43"/>
      <c r="O102" s="4"/>
      <c r="P102" s="4"/>
    </row>
    <row r="103" spans="1:16" ht="15.75" customHeight="1" outlineLevel="1" x14ac:dyDescent="0.25">
      <c r="A103" s="29" t="s">
        <v>94</v>
      </c>
      <c r="B103" s="42"/>
      <c r="C103" s="43"/>
      <c r="D103" s="42">
        <v>20000000</v>
      </c>
      <c r="E103" s="43">
        <v>11697000</v>
      </c>
      <c r="F103" s="42">
        <v>15000000</v>
      </c>
      <c r="G103" s="43">
        <v>18346000</v>
      </c>
      <c r="H103" s="42">
        <v>20000000</v>
      </c>
      <c r="I103" s="43">
        <v>5686000</v>
      </c>
      <c r="J103" s="42">
        <v>10000000</v>
      </c>
      <c r="K103" s="43">
        <v>0</v>
      </c>
      <c r="L103" s="42">
        <v>10000000</v>
      </c>
      <c r="M103" s="43">
        <v>0</v>
      </c>
      <c r="O103" s="4"/>
      <c r="P103" s="4"/>
    </row>
    <row r="104" spans="1:16" ht="15.75" customHeight="1" outlineLevel="1" x14ac:dyDescent="0.25">
      <c r="A104" s="29" t="s">
        <v>20</v>
      </c>
      <c r="B104" s="42"/>
      <c r="C104" s="43"/>
      <c r="D104" s="42">
        <v>5000000</v>
      </c>
      <c r="E104" s="43">
        <v>16382340</v>
      </c>
      <c r="F104" s="42">
        <v>15000000</v>
      </c>
      <c r="G104" s="43">
        <v>8567208</v>
      </c>
      <c r="H104" s="42">
        <v>7000000</v>
      </c>
      <c r="I104" s="43">
        <v>0</v>
      </c>
      <c r="J104" s="42"/>
      <c r="K104" s="43"/>
      <c r="L104" s="42">
        <v>5000000</v>
      </c>
      <c r="M104" s="43">
        <v>2687809</v>
      </c>
      <c r="O104" s="4"/>
      <c r="P104" s="4"/>
    </row>
    <row r="105" spans="1:16" ht="15.75" customHeight="1" outlineLevel="1" x14ac:dyDescent="0.25">
      <c r="A105" s="29" t="s">
        <v>19</v>
      </c>
      <c r="B105" s="42"/>
      <c r="C105" s="43"/>
      <c r="D105" s="42"/>
      <c r="E105" s="43"/>
      <c r="F105" s="42">
        <v>0</v>
      </c>
      <c r="G105" s="43">
        <v>54052263</v>
      </c>
      <c r="H105" s="42">
        <v>0</v>
      </c>
      <c r="I105" s="43">
        <v>41547829</v>
      </c>
      <c r="J105" s="42">
        <v>0</v>
      </c>
      <c r="K105" s="43">
        <v>114064779</v>
      </c>
      <c r="L105" s="42">
        <v>40000000</v>
      </c>
      <c r="M105" s="43">
        <v>73861510</v>
      </c>
      <c r="O105" s="4"/>
      <c r="P105" s="4"/>
    </row>
    <row r="106" spans="1:16" ht="15.75" customHeight="1" x14ac:dyDescent="0.25">
      <c r="A106" s="26" t="s">
        <v>95</v>
      </c>
      <c r="B106" s="56"/>
      <c r="C106" s="57"/>
      <c r="D106" s="56"/>
      <c r="E106" s="57"/>
      <c r="F106" s="56"/>
      <c r="G106" s="57"/>
      <c r="H106" s="56">
        <v>0</v>
      </c>
      <c r="I106" s="57">
        <v>2</v>
      </c>
      <c r="J106" s="56"/>
      <c r="K106" s="57"/>
      <c r="L106" s="56">
        <v>0</v>
      </c>
      <c r="M106" s="57">
        <v>1</v>
      </c>
      <c r="O106" s="4"/>
      <c r="P106" s="4"/>
    </row>
    <row r="107" spans="1:16" ht="15.75" customHeight="1" outlineLevel="1" x14ac:dyDescent="0.25">
      <c r="A107" s="32" t="s">
        <v>96</v>
      </c>
      <c r="B107" s="42"/>
      <c r="C107" s="43"/>
      <c r="D107" s="42"/>
      <c r="E107" s="43"/>
      <c r="F107" s="42"/>
      <c r="G107" s="43"/>
      <c r="H107" s="42">
        <v>0</v>
      </c>
      <c r="I107" s="43">
        <v>2</v>
      </c>
      <c r="J107" s="42"/>
      <c r="K107" s="43"/>
      <c r="L107" s="42">
        <v>0</v>
      </c>
      <c r="M107" s="43">
        <v>1</v>
      </c>
      <c r="O107" s="4"/>
      <c r="P107" s="4"/>
    </row>
    <row r="108" spans="1:16" ht="15.75" customHeight="1" x14ac:dyDescent="0.25">
      <c r="A108" s="23" t="s">
        <v>28</v>
      </c>
      <c r="B108" s="24">
        <f t="shared" ref="B108:M108" si="9">+B109+B111+B116</f>
        <v>2287108737</v>
      </c>
      <c r="C108" s="25">
        <f t="shared" si="9"/>
        <v>2215816847</v>
      </c>
      <c r="D108" s="24">
        <f t="shared" si="9"/>
        <v>4866564969</v>
      </c>
      <c r="E108" s="25">
        <f t="shared" si="9"/>
        <v>4909786000</v>
      </c>
      <c r="F108" s="24">
        <f t="shared" si="9"/>
        <v>6499710412</v>
      </c>
      <c r="G108" s="25">
        <f t="shared" si="9"/>
        <v>6567649890</v>
      </c>
      <c r="H108" s="24">
        <f t="shared" si="9"/>
        <v>6088588423</v>
      </c>
      <c r="I108" s="25">
        <f t="shared" si="9"/>
        <v>6044770145</v>
      </c>
      <c r="J108" s="24">
        <f t="shared" si="9"/>
        <v>4834607735</v>
      </c>
      <c r="K108" s="25">
        <f t="shared" si="9"/>
        <v>4809398836</v>
      </c>
      <c r="L108" s="24">
        <f t="shared" si="9"/>
        <v>4307938015</v>
      </c>
      <c r="M108" s="25">
        <f t="shared" si="9"/>
        <v>4131058799</v>
      </c>
    </row>
    <row r="109" spans="1:16" ht="15.75" customHeight="1" x14ac:dyDescent="0.25">
      <c r="A109" s="26" t="s">
        <v>29</v>
      </c>
      <c r="B109" s="56">
        <v>110000000</v>
      </c>
      <c r="C109" s="57">
        <v>164764953</v>
      </c>
      <c r="D109" s="56">
        <v>150000000</v>
      </c>
      <c r="E109" s="57">
        <v>262481723</v>
      </c>
      <c r="F109" s="56">
        <v>190000000</v>
      </c>
      <c r="G109" s="57">
        <v>294481823</v>
      </c>
      <c r="H109" s="56">
        <v>266551999</v>
      </c>
      <c r="I109" s="57">
        <v>238029361</v>
      </c>
      <c r="J109" s="56">
        <v>135000000</v>
      </c>
      <c r="K109" s="57">
        <v>201901587</v>
      </c>
      <c r="L109" s="56">
        <v>161000000</v>
      </c>
      <c r="M109" s="57">
        <v>40327245</v>
      </c>
    </row>
    <row r="110" spans="1:16" ht="15.75" customHeight="1" outlineLevel="1" x14ac:dyDescent="0.25">
      <c r="A110" s="32" t="s">
        <v>97</v>
      </c>
      <c r="B110" s="42">
        <v>110000000</v>
      </c>
      <c r="C110" s="43">
        <v>164764953</v>
      </c>
      <c r="D110" s="42">
        <v>150000000</v>
      </c>
      <c r="E110" s="43">
        <v>262481723</v>
      </c>
      <c r="F110" s="42">
        <v>190000000</v>
      </c>
      <c r="G110" s="43">
        <v>294481823</v>
      </c>
      <c r="H110" s="42">
        <v>266551999</v>
      </c>
      <c r="I110" s="43">
        <v>238029361</v>
      </c>
      <c r="J110" s="42">
        <v>135000000</v>
      </c>
      <c r="K110" s="43">
        <v>201901587</v>
      </c>
      <c r="L110" s="42">
        <v>161000000</v>
      </c>
      <c r="M110" s="43">
        <v>40327245</v>
      </c>
    </row>
    <row r="111" spans="1:16" ht="15.75" customHeight="1" x14ac:dyDescent="0.25">
      <c r="A111" s="47" t="s">
        <v>31</v>
      </c>
      <c r="B111" s="27">
        <v>2175108737</v>
      </c>
      <c r="C111" s="28">
        <v>2049051894</v>
      </c>
      <c r="D111" s="27">
        <v>4714564969</v>
      </c>
      <c r="E111" s="28">
        <v>4645304277</v>
      </c>
      <c r="F111" s="27">
        <v>6307710412</v>
      </c>
      <c r="G111" s="28">
        <v>6271168067</v>
      </c>
      <c r="H111" s="27">
        <v>5820036424</v>
      </c>
      <c r="I111" s="28">
        <v>5804740784</v>
      </c>
      <c r="J111" s="27">
        <v>4697607735</v>
      </c>
      <c r="K111" s="28">
        <v>4604997249</v>
      </c>
      <c r="L111" s="27">
        <v>4144438015</v>
      </c>
      <c r="M111" s="28">
        <v>4088231554</v>
      </c>
    </row>
    <row r="112" spans="1:16" ht="15.75" customHeight="1" outlineLevel="1" x14ac:dyDescent="0.25">
      <c r="A112" s="32" t="s">
        <v>98</v>
      </c>
      <c r="B112" s="30">
        <v>819973582</v>
      </c>
      <c r="C112" s="31">
        <v>757415899</v>
      </c>
      <c r="D112" s="30">
        <v>1385832168</v>
      </c>
      <c r="E112" s="31">
        <v>1341529893</v>
      </c>
      <c r="F112" s="30">
        <v>2341966399</v>
      </c>
      <c r="G112" s="31">
        <v>2341966399</v>
      </c>
      <c r="H112" s="30">
        <v>2456503373</v>
      </c>
      <c r="I112" s="31">
        <v>2450529222</v>
      </c>
      <c r="J112" s="30">
        <v>1709311688</v>
      </c>
      <c r="K112" s="31">
        <v>1709311688</v>
      </c>
      <c r="L112" s="30">
        <v>1432932950</v>
      </c>
      <c r="M112" s="31">
        <v>1421808451</v>
      </c>
    </row>
    <row r="113" spans="1:13" ht="15.75" customHeight="1" outlineLevel="1" x14ac:dyDescent="0.25">
      <c r="A113" s="36" t="s">
        <v>99</v>
      </c>
      <c r="B113" s="30">
        <v>1213535155</v>
      </c>
      <c r="C113" s="31">
        <v>1150035995</v>
      </c>
      <c r="D113" s="30">
        <v>2960207426</v>
      </c>
      <c r="E113" s="31">
        <v>2935310014</v>
      </c>
      <c r="F113" s="30">
        <v>2719027600</v>
      </c>
      <c r="G113" s="31">
        <v>2682485255</v>
      </c>
      <c r="H113" s="30">
        <v>2392152063</v>
      </c>
      <c r="I113" s="31">
        <v>2383756244</v>
      </c>
      <c r="J113" s="30">
        <v>1638491985</v>
      </c>
      <c r="K113" s="31">
        <v>1552134500</v>
      </c>
      <c r="L113" s="30">
        <v>1591317341</v>
      </c>
      <c r="M113" s="31">
        <v>1554706540</v>
      </c>
    </row>
    <row r="114" spans="1:13" ht="15.75" customHeight="1" outlineLevel="1" x14ac:dyDescent="0.25">
      <c r="A114" s="36" t="s">
        <v>100</v>
      </c>
      <c r="B114" s="30">
        <v>141600000</v>
      </c>
      <c r="C114" s="31">
        <v>141600000</v>
      </c>
      <c r="D114" s="30">
        <v>200480000</v>
      </c>
      <c r="E114" s="31">
        <v>200480000</v>
      </c>
      <c r="F114" s="30">
        <v>300000000</v>
      </c>
      <c r="G114" s="31">
        <v>300000000</v>
      </c>
      <c r="H114" s="30">
        <v>180000000</v>
      </c>
      <c r="I114" s="31">
        <v>180000000</v>
      </c>
      <c r="J114" s="30">
        <v>147000000</v>
      </c>
      <c r="K114" s="31">
        <v>147000000</v>
      </c>
      <c r="L114" s="30">
        <v>164295912</v>
      </c>
      <c r="M114" s="31">
        <v>164295912</v>
      </c>
    </row>
    <row r="115" spans="1:13" ht="15.75" customHeight="1" outlineLevel="1" x14ac:dyDescent="0.25">
      <c r="A115" s="32" t="s">
        <v>101</v>
      </c>
      <c r="B115" s="30"/>
      <c r="C115" s="31"/>
      <c r="D115" s="30">
        <v>168045375</v>
      </c>
      <c r="E115" s="31">
        <v>167984370</v>
      </c>
      <c r="F115" s="30">
        <v>946716413</v>
      </c>
      <c r="G115" s="31">
        <v>946716413</v>
      </c>
      <c r="H115" s="30">
        <v>791380988</v>
      </c>
      <c r="I115" s="31">
        <v>790455318</v>
      </c>
      <c r="J115" s="30">
        <v>1202804062</v>
      </c>
      <c r="K115" s="31">
        <v>1196551061</v>
      </c>
      <c r="L115" s="30">
        <v>955891812</v>
      </c>
      <c r="M115" s="31">
        <v>947420651</v>
      </c>
    </row>
    <row r="116" spans="1:13" ht="15.75" customHeight="1" x14ac:dyDescent="0.25">
      <c r="A116" s="58" t="s">
        <v>102</v>
      </c>
      <c r="B116" s="59">
        <v>2000000</v>
      </c>
      <c r="C116" s="60">
        <v>2000000</v>
      </c>
      <c r="D116" s="59">
        <v>2000000</v>
      </c>
      <c r="E116" s="60">
        <v>2000000</v>
      </c>
      <c r="F116" s="59">
        <v>2000000</v>
      </c>
      <c r="G116" s="60">
        <v>2000000</v>
      </c>
      <c r="H116" s="59">
        <v>2000000</v>
      </c>
      <c r="I116" s="60">
        <v>2000000</v>
      </c>
      <c r="J116" s="59">
        <v>2000000</v>
      </c>
      <c r="K116" s="60">
        <v>2500000</v>
      </c>
      <c r="L116" s="59">
        <v>2500000</v>
      </c>
      <c r="M116" s="60">
        <v>2500000</v>
      </c>
    </row>
    <row r="117" spans="1:13" ht="15.75" customHeight="1" outlineLevel="1" x14ac:dyDescent="0.25">
      <c r="A117" s="61" t="s">
        <v>44</v>
      </c>
      <c r="B117" s="62">
        <v>2000000</v>
      </c>
      <c r="C117" s="63">
        <v>2000000</v>
      </c>
      <c r="D117" s="62">
        <v>2000000</v>
      </c>
      <c r="E117" s="63">
        <v>2000000</v>
      </c>
      <c r="F117" s="62">
        <v>2000000</v>
      </c>
      <c r="G117" s="63">
        <v>2000000</v>
      </c>
      <c r="H117" s="62">
        <v>2000000</v>
      </c>
      <c r="I117" s="63">
        <v>2000000</v>
      </c>
      <c r="J117" s="62">
        <v>2000000</v>
      </c>
      <c r="K117" s="63">
        <v>2500000</v>
      </c>
      <c r="L117" s="62">
        <v>2500000</v>
      </c>
      <c r="M117" s="63">
        <v>2500000</v>
      </c>
    </row>
  </sheetData>
  <mergeCells count="8">
    <mergeCell ref="A1:M2"/>
    <mergeCell ref="A3:A4"/>
    <mergeCell ref="B3:C3"/>
    <mergeCell ref="D3:E3"/>
    <mergeCell ref="F3:G3"/>
    <mergeCell ref="H3:I3"/>
    <mergeCell ref="J3:K3"/>
    <mergeCell ref="L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Lucio Muñoz Adarme</dc:creator>
  <cp:lastModifiedBy>Lucio Muñoz Adarme</cp:lastModifiedBy>
  <dcterms:created xsi:type="dcterms:W3CDTF">2024-12-12T06:26:39Z</dcterms:created>
  <dcterms:modified xsi:type="dcterms:W3CDTF">2024-12-12T06:28:00Z</dcterms:modified>
</cp:coreProperties>
</file>