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<sst xmlns="http://schemas.openxmlformats.org/spreadsheetml/2006/main" count="30" uniqueCount="29">
  <si>
    <t>ENTRADAS</t>
  </si>
  <si>
    <t>SALIDAS</t>
  </si>
  <si>
    <t>Valor de la propiedad</t>
  </si>
  <si>
    <t xml:space="preserve">% del préstamo (30%-60%)        </t>
  </si>
  <si>
    <t xml:space="preserve">Tasa de interés anual (9%-12%)        </t>
  </si>
  <si>
    <t xml:space="preserve">Plazo del contrato (años)	</t>
  </si>
  <si>
    <t>Monto total del préstamo</t>
  </si>
  <si>
    <t>Tasa de interés mensual</t>
  </si>
  <si>
    <t>Total de meses</t>
  </si>
  <si>
    <t>Cuota mensual (COP)</t>
  </si>
  <si>
    <t>Costo total del préstamo</t>
  </si>
  <si>
    <t>Intereses totales pagados</t>
  </si>
  <si>
    <t xml:space="preserve">CASOS NORMAL </t>
  </si>
  <si>
    <t>CASOS NORMAL 2</t>
  </si>
  <si>
    <t>CASOS NORMAL 3</t>
  </si>
  <si>
    <t xml:space="preserve">CASOS EXTRAORDINARIOS </t>
  </si>
  <si>
    <t xml:space="preserve">Tasa cero </t>
  </si>
  <si>
    <t>Cuota única</t>
  </si>
  <si>
    <t xml:space="preserve">Edad maxima </t>
  </si>
  <si>
    <t xml:space="preserve">CASOS DE ERROR </t>
  </si>
  <si>
    <t>Valor de propiedad inválido</t>
  </si>
  <si>
    <t>ERROR:No se puede hipotecar una propiedad con valor negativo.</t>
  </si>
  <si>
    <t>Porcentaje de préstamo superior al límite</t>
  </si>
  <si>
    <t>ERROR:Excede el límite de préstamo permitido (60%).</t>
  </si>
  <si>
    <t>Tasa de interés negativa</t>
  </si>
  <si>
    <t>ERROR:No puede aplicarse una tasa de interés negativa.</t>
  </si>
  <si>
    <t>Plazo inválido (cero años)</t>
  </si>
  <si>
    <t>ERROR:No puede existir un contrato con plazo igual a 0 años.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</si>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</sst>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 $]#,##0"/>
    <numFmt numFmtId="165" formatCode="0.0000"/>
  </numFmts>
  <fonts count="12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sz val="12.0"/>
      <color rgb="FF404040"/>
      <name val="Quote-cjk-patch"/>
    </font>
    <font>
      <sz val="11.0"/>
      <color rgb="FF404040"/>
      <name val="Quote-cjk-patch"/>
    </font>
    <font/>
    <font>
      <sz val="12.0"/>
      <color rgb="FF404040"/>
      <name val="Arial"/>
    </font>
    <font>
      <color theme="1"/>
      <name val="Arial"/>
    </font>
    <font>
      <sz val="12.0"/>
      <color rgb="FF494949"/>
      <name val="Menlo"/>
    </font>
    <font>
      <sz val="12.0"/>
      <color rgb="FFEA9999"/>
      <name val="Arial"/>
      <scheme val="minor"/>
    </font>
    <font>
      <sz val="12.0"/>
      <color rgb="FFEA9999"/>
      <name val="Quote-cjk-patch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11">
    <border/>
    <border>
      <right style="thin">
        <color rgb="FF000000"/>
      </right>
    </border>
    <border>
      <bottom style="thin">
        <color rgb="FFE5E5E5"/>
      </bottom>
    </border>
    <border>
      <right style="thin">
        <color rgb="FF000000"/>
      </right>
      <bottom style="thin">
        <color rgb="FFE5E5E5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 shrinkToFit="0" wrapText="1"/>
    </xf>
    <xf borderId="0" fillId="4" fontId="2" numFmtId="0" xfId="0" applyAlignment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0" fillId="5" fontId="3" numFmtId="0" xfId="0" applyAlignment="1" applyFill="1" applyFont="1">
      <alignment readingOrder="0" shrinkToFit="0" wrapText="1"/>
    </xf>
    <xf borderId="0" fillId="5" fontId="3" numFmtId="0" xfId="0" applyAlignment="1" applyFont="1">
      <alignment horizontal="center" readingOrder="0" shrinkToFit="0" wrapText="1"/>
    </xf>
    <xf borderId="1" fillId="5" fontId="3" numFmtId="0" xfId="0" applyAlignment="1" applyBorder="1" applyFont="1">
      <alignment readingOrder="0" shrinkToFit="0" wrapText="1"/>
    </xf>
    <xf borderId="2" fillId="6" fontId="4" numFmtId="0" xfId="0" applyBorder="1" applyFill="1" applyFont="1"/>
    <xf borderId="1" fillId="7" fontId="1" numFmtId="0" xfId="0" applyAlignment="1" applyBorder="1" applyFill="1" applyFont="1">
      <alignment readingOrder="0"/>
    </xf>
    <xf borderId="1" fillId="0" fontId="5" numFmtId="0" xfId="0" applyBorder="1" applyFont="1"/>
    <xf borderId="2" fillId="0" fontId="5" numFmtId="0" xfId="0" applyBorder="1" applyFont="1"/>
    <xf borderId="3" fillId="0" fontId="5" numFmtId="0" xfId="0" applyBorder="1" applyFont="1"/>
    <xf borderId="1" fillId="0" fontId="2" numFmtId="0" xfId="0" applyAlignment="1" applyBorder="1" applyFont="1">
      <alignment readingOrder="0"/>
    </xf>
    <xf borderId="0" fillId="0" fontId="1" numFmtId="164" xfId="0" applyAlignment="1" applyFont="1" applyNumberFormat="1">
      <alignment readingOrder="0" shrinkToFit="0" wrapText="1"/>
    </xf>
    <xf borderId="0" fillId="0" fontId="1" numFmtId="9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6" fontId="6" numFmtId="164" xfId="0" applyAlignment="1" applyFont="1" applyNumberFormat="1">
      <alignment readingOrder="0"/>
    </xf>
    <xf borderId="1" fillId="0" fontId="1" numFmtId="164" xfId="0" applyBorder="1" applyFont="1" applyNumberFormat="1"/>
    <xf borderId="4" fillId="6" fontId="3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0" fillId="0" fontId="1" numFmtId="164" xfId="0" applyAlignment="1" applyFont="1" applyNumberFormat="1">
      <alignment readingOrder="0"/>
    </xf>
    <xf borderId="0" fillId="6" fontId="3" numFmtId="164" xfId="0" applyAlignment="1" applyFont="1" applyNumberFormat="1">
      <alignment readingOrder="0"/>
    </xf>
    <xf borderId="7" fillId="6" fontId="3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0" fillId="0" fontId="1" numFmtId="10" xfId="0" applyAlignment="1" applyFont="1" applyNumberFormat="1">
      <alignment readingOrder="0"/>
    </xf>
    <xf borderId="1" fillId="7" fontId="2" numFmtId="0" xfId="0" applyAlignment="1" applyBorder="1" applyFont="1">
      <alignment readingOrder="0"/>
    </xf>
    <xf borderId="0" fillId="8" fontId="1" numFmtId="164" xfId="0" applyFill="1" applyFont="1" applyNumberFormat="1"/>
    <xf borderId="0" fillId="8" fontId="1" numFmtId="0" xfId="0" applyFont="1"/>
    <xf borderId="1" fillId="8" fontId="1" numFmtId="0" xfId="0" applyBorder="1" applyFont="1"/>
    <xf borderId="0" fillId="3" fontId="1" numFmtId="0" xfId="0" applyFont="1"/>
    <xf borderId="0" fillId="3" fontId="3" numFmtId="164" xfId="0" applyAlignment="1" applyFont="1" applyNumberFormat="1">
      <alignment readingOrder="0"/>
    </xf>
    <xf borderId="0" fillId="3" fontId="1" numFmtId="164" xfId="0" applyFont="1" applyNumberFormat="1"/>
    <xf borderId="1" fillId="3" fontId="1" numFmtId="164" xfId="0" applyBorder="1" applyFont="1" applyNumberFormat="1"/>
    <xf borderId="7" fillId="0" fontId="7" numFmtId="0" xfId="0" applyAlignment="1" applyBorder="1" applyFont="1">
      <alignment vertical="bottom"/>
    </xf>
    <xf borderId="8" fillId="0" fontId="8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10" fillId="0" fontId="7" numFmtId="0" xfId="0" applyAlignment="1" applyBorder="1" applyFont="1">
      <alignment vertical="bottom"/>
    </xf>
    <xf borderId="0" fillId="4" fontId="1" numFmtId="164" xfId="0" applyFont="1" applyNumberFormat="1"/>
    <xf borderId="0" fillId="4" fontId="1" numFmtId="0" xfId="0" applyFont="1"/>
    <xf borderId="1" fillId="4" fontId="1" numFmtId="0" xfId="0" applyBorder="1" applyFont="1"/>
    <xf borderId="0" fillId="3" fontId="9" numFmtId="0" xfId="0" applyFont="1"/>
    <xf borderId="0" fillId="3" fontId="10" numFmtId="0" xfId="0" applyAlignment="1" applyFont="1">
      <alignment readingOrder="0"/>
    </xf>
    <xf borderId="1" fillId="3" fontId="9" numFmtId="0" xfId="0" applyBorder="1" applyFont="1"/>
    <xf borderId="0" fillId="0" fontId="1" numFmtId="0" xfId="0" applyAlignment="1" applyFont="1">
      <alignment readingOrder="0"/>
    </xf>
    <xf borderId="0" fillId="6" fontId="3" numFmtId="0" xfId="0" applyAlignment="1" applyFont="1">
      <alignment readingOrder="0"/>
    </xf>
    <xf borderId="1" fillId="0" fontId="1" numFmtId="0" xfId="0" applyBorder="1" applyFont="1"/>
    <xf borderId="10" fillId="0" fontId="1" numFmtId="0" xfId="0" applyAlignment="1" applyBorder="1" applyFont="1">
      <alignment readingOrder="0"/>
    </xf>
    <xf borderId="9" fillId="0" fontId="1" numFmtId="164" xfId="0" applyAlignment="1" applyBorder="1" applyFont="1" applyNumberFormat="1">
      <alignment readingOrder="0"/>
    </xf>
    <xf borderId="9" fillId="0" fontId="1" numFmtId="9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9" fillId="6" fontId="3" numFmtId="0" xfId="0" applyAlignment="1" applyBorder="1" applyFont="1">
      <alignment readingOrder="0"/>
    </xf>
    <xf borderId="10" fillId="0" fontId="1" numFmtId="0" xfId="0" applyBorder="1" applyFont="1"/>
    <xf borderId="0" fillId="0" fontId="11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" width="17.0"/>
    <col customWidth="1" min="3" max="3" width="25.38"/>
    <col customWidth="1" min="4" max="4" width="22.38"/>
    <col customWidth="1" min="5" max="5" width="23.13"/>
    <col customWidth="1" min="6" max="6" width="15.63"/>
    <col customWidth="1" min="7" max="7" width="17.38"/>
    <col customWidth="1" min="9" max="9" width="17.75"/>
    <col customWidth="1" min="10" max="10" width="17.0"/>
    <col customWidth="1" min="11" max="11" width="17.38"/>
  </cols>
  <sheetData>
    <row r="1">
      <c r="A1" s="1"/>
      <c r="B1" s="2" t="s">
        <v>0</v>
      </c>
      <c r="F1" s="3" t="s">
        <v>1</v>
      </c>
    </row>
    <row r="2">
      <c r="A2" s="1"/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10"/>
    </row>
    <row r="3">
      <c r="A3" s="11" t="s">
        <v>12</v>
      </c>
      <c r="E3" s="12"/>
      <c r="F3" s="13"/>
      <c r="G3" s="13"/>
      <c r="J3" s="13"/>
      <c r="K3" s="14"/>
    </row>
    <row r="4">
      <c r="A4" s="15" t="s">
        <v>12</v>
      </c>
      <c r="B4" s="16">
        <v>3.5E8</v>
      </c>
      <c r="C4" s="17">
        <v>0.4</v>
      </c>
      <c r="D4" s="17">
        <v>0.1</v>
      </c>
      <c r="E4" s="18">
        <v>15.0</v>
      </c>
      <c r="F4" s="19">
        <f t="shared" ref="F4:F6" si="1">B4*C4</f>
        <v>140000000</v>
      </c>
      <c r="G4" s="20">
        <f t="shared" ref="G4:G6" si="2">D4/12</f>
        <v>0.008333333333</v>
      </c>
      <c r="H4" s="1">
        <f t="shared" ref="H4:H6" si="3">E4*12</f>
        <v>180</v>
      </c>
      <c r="I4" s="21">
        <f> (B4 * C4) / ((1 - (1 + (D4/12)) ^ (-E4 * 12)) / (D4/12))</f>
        <v>1504447.165</v>
      </c>
      <c r="J4" s="19">
        <f t="shared" ref="J4:J6" si="4">I4*H4</f>
        <v>270800489.7</v>
      </c>
      <c r="K4" s="22">
        <f t="shared" ref="K4:K6" si="5">J4-F4</f>
        <v>130800489.7</v>
      </c>
      <c r="L4" s="23"/>
      <c r="M4" s="24"/>
      <c r="N4" s="24"/>
      <c r="O4" s="24"/>
      <c r="P4" s="24"/>
      <c r="Q4" s="24"/>
      <c r="R4" s="24"/>
      <c r="S4" s="25"/>
    </row>
    <row r="5">
      <c r="A5" s="18" t="s">
        <v>13</v>
      </c>
      <c r="B5" s="26">
        <v>2.0E8</v>
      </c>
      <c r="C5" s="17">
        <v>0.35</v>
      </c>
      <c r="D5" s="17">
        <v>0.11</v>
      </c>
      <c r="E5" s="18">
        <v>12.0</v>
      </c>
      <c r="F5" s="19">
        <f t="shared" si="1"/>
        <v>70000000</v>
      </c>
      <c r="G5" s="20">
        <f t="shared" si="2"/>
        <v>0.009166666667</v>
      </c>
      <c r="H5" s="1">
        <f t="shared" si="3"/>
        <v>144</v>
      </c>
      <c r="I5" s="27">
        <f t="shared" ref="I5:I6" si="6">F5/((1-(1+G5)^(-H5))/(G5))</f>
        <v>877488.6785</v>
      </c>
      <c r="J5" s="19">
        <f t="shared" si="4"/>
        <v>126358369.7</v>
      </c>
      <c r="K5" s="22">
        <f t="shared" si="5"/>
        <v>56358369.71</v>
      </c>
      <c r="L5" s="28"/>
      <c r="M5" s="29"/>
      <c r="N5" s="29"/>
      <c r="O5" s="29"/>
      <c r="P5" s="29"/>
      <c r="Q5" s="29"/>
      <c r="R5" s="29"/>
      <c r="S5" s="30"/>
    </row>
    <row r="6">
      <c r="A6" s="18" t="s">
        <v>14</v>
      </c>
      <c r="B6" s="26">
        <v>6.0E8</v>
      </c>
      <c r="C6" s="17">
        <v>0.5</v>
      </c>
      <c r="D6" s="31">
        <v>0.105</v>
      </c>
      <c r="E6" s="18">
        <v>20.0</v>
      </c>
      <c r="F6" s="19">
        <f t="shared" si="1"/>
        <v>300000000</v>
      </c>
      <c r="G6" s="20">
        <f t="shared" si="2"/>
        <v>0.00875</v>
      </c>
      <c r="H6" s="1">
        <f t="shared" si="3"/>
        <v>240</v>
      </c>
      <c r="I6" s="27">
        <f t="shared" si="6"/>
        <v>2995139.661</v>
      </c>
      <c r="J6" s="19">
        <f t="shared" si="4"/>
        <v>718833518.6</v>
      </c>
      <c r="K6" s="22">
        <f t="shared" si="5"/>
        <v>418833518.6</v>
      </c>
      <c r="L6" s="28"/>
      <c r="M6" s="29"/>
      <c r="N6" s="29"/>
      <c r="O6" s="29"/>
      <c r="P6" s="29"/>
      <c r="Q6" s="29"/>
      <c r="R6" s="29"/>
      <c r="S6" s="30"/>
    </row>
    <row r="7">
      <c r="A7" s="32" t="s">
        <v>15</v>
      </c>
      <c r="B7" s="33"/>
      <c r="C7" s="34"/>
      <c r="D7" s="34"/>
      <c r="E7" s="35"/>
      <c r="F7" s="36"/>
      <c r="G7" s="36"/>
      <c r="H7" s="36"/>
      <c r="I7" s="37"/>
      <c r="J7" s="38"/>
      <c r="K7" s="39"/>
      <c r="L7" s="28"/>
      <c r="M7" s="29"/>
      <c r="N7" s="29"/>
      <c r="O7" s="29"/>
      <c r="P7" s="29"/>
      <c r="Q7" s="29"/>
      <c r="R7" s="29"/>
      <c r="S7" s="30"/>
    </row>
    <row r="8">
      <c r="A8" s="18" t="s">
        <v>16</v>
      </c>
      <c r="B8" s="26">
        <v>1.5E9</v>
      </c>
      <c r="C8" s="17">
        <v>0.6</v>
      </c>
      <c r="D8" s="17">
        <v>0.12</v>
      </c>
      <c r="E8" s="18">
        <v>25.0</v>
      </c>
      <c r="F8" s="19">
        <f t="shared" ref="F8:F10" si="7">B8*C8</f>
        <v>900000000</v>
      </c>
      <c r="G8" s="20">
        <f t="shared" ref="G8:G10" si="8">D8/12</f>
        <v>0.01</v>
      </c>
      <c r="H8" s="1">
        <f t="shared" ref="H8:H10" si="9">E8*12</f>
        <v>300</v>
      </c>
      <c r="I8" s="27">
        <f t="shared" ref="I8:I10" si="10">(B8*C8)/((1-(1+D8/12)^(-E8*12))/(D8/12))</f>
        <v>9479017.28</v>
      </c>
      <c r="J8" s="19">
        <f t="shared" ref="J8:J10" si="11">H8*I8</f>
        <v>2843705184</v>
      </c>
      <c r="K8" s="22">
        <f t="shared" ref="K8:K10" si="12">J8-F8</f>
        <v>1943705184</v>
      </c>
      <c r="L8" s="28"/>
      <c r="M8" s="29"/>
      <c r="N8" s="29"/>
      <c r="O8" s="29"/>
      <c r="P8" s="29"/>
      <c r="Q8" s="29"/>
      <c r="R8" s="29"/>
      <c r="S8" s="30"/>
    </row>
    <row r="9">
      <c r="A9" s="18" t="s">
        <v>17</v>
      </c>
      <c r="B9" s="26">
        <v>8.0E7</v>
      </c>
      <c r="C9" s="17">
        <v>0.3</v>
      </c>
      <c r="D9" s="17">
        <v>0.09</v>
      </c>
      <c r="E9" s="18">
        <v>10.0</v>
      </c>
      <c r="F9" s="19">
        <f t="shared" si="7"/>
        <v>24000000</v>
      </c>
      <c r="G9" s="20">
        <f t="shared" si="8"/>
        <v>0.0075</v>
      </c>
      <c r="H9" s="1">
        <f t="shared" si="9"/>
        <v>120</v>
      </c>
      <c r="I9" s="27">
        <f t="shared" si="10"/>
        <v>304021.857</v>
      </c>
      <c r="J9" s="19">
        <f t="shared" si="11"/>
        <v>36482622.84</v>
      </c>
      <c r="K9" s="22">
        <f t="shared" si="12"/>
        <v>12482622.84</v>
      </c>
      <c r="L9" s="40"/>
      <c r="M9" s="29"/>
      <c r="N9" s="29"/>
      <c r="O9" s="29"/>
      <c r="P9" s="29"/>
      <c r="Q9" s="29"/>
      <c r="R9" s="29"/>
      <c r="S9" s="30"/>
    </row>
    <row r="10">
      <c r="A10" s="18" t="s">
        <v>18</v>
      </c>
      <c r="B10" s="26">
        <v>6.0E8</v>
      </c>
      <c r="C10" s="17">
        <v>0.5</v>
      </c>
      <c r="D10" s="17">
        <v>0.115</v>
      </c>
      <c r="E10" s="18">
        <v>5.0</v>
      </c>
      <c r="F10" s="19">
        <f t="shared" si="7"/>
        <v>300000000</v>
      </c>
      <c r="G10" s="20">
        <f t="shared" si="8"/>
        <v>0.009583333333</v>
      </c>
      <c r="H10" s="1">
        <f t="shared" si="9"/>
        <v>60</v>
      </c>
      <c r="I10" s="27">
        <f t="shared" si="10"/>
        <v>6597782.212</v>
      </c>
      <c r="J10" s="19">
        <f t="shared" si="11"/>
        <v>395866932.7</v>
      </c>
      <c r="K10" s="22">
        <f t="shared" si="12"/>
        <v>95866932.75</v>
      </c>
      <c r="L10" s="41"/>
      <c r="M10" s="42"/>
      <c r="N10" s="42"/>
      <c r="O10" s="42"/>
      <c r="P10" s="42"/>
      <c r="Q10" s="42"/>
      <c r="R10" s="42"/>
      <c r="S10" s="43"/>
    </row>
    <row r="11">
      <c r="A11" s="11" t="s">
        <v>19</v>
      </c>
      <c r="B11" s="44"/>
      <c r="C11" s="45"/>
      <c r="D11" s="45"/>
      <c r="E11" s="46"/>
      <c r="F11" s="47"/>
      <c r="G11" s="47"/>
      <c r="H11" s="47"/>
      <c r="I11" s="48"/>
      <c r="J11" s="47"/>
      <c r="K11" s="49"/>
    </row>
    <row r="12">
      <c r="A12" s="18" t="s">
        <v>20</v>
      </c>
      <c r="B12" s="26">
        <v>-100000.0</v>
      </c>
      <c r="C12" s="17">
        <v>0.5</v>
      </c>
      <c r="D12" s="17">
        <v>0.1</v>
      </c>
      <c r="E12" s="18">
        <v>15.0</v>
      </c>
      <c r="F12" s="50" t="s">
        <v>21</v>
      </c>
      <c r="G12" s="1"/>
      <c r="H12" s="1"/>
      <c r="I12" s="51"/>
      <c r="J12" s="1"/>
      <c r="K12" s="52"/>
    </row>
    <row r="13">
      <c r="A13" s="18" t="s">
        <v>22</v>
      </c>
      <c r="B13" s="26">
        <v>200000.0</v>
      </c>
      <c r="C13" s="17">
        <v>0.7</v>
      </c>
      <c r="D13" s="17">
        <v>0.1</v>
      </c>
      <c r="E13" s="18">
        <v>20.0</v>
      </c>
      <c r="F13" s="50" t="s">
        <v>23</v>
      </c>
      <c r="G13" s="1"/>
      <c r="H13" s="1"/>
      <c r="I13" s="1"/>
      <c r="J13" s="51"/>
      <c r="K13" s="52"/>
    </row>
    <row r="14">
      <c r="A14" s="18" t="s">
        <v>24</v>
      </c>
      <c r="B14" s="26">
        <v>150000.0</v>
      </c>
      <c r="C14" s="17">
        <v>0.5</v>
      </c>
      <c r="D14" s="17">
        <v>-0.05</v>
      </c>
      <c r="E14" s="18">
        <v>10.0</v>
      </c>
      <c r="F14" s="50" t="s">
        <v>25</v>
      </c>
      <c r="G14" s="1"/>
      <c r="H14" s="1"/>
      <c r="I14" s="51"/>
      <c r="J14" s="1"/>
      <c r="K14" s="52"/>
    </row>
    <row r="15">
      <c r="A15" s="53" t="s">
        <v>26</v>
      </c>
      <c r="B15" s="54">
        <v>120000.0</v>
      </c>
      <c r="C15" s="55">
        <v>0.4</v>
      </c>
      <c r="D15" s="55">
        <v>0.12</v>
      </c>
      <c r="E15" s="53">
        <v>0.0</v>
      </c>
      <c r="F15" s="56" t="s">
        <v>27</v>
      </c>
      <c r="G15" s="57"/>
      <c r="H15" s="57"/>
      <c r="I15" s="58"/>
      <c r="J15" s="57"/>
      <c r="K15" s="59"/>
    </row>
    <row r="25">
      <c r="A25" s="60" t="s">
        <v>28</v>
      </c>
    </row>
    <row r="28">
      <c r="K28" s="51"/>
    </row>
    <row r="29">
      <c r="K29" s="51"/>
    </row>
    <row r="30">
      <c r="K30" s="51"/>
    </row>
    <row r="31">
      <c r="K31" s="51"/>
    </row>
    <row r="32">
      <c r="K32" s="51"/>
    </row>
    <row r="34">
      <c r="K34" s="61"/>
      <c r="L34" s="1"/>
      <c r="M34" s="1"/>
    </row>
  </sheetData>
  <mergeCells count="12">
    <mergeCell ref="G2:G3"/>
    <mergeCell ref="H2:H3"/>
    <mergeCell ref="I2:I3"/>
    <mergeCell ref="J2:J3"/>
    <mergeCell ref="B1:E1"/>
    <mergeCell ref="F1:K1"/>
    <mergeCell ref="B2:B3"/>
    <mergeCell ref="C2:C3"/>
    <mergeCell ref="D2:D3"/>
    <mergeCell ref="E2:E3"/>
    <mergeCell ref="F2:F3"/>
    <mergeCell ref="K2:K3"/>
  </mergeCells>
  <drawing r:id="rId1"/>
</worksheet>
</file>