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am2-my.sharepoint.com/personal/esteban_degetau_itam_mx/Documents/ITAM/Econometría Aplicada I/examenes anteriores/"/>
    </mc:Choice>
  </mc:AlternateContent>
  <xr:revisionPtr revIDLastSave="104" documentId="13_ncr:40009_{8DB42147-59D2-4403-A5AA-426DBDD8AAF1}" xr6:coauthVersionLast="47" xr6:coauthVersionMax="47" xr10:uidLastSave="{DEF4F099-9828-47C6-A558-1DFD82E03A11}"/>
  <bookViews>
    <workbookView xWindow="951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" l="1"/>
  <c r="G33" i="1"/>
  <c r="F33" i="1"/>
  <c r="G25" i="1"/>
  <c r="F25" i="1"/>
  <c r="I8" i="1"/>
  <c r="I9" i="1"/>
  <c r="I10" i="1"/>
  <c r="I11" i="1"/>
  <c r="I6" i="1"/>
  <c r="I7" i="1"/>
  <c r="I5" i="1"/>
  <c r="E25" i="1"/>
  <c r="E31" i="1" s="1"/>
  <c r="C25" i="1"/>
  <c r="C27" i="1" s="1"/>
  <c r="C29" i="1" s="1"/>
  <c r="D25" i="1"/>
  <c r="D27" i="1" l="1"/>
  <c r="D29" i="1"/>
</calcChain>
</file>

<file path=xl/sharedStrings.xml><?xml version="1.0" encoding="utf-8"?>
<sst xmlns="http://schemas.openxmlformats.org/spreadsheetml/2006/main" count="118" uniqueCount="68">
  <si>
    <t/>
  </si>
  <si>
    <t>(1)</t>
  </si>
  <si>
    <t>(2)</t>
  </si>
  <si>
    <t>(3)</t>
  </si>
  <si>
    <t>(4)</t>
  </si>
  <si>
    <t>(5)</t>
  </si>
  <si>
    <t>VARIABLES</t>
  </si>
  <si>
    <t>0.1981***</t>
  </si>
  <si>
    <t>(0.0192)</t>
  </si>
  <si>
    <t>(0.0525)</t>
  </si>
  <si>
    <t>(0.0859)</t>
  </si>
  <si>
    <t>(0.0486)</t>
  </si>
  <si>
    <t>(0.0821)</t>
  </si>
  <si>
    <t>0.0514***</t>
  </si>
  <si>
    <t>(0.0106)</t>
  </si>
  <si>
    <t>(0.0306)</t>
  </si>
  <si>
    <t>(0.0501)</t>
  </si>
  <si>
    <t>(0.0300)</t>
  </si>
  <si>
    <t>(0.0506)</t>
  </si>
  <si>
    <t>0.0002***</t>
  </si>
  <si>
    <t>0.0009</t>
  </si>
  <si>
    <t>(0.0000)</t>
  </si>
  <si>
    <t>(0.0003)</t>
  </si>
  <si>
    <t>(0.0007)</t>
  </si>
  <si>
    <t>(0.0006)</t>
  </si>
  <si>
    <t>-0.0026***</t>
  </si>
  <si>
    <t>(0.0002)</t>
  </si>
  <si>
    <t>(0.0011)</t>
  </si>
  <si>
    <t>(0.0010)</t>
  </si>
  <si>
    <t>0.5031***</t>
  </si>
  <si>
    <t>(0.0850)</t>
  </si>
  <si>
    <t>(0.1402)</t>
  </si>
  <si>
    <t>1.0437***</t>
  </si>
  <si>
    <t>(0.0852)</t>
  </si>
  <si>
    <t>(0.1420)</t>
  </si>
  <si>
    <t>0.3797***</t>
  </si>
  <si>
    <t>(0.0292)</t>
  </si>
  <si>
    <t>(0.0878)</t>
  </si>
  <si>
    <t>(0.1439)</t>
  </si>
  <si>
    <t>Observations</t>
  </si>
  <si>
    <t>4,268</t>
  </si>
  <si>
    <t>alpha_1</t>
  </si>
  <si>
    <t>alpha_2</t>
  </si>
  <si>
    <t>Modelo</t>
  </si>
  <si>
    <t>MPL</t>
  </si>
  <si>
    <t>Probit</t>
  </si>
  <si>
    <t>Logit</t>
  </si>
  <si>
    <t>Probit ordenado</t>
  </si>
  <si>
    <t>Logit ordenado</t>
  </si>
  <si>
    <t>Constante</t>
  </si>
  <si>
    <t>Respuesta</t>
  </si>
  <si>
    <t>Mails</t>
  </si>
  <si>
    <t>Donacion prom</t>
  </si>
  <si>
    <t>Dono</t>
  </si>
  <si>
    <t>Cuartil donacion</t>
  </si>
  <si>
    <t>Semanas resp</t>
  </si>
  <si>
    <t>Perfil</t>
  </si>
  <si>
    <t>Xi'B</t>
  </si>
  <si>
    <t>Phi(Xi'B)</t>
  </si>
  <si>
    <t>Ratio</t>
  </si>
  <si>
    <t>1 - Phi(alpha_1 - Xi'B)</t>
  </si>
  <si>
    <t>Av</t>
  </si>
  <si>
    <t>dono=0</t>
  </si>
  <si>
    <t>dono=1</t>
  </si>
  <si>
    <t>1 - Phi(alpha_2 - Xi'B)</t>
  </si>
  <si>
    <t>pp</t>
  </si>
  <si>
    <t>Xi'B+B_emails</t>
  </si>
  <si>
    <t>d P(Y=3|X) / d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</si>
</sst>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21" x14ac:knownFonts="1">
    <font>
      <sz val="10"/>
      <name val="Calibri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u/>
      <sz val="1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14" xfId="0" applyBorder="1"/>
    <xf numFmtId="0" fontId="0" fillId="0" borderId="14" xfId="0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0" fillId="34" borderId="0" xfId="0" applyFill="1"/>
    <xf numFmtId="0" fontId="0" fillId="0" borderId="11" xfId="0" applyFill="1" applyBorder="1" applyAlignment="1">
      <alignment horizontal="center"/>
    </xf>
    <xf numFmtId="167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9" fillId="35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18" fillId="35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8" fillId="36" borderId="0" xfId="0" applyFont="1" applyFill="1" applyAlignment="1">
      <alignment horizontal="center"/>
    </xf>
    <xf numFmtId="0" fontId="20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4"/>
  <sheetViews>
    <sheetView tabSelected="1" topLeftCell="A21" workbookViewId="0">
      <pane xSplit="1" topLeftCell="D1" activePane="topRight" state="frozen"/>
      <selection activeCell="A2" sqref="A2"/>
      <selection pane="topRight" activeCell="H30" sqref="H30"/>
    </sheetView>
  </sheetViews>
  <sheetFormatPr defaultColWidth="11.42578125" defaultRowHeight="12.75" x14ac:dyDescent="0.2"/>
  <cols>
    <col min="1" max="1" width="15.5703125" customWidth="1"/>
    <col min="2" max="7" width="11.5703125" customWidth="1"/>
    <col min="8" max="9" width="12" bestFit="1" customWidth="1"/>
  </cols>
  <sheetData>
    <row r="2" spans="1:12" ht="26.1" customHeight="1" x14ac:dyDescent="0.2">
      <c r="A2" s="9" t="s">
        <v>6</v>
      </c>
      <c r="B2" s="10" t="s">
        <v>53</v>
      </c>
      <c r="C2" s="10" t="s">
        <v>53</v>
      </c>
      <c r="D2" s="10" t="s">
        <v>53</v>
      </c>
      <c r="E2" s="10" t="s">
        <v>54</v>
      </c>
      <c r="F2" s="10" t="s">
        <v>54</v>
      </c>
      <c r="G2" s="20"/>
    </row>
    <row r="3" spans="1:12" x14ac:dyDescent="0.2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21"/>
      <c r="H3" s="18" t="s">
        <v>56</v>
      </c>
      <c r="I3" s="18" t="s">
        <v>61</v>
      </c>
      <c r="K3" s="18" t="s">
        <v>62</v>
      </c>
      <c r="L3" s="18" t="s">
        <v>63</v>
      </c>
    </row>
    <row r="4" spans="1:12" x14ac:dyDescent="0.2">
      <c r="A4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/>
    </row>
    <row r="5" spans="1:12" x14ac:dyDescent="0.2">
      <c r="A5" s="8" t="s">
        <v>50</v>
      </c>
      <c r="B5" s="11" t="s">
        <v>7</v>
      </c>
      <c r="C5" s="15">
        <v>0.46560000000000001</v>
      </c>
      <c r="D5" s="23">
        <v>0.74239999999999995</v>
      </c>
      <c r="E5" s="26">
        <v>0.4042</v>
      </c>
      <c r="F5" s="1">
        <v>0.6603</v>
      </c>
      <c r="G5" s="1"/>
      <c r="H5" s="17">
        <v>0</v>
      </c>
      <c r="I5">
        <f>(1/SUM($K$20:$L$20))*((K5*K$20)+(L5*L$20))</f>
        <v>0.35798266166822867</v>
      </c>
      <c r="K5">
        <v>0.21</v>
      </c>
      <c r="L5">
        <v>0.57999999999999996</v>
      </c>
    </row>
    <row r="6" spans="1:12" x14ac:dyDescent="0.2">
      <c r="A6" t="s">
        <v>0</v>
      </c>
      <c r="B6" s="1" t="s">
        <v>8</v>
      </c>
      <c r="C6" s="15" t="s">
        <v>9</v>
      </c>
      <c r="D6" s="24" t="s">
        <v>10</v>
      </c>
      <c r="E6" s="26" t="s">
        <v>11</v>
      </c>
      <c r="F6" s="1" t="s">
        <v>12</v>
      </c>
      <c r="G6" s="1"/>
      <c r="H6" s="17"/>
      <c r="I6">
        <f t="shared" ref="I6:I11" si="0">(1/SUM($K$20:$L$20))*((K6*K$20)+(L6*L$20))</f>
        <v>0</v>
      </c>
    </row>
    <row r="7" spans="1:12" x14ac:dyDescent="0.2">
      <c r="A7" s="8" t="s">
        <v>51</v>
      </c>
      <c r="B7" s="13" t="s">
        <v>13</v>
      </c>
      <c r="C7" s="15">
        <v>0.13109999999999999</v>
      </c>
      <c r="D7" s="25">
        <v>0.2137</v>
      </c>
      <c r="E7" s="26">
        <v>0.1736</v>
      </c>
      <c r="F7" s="1">
        <v>0.27850000000000003</v>
      </c>
      <c r="G7" s="1"/>
      <c r="H7" s="17">
        <v>2</v>
      </c>
      <c r="I7">
        <f t="shared" si="0"/>
        <v>2.0539925023430179</v>
      </c>
      <c r="K7">
        <v>1.99</v>
      </c>
      <c r="L7">
        <v>2.15</v>
      </c>
    </row>
    <row r="8" spans="1:12" x14ac:dyDescent="0.2">
      <c r="A8" t="s">
        <v>0</v>
      </c>
      <c r="B8" s="1" t="s">
        <v>14</v>
      </c>
      <c r="C8" s="15" t="s">
        <v>15</v>
      </c>
      <c r="D8" s="24" t="s">
        <v>16</v>
      </c>
      <c r="E8" s="26" t="s">
        <v>17</v>
      </c>
      <c r="F8" s="1" t="s">
        <v>18</v>
      </c>
      <c r="G8" s="1"/>
      <c r="H8" s="17"/>
      <c r="I8">
        <f t="shared" si="0"/>
        <v>0</v>
      </c>
    </row>
    <row r="9" spans="1:12" x14ac:dyDescent="0.2">
      <c r="A9" s="8" t="s">
        <v>52</v>
      </c>
      <c r="B9" s="1" t="s">
        <v>19</v>
      </c>
      <c r="C9" s="15">
        <v>6.9999999999999999E-4</v>
      </c>
      <c r="D9" s="24">
        <v>1.1999999999999999E-3</v>
      </c>
      <c r="E9" s="27">
        <v>5.9999999999999995E-4</v>
      </c>
      <c r="F9" s="1" t="s">
        <v>20</v>
      </c>
      <c r="G9" s="1"/>
      <c r="H9" s="17">
        <v>20</v>
      </c>
      <c r="I9">
        <f t="shared" si="0"/>
        <v>18.241834582942829</v>
      </c>
      <c r="K9">
        <v>16.829999999999998</v>
      </c>
      <c r="L9">
        <v>20.36</v>
      </c>
    </row>
    <row r="10" spans="1:12" x14ac:dyDescent="0.2">
      <c r="A10" t="s">
        <v>0</v>
      </c>
      <c r="B10" s="1" t="s">
        <v>21</v>
      </c>
      <c r="C10" s="15" t="s">
        <v>22</v>
      </c>
      <c r="D10" s="24" t="s">
        <v>23</v>
      </c>
      <c r="E10" s="26" t="s">
        <v>22</v>
      </c>
      <c r="F10" s="1" t="s">
        <v>24</v>
      </c>
      <c r="G10" s="1"/>
      <c r="H10" s="17"/>
      <c r="I10">
        <f t="shared" si="0"/>
        <v>0</v>
      </c>
    </row>
    <row r="11" spans="1:12" x14ac:dyDescent="0.2">
      <c r="A11" s="12" t="s">
        <v>55</v>
      </c>
      <c r="B11" s="1" t="s">
        <v>25</v>
      </c>
      <c r="C11" s="16">
        <v>-8.6999999999999994E-3</v>
      </c>
      <c r="D11" s="24">
        <v>-1.46E-2</v>
      </c>
      <c r="E11" s="26">
        <v>-7.9000000000000008E-3</v>
      </c>
      <c r="F11" s="1">
        <v>-1.3599999999999999E-2</v>
      </c>
      <c r="G11" s="1"/>
      <c r="H11" s="17">
        <v>50</v>
      </c>
      <c r="I11">
        <f t="shared" si="0"/>
        <v>59.049529053420798</v>
      </c>
      <c r="K11">
        <v>72.099999999999994</v>
      </c>
      <c r="L11">
        <v>39.47</v>
      </c>
    </row>
    <row r="12" spans="1:12" x14ac:dyDescent="0.2">
      <c r="A12" t="s">
        <v>0</v>
      </c>
      <c r="B12" s="1" t="s">
        <v>26</v>
      </c>
      <c r="C12" s="15" t="s">
        <v>24</v>
      </c>
      <c r="D12" s="24" t="s">
        <v>27</v>
      </c>
      <c r="E12" s="26" t="s">
        <v>24</v>
      </c>
      <c r="F12" s="1" t="s">
        <v>28</v>
      </c>
      <c r="G12" s="1"/>
      <c r="H12" s="17"/>
    </row>
    <row r="13" spans="1:12" x14ac:dyDescent="0.2">
      <c r="A13" t="s">
        <v>49</v>
      </c>
      <c r="B13" s="1" t="s">
        <v>35</v>
      </c>
      <c r="C13" s="15">
        <v>-0.2228</v>
      </c>
      <c r="D13" s="24">
        <v>-0.33939999999999998</v>
      </c>
      <c r="E13" s="26" t="s">
        <v>0</v>
      </c>
      <c r="F13" s="1" t="s">
        <v>0</v>
      </c>
      <c r="G13" s="1"/>
      <c r="H13" s="17">
        <v>1</v>
      </c>
    </row>
    <row r="14" spans="1:12" x14ac:dyDescent="0.2">
      <c r="A14" t="s">
        <v>0</v>
      </c>
      <c r="B14" s="1" t="s">
        <v>36</v>
      </c>
      <c r="C14" s="15" t="s">
        <v>37</v>
      </c>
      <c r="D14" s="24" t="s">
        <v>38</v>
      </c>
      <c r="E14" s="26" t="s">
        <v>0</v>
      </c>
      <c r="F14" s="1" t="s">
        <v>0</v>
      </c>
      <c r="G14" s="1"/>
      <c r="H14" s="17"/>
    </row>
    <row r="15" spans="1:12" x14ac:dyDescent="0.2">
      <c r="A15" t="s">
        <v>41</v>
      </c>
      <c r="B15" s="1" t="s">
        <v>0</v>
      </c>
      <c r="C15" s="1" t="s">
        <v>0</v>
      </c>
      <c r="D15" s="1" t="s">
        <v>0</v>
      </c>
      <c r="E15" s="1">
        <v>0.3362</v>
      </c>
      <c r="F15" s="1" t="s">
        <v>29</v>
      </c>
      <c r="G15" s="1"/>
    </row>
    <row r="16" spans="1:12" x14ac:dyDescent="0.2">
      <c r="A16" t="s">
        <v>0</v>
      </c>
      <c r="B16" s="1" t="s">
        <v>0</v>
      </c>
      <c r="C16" s="1" t="s">
        <v>0</v>
      </c>
      <c r="D16" s="1" t="s">
        <v>0</v>
      </c>
      <c r="E16" s="1" t="s">
        <v>30</v>
      </c>
      <c r="F16" s="1" t="s">
        <v>31</v>
      </c>
      <c r="G16" s="1"/>
    </row>
    <row r="17" spans="1:12" x14ac:dyDescent="0.2">
      <c r="A17" t="s">
        <v>42</v>
      </c>
      <c r="B17" s="1" t="s">
        <v>0</v>
      </c>
      <c r="C17" s="1" t="s">
        <v>0</v>
      </c>
      <c r="D17" s="1" t="s">
        <v>0</v>
      </c>
      <c r="E17" s="1" t="s">
        <v>32</v>
      </c>
      <c r="F17" s="1">
        <v>1.7027000000000001</v>
      </c>
      <c r="G17" s="1"/>
    </row>
    <row r="18" spans="1:12" x14ac:dyDescent="0.2">
      <c r="A18" t="s">
        <v>0</v>
      </c>
      <c r="B18" s="1" t="s">
        <v>0</v>
      </c>
      <c r="C18" s="1" t="s">
        <v>0</v>
      </c>
      <c r="D18" s="1" t="s">
        <v>0</v>
      </c>
      <c r="E18" s="1" t="s">
        <v>33</v>
      </c>
      <c r="F18" s="1" t="s">
        <v>34</v>
      </c>
      <c r="G18" s="1"/>
    </row>
    <row r="19" spans="1:12" x14ac:dyDescent="0.2">
      <c r="A19" t="s">
        <v>0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/>
    </row>
    <row r="20" spans="1:12" x14ac:dyDescent="0.2">
      <c r="A20" s="6" t="s">
        <v>39</v>
      </c>
      <c r="B20" s="7" t="s">
        <v>40</v>
      </c>
      <c r="C20" s="7" t="s">
        <v>40</v>
      </c>
      <c r="D20" s="7" t="s">
        <v>40</v>
      </c>
      <c r="E20" s="7" t="s">
        <v>40</v>
      </c>
      <c r="F20" s="7" t="s">
        <v>40</v>
      </c>
      <c r="G20" s="21"/>
      <c r="K20">
        <v>2561</v>
      </c>
      <c r="L20">
        <v>1707</v>
      </c>
    </row>
    <row r="21" spans="1:12" ht="25.5" customHeight="1" x14ac:dyDescent="0.2">
      <c r="A21" s="2" t="s">
        <v>43</v>
      </c>
      <c r="B21" s="3" t="s">
        <v>44</v>
      </c>
      <c r="C21" s="3" t="s">
        <v>45</v>
      </c>
      <c r="D21" s="3" t="s">
        <v>46</v>
      </c>
      <c r="E21" s="3" t="s">
        <v>47</v>
      </c>
      <c r="F21" s="3" t="s">
        <v>48</v>
      </c>
      <c r="G21" s="22"/>
    </row>
    <row r="24" spans="1:12" x14ac:dyDescent="0.2">
      <c r="G24" s="28" t="s">
        <v>66</v>
      </c>
    </row>
    <row r="25" spans="1:12" x14ac:dyDescent="0.2">
      <c r="A25" t="s">
        <v>57</v>
      </c>
      <c r="C25" s="19">
        <f>+SUMPRODUCT(H5:H14,$C$5:$C$14)</f>
        <v>-0.38159999999999994</v>
      </c>
      <c r="D25" s="19">
        <f>+SUMPRODUCT($H$5:$H$14,D5:D14)</f>
        <v>-0.61799999999999988</v>
      </c>
      <c r="E25">
        <f>SUMPRODUCT(H5:H14,E5:E14)</f>
        <v>-3.5799999999999998E-2</v>
      </c>
      <c r="F25">
        <f>SUMPRODUCT(F5:F12,I5:I12)</f>
        <v>5.3392682755392107E-3</v>
      </c>
      <c r="G25">
        <f>F25+F7</f>
        <v>0.28383926827553924</v>
      </c>
    </row>
    <row r="27" spans="1:12" x14ac:dyDescent="0.2">
      <c r="A27" t="s">
        <v>58</v>
      </c>
      <c r="C27">
        <f>+_xlfn.NORM.S.DIST(C25, 1)</f>
        <v>0.3513790421147861</v>
      </c>
      <c r="D27">
        <f>+EXP(D25)/(1+EXP(D25))</f>
        <v>0.35023645675031206</v>
      </c>
    </row>
    <row r="29" spans="1:12" x14ac:dyDescent="0.2">
      <c r="A29" t="s">
        <v>59</v>
      </c>
      <c r="C29">
        <f>+C27/(1-C27)</f>
        <v>0.54173248311376554</v>
      </c>
      <c r="D29">
        <f>+D27/(1-D27)</f>
        <v>0.53902140307635715</v>
      </c>
    </row>
    <row r="31" spans="1:12" x14ac:dyDescent="0.2">
      <c r="A31" t="s">
        <v>60</v>
      </c>
      <c r="E31">
        <f>1-_xlfn.NORM.S.DIST(E15 - E25, 1)</f>
        <v>0.35494642467497894</v>
      </c>
    </row>
    <row r="32" spans="1:12" x14ac:dyDescent="0.2">
      <c r="H32" s="14" t="s">
        <v>67</v>
      </c>
    </row>
    <row r="33" spans="1:9" x14ac:dyDescent="0.2">
      <c r="A33" t="s">
        <v>64</v>
      </c>
      <c r="F33">
        <f>1-(EXP($F$17-F25)/(1+EXP($F$17-F25)))</f>
        <v>0.15481028313009615</v>
      </c>
      <c r="G33">
        <f>1-(EXP($F$17-G25)/(1+EXP($F$17-G25)))</f>
        <v>0.19484024704590608</v>
      </c>
      <c r="H33" s="29">
        <f>(G33-F33)*100</f>
        <v>4.002996391580993</v>
      </c>
      <c r="I33" t="s">
        <v>65</v>
      </c>
    </row>
    <row r="34" spans="1:9" x14ac:dyDescent="0.2">
      <c r="A34" s="14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Aguilar Esteva</dc:creator>
  <cp:lastModifiedBy>ESTEBAN DEGETAU SENTIES</cp:lastModifiedBy>
  <dcterms:created xsi:type="dcterms:W3CDTF">2020-12-07T06:24:39Z</dcterms:created>
  <dcterms:modified xsi:type="dcterms:W3CDTF">2023-12-04T00:25:08Z</dcterms:modified>
</cp:coreProperties>
</file>