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/Documents/GitHub/Proyecto_DataSience/python_scrapping/notebook/"/>
    </mc:Choice>
  </mc:AlternateContent>
  <xr:revisionPtr revIDLastSave="0" documentId="8_{D6AEF815-C75B-184E-B604-D14D894ADE67}" xr6:coauthVersionLast="47" xr6:coauthVersionMax="47" xr10:uidLastSave="{00000000-0000-0000-0000-000000000000}"/>
  <bookViews>
    <workbookView xWindow="-9340" yWindow="-21100" windowWidth="51200" windowHeight="19040" activeTab="1" xr2:uid="{A87DF59A-6298-844C-BFE3-8C650670B73D}"/>
  </bookViews>
  <sheets>
    <sheet name="Hoja1" sheetId="1" r:id="rId1"/>
    <sheet name="Hoja2" sheetId="2" r:id="rId2"/>
  </sheets>
  <definedNames>
    <definedName name="_xlnm._FilterDatabase" localSheetId="0" hidden="1">Hoja1!$A$1:$U$63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Q6" i="2"/>
  <c r="Q5" i="2"/>
  <c r="Q4" i="2"/>
  <c r="Q12" i="2" s="1"/>
  <c r="Q3" i="2"/>
  <c r="K25" i="2"/>
  <c r="J25" i="2"/>
  <c r="I25" i="2"/>
  <c r="K17" i="2"/>
  <c r="J17" i="2"/>
  <c r="I17" i="2"/>
  <c r="K9" i="2"/>
  <c r="J9" i="2"/>
  <c r="I9" i="2"/>
  <c r="E41" i="2"/>
  <c r="D41" i="2"/>
  <c r="C41" i="2"/>
  <c r="E33" i="2"/>
  <c r="D33" i="2"/>
  <c r="C33" i="2"/>
  <c r="E25" i="2"/>
  <c r="D25" i="2"/>
  <c r="C25" i="2"/>
  <c r="E17" i="2"/>
  <c r="D17" i="2"/>
  <c r="C17" i="2"/>
  <c r="E9" i="2"/>
  <c r="D9" i="2"/>
  <c r="C9" i="2"/>
  <c r="E1" i="2"/>
  <c r="D1" i="2"/>
  <c r="C1" i="2"/>
  <c r="R11" i="2" l="1"/>
  <c r="R3" i="2"/>
  <c r="R10" i="2"/>
  <c r="R4" i="2"/>
  <c r="R9" i="2"/>
  <c r="R8" i="2"/>
  <c r="R7" i="2"/>
  <c r="R6" i="2"/>
  <c r="R16" i="2" s="1"/>
  <c r="R5" i="2"/>
  <c r="Q15" i="2"/>
  <c r="Q16" i="2"/>
  <c r="Q17" i="2"/>
  <c r="R17" i="2" l="1"/>
  <c r="R15" i="2"/>
  <c r="U61" i="1" l="1"/>
  <c r="T61" i="1"/>
  <c r="R60" i="1"/>
  <c r="R59" i="1"/>
  <c r="R58" i="1"/>
  <c r="R53" i="1"/>
  <c r="R52" i="1"/>
  <c r="R51" i="1"/>
  <c r="R46" i="1"/>
  <c r="R45" i="1"/>
  <c r="R44" i="1"/>
  <c r="R39" i="1"/>
  <c r="R38" i="1"/>
  <c r="R37" i="1"/>
  <c r="R32" i="1"/>
  <c r="R31" i="1"/>
  <c r="R30" i="1"/>
  <c r="R25" i="1"/>
  <c r="R24" i="1"/>
  <c r="R23" i="1"/>
  <c r="R18" i="1"/>
  <c r="R17" i="1"/>
  <c r="R16" i="1"/>
  <c r="R11" i="1"/>
  <c r="R10" i="1"/>
  <c r="R9" i="1"/>
  <c r="R4" i="1"/>
  <c r="R3" i="1"/>
  <c r="R2" i="1"/>
  <c r="O60" i="1"/>
  <c r="O59" i="1"/>
  <c r="O58" i="1"/>
  <c r="O53" i="1"/>
  <c r="O52" i="1"/>
  <c r="O51" i="1"/>
  <c r="O46" i="1"/>
  <c r="O45" i="1"/>
  <c r="O44" i="1"/>
  <c r="O39" i="1"/>
  <c r="O38" i="1"/>
  <c r="O37" i="1"/>
  <c r="O32" i="1"/>
  <c r="O31" i="1"/>
  <c r="O30" i="1"/>
  <c r="O25" i="1"/>
  <c r="O24" i="1"/>
  <c r="O23" i="1"/>
  <c r="O18" i="1"/>
  <c r="O17" i="1"/>
  <c r="O16" i="1"/>
  <c r="O11" i="1"/>
  <c r="O10" i="1"/>
  <c r="O9" i="1"/>
  <c r="O4" i="1"/>
  <c r="O3" i="1"/>
  <c r="O2" i="1"/>
  <c r="L60" i="1"/>
  <c r="L59" i="1"/>
  <c r="L58" i="1"/>
  <c r="L53" i="1"/>
  <c r="L52" i="1"/>
  <c r="L51" i="1"/>
  <c r="L46" i="1"/>
  <c r="L45" i="1"/>
  <c r="L44" i="1"/>
  <c r="L39" i="1"/>
  <c r="L38" i="1"/>
  <c r="L37" i="1"/>
  <c r="L32" i="1"/>
  <c r="L31" i="1"/>
  <c r="L30" i="1"/>
  <c r="L25" i="1"/>
  <c r="L24" i="1"/>
  <c r="L23" i="1"/>
  <c r="L18" i="1"/>
  <c r="L17" i="1"/>
  <c r="L16" i="1"/>
  <c r="L11" i="1"/>
  <c r="L10" i="1"/>
  <c r="L9" i="1"/>
  <c r="L4" i="1"/>
  <c r="L3" i="1"/>
  <c r="L2" i="1"/>
  <c r="I60" i="1"/>
  <c r="I59" i="1"/>
  <c r="I58" i="1"/>
  <c r="I53" i="1"/>
  <c r="I52" i="1"/>
  <c r="I51" i="1"/>
  <c r="I46" i="1"/>
  <c r="I45" i="1"/>
  <c r="I44" i="1"/>
  <c r="I39" i="1"/>
  <c r="I38" i="1"/>
  <c r="I37" i="1"/>
  <c r="I32" i="1"/>
  <c r="I31" i="1"/>
  <c r="I30" i="1"/>
  <c r="I25" i="1"/>
  <c r="I24" i="1"/>
  <c r="I23" i="1"/>
  <c r="I18" i="1"/>
  <c r="I17" i="1"/>
  <c r="I16" i="1"/>
  <c r="I11" i="1"/>
  <c r="I10" i="1"/>
  <c r="I9" i="1"/>
  <c r="I4" i="1"/>
  <c r="I3" i="1"/>
  <c r="I2" i="1"/>
  <c r="F60" i="1"/>
  <c r="F59" i="1"/>
  <c r="F58" i="1"/>
  <c r="F53" i="1"/>
  <c r="F52" i="1"/>
  <c r="F51" i="1"/>
  <c r="F46" i="1"/>
  <c r="F45" i="1"/>
  <c r="F44" i="1"/>
  <c r="F39" i="1"/>
  <c r="F38" i="1"/>
  <c r="F37" i="1"/>
  <c r="F32" i="1"/>
  <c r="F31" i="1"/>
  <c r="F30" i="1"/>
  <c r="F25" i="1"/>
  <c r="F24" i="1"/>
  <c r="F23" i="1"/>
  <c r="F18" i="1"/>
  <c r="F17" i="1"/>
  <c r="F16" i="1"/>
  <c r="F11" i="1"/>
  <c r="F10" i="1"/>
  <c r="F9" i="1"/>
  <c r="F4" i="1"/>
  <c r="F3" i="1"/>
  <c r="F2" i="1"/>
  <c r="C60" i="1"/>
  <c r="C59" i="1"/>
  <c r="C58" i="1"/>
  <c r="C53" i="1"/>
  <c r="C52" i="1"/>
  <c r="C51" i="1"/>
  <c r="C46" i="1"/>
  <c r="C45" i="1"/>
  <c r="C44" i="1"/>
  <c r="C39" i="1"/>
  <c r="C38" i="1"/>
  <c r="C37" i="1"/>
  <c r="C32" i="1"/>
  <c r="C31" i="1"/>
  <c r="C30" i="1"/>
  <c r="C25" i="1"/>
  <c r="C24" i="1"/>
  <c r="C23" i="1"/>
  <c r="C18" i="1"/>
  <c r="C17" i="1"/>
  <c r="C16" i="1"/>
  <c r="C11" i="1"/>
  <c r="C10" i="1"/>
  <c r="C9" i="1"/>
  <c r="C4" i="1"/>
  <c r="C3" i="1"/>
  <c r="C2" i="1"/>
  <c r="U58" i="1" l="1"/>
  <c r="T38" i="1"/>
  <c r="T18" i="1"/>
  <c r="T2" i="1"/>
  <c r="U59" i="1"/>
  <c r="U18" i="1"/>
  <c r="U60" i="1"/>
  <c r="U45" i="1"/>
  <c r="T23" i="1"/>
  <c r="T39" i="1"/>
  <c r="U30" i="1"/>
  <c r="T31" i="1"/>
  <c r="U31" i="1"/>
  <c r="U51" i="1"/>
  <c r="U23" i="1"/>
  <c r="U24" i="1"/>
  <c r="U46" i="1"/>
  <c r="U25" i="1"/>
  <c r="U2" i="1"/>
  <c r="U16" i="1"/>
  <c r="U32" i="1"/>
  <c r="U52" i="1"/>
  <c r="U39" i="1"/>
  <c r="U44" i="1"/>
  <c r="U38" i="1"/>
  <c r="T51" i="1"/>
  <c r="U17" i="1"/>
  <c r="U37" i="1"/>
  <c r="U53" i="1"/>
  <c r="U9" i="1"/>
  <c r="T11" i="1"/>
  <c r="U4" i="1"/>
  <c r="U11" i="1"/>
  <c r="T10" i="1"/>
  <c r="T3" i="1"/>
  <c r="U3" i="1"/>
  <c r="T58" i="1"/>
  <c r="T59" i="1"/>
  <c r="U10" i="1"/>
  <c r="T4" i="1"/>
  <c r="T16" i="1"/>
  <c r="T24" i="1"/>
  <c r="T32" i="1"/>
  <c r="T44" i="1"/>
  <c r="T52" i="1"/>
  <c r="T60" i="1"/>
  <c r="T30" i="1"/>
  <c r="T46" i="1"/>
  <c r="T9" i="1"/>
  <c r="T17" i="1"/>
  <c r="T25" i="1"/>
  <c r="T37" i="1"/>
  <c r="T45" i="1"/>
  <c r="T53" i="1"/>
</calcChain>
</file>

<file path=xl/sharedStrings.xml><?xml version="1.0" encoding="utf-8"?>
<sst xmlns="http://schemas.openxmlformats.org/spreadsheetml/2006/main" count="552" uniqueCount="417">
  <si>
    <t>Reporte para GradientBoostingRegressor dataset generalista</t>
  </si>
  <si>
    <t>=============================================================</t>
  </si>
  <si>
    <t>Reporte para GradientBoostingRegressor dataset premium 1</t>
  </si>
  <si>
    <t>Reporte para GradientBoostingRegressor dataset premium 2</t>
  </si>
  <si>
    <t>Reporte para GradientBoostingRegressor dataset premium 3</t>
  </si>
  <si>
    <t>Reporte para GradientBoostingRegressor dataset premium 4</t>
  </si>
  <si>
    <t>Reporte para GradientBoostingRegressor dataset premium 5</t>
  </si>
  <si>
    <t>Reporte para GradientBoostingRegressor dataset premium 6</t>
  </si>
  <si>
    <t>Reporte para GradientBoostingRegressor dataset premium 7</t>
  </si>
  <si>
    <t>Reporte para GradientBoostingRegressor dataset premium 8</t>
  </si>
  <si>
    <t>Reporte para AdaBoostRegressor dataset generalista</t>
  </si>
  <si>
    <t>Reporte para AdaBoostRegressor dataset premium 1</t>
  </si>
  <si>
    <t>Reporte para AdaBoostRegressor dataset premium 2</t>
  </si>
  <si>
    <t>Reporte para AdaBoostRegressor dataset premium 3</t>
  </si>
  <si>
    <t>Reporte para AdaBoostRegressor dataset premium 4</t>
  </si>
  <si>
    <t>Reporte para AdaBoostRegressor dataset premium 5</t>
  </si>
  <si>
    <t>Reporte para AdaBoostRegressor dataset premium 6</t>
  </si>
  <si>
    <t>Reporte para AdaBoostRegressor dataset premium 7</t>
  </si>
  <si>
    <t>Reporte para AdaBoostRegressor dataset premium 8</t>
  </si>
  <si>
    <t>Reporte para BaggingRegressor dataset generalista</t>
  </si>
  <si>
    <t>Reporte para BaggingRegressor dataset premium 1</t>
  </si>
  <si>
    <t>Reporte para BaggingRegressor dataset premium 2</t>
  </si>
  <si>
    <t>Reporte para BaggingRegressor dataset premium 3</t>
  </si>
  <si>
    <t>Reporte para BaggingRegressor dataset premium 4</t>
  </si>
  <si>
    <t>Reporte para BaggingRegressor dataset premium 5</t>
  </si>
  <si>
    <t>Reporte para BaggingRegressor dataset premium 6</t>
  </si>
  <si>
    <t>Reporte para BaggingRegressor dataset premium 7</t>
  </si>
  <si>
    <t>Reporte para BaggingRegressor dataset premium 8</t>
  </si>
  <si>
    <t>Reporte para LinearRegression dataset generalista</t>
  </si>
  <si>
    <t>Reporte para LinearRegression dataset premium 1</t>
  </si>
  <si>
    <t>Reporte para LinearRegression dataset premium 2</t>
  </si>
  <si>
    <t>Reporte para LinearRegression dataset premium 3</t>
  </si>
  <si>
    <t>Reporte para LinearRegression dataset premium 4</t>
  </si>
  <si>
    <t>Reporte para LinearRegression dataset premium 5</t>
  </si>
  <si>
    <t>Reporte para LinearRegression dataset premium 6</t>
  </si>
  <si>
    <t>Reporte para LinearRegression dataset premium 7</t>
  </si>
  <si>
    <t>Reporte para LinearRegression dataset premium 8</t>
  </si>
  <si>
    <t>Reporte para LassoCV dataset generalista</t>
  </si>
  <si>
    <t>Reporte para LassoCV dataset premium 1</t>
  </si>
  <si>
    <t>Reporte para LassoCV dataset premium 2</t>
  </si>
  <si>
    <t>Reporte para LassoCV dataset premium 3</t>
  </si>
  <si>
    <t>Reporte para LassoCV dataset premium 4</t>
  </si>
  <si>
    <t>Reporte para LassoCV dataset premium 5</t>
  </si>
  <si>
    <t>Reporte para LassoCV dataset premium 6</t>
  </si>
  <si>
    <t>Reporte para LassoCV dataset premium 7</t>
  </si>
  <si>
    <t>Reporte para LassoCV dataset premium 8</t>
  </si>
  <si>
    <t xml:space="preserve">    RMSE: 3141,1884314043336</t>
  </si>
  <si>
    <t xml:space="preserve">    RMSE: 4436,349925557306</t>
  </si>
  <si>
    <t xml:space="preserve">    RMSE: 4011,7542990807974</t>
  </si>
  <si>
    <t xml:space="preserve">    RMSE: 4418,848187467434</t>
  </si>
  <si>
    <t xml:space="preserve">    RMSE: 3448,7577854073784</t>
  </si>
  <si>
    <t xml:space="preserve">    RMSE: 3870,042299878543</t>
  </si>
  <si>
    <t xml:space="preserve">    MAE: 2012,4746159476035</t>
  </si>
  <si>
    <t xml:space="preserve">    MAE: 2728,8100000000004</t>
  </si>
  <si>
    <t xml:space="preserve">    MAE: 3026,572256214715</t>
  </si>
  <si>
    <t xml:space="preserve">    MAE: 2648,7999999999993</t>
  </si>
  <si>
    <t xml:space="preserve">    MAE: 2278,4473949142266</t>
  </si>
  <si>
    <t xml:space="preserve">    MAE: 2575,8492727487464</t>
  </si>
  <si>
    <t xml:space="preserve">    R2 Score: 0,6373257651194812</t>
  </si>
  <si>
    <t xml:space="preserve">    R2 Score: 0,27659698561976864</t>
  </si>
  <si>
    <t xml:space="preserve">    R2 Score: 0,4084419370008482</t>
  </si>
  <si>
    <t xml:space="preserve">    R2 Score: 0,28229348674048726</t>
  </si>
  <si>
    <t xml:space="preserve">    R2 Score: 0,5628262140901713</t>
  </si>
  <si>
    <t xml:space="preserve">    R2 Score: 0,44949641862029865</t>
  </si>
  <si>
    <t xml:space="preserve">    RMSE: 3266,820773261645</t>
  </si>
  <si>
    <t xml:space="preserve">    RMSE: 3741,2135252624835</t>
  </si>
  <si>
    <t xml:space="preserve">    RMSE: 2743,7558048286733</t>
  </si>
  <si>
    <t xml:space="preserve">    RMSE: 3864,554311822151</t>
  </si>
  <si>
    <t xml:space="preserve">    RMSE: 2756,1064492583687</t>
  </si>
  <si>
    <t xml:space="preserve">    RMSE: 2756,34689581133</t>
  </si>
  <si>
    <t xml:space="preserve">    MAE: 2154,356388022057</t>
  </si>
  <si>
    <t xml:space="preserve">    MAE: 2365,040000000001</t>
  </si>
  <si>
    <t xml:space="preserve">    MAE: 2301,857370114609</t>
  </si>
  <si>
    <t xml:space="preserve">    MAE: 2499,2999999999993</t>
  </si>
  <si>
    <t xml:space="preserve">    MAE: 2165,249137105071</t>
  </si>
  <si>
    <t xml:space="preserve">    MAE: 2269,385124545388</t>
  </si>
  <si>
    <t xml:space="preserve">    R2 Score: -0,33547751741999043</t>
  </si>
  <si>
    <t xml:space="preserve">    R2 Score: -0,7515032823285557</t>
  </si>
  <si>
    <t xml:space="preserve">    R2 Score: 0,05794365967505566</t>
  </si>
  <si>
    <t xml:space="preserve">    R2 Score: -0,8688945364459593</t>
  </si>
  <si>
    <t xml:space="preserve">    R2 Score: 0,049443493906003</t>
  </si>
  <si>
    <t xml:space="preserve">    R2 Score: 0,04927763093274462</t>
  </si>
  <si>
    <t xml:space="preserve">    RMSE: 3256,5599452807714</t>
  </si>
  <si>
    <t xml:space="preserve">    RMSE: 3504,1385741073677</t>
  </si>
  <si>
    <t xml:space="preserve">    RMSE: 2779,3410936547552</t>
  </si>
  <si>
    <t xml:space="preserve">    RMSE: 3559,847465628533</t>
  </si>
  <si>
    <t xml:space="preserve">    RMSE: 2793,387091094066</t>
  </si>
  <si>
    <t xml:space="preserve">    RMSE: 2817,628027776926</t>
  </si>
  <si>
    <t xml:space="preserve">    MAE: 2062,097533784974</t>
  </si>
  <si>
    <t xml:space="preserve">    MAE: 2147,5699999999997</t>
  </si>
  <si>
    <t xml:space="preserve">    MAE: 2382,407614213196</t>
  </si>
  <si>
    <t xml:space="preserve">    MAE: 2164,0999999999985</t>
  </si>
  <si>
    <t xml:space="preserve">    MAE: 2366,837970248089</t>
  </si>
  <si>
    <t xml:space="preserve">    MAE: 2447,4489296098473</t>
  </si>
  <si>
    <t xml:space="preserve">    R2 Score: -0,32099112602515234</t>
  </si>
  <si>
    <t xml:space="preserve">    R2 Score: -0,5294817214254217</t>
  </si>
  <si>
    <t xml:space="preserve">    R2 Score: 0,03779979788899834</t>
  </si>
  <si>
    <t xml:space="preserve">    R2 Score: -0,5784997787979758</t>
  </si>
  <si>
    <t xml:space="preserve">    R2 Score: 0,02804985230673418</t>
  </si>
  <si>
    <t xml:space="preserve">    R2 Score: 0,011107543922172392</t>
  </si>
  <si>
    <t xml:space="preserve">    RMSE: 3270,747568006045</t>
  </si>
  <si>
    <t xml:space="preserve">    RMSE: 3812,181058445722</t>
  </si>
  <si>
    <t xml:space="preserve">    RMSE: 2822,3700905552537</t>
  </si>
  <si>
    <t xml:space="preserve">    RMSE: 3988,961772424441</t>
  </si>
  <si>
    <t xml:space="preserve">    RMSE: 2829,9765997688814</t>
  </si>
  <si>
    <t xml:space="preserve">    RMSE: 2842,6014400961008</t>
  </si>
  <si>
    <t xml:space="preserve">    MAE: 2137,516478577294</t>
  </si>
  <si>
    <t xml:space="preserve">    MAE: 2564,0499999999993</t>
  </si>
  <si>
    <t xml:space="preserve">    MAE: 2386,3644262241287</t>
  </si>
  <si>
    <t xml:space="preserve">    MAE: 2628,4000000000015</t>
  </si>
  <si>
    <t xml:space="preserve">    MAE: 2392,074315180056</t>
  </si>
  <si>
    <t xml:space="preserve">    MAE: 2441,7016836310067</t>
  </si>
  <si>
    <t xml:space="preserve">    R2 Score: -0,32392196087882885</t>
  </si>
  <si>
    <t xml:space="preserve">    R2 Score: -0,7985204081548534</t>
  </si>
  <si>
    <t xml:space="preserve">    R2 Score: 0,0141831110627898</t>
  </si>
  <si>
    <t xml:space="preserve">    R2 Score: -0,9691920808786201</t>
  </si>
  <si>
    <t xml:space="preserve">    R2 Score: 0,008862242643746243</t>
  </si>
  <si>
    <t xml:space="preserve">    R2 Score: -6,340131804005722e-07</t>
  </si>
  <si>
    <t xml:space="preserve">    RMSE: 2808,717115271607</t>
  </si>
  <si>
    <t xml:space="preserve">    RMSE: 2859,844912660979</t>
  </si>
  <si>
    <t xml:space="preserve">    RMSE: 2617,609075208831</t>
  </si>
  <si>
    <t xml:space="preserve">    RMSE: 3055,3179025247855</t>
  </si>
  <si>
    <t xml:space="preserve">    RMSE: 2623,361253588976</t>
  </si>
  <si>
    <t xml:space="preserve">    RMSE: 2673,2523658470914</t>
  </si>
  <si>
    <t xml:space="preserve">    MAE: 1653,8455754784954</t>
  </si>
  <si>
    <t xml:space="preserve">    MAE: 1766,1299999999974</t>
  </si>
  <si>
    <t xml:space="preserve">    MAE: 1956,5660377358508</t>
  </si>
  <si>
    <t xml:space="preserve">    MAE: 1830,9000000000015</t>
  </si>
  <si>
    <t xml:space="preserve">    MAE: 1920,606749858649</t>
  </si>
  <si>
    <t xml:space="preserve">    MAE: 1954,3775579185167</t>
  </si>
  <si>
    <t xml:space="preserve">    R2 Score: -0,10879764971321815</t>
  </si>
  <si>
    <t xml:space="preserve">    R2 Score: -0,14953251478081686</t>
  </si>
  <si>
    <t xml:space="preserve">    R2 Score: 0,0369565746351288</t>
  </si>
  <si>
    <t xml:space="preserve">    R2 Score: -0,31204613098488254</t>
  </si>
  <si>
    <t xml:space="preserve">    R2 Score: 0,03271936118924512</t>
  </si>
  <si>
    <t xml:space="preserve">    R2 Score: -0,004421996426354324</t>
  </si>
  <si>
    <t xml:space="preserve">    RMSE: 3027,721780177051</t>
  </si>
  <si>
    <t xml:space="preserve">    RMSE: 3271,0743959665015</t>
  </si>
  <si>
    <t xml:space="preserve">    RMSE: 2774,072265907792</t>
  </si>
  <si>
    <t xml:space="preserve">    RMSE: 3372,6948515629283</t>
  </si>
  <si>
    <t xml:space="preserve">    RMSE: 3036,096480870855</t>
  </si>
  <si>
    <t xml:space="preserve">    RMSE: 2772,7403219803527</t>
  </si>
  <si>
    <t xml:space="preserve">    MAE: 2086,2094265211636</t>
  </si>
  <si>
    <t xml:space="preserve">    MAE: 2094,4100000000035</t>
  </si>
  <si>
    <t xml:space="preserve">    MAE: 2204,8044943820278</t>
  </si>
  <si>
    <t xml:space="preserve">    MAE: 2248,5</t>
  </si>
  <si>
    <t xml:space="preserve">    MAE: 2391,491640297463</t>
  </si>
  <si>
    <t xml:space="preserve">    MAE: 2191,8952263134997</t>
  </si>
  <si>
    <t xml:space="preserve">    R2 Score: -0,1839769325669014</t>
  </si>
  <si>
    <t xml:space="preserve">    R2 Score: -0,3819494406465418</t>
  </si>
  <si>
    <t xml:space="preserve">    R2 Score: 0,0060904762981101035</t>
  </si>
  <si>
    <t xml:space="preserve">    R2 Score: -0,46914753399112086</t>
  </si>
  <si>
    <t xml:space="preserve">    R2 Score: -0,19053576872600875</t>
  </si>
  <si>
    <t xml:space="preserve">    R2 Score: 0,0070446792280677295</t>
  </si>
  <si>
    <t xml:space="preserve">    RMSE: 3191,0319907688026</t>
  </si>
  <si>
    <t xml:space="preserve">    RMSE: 3202,853228777021</t>
  </si>
  <si>
    <t xml:space="preserve">    RMSE: 2827,4089813692685</t>
  </si>
  <si>
    <t xml:space="preserve">    RMSE: 3268,7231307424086</t>
  </si>
  <si>
    <t xml:space="preserve">    RMSE: 2863,168100418545</t>
  </si>
  <si>
    <t xml:space="preserve">    RMSE: 2841,149125471068</t>
  </si>
  <si>
    <t xml:space="preserve">    MAE: 2288,4837094326285</t>
  </si>
  <si>
    <t xml:space="preserve">    MAE: 2022,1800000000003</t>
  </si>
  <si>
    <t xml:space="preserve">    MAE: 2252,658482142855</t>
  </si>
  <si>
    <t xml:space="preserve">    MAE: 1918,8499999999985</t>
  </si>
  <si>
    <t xml:space="preserve">    MAE: 2191,4255085105397</t>
  </si>
  <si>
    <t xml:space="preserve">    MAE: 2315,7309811608648</t>
  </si>
  <si>
    <t xml:space="preserve">    R2 Score: -0,29015700709175074</t>
  </si>
  <si>
    <t xml:space="preserve">    R2 Score: -0,2997335342903764</t>
  </si>
  <si>
    <t xml:space="preserve">    R2 Score: -0,012878880294695305</t>
  </si>
  <si>
    <t xml:space="preserve">    R2 Score: -0,3537439283867796</t>
  </si>
  <si>
    <t xml:space="preserve">    R2 Score: -0,038661282007557585</t>
  </si>
  <si>
    <t xml:space="preserve">    R2 Score: -0,022747221100465786</t>
  </si>
  <si>
    <t xml:space="preserve">    RMSE: 2806,76050723871</t>
  </si>
  <si>
    <t xml:space="preserve">    RMSE: 3005,41227795733</t>
  </si>
  <si>
    <t xml:space="preserve">    RMSE: 2677,94165003326</t>
  </si>
  <si>
    <t xml:space="preserve">    RMSE: 3360,4992684371564</t>
  </si>
  <si>
    <t xml:space="preserve">    RMSE: 2717,6363786311254</t>
  </si>
  <si>
    <t xml:space="preserve">    RMSE: 2653,8916641892065</t>
  </si>
  <si>
    <t xml:space="preserve">    MAE: 1778,6112211389263</t>
  </si>
  <si>
    <t xml:space="preserve">    MAE: 1743,4150000000009</t>
  </si>
  <si>
    <t xml:space="preserve">    MAE: 1714,0082417582453</t>
  </si>
  <si>
    <t xml:space="preserve">    MAE: 1983,25</t>
  </si>
  <si>
    <t xml:space="preserve">    MAE: 1941,2064756284817</t>
  </si>
  <si>
    <t xml:space="preserve">    MAE: 1721,5712473230014</t>
  </si>
  <si>
    <t xml:space="preserve">    R2 Score: -0,11482357749040073</t>
  </si>
  <si>
    <t xml:space="preserve">    R2 Score: -0,2782139218113677</t>
  </si>
  <si>
    <t xml:space="preserve">    R2 Score: -0,014840172825059117</t>
  </si>
  <si>
    <t xml:space="preserve">    R2 Score: -0,5980966503280103</t>
  </si>
  <si>
    <t xml:space="preserve">    R2 Score: -0,04514879858640364</t>
  </si>
  <si>
    <t xml:space="preserve">    R2 Score: 0,0033060742477457605</t>
  </si>
  <si>
    <t xml:space="preserve">    RMSE: 49902,14880832216</t>
  </si>
  <si>
    <t xml:space="preserve">    RMSE: 51604,32061698415</t>
  </si>
  <si>
    <t xml:space="preserve">    RMSE: 53158,417449483604</t>
  </si>
  <si>
    <t xml:space="preserve">    RMSE: 54166,678865913585</t>
  </si>
  <si>
    <t xml:space="preserve">    RMSE: 120541,74071831383</t>
  </si>
  <si>
    <t xml:space="preserve">    RMSE: 68060,67916548147</t>
  </si>
  <si>
    <t xml:space="preserve">    MAE: 16119,724651301076</t>
  </si>
  <si>
    <t xml:space="preserve">    MAE: 18698,04999999999</t>
  </si>
  <si>
    <t xml:space="preserve">    MAE: 33405,47417840376</t>
  </si>
  <si>
    <t xml:space="preserve">    MAE: 22062,29999999999</t>
  </si>
  <si>
    <t xml:space="preserve">    MAE: 92298,20104336832</t>
  </si>
  <si>
    <t xml:space="preserve">    MAE: 42149,0127026237</t>
  </si>
  <si>
    <t xml:space="preserve">    R2 Score: 0,4629592029645314</t>
  </si>
  <si>
    <t xml:space="preserve">    R2 Score: 0,4256972253305654</t>
  </si>
  <si>
    <t xml:space="preserve">    R2 Score: 0,3905853762848174</t>
  </si>
  <si>
    <t xml:space="preserve">    R2 Score: 0,3672484733461986</t>
  </si>
  <si>
    <t xml:space="preserve">    R2 Score: -2,1336010374287344</t>
  </si>
  <si>
    <t xml:space="preserve">    R2 Score: 0,0010095376508378884</t>
  </si>
  <si>
    <t>MIN</t>
  </si>
  <si>
    <t>MAX</t>
  </si>
  <si>
    <t xml:space="preserve"> 3141,18</t>
  </si>
  <si>
    <t xml:space="preserve"> 4436,34</t>
  </si>
  <si>
    <t xml:space="preserve"> 4011,75</t>
  </si>
  <si>
    <t xml:space="preserve"> 4418,84</t>
  </si>
  <si>
    <t xml:space="preserve"> 3448,75</t>
  </si>
  <si>
    <t xml:space="preserve"> 3870,04</t>
  </si>
  <si>
    <t>2012,474</t>
  </si>
  <si>
    <t>2728,810</t>
  </si>
  <si>
    <t>3026,572</t>
  </si>
  <si>
    <t>2648,799</t>
  </si>
  <si>
    <t>2278,447</t>
  </si>
  <si>
    <t>2575,849</t>
  </si>
  <si>
    <t xml:space="preserve"> 0,63732</t>
  </si>
  <si>
    <t xml:space="preserve"> 0,27659</t>
  </si>
  <si>
    <t xml:space="preserve"> 0,40844</t>
  </si>
  <si>
    <t xml:space="preserve"> 0,28229</t>
  </si>
  <si>
    <t xml:space="preserve"> 0,56282</t>
  </si>
  <si>
    <t xml:space="preserve"> 0,44949</t>
  </si>
  <si>
    <t xml:space="preserve"> 3266,82</t>
  </si>
  <si>
    <t xml:space="preserve"> 3741,21</t>
  </si>
  <si>
    <t xml:space="preserve"> 2743,75</t>
  </si>
  <si>
    <t xml:space="preserve"> 3864,55</t>
  </si>
  <si>
    <t xml:space="preserve"> 2756,10</t>
  </si>
  <si>
    <t xml:space="preserve"> 2756,34</t>
  </si>
  <si>
    <t>2154,356</t>
  </si>
  <si>
    <t>2365,040</t>
  </si>
  <si>
    <t>2301,857</t>
  </si>
  <si>
    <t>2499,299</t>
  </si>
  <si>
    <t>2165,249</t>
  </si>
  <si>
    <t>2269,385</t>
  </si>
  <si>
    <t xml:space="preserve"> -0,3354</t>
  </si>
  <si>
    <t xml:space="preserve"> -0,7515</t>
  </si>
  <si>
    <t xml:space="preserve"> 0,05794</t>
  </si>
  <si>
    <t xml:space="preserve"> -0,8688</t>
  </si>
  <si>
    <t xml:space="preserve"> 0,04944</t>
  </si>
  <si>
    <t xml:space="preserve"> 0,04927</t>
  </si>
  <si>
    <t xml:space="preserve"> 3256,55</t>
  </si>
  <si>
    <t xml:space="preserve"> 3504,13</t>
  </si>
  <si>
    <t xml:space="preserve"> 2779,34</t>
  </si>
  <si>
    <t xml:space="preserve"> 3559,84</t>
  </si>
  <si>
    <t xml:space="preserve"> 2793,38</t>
  </si>
  <si>
    <t xml:space="preserve"> 2817,62</t>
  </si>
  <si>
    <t>2062,097</t>
  </si>
  <si>
    <t>2147,569</t>
  </si>
  <si>
    <t>2382,407</t>
  </si>
  <si>
    <t>2164,099</t>
  </si>
  <si>
    <t>2366,837</t>
  </si>
  <si>
    <t>2447,448</t>
  </si>
  <si>
    <t xml:space="preserve"> -0,3209</t>
  </si>
  <si>
    <t xml:space="preserve"> -0,5294</t>
  </si>
  <si>
    <t xml:space="preserve"> 0,03779</t>
  </si>
  <si>
    <t xml:space="preserve"> -0,5784</t>
  </si>
  <si>
    <t xml:space="preserve"> 0,02804</t>
  </si>
  <si>
    <t xml:space="preserve"> 0,01110</t>
  </si>
  <si>
    <t xml:space="preserve"> 3270,74</t>
  </si>
  <si>
    <t xml:space="preserve"> 3812,18</t>
  </si>
  <si>
    <t xml:space="preserve"> 2822,37</t>
  </si>
  <si>
    <t xml:space="preserve"> 3988,96</t>
  </si>
  <si>
    <t xml:space="preserve"> 2829,97</t>
  </si>
  <si>
    <t xml:space="preserve"> 2842,60</t>
  </si>
  <si>
    <t>2137,516</t>
  </si>
  <si>
    <t>2564,049</t>
  </si>
  <si>
    <t>2386,364</t>
  </si>
  <si>
    <t>2628,400</t>
  </si>
  <si>
    <t>2392,074</t>
  </si>
  <si>
    <t>2441,701</t>
  </si>
  <si>
    <t xml:space="preserve"> -0,3239</t>
  </si>
  <si>
    <t xml:space="preserve"> -0,7985</t>
  </si>
  <si>
    <t xml:space="preserve"> 0,01418</t>
  </si>
  <si>
    <t xml:space="preserve"> -0,9691</t>
  </si>
  <si>
    <t xml:space="preserve"> 0,00886</t>
  </si>
  <si>
    <t xml:space="preserve"> -6,3401</t>
  </si>
  <si>
    <t xml:space="preserve"> 2808,71</t>
  </si>
  <si>
    <t xml:space="preserve"> 2859,84</t>
  </si>
  <si>
    <t xml:space="preserve"> 2617,60</t>
  </si>
  <si>
    <t xml:space="preserve"> 3055,31</t>
  </si>
  <si>
    <t xml:space="preserve"> 2623,36</t>
  </si>
  <si>
    <t xml:space="preserve"> 2673,25</t>
  </si>
  <si>
    <t>1653,845</t>
  </si>
  <si>
    <t>1766,129</t>
  </si>
  <si>
    <t>1956,566</t>
  </si>
  <si>
    <t>1830,900</t>
  </si>
  <si>
    <t>1920,606</t>
  </si>
  <si>
    <t>1954,377</t>
  </si>
  <si>
    <t xml:space="preserve"> -0,1087</t>
  </si>
  <si>
    <t xml:space="preserve"> -0,1495</t>
  </si>
  <si>
    <t xml:space="preserve"> 0,03695</t>
  </si>
  <si>
    <t xml:space="preserve"> -0,3120</t>
  </si>
  <si>
    <t xml:space="preserve"> 0,03271</t>
  </si>
  <si>
    <t xml:space="preserve"> -0,0044</t>
  </si>
  <si>
    <t xml:space="preserve"> 3027,72</t>
  </si>
  <si>
    <t xml:space="preserve"> 3271,07</t>
  </si>
  <si>
    <t xml:space="preserve"> 2774,07</t>
  </si>
  <si>
    <t xml:space="preserve"> 3372,69</t>
  </si>
  <si>
    <t xml:space="preserve"> 3036,09</t>
  </si>
  <si>
    <t xml:space="preserve"> 2772,74</t>
  </si>
  <si>
    <t>2086,209</t>
  </si>
  <si>
    <t>2094,410</t>
  </si>
  <si>
    <t>2204,804</t>
  </si>
  <si>
    <t>2248,5</t>
  </si>
  <si>
    <t>2391,491</t>
  </si>
  <si>
    <t>2191,895</t>
  </si>
  <si>
    <t xml:space="preserve"> -0,1839</t>
  </si>
  <si>
    <t xml:space="preserve"> -0,3819</t>
  </si>
  <si>
    <t xml:space="preserve"> 0,00609</t>
  </si>
  <si>
    <t xml:space="preserve"> -0,4691</t>
  </si>
  <si>
    <t xml:space="preserve"> -0,1905</t>
  </si>
  <si>
    <t xml:space="preserve"> 0,00704</t>
  </si>
  <si>
    <t xml:space="preserve"> 3191,03</t>
  </si>
  <si>
    <t xml:space="preserve"> 3202,85</t>
  </si>
  <si>
    <t xml:space="preserve"> 2827,40</t>
  </si>
  <si>
    <t xml:space="preserve"> 3268,72</t>
  </si>
  <si>
    <t xml:space="preserve"> 2863,16</t>
  </si>
  <si>
    <t xml:space="preserve"> 2841,14</t>
  </si>
  <si>
    <t>2288,483</t>
  </si>
  <si>
    <t>2022,180</t>
  </si>
  <si>
    <t>2252,658</t>
  </si>
  <si>
    <t>1918,849</t>
  </si>
  <si>
    <t>2191,425</t>
  </si>
  <si>
    <t>2315,730</t>
  </si>
  <si>
    <t xml:space="preserve"> -0,2901</t>
  </si>
  <si>
    <t xml:space="preserve"> -0,2997</t>
  </si>
  <si>
    <t xml:space="preserve"> -0,0128</t>
  </si>
  <si>
    <t xml:space="preserve"> -0,3537</t>
  </si>
  <si>
    <t xml:space="preserve"> -0,0386</t>
  </si>
  <si>
    <t xml:space="preserve"> -0,0227</t>
  </si>
  <si>
    <t xml:space="preserve"> 2806,76</t>
  </si>
  <si>
    <t xml:space="preserve"> 3005,41</t>
  </si>
  <si>
    <t xml:space="preserve"> 2677,94</t>
  </si>
  <si>
    <t xml:space="preserve"> 3360,49</t>
  </si>
  <si>
    <t xml:space="preserve"> 2717,63</t>
  </si>
  <si>
    <t xml:space="preserve"> 2653,89</t>
  </si>
  <si>
    <t>1778,611</t>
  </si>
  <si>
    <t>1743,415</t>
  </si>
  <si>
    <t>1714,008</t>
  </si>
  <si>
    <t>1983,25</t>
  </si>
  <si>
    <t>1941,206</t>
  </si>
  <si>
    <t>1721,571</t>
  </si>
  <si>
    <t xml:space="preserve"> -0,1148</t>
  </si>
  <si>
    <t xml:space="preserve"> -0,2782</t>
  </si>
  <si>
    <t xml:space="preserve"> -0,0148</t>
  </si>
  <si>
    <t xml:space="preserve"> -0,5980</t>
  </si>
  <si>
    <t xml:space="preserve"> -0,0451</t>
  </si>
  <si>
    <t xml:space="preserve"> 0,00330</t>
  </si>
  <si>
    <t xml:space="preserve"> 49902,1</t>
  </si>
  <si>
    <t xml:space="preserve"> 51604,3</t>
  </si>
  <si>
    <t xml:space="preserve"> 53158,4</t>
  </si>
  <si>
    <t xml:space="preserve"> 54166,6</t>
  </si>
  <si>
    <t xml:space="preserve"> 120541,</t>
  </si>
  <si>
    <t xml:space="preserve"> 68060,6</t>
  </si>
  <si>
    <t>16119,72</t>
  </si>
  <si>
    <t>18698,04</t>
  </si>
  <si>
    <t>33405,47</t>
  </si>
  <si>
    <t>22062,29</t>
  </si>
  <si>
    <t>92298,20</t>
  </si>
  <si>
    <t>42149,01</t>
  </si>
  <si>
    <t xml:space="preserve"> 0,46295</t>
  </si>
  <si>
    <t xml:space="preserve"> 0,42569</t>
  </si>
  <si>
    <t xml:space="preserve"> 0,39058</t>
  </si>
  <si>
    <t xml:space="preserve"> 0,36724</t>
  </si>
  <si>
    <t xml:space="preserve"> -2,1336</t>
  </si>
  <si>
    <t xml:space="preserve"> 0,00100</t>
  </si>
  <si>
    <t>Reporte para RandomForestRegressor dataset generalista</t>
  </si>
  <si>
    <t>Reporte para RandomForestRegressor dataset premium 1</t>
  </si>
  <si>
    <t>Reporte para RandomForestRegressor dataset premium 2</t>
  </si>
  <si>
    <t>Reporte para RandomForestRegressor dataset premium 3</t>
  </si>
  <si>
    <t>Reporte para RandomForestRegressor dataset premium 4</t>
  </si>
  <si>
    <t>Reporte para RandomForestRegressor dataset premium 5</t>
  </si>
  <si>
    <t>Reporte para RandomForestRegressor dataset premium 6</t>
  </si>
  <si>
    <t>Reporte para RandomForestRegressor dataset premium 7</t>
  </si>
  <si>
    <t>Reporte para RandomForestRegressor dataset premium 8</t>
  </si>
  <si>
    <t>RMSE</t>
  </si>
  <si>
    <t>MAE</t>
  </si>
  <si>
    <t>R2 Score</t>
  </si>
  <si>
    <t>SEGMENTO GENERALISTA</t>
  </si>
  <si>
    <t>SEGMENTO PREMIUM 1</t>
  </si>
  <si>
    <t>SEGMENTO PREMIUM 2</t>
  </si>
  <si>
    <t>SEGMENTO PREMIUM 3</t>
  </si>
  <si>
    <t>SEGMENTO PREMIUM 4</t>
  </si>
  <si>
    <t>SEGMENTO PREMIUM 5</t>
  </si>
  <si>
    <t>SEGMENTO PREMIUM 6</t>
  </si>
  <si>
    <t>SEGMENTO PREMIUM 7</t>
  </si>
  <si>
    <t>SEGMENTO PREMIUM 8</t>
  </si>
  <si>
    <t>Reporte para GradientBoostingRegressor</t>
  </si>
  <si>
    <t>Reporte para RandomForestRegressor</t>
  </si>
  <si>
    <t>Reporte para AdaBoostRegressor</t>
  </si>
  <si>
    <t>Reporte para BaggingRegressor</t>
  </si>
  <si>
    <t>Reporte para LinearRegression</t>
  </si>
  <si>
    <t>Reporte para LassoCV</t>
  </si>
  <si>
    <t>SEGMENTOS</t>
  </si>
  <si>
    <t>GENERALISTA</t>
  </si>
  <si>
    <t>PREMIUM 1</t>
  </si>
  <si>
    <t>PREMIUM 2</t>
  </si>
  <si>
    <t>PREMIUM 3</t>
  </si>
  <si>
    <t>PREMIUM 4</t>
  </si>
  <si>
    <t>PREMIUM 5</t>
  </si>
  <si>
    <t>PREMIUM 6</t>
  </si>
  <si>
    <t>PREMIUM 7</t>
  </si>
  <si>
    <t>PREMIUM 8</t>
  </si>
  <si>
    <t>MEJOR MODELO SEGÚN MAE</t>
  </si>
  <si>
    <t>GradientBoostingRegressor</t>
  </si>
  <si>
    <t>BaggingRegressor</t>
  </si>
  <si>
    <t>AdaBoostRegressor</t>
  </si>
  <si>
    <t>Q. DE REGISTROS</t>
  </si>
  <si>
    <t>% DISTRIBUCION</t>
  </si>
  <si>
    <t>% DISTRIBUCIÓN ACUMULADA</t>
  </si>
  <si>
    <t>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</si>
</sst>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2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0" fillId="0" borderId="1" xfId="0" applyNumberFormat="1" applyBorder="1"/>
    <xf numFmtId="170" fontId="0" fillId="0" borderId="1" xfId="1" applyNumberFormat="1" applyFont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6BD5-ABED-1C45-BA4C-C0E44B028BCB}">
  <dimension ref="A1:XFC63"/>
  <sheetViews>
    <sheetView workbookViewId="0">
      <selection sqref="A1:R61"/>
    </sheetView>
  </sheetViews>
  <sheetFormatPr baseColWidth="10" defaultColWidth="11" defaultRowHeight="18" customHeight="1" x14ac:dyDescent="0.2"/>
  <cols>
    <col min="1" max="1" width="63.83203125" bestFit="1" customWidth="1"/>
    <col min="2" max="2" width="8.6640625" hidden="1" customWidth="1"/>
    <col min="3" max="3" width="9.1640625" bestFit="1" customWidth="1"/>
    <col min="4" max="4" width="63.83203125" bestFit="1" customWidth="1"/>
    <col min="5" max="5" width="8.6640625" hidden="1" customWidth="1"/>
    <col min="6" max="6" width="9.1640625" bestFit="1" customWidth="1"/>
    <col min="7" max="7" width="63.83203125" bestFit="1" customWidth="1"/>
    <col min="8" max="8" width="8.6640625" hidden="1" customWidth="1"/>
    <col min="9" max="9" width="9.1640625" bestFit="1" customWidth="1"/>
    <col min="10" max="10" width="63.83203125" bestFit="1" customWidth="1"/>
    <col min="11" max="11" width="8.6640625" hidden="1" customWidth="1"/>
    <col min="12" max="12" width="9.1640625" bestFit="1" customWidth="1"/>
    <col min="13" max="13" width="63.83203125" bestFit="1" customWidth="1"/>
    <col min="14" max="14" width="8.6640625" hidden="1" customWidth="1"/>
    <col min="15" max="15" width="9.1640625" bestFit="1" customWidth="1"/>
    <col min="16" max="16" width="63.83203125" bestFit="1" customWidth="1"/>
    <col min="17" max="17" width="8.6640625" hidden="1" customWidth="1"/>
    <col min="18" max="18" width="9.1640625" bestFit="1" customWidth="1"/>
    <col min="19" max="19" width="9.1640625" customWidth="1"/>
  </cols>
  <sheetData>
    <row r="1" spans="1:21 16368:16383" ht="18" customHeight="1" x14ac:dyDescent="0.2">
      <c r="A1" t="s">
        <v>0</v>
      </c>
      <c r="D1" t="s">
        <v>372</v>
      </c>
      <c r="G1" t="s">
        <v>10</v>
      </c>
      <c r="J1" t="s">
        <v>19</v>
      </c>
      <c r="M1" t="s">
        <v>28</v>
      </c>
      <c r="P1" t="s">
        <v>37</v>
      </c>
      <c r="T1" t="s">
        <v>208</v>
      </c>
      <c r="U1" t="s">
        <v>209</v>
      </c>
    </row>
    <row r="2" spans="1:21 16368:16383" ht="18" customHeight="1" x14ac:dyDescent="0.2">
      <c r="A2" t="s">
        <v>46</v>
      </c>
      <c r="B2" t="s">
        <v>210</v>
      </c>
      <c r="C2" s="1">
        <f>VALUE(B2)</f>
        <v>3141.18</v>
      </c>
      <c r="D2" t="s">
        <v>47</v>
      </c>
      <c r="E2" t="s">
        <v>211</v>
      </c>
      <c r="F2" s="1">
        <f>VALUE(E2)</f>
        <v>4436.34</v>
      </c>
      <c r="G2" t="s">
        <v>48</v>
      </c>
      <c r="H2" t="s">
        <v>212</v>
      </c>
      <c r="I2" s="1">
        <f>VALUE(H2)</f>
        <v>4011.75</v>
      </c>
      <c r="J2" t="s">
        <v>49</v>
      </c>
      <c r="K2" t="s">
        <v>213</v>
      </c>
      <c r="L2" s="1">
        <f>VALUE(K2)</f>
        <v>4418.84</v>
      </c>
      <c r="M2" t="s">
        <v>50</v>
      </c>
      <c r="N2" t="s">
        <v>214</v>
      </c>
      <c r="O2" s="1">
        <f>VALUE(N2)</f>
        <v>3448.75</v>
      </c>
      <c r="P2" t="s">
        <v>51</v>
      </c>
      <c r="Q2" t="s">
        <v>215</v>
      </c>
      <c r="R2" s="1">
        <f>VALUE(Q2)</f>
        <v>3870.04</v>
      </c>
      <c r="S2" s="1"/>
      <c r="T2" s="1">
        <f>MIN($C2,$F2,$I2,$L2,$O2,$R2)</f>
        <v>3141.18</v>
      </c>
      <c r="U2" s="1">
        <f>MAX($C2,$F2,$I2,$L2,$O2,$R2)</f>
        <v>4436.34</v>
      </c>
    </row>
    <row r="3" spans="1:21 16368:16383" ht="18" customHeight="1" x14ac:dyDescent="0.2">
      <c r="A3" t="s">
        <v>52</v>
      </c>
      <c r="B3" s="1" t="s">
        <v>216</v>
      </c>
      <c r="C3">
        <f>VALUE(B3)</f>
        <v>2012.4739999999999</v>
      </c>
      <c r="D3" s="1" t="s">
        <v>53</v>
      </c>
      <c r="E3" t="s">
        <v>217</v>
      </c>
      <c r="F3" s="1">
        <f>VALUE(E3)</f>
        <v>2728.81</v>
      </c>
      <c r="G3" t="s">
        <v>54</v>
      </c>
      <c r="H3" s="1" t="s">
        <v>218</v>
      </c>
      <c r="I3">
        <f>VALUE(H3)</f>
        <v>3026.5720000000001</v>
      </c>
      <c r="J3" s="1" t="s">
        <v>55</v>
      </c>
      <c r="K3" t="s">
        <v>219</v>
      </c>
      <c r="L3" s="1">
        <f>VALUE(K3)</f>
        <v>2648.799</v>
      </c>
      <c r="M3" s="1" t="s">
        <v>56</v>
      </c>
      <c r="N3" s="1" t="s">
        <v>220</v>
      </c>
      <c r="O3" s="1">
        <f>VALUE(N3)</f>
        <v>2278.4470000000001</v>
      </c>
      <c r="P3" t="s">
        <v>57</v>
      </c>
      <c r="Q3" t="s">
        <v>221</v>
      </c>
      <c r="R3">
        <f>VALUE(Q3)</f>
        <v>2575.8490000000002</v>
      </c>
      <c r="T3">
        <f t="shared" ref="T3:T61" si="0">MIN($C3,$F3,$I3,$L3,$O3,$R3)</f>
        <v>2012.4739999999999</v>
      </c>
      <c r="U3">
        <f t="shared" ref="U3:U61" si="1">MAX($C3,$F3,$I3,$L3,$O3,$R3)</f>
        <v>3026.5720000000001</v>
      </c>
      <c r="XEZ3" s="1"/>
      <c r="XFB3" s="1"/>
    </row>
    <row r="4" spans="1:21 16368:16383" ht="18" customHeight="1" x14ac:dyDescent="0.2">
      <c r="A4" t="s">
        <v>58</v>
      </c>
      <c r="B4" t="s">
        <v>222</v>
      </c>
      <c r="C4" s="1">
        <f>VALUE(B4)</f>
        <v>0.63732</v>
      </c>
      <c r="D4" s="1" t="s">
        <v>59</v>
      </c>
      <c r="E4" t="s">
        <v>223</v>
      </c>
      <c r="F4">
        <f>VALUE(E4)</f>
        <v>0.27659</v>
      </c>
      <c r="G4" s="1" t="s">
        <v>60</v>
      </c>
      <c r="H4" s="1" t="s">
        <v>224</v>
      </c>
      <c r="I4" s="1">
        <f>VALUE(H4)</f>
        <v>0.40844000000000003</v>
      </c>
      <c r="J4" s="1" t="s">
        <v>61</v>
      </c>
      <c r="K4" t="s">
        <v>225</v>
      </c>
      <c r="L4">
        <f>VALUE(K4)</f>
        <v>0.28228999999999999</v>
      </c>
      <c r="M4" t="s">
        <v>62</v>
      </c>
      <c r="N4" t="s">
        <v>226</v>
      </c>
      <c r="O4">
        <f>VALUE(N4)</f>
        <v>0.56281999999999999</v>
      </c>
      <c r="P4" t="s">
        <v>63</v>
      </c>
      <c r="Q4" t="s">
        <v>227</v>
      </c>
      <c r="R4">
        <f>VALUE(Q4)</f>
        <v>0.44949</v>
      </c>
      <c r="T4">
        <f t="shared" si="0"/>
        <v>0.27659</v>
      </c>
      <c r="U4">
        <f t="shared" si="1"/>
        <v>0.63732</v>
      </c>
      <c r="XET4" s="1"/>
      <c r="XEV4" s="1"/>
      <c r="XFA4" s="1"/>
      <c r="XFB4" s="1"/>
    </row>
    <row r="5" spans="1:21 16368:16383" ht="16" x14ac:dyDescent="0.2">
      <c r="A5" t="s">
        <v>1</v>
      </c>
      <c r="C5" s="1"/>
      <c r="D5" t="s">
        <v>1</v>
      </c>
      <c r="F5" s="1"/>
      <c r="G5" t="s">
        <v>1</v>
      </c>
      <c r="I5" s="1"/>
      <c r="J5" t="s">
        <v>1</v>
      </c>
      <c r="L5" s="1"/>
      <c r="M5" t="s">
        <v>1</v>
      </c>
      <c r="O5" s="1"/>
      <c r="P5" t="s">
        <v>1</v>
      </c>
      <c r="R5" s="1"/>
      <c r="S5" s="1"/>
      <c r="T5" s="1"/>
      <c r="U5" s="1"/>
    </row>
    <row r="6" spans="1:21 16368:16383" ht="16" x14ac:dyDescent="0.2">
      <c r="C6" s="1"/>
      <c r="F6" s="1"/>
      <c r="I6" s="1"/>
      <c r="L6" s="1"/>
      <c r="O6" s="1"/>
      <c r="R6" s="1"/>
      <c r="S6" s="1"/>
      <c r="T6" s="1"/>
      <c r="U6" s="1"/>
    </row>
    <row r="7" spans="1:21 16368:16383" ht="16" x14ac:dyDescent="0.2">
      <c r="C7" s="1"/>
      <c r="F7" s="1"/>
      <c r="I7" s="1"/>
      <c r="L7" s="1"/>
      <c r="O7" s="1"/>
      <c r="R7" s="1"/>
      <c r="S7" s="1"/>
      <c r="T7" s="1"/>
      <c r="U7" s="1"/>
    </row>
    <row r="8" spans="1:21 16368:16383" ht="16" x14ac:dyDescent="0.2">
      <c r="A8" t="s">
        <v>2</v>
      </c>
      <c r="C8" s="1"/>
      <c r="D8" t="s">
        <v>373</v>
      </c>
      <c r="F8" s="1"/>
      <c r="G8" t="s">
        <v>11</v>
      </c>
      <c r="I8" s="1"/>
      <c r="J8" t="s">
        <v>20</v>
      </c>
      <c r="L8" s="1"/>
      <c r="M8" t="s">
        <v>29</v>
      </c>
      <c r="O8" s="1"/>
      <c r="P8" t="s">
        <v>38</v>
      </c>
      <c r="R8" s="1"/>
      <c r="S8" s="1"/>
      <c r="T8" s="1"/>
      <c r="U8" s="1"/>
    </row>
    <row r="9" spans="1:21 16368:16383" ht="18" customHeight="1" x14ac:dyDescent="0.2">
      <c r="A9" t="s">
        <v>64</v>
      </c>
      <c r="B9" s="1" t="s">
        <v>228</v>
      </c>
      <c r="C9" s="1">
        <f>VALUE(B9)</f>
        <v>3266.82</v>
      </c>
      <c r="D9" t="s">
        <v>65</v>
      </c>
      <c r="E9" s="1" t="s">
        <v>229</v>
      </c>
      <c r="F9" s="1">
        <f>VALUE(E9)</f>
        <v>3741.21</v>
      </c>
      <c r="G9" s="1" t="s">
        <v>66</v>
      </c>
      <c r="H9" t="s">
        <v>230</v>
      </c>
      <c r="I9">
        <f>VALUE(H9)</f>
        <v>2743.75</v>
      </c>
      <c r="J9" t="s">
        <v>67</v>
      </c>
      <c r="K9" t="s">
        <v>231</v>
      </c>
      <c r="L9">
        <f>VALUE(K9)</f>
        <v>3864.55</v>
      </c>
      <c r="M9" t="s">
        <v>68</v>
      </c>
      <c r="N9" t="s">
        <v>232</v>
      </c>
      <c r="O9">
        <f>VALUE(N9)</f>
        <v>2756.1</v>
      </c>
      <c r="P9" t="s">
        <v>69</v>
      </c>
      <c r="Q9" t="s">
        <v>233</v>
      </c>
      <c r="R9">
        <f>VALUE(Q9)</f>
        <v>2756.34</v>
      </c>
      <c r="T9">
        <f t="shared" si="0"/>
        <v>2743.75</v>
      </c>
      <c r="U9">
        <f t="shared" si="1"/>
        <v>3864.55</v>
      </c>
      <c r="XEN9" s="1"/>
      <c r="XEP9" s="1"/>
      <c r="XEU9" s="1"/>
      <c r="XEV9" s="1"/>
      <c r="XEZ9" s="1"/>
      <c r="XFA9" s="1"/>
      <c r="XFC9" s="1"/>
    </row>
    <row r="10" spans="1:21 16368:16383" ht="18" customHeight="1" x14ac:dyDescent="0.2">
      <c r="A10" t="s">
        <v>70</v>
      </c>
      <c r="B10" t="s">
        <v>234</v>
      </c>
      <c r="C10" s="1">
        <f>VALUE(B10)</f>
        <v>2154.3560000000002</v>
      </c>
      <c r="D10" t="s">
        <v>71</v>
      </c>
      <c r="E10" t="s">
        <v>235</v>
      </c>
      <c r="F10" s="1">
        <f>VALUE(E10)</f>
        <v>2365.04</v>
      </c>
      <c r="G10" t="s">
        <v>72</v>
      </c>
      <c r="H10" t="s">
        <v>236</v>
      </c>
      <c r="I10" s="1">
        <f>VALUE(H10)</f>
        <v>2301.857</v>
      </c>
      <c r="J10" t="s">
        <v>73</v>
      </c>
      <c r="K10" t="s">
        <v>237</v>
      </c>
      <c r="L10" s="1">
        <f>VALUE(K10)</f>
        <v>2499.299</v>
      </c>
      <c r="M10" t="s">
        <v>74</v>
      </c>
      <c r="N10" t="s">
        <v>238</v>
      </c>
      <c r="O10" s="1">
        <f>VALUE(N10)</f>
        <v>2165.2489999999998</v>
      </c>
      <c r="P10" t="s">
        <v>75</v>
      </c>
      <c r="Q10" t="s">
        <v>239</v>
      </c>
      <c r="R10" s="1">
        <f>VALUE(Q10)</f>
        <v>2269.3850000000002</v>
      </c>
      <c r="S10" s="1"/>
      <c r="T10" s="1">
        <f t="shared" si="0"/>
        <v>2154.3560000000002</v>
      </c>
      <c r="U10" s="1">
        <f t="shared" si="1"/>
        <v>2499.299</v>
      </c>
    </row>
    <row r="11" spans="1:21 16368:16383" ht="18" customHeight="1" x14ac:dyDescent="0.2">
      <c r="A11" t="s">
        <v>76</v>
      </c>
      <c r="B11" t="s">
        <v>240</v>
      </c>
      <c r="C11" s="1">
        <f>VALUE(B11)</f>
        <v>-0.33539999999999998</v>
      </c>
      <c r="D11" t="s">
        <v>77</v>
      </c>
      <c r="E11" t="s">
        <v>241</v>
      </c>
      <c r="F11" s="1">
        <f>VALUE(E11)</f>
        <v>-0.75149999999999995</v>
      </c>
      <c r="G11" t="s">
        <v>78</v>
      </c>
      <c r="H11" t="s">
        <v>242</v>
      </c>
      <c r="I11" s="1">
        <f>VALUE(H11)</f>
        <v>5.7939999999999998E-2</v>
      </c>
      <c r="J11" t="s">
        <v>79</v>
      </c>
      <c r="K11" t="s">
        <v>243</v>
      </c>
      <c r="L11" s="1">
        <f>VALUE(K11)</f>
        <v>-0.86880000000000002</v>
      </c>
      <c r="M11" t="s">
        <v>80</v>
      </c>
      <c r="N11" t="s">
        <v>244</v>
      </c>
      <c r="O11" s="1">
        <f>VALUE(N11)</f>
        <v>4.9439999999999998E-2</v>
      </c>
      <c r="P11" t="s">
        <v>81</v>
      </c>
      <c r="Q11" t="s">
        <v>245</v>
      </c>
      <c r="R11" s="1">
        <f>VALUE(Q11)</f>
        <v>4.9270000000000001E-2</v>
      </c>
      <c r="S11" s="1"/>
      <c r="T11" s="1">
        <f t="shared" si="0"/>
        <v>-0.86880000000000002</v>
      </c>
      <c r="U11" s="1">
        <f t="shared" si="1"/>
        <v>5.7939999999999998E-2</v>
      </c>
    </row>
    <row r="12" spans="1:21 16368:16383" ht="16" x14ac:dyDescent="0.2">
      <c r="A12" t="s">
        <v>1</v>
      </c>
      <c r="C12" s="1"/>
      <c r="D12" t="s">
        <v>1</v>
      </c>
      <c r="F12" s="1"/>
      <c r="G12" t="s">
        <v>1</v>
      </c>
      <c r="I12" s="1"/>
      <c r="J12" t="s">
        <v>1</v>
      </c>
      <c r="L12" s="1"/>
      <c r="M12" t="s">
        <v>1</v>
      </c>
      <c r="O12" s="1"/>
      <c r="P12" t="s">
        <v>1</v>
      </c>
      <c r="R12" s="1"/>
      <c r="S12" s="1"/>
      <c r="T12" s="1"/>
      <c r="U12" s="1"/>
    </row>
    <row r="13" spans="1:21 16368:16383" ht="16" x14ac:dyDescent="0.2">
      <c r="C13" s="1"/>
      <c r="F13" s="1"/>
      <c r="I13" s="1"/>
      <c r="L13" s="1"/>
      <c r="O13" s="1"/>
      <c r="R13" s="1"/>
      <c r="S13" s="1"/>
      <c r="T13" s="1"/>
      <c r="U13" s="1"/>
    </row>
    <row r="14" spans="1:21 16368:16383" ht="16" x14ac:dyDescent="0.2">
      <c r="C14" s="1"/>
      <c r="F14" s="1"/>
      <c r="I14" s="1"/>
      <c r="L14" s="1"/>
      <c r="O14" s="1"/>
      <c r="R14" s="1"/>
      <c r="S14" s="1"/>
      <c r="T14" s="1"/>
      <c r="U14" s="1"/>
    </row>
    <row r="15" spans="1:21 16368:16383" ht="16" x14ac:dyDescent="0.2">
      <c r="A15" t="s">
        <v>3</v>
      </c>
      <c r="C15" s="1"/>
      <c r="D15" t="s">
        <v>374</v>
      </c>
      <c r="F15" s="1"/>
      <c r="G15" t="s">
        <v>12</v>
      </c>
      <c r="I15" s="1"/>
      <c r="J15" t="s">
        <v>21</v>
      </c>
      <c r="L15" s="1"/>
      <c r="M15" t="s">
        <v>30</v>
      </c>
      <c r="O15" s="1"/>
      <c r="P15" t="s">
        <v>39</v>
      </c>
      <c r="R15" s="1"/>
      <c r="S15" s="1"/>
      <c r="T15" s="1"/>
      <c r="U15" s="1"/>
    </row>
    <row r="16" spans="1:21 16368:16383" ht="18" customHeight="1" x14ac:dyDescent="0.2">
      <c r="A16" t="s">
        <v>82</v>
      </c>
      <c r="B16" t="s">
        <v>246</v>
      </c>
      <c r="C16" s="1">
        <f>VALUE(B16)</f>
        <v>3256.55</v>
      </c>
      <c r="D16" t="s">
        <v>83</v>
      </c>
      <c r="E16" t="s">
        <v>247</v>
      </c>
      <c r="F16" s="1">
        <f>VALUE(E16)</f>
        <v>3504.13</v>
      </c>
      <c r="G16" t="s">
        <v>84</v>
      </c>
      <c r="H16" t="s">
        <v>248</v>
      </c>
      <c r="I16" s="1">
        <f>VALUE(H16)</f>
        <v>2779.34</v>
      </c>
      <c r="J16" t="s">
        <v>85</v>
      </c>
      <c r="K16" t="s">
        <v>249</v>
      </c>
      <c r="L16" s="1">
        <f>VALUE(K16)</f>
        <v>3559.84</v>
      </c>
      <c r="M16" t="s">
        <v>86</v>
      </c>
      <c r="N16" t="s">
        <v>250</v>
      </c>
      <c r="O16" s="1">
        <f>VALUE(N16)</f>
        <v>2793.38</v>
      </c>
      <c r="P16" t="s">
        <v>87</v>
      </c>
      <c r="Q16" t="s">
        <v>251</v>
      </c>
      <c r="R16" s="1">
        <f>VALUE(Q16)</f>
        <v>2817.62</v>
      </c>
      <c r="S16" s="1"/>
      <c r="T16" s="1">
        <f t="shared" si="0"/>
        <v>2779.34</v>
      </c>
      <c r="U16" s="1">
        <f t="shared" si="1"/>
        <v>3559.84</v>
      </c>
    </row>
    <row r="17" spans="1:21" ht="18" customHeight="1" x14ac:dyDescent="0.2">
      <c r="A17" t="s">
        <v>88</v>
      </c>
      <c r="B17" t="s">
        <v>252</v>
      </c>
      <c r="C17" s="1">
        <f>VALUE(B17)</f>
        <v>2062.0970000000002</v>
      </c>
      <c r="D17" t="s">
        <v>89</v>
      </c>
      <c r="E17" t="s">
        <v>253</v>
      </c>
      <c r="F17" s="1">
        <f>VALUE(E17)</f>
        <v>2147.569</v>
      </c>
      <c r="G17" t="s">
        <v>90</v>
      </c>
      <c r="H17" t="s">
        <v>254</v>
      </c>
      <c r="I17" s="1">
        <f>VALUE(H17)</f>
        <v>2382.4070000000002</v>
      </c>
      <c r="J17" t="s">
        <v>91</v>
      </c>
      <c r="K17" t="s">
        <v>255</v>
      </c>
      <c r="L17" s="1">
        <f>VALUE(K17)</f>
        <v>2164.0990000000002</v>
      </c>
      <c r="M17" t="s">
        <v>92</v>
      </c>
      <c r="N17" t="s">
        <v>256</v>
      </c>
      <c r="O17" s="1">
        <f>VALUE(N17)</f>
        <v>2366.837</v>
      </c>
      <c r="P17" t="s">
        <v>93</v>
      </c>
      <c r="Q17" t="s">
        <v>257</v>
      </c>
      <c r="R17" s="1">
        <f>VALUE(Q17)</f>
        <v>2447.4479999999999</v>
      </c>
      <c r="S17" s="1"/>
      <c r="T17" s="1">
        <f t="shared" si="0"/>
        <v>2062.0970000000002</v>
      </c>
      <c r="U17" s="1">
        <f t="shared" si="1"/>
        <v>2447.4479999999999</v>
      </c>
    </row>
    <row r="18" spans="1:21" ht="18" customHeight="1" x14ac:dyDescent="0.2">
      <c r="A18" t="s">
        <v>94</v>
      </c>
      <c r="B18" t="s">
        <v>258</v>
      </c>
      <c r="C18" s="1">
        <f>VALUE(B18)</f>
        <v>-0.32090000000000002</v>
      </c>
      <c r="D18" t="s">
        <v>95</v>
      </c>
      <c r="E18" t="s">
        <v>259</v>
      </c>
      <c r="F18" s="1">
        <f>VALUE(E18)</f>
        <v>-0.52939999999999998</v>
      </c>
      <c r="G18" t="s">
        <v>96</v>
      </c>
      <c r="H18" t="s">
        <v>260</v>
      </c>
      <c r="I18" s="1">
        <f>VALUE(H18)</f>
        <v>3.7789999999999997E-2</v>
      </c>
      <c r="J18" t="s">
        <v>97</v>
      </c>
      <c r="K18" t="s">
        <v>261</v>
      </c>
      <c r="L18" s="1">
        <f>VALUE(K18)</f>
        <v>-0.57840000000000003</v>
      </c>
      <c r="M18" t="s">
        <v>98</v>
      </c>
      <c r="N18" t="s">
        <v>262</v>
      </c>
      <c r="O18" s="1">
        <f>VALUE(N18)</f>
        <v>2.8039999999999999E-2</v>
      </c>
      <c r="P18" t="s">
        <v>99</v>
      </c>
      <c r="Q18" t="s">
        <v>263</v>
      </c>
      <c r="R18" s="1">
        <f>VALUE(Q18)</f>
        <v>1.11E-2</v>
      </c>
      <c r="S18" s="1"/>
      <c r="T18" s="1">
        <f t="shared" si="0"/>
        <v>-0.57840000000000003</v>
      </c>
      <c r="U18" s="1">
        <f t="shared" si="1"/>
        <v>3.7789999999999997E-2</v>
      </c>
    </row>
    <row r="19" spans="1:21" ht="16" x14ac:dyDescent="0.2">
      <c r="A19" t="s">
        <v>1</v>
      </c>
      <c r="C19" s="1"/>
      <c r="D19" t="s">
        <v>1</v>
      </c>
      <c r="F19" s="1"/>
      <c r="G19" t="s">
        <v>1</v>
      </c>
      <c r="I19" s="1"/>
      <c r="J19" t="s">
        <v>1</v>
      </c>
      <c r="L19" s="1"/>
      <c r="M19" t="s">
        <v>1</v>
      </c>
      <c r="O19" s="1"/>
      <c r="P19" t="s">
        <v>1</v>
      </c>
      <c r="R19" s="1"/>
      <c r="S19" s="1"/>
      <c r="T19" s="1"/>
      <c r="U19" s="1"/>
    </row>
    <row r="20" spans="1:21" ht="16" x14ac:dyDescent="0.2">
      <c r="C20" s="1"/>
      <c r="F20" s="1"/>
      <c r="I20" s="1"/>
      <c r="L20" s="1"/>
      <c r="O20" s="1"/>
      <c r="R20" s="1"/>
      <c r="S20" s="1"/>
      <c r="T20" s="1"/>
      <c r="U20" s="1"/>
    </row>
    <row r="21" spans="1:21" ht="16" x14ac:dyDescent="0.2">
      <c r="C21" s="1"/>
      <c r="F21" s="1"/>
      <c r="I21" s="1"/>
      <c r="L21" s="1"/>
      <c r="O21" s="1"/>
      <c r="R21" s="1"/>
      <c r="S21" s="1"/>
      <c r="T21" s="1"/>
      <c r="U21" s="1"/>
    </row>
    <row r="22" spans="1:21" ht="16" x14ac:dyDescent="0.2">
      <c r="A22" t="s">
        <v>4</v>
      </c>
      <c r="C22" s="1"/>
      <c r="D22" t="s">
        <v>375</v>
      </c>
      <c r="F22" s="1"/>
      <c r="G22" t="s">
        <v>13</v>
      </c>
      <c r="I22" s="1"/>
      <c r="J22" t="s">
        <v>22</v>
      </c>
      <c r="L22" s="1"/>
      <c r="M22" t="s">
        <v>31</v>
      </c>
      <c r="O22" s="1"/>
      <c r="P22" t="s">
        <v>40</v>
      </c>
      <c r="R22" s="1"/>
      <c r="S22" s="1"/>
      <c r="T22" s="1"/>
      <c r="U22" s="1"/>
    </row>
    <row r="23" spans="1:21" ht="18" customHeight="1" x14ac:dyDescent="0.2">
      <c r="A23" t="s">
        <v>100</v>
      </c>
      <c r="B23" t="s">
        <v>264</v>
      </c>
      <c r="C23" s="1">
        <f>VALUE(B23)</f>
        <v>3270.74</v>
      </c>
      <c r="D23" t="s">
        <v>101</v>
      </c>
      <c r="E23" t="s">
        <v>265</v>
      </c>
      <c r="F23" s="1">
        <f>VALUE(E23)</f>
        <v>3812.18</v>
      </c>
      <c r="G23" t="s">
        <v>102</v>
      </c>
      <c r="H23" t="s">
        <v>266</v>
      </c>
      <c r="I23" s="1">
        <f>VALUE(H23)</f>
        <v>2822.37</v>
      </c>
      <c r="J23" t="s">
        <v>103</v>
      </c>
      <c r="K23" t="s">
        <v>267</v>
      </c>
      <c r="L23" s="1">
        <f>VALUE(K23)</f>
        <v>3988.96</v>
      </c>
      <c r="M23" t="s">
        <v>104</v>
      </c>
      <c r="N23" t="s">
        <v>268</v>
      </c>
      <c r="O23" s="1">
        <f>VALUE(N23)</f>
        <v>2829.97</v>
      </c>
      <c r="P23" t="s">
        <v>105</v>
      </c>
      <c r="Q23" t="s">
        <v>269</v>
      </c>
      <c r="R23" s="1">
        <f>VALUE(Q23)</f>
        <v>2842.6</v>
      </c>
      <c r="S23" s="1"/>
      <c r="T23" s="1">
        <f t="shared" si="0"/>
        <v>2822.37</v>
      </c>
      <c r="U23" s="1">
        <f t="shared" si="1"/>
        <v>3988.96</v>
      </c>
    </row>
    <row r="24" spans="1:21" ht="18" customHeight="1" x14ac:dyDescent="0.2">
      <c r="A24" t="s">
        <v>106</v>
      </c>
      <c r="B24" t="s">
        <v>270</v>
      </c>
      <c r="C24" s="1">
        <f>VALUE(B24)</f>
        <v>2137.5160000000001</v>
      </c>
      <c r="D24" t="s">
        <v>107</v>
      </c>
      <c r="E24" t="s">
        <v>271</v>
      </c>
      <c r="F24" s="1">
        <f>VALUE(E24)</f>
        <v>2564.049</v>
      </c>
      <c r="G24" t="s">
        <v>108</v>
      </c>
      <c r="H24" t="s">
        <v>272</v>
      </c>
      <c r="I24" s="1">
        <f>VALUE(H24)</f>
        <v>2386.364</v>
      </c>
      <c r="J24" t="s">
        <v>109</v>
      </c>
      <c r="K24" t="s">
        <v>273</v>
      </c>
      <c r="L24" s="1">
        <f>VALUE(K24)</f>
        <v>2628.4</v>
      </c>
      <c r="M24" t="s">
        <v>110</v>
      </c>
      <c r="N24" t="s">
        <v>274</v>
      </c>
      <c r="O24" s="1">
        <f>VALUE(N24)</f>
        <v>2392.0740000000001</v>
      </c>
      <c r="P24" t="s">
        <v>111</v>
      </c>
      <c r="Q24" t="s">
        <v>275</v>
      </c>
      <c r="R24" s="1">
        <f>VALUE(Q24)</f>
        <v>2441.701</v>
      </c>
      <c r="S24" s="1"/>
      <c r="T24" s="1">
        <f t="shared" si="0"/>
        <v>2137.5160000000001</v>
      </c>
      <c r="U24" s="1">
        <f t="shared" si="1"/>
        <v>2628.4</v>
      </c>
    </row>
    <row r="25" spans="1:21" ht="18" customHeight="1" x14ac:dyDescent="0.2">
      <c r="A25" t="s">
        <v>112</v>
      </c>
      <c r="B25" t="s">
        <v>276</v>
      </c>
      <c r="C25" s="1">
        <f>VALUE(B25)</f>
        <v>-0.32390000000000002</v>
      </c>
      <c r="D25" t="s">
        <v>113</v>
      </c>
      <c r="E25" t="s">
        <v>277</v>
      </c>
      <c r="F25" s="1">
        <f>VALUE(E25)</f>
        <v>-0.79849999999999999</v>
      </c>
      <c r="G25" t="s">
        <v>114</v>
      </c>
      <c r="H25" t="s">
        <v>278</v>
      </c>
      <c r="I25" s="1">
        <f>VALUE(H25)</f>
        <v>1.418E-2</v>
      </c>
      <c r="J25" t="s">
        <v>115</v>
      </c>
      <c r="K25" t="s">
        <v>279</v>
      </c>
      <c r="L25" s="1">
        <f>VALUE(K25)</f>
        <v>-0.96909999999999996</v>
      </c>
      <c r="M25" t="s">
        <v>116</v>
      </c>
      <c r="N25" t="s">
        <v>280</v>
      </c>
      <c r="O25" s="1">
        <f>VALUE(N25)</f>
        <v>8.8599999999999998E-3</v>
      </c>
      <c r="P25" t="s">
        <v>117</v>
      </c>
      <c r="Q25" t="s">
        <v>281</v>
      </c>
      <c r="R25" s="1">
        <f>VALUE(Q25)</f>
        <v>-6.3400999999999996</v>
      </c>
      <c r="S25" s="1"/>
      <c r="T25" s="1">
        <f t="shared" si="0"/>
        <v>-6.3400999999999996</v>
      </c>
      <c r="U25" s="1">
        <f t="shared" si="1"/>
        <v>1.418E-2</v>
      </c>
    </row>
    <row r="26" spans="1:21" ht="16" x14ac:dyDescent="0.2">
      <c r="A26" t="s">
        <v>1</v>
      </c>
      <c r="C26" s="1"/>
      <c r="D26" t="s">
        <v>1</v>
      </c>
      <c r="F26" s="1"/>
      <c r="G26" t="s">
        <v>1</v>
      </c>
      <c r="I26" s="1"/>
      <c r="J26" t="s">
        <v>1</v>
      </c>
      <c r="L26" s="1"/>
      <c r="M26" t="s">
        <v>1</v>
      </c>
      <c r="O26" s="1"/>
      <c r="P26" t="s">
        <v>1</v>
      </c>
      <c r="R26" s="1"/>
      <c r="S26" s="1"/>
      <c r="T26" s="1"/>
      <c r="U26" s="1"/>
    </row>
    <row r="27" spans="1:21" ht="16" x14ac:dyDescent="0.2">
      <c r="C27" s="1"/>
      <c r="F27" s="1"/>
      <c r="I27" s="1"/>
      <c r="L27" s="1"/>
      <c r="O27" s="1"/>
      <c r="R27" s="1"/>
      <c r="S27" s="1"/>
      <c r="T27" s="1"/>
      <c r="U27" s="1"/>
    </row>
    <row r="28" spans="1:21" ht="16" x14ac:dyDescent="0.2">
      <c r="C28" s="1"/>
      <c r="F28" s="1"/>
      <c r="I28" s="1"/>
      <c r="L28" s="1"/>
      <c r="O28" s="1"/>
      <c r="R28" s="1"/>
      <c r="S28" s="1"/>
      <c r="T28" s="1"/>
      <c r="U28" s="1"/>
    </row>
    <row r="29" spans="1:21" ht="16" x14ac:dyDescent="0.2">
      <c r="A29" t="s">
        <v>5</v>
      </c>
      <c r="C29" s="1"/>
      <c r="D29" t="s">
        <v>376</v>
      </c>
      <c r="F29" s="1"/>
      <c r="G29" t="s">
        <v>14</v>
      </c>
      <c r="I29" s="1"/>
      <c r="J29" t="s">
        <v>23</v>
      </c>
      <c r="L29" s="1"/>
      <c r="M29" t="s">
        <v>32</v>
      </c>
      <c r="O29" s="1"/>
      <c r="P29" t="s">
        <v>41</v>
      </c>
      <c r="R29" s="1"/>
      <c r="S29" s="1"/>
      <c r="T29" s="1"/>
      <c r="U29" s="1"/>
    </row>
    <row r="30" spans="1:21" ht="18" customHeight="1" x14ac:dyDescent="0.2">
      <c r="A30" t="s">
        <v>118</v>
      </c>
      <c r="B30" t="s">
        <v>282</v>
      </c>
      <c r="C30" s="1">
        <f>VALUE(B30)</f>
        <v>2808.71</v>
      </c>
      <c r="D30" t="s">
        <v>119</v>
      </c>
      <c r="E30" t="s">
        <v>283</v>
      </c>
      <c r="F30" s="1">
        <f>VALUE(E30)</f>
        <v>2859.84</v>
      </c>
      <c r="G30" t="s">
        <v>120</v>
      </c>
      <c r="H30" t="s">
        <v>284</v>
      </c>
      <c r="I30" s="1">
        <f>VALUE(H30)</f>
        <v>2617.6</v>
      </c>
      <c r="J30" t="s">
        <v>121</v>
      </c>
      <c r="K30" t="s">
        <v>285</v>
      </c>
      <c r="L30" s="1">
        <f>VALUE(K30)</f>
        <v>3055.31</v>
      </c>
      <c r="M30" t="s">
        <v>122</v>
      </c>
      <c r="N30" t="s">
        <v>286</v>
      </c>
      <c r="O30" s="1">
        <f>VALUE(N30)</f>
        <v>2623.36</v>
      </c>
      <c r="P30" t="s">
        <v>123</v>
      </c>
      <c r="Q30" t="s">
        <v>287</v>
      </c>
      <c r="R30" s="1">
        <f>VALUE(Q30)</f>
        <v>2673.25</v>
      </c>
      <c r="S30" s="1"/>
      <c r="T30" s="1">
        <f t="shared" si="0"/>
        <v>2617.6</v>
      </c>
      <c r="U30" s="1">
        <f t="shared" si="1"/>
        <v>3055.31</v>
      </c>
    </row>
    <row r="31" spans="1:21" ht="18" customHeight="1" x14ac:dyDescent="0.2">
      <c r="A31" t="s">
        <v>124</v>
      </c>
      <c r="B31" t="s">
        <v>288</v>
      </c>
      <c r="C31" s="1">
        <f>VALUE(B31)</f>
        <v>1653.845</v>
      </c>
      <c r="D31" t="s">
        <v>125</v>
      </c>
      <c r="E31" t="s">
        <v>289</v>
      </c>
      <c r="F31" s="1">
        <f>VALUE(E31)</f>
        <v>1766.1289999999999</v>
      </c>
      <c r="G31" t="s">
        <v>126</v>
      </c>
      <c r="H31" t="s">
        <v>290</v>
      </c>
      <c r="I31" s="1">
        <f>VALUE(H31)</f>
        <v>1956.566</v>
      </c>
      <c r="J31" t="s">
        <v>127</v>
      </c>
      <c r="K31" t="s">
        <v>291</v>
      </c>
      <c r="L31" s="1">
        <f>VALUE(K31)</f>
        <v>1830.9</v>
      </c>
      <c r="M31" t="s">
        <v>128</v>
      </c>
      <c r="N31" t="s">
        <v>292</v>
      </c>
      <c r="O31" s="1">
        <f>VALUE(N31)</f>
        <v>1920.606</v>
      </c>
      <c r="P31" t="s">
        <v>129</v>
      </c>
      <c r="Q31" t="s">
        <v>293</v>
      </c>
      <c r="R31" s="1">
        <f>VALUE(Q31)</f>
        <v>1954.377</v>
      </c>
      <c r="S31" s="1"/>
      <c r="T31" s="1">
        <f t="shared" si="0"/>
        <v>1653.845</v>
      </c>
      <c r="U31" s="1">
        <f t="shared" si="1"/>
        <v>1956.566</v>
      </c>
    </row>
    <row r="32" spans="1:21" ht="18" customHeight="1" x14ac:dyDescent="0.2">
      <c r="A32" t="s">
        <v>130</v>
      </c>
      <c r="B32" t="s">
        <v>294</v>
      </c>
      <c r="C32" s="1">
        <f>VALUE(B32)</f>
        <v>-0.1087</v>
      </c>
      <c r="D32" t="s">
        <v>131</v>
      </c>
      <c r="E32" t="s">
        <v>295</v>
      </c>
      <c r="F32" s="1">
        <f>VALUE(E32)</f>
        <v>-0.14949999999999999</v>
      </c>
      <c r="G32" t="s">
        <v>132</v>
      </c>
      <c r="H32" t="s">
        <v>296</v>
      </c>
      <c r="I32" s="1">
        <f>VALUE(H32)</f>
        <v>3.6949999999999997E-2</v>
      </c>
      <c r="J32" t="s">
        <v>133</v>
      </c>
      <c r="K32" t="s">
        <v>297</v>
      </c>
      <c r="L32" s="1">
        <f>VALUE(K32)</f>
        <v>-0.312</v>
      </c>
      <c r="M32" t="s">
        <v>134</v>
      </c>
      <c r="N32" t="s">
        <v>298</v>
      </c>
      <c r="O32" s="1">
        <f>VALUE(N32)</f>
        <v>3.2710000000000003E-2</v>
      </c>
      <c r="P32" t="s">
        <v>135</v>
      </c>
      <c r="Q32" t="s">
        <v>299</v>
      </c>
      <c r="R32" s="1">
        <f>VALUE(Q32)</f>
        <v>-4.4000000000000003E-3</v>
      </c>
      <c r="S32" s="1"/>
      <c r="T32" s="1">
        <f t="shared" si="0"/>
        <v>-0.312</v>
      </c>
      <c r="U32" s="1">
        <f t="shared" si="1"/>
        <v>3.6949999999999997E-2</v>
      </c>
    </row>
    <row r="33" spans="1:21" ht="16" x14ac:dyDescent="0.2">
      <c r="A33" t="s">
        <v>1</v>
      </c>
      <c r="C33" s="1"/>
      <c r="D33" t="s">
        <v>1</v>
      </c>
      <c r="F33" s="1"/>
      <c r="G33" t="s">
        <v>1</v>
      </c>
      <c r="I33" s="1"/>
      <c r="J33" t="s">
        <v>1</v>
      </c>
      <c r="L33" s="1"/>
      <c r="M33" t="s">
        <v>1</v>
      </c>
      <c r="O33" s="1"/>
      <c r="P33" t="s">
        <v>1</v>
      </c>
      <c r="R33" s="1"/>
      <c r="S33" s="1"/>
      <c r="T33" s="1"/>
      <c r="U33" s="1"/>
    </row>
    <row r="34" spans="1:21" ht="16" x14ac:dyDescent="0.2">
      <c r="C34" s="1"/>
      <c r="F34" s="1"/>
      <c r="I34" s="1"/>
      <c r="L34" s="1"/>
      <c r="O34" s="1"/>
      <c r="R34" s="1"/>
      <c r="S34" s="1"/>
      <c r="T34" s="1"/>
      <c r="U34" s="1"/>
    </row>
    <row r="35" spans="1:21" ht="16" x14ac:dyDescent="0.2">
      <c r="C35" s="1"/>
      <c r="F35" s="1"/>
      <c r="I35" s="1"/>
      <c r="L35" s="1"/>
      <c r="O35" s="1"/>
      <c r="R35" s="1"/>
      <c r="S35" s="1"/>
      <c r="T35" s="1"/>
      <c r="U35" s="1"/>
    </row>
    <row r="36" spans="1:21" ht="16" x14ac:dyDescent="0.2">
      <c r="A36" t="s">
        <v>6</v>
      </c>
      <c r="C36" s="1"/>
      <c r="D36" t="s">
        <v>377</v>
      </c>
      <c r="F36" s="1"/>
      <c r="G36" t="s">
        <v>15</v>
      </c>
      <c r="I36" s="1"/>
      <c r="J36" t="s">
        <v>24</v>
      </c>
      <c r="L36" s="1"/>
      <c r="M36" t="s">
        <v>33</v>
      </c>
      <c r="O36" s="1"/>
      <c r="P36" t="s">
        <v>42</v>
      </c>
      <c r="R36" s="1"/>
      <c r="S36" s="1"/>
      <c r="T36" s="1"/>
      <c r="U36" s="1"/>
    </row>
    <row r="37" spans="1:21" ht="18" customHeight="1" x14ac:dyDescent="0.2">
      <c r="A37" t="s">
        <v>136</v>
      </c>
      <c r="B37" t="s">
        <v>300</v>
      </c>
      <c r="C37" s="1">
        <f>VALUE(B37)</f>
        <v>3027.72</v>
      </c>
      <c r="D37" t="s">
        <v>137</v>
      </c>
      <c r="E37" t="s">
        <v>301</v>
      </c>
      <c r="F37" s="1">
        <f>VALUE(E37)</f>
        <v>3271.07</v>
      </c>
      <c r="G37" t="s">
        <v>138</v>
      </c>
      <c r="H37" t="s">
        <v>302</v>
      </c>
      <c r="I37" s="1">
        <f>VALUE(H37)</f>
        <v>2774.07</v>
      </c>
      <c r="J37" t="s">
        <v>139</v>
      </c>
      <c r="K37" t="s">
        <v>303</v>
      </c>
      <c r="L37" s="1">
        <f>VALUE(K37)</f>
        <v>3372.69</v>
      </c>
      <c r="M37" t="s">
        <v>140</v>
      </c>
      <c r="N37" t="s">
        <v>304</v>
      </c>
      <c r="O37" s="1">
        <f>VALUE(N37)</f>
        <v>3036.09</v>
      </c>
      <c r="P37" t="s">
        <v>141</v>
      </c>
      <c r="Q37" t="s">
        <v>305</v>
      </c>
      <c r="R37" s="1">
        <f>VALUE(Q37)</f>
        <v>2772.74</v>
      </c>
      <c r="S37" s="1"/>
      <c r="T37" s="1">
        <f t="shared" si="0"/>
        <v>2772.74</v>
      </c>
      <c r="U37" s="1">
        <f t="shared" si="1"/>
        <v>3372.69</v>
      </c>
    </row>
    <row r="38" spans="1:21" ht="18" customHeight="1" x14ac:dyDescent="0.2">
      <c r="A38" t="s">
        <v>142</v>
      </c>
      <c r="B38" t="s">
        <v>306</v>
      </c>
      <c r="C38" s="1">
        <f>VALUE(B38)</f>
        <v>2086.2089999999998</v>
      </c>
      <c r="D38" t="s">
        <v>143</v>
      </c>
      <c r="E38" t="s">
        <v>307</v>
      </c>
      <c r="F38" s="1">
        <f>VALUE(E38)</f>
        <v>2094.41</v>
      </c>
      <c r="G38" t="s">
        <v>144</v>
      </c>
      <c r="H38" t="s">
        <v>308</v>
      </c>
      <c r="I38" s="1">
        <f>VALUE(H38)</f>
        <v>2204.8040000000001</v>
      </c>
      <c r="J38" t="s">
        <v>145</v>
      </c>
      <c r="K38" t="s">
        <v>309</v>
      </c>
      <c r="L38" s="1">
        <f>VALUE(K38)</f>
        <v>2248.5</v>
      </c>
      <c r="M38" t="s">
        <v>146</v>
      </c>
      <c r="N38" t="s">
        <v>310</v>
      </c>
      <c r="O38" s="1">
        <f>VALUE(N38)</f>
        <v>2391.491</v>
      </c>
      <c r="P38" t="s">
        <v>147</v>
      </c>
      <c r="Q38" t="s">
        <v>311</v>
      </c>
      <c r="R38" s="1">
        <f>VALUE(Q38)</f>
        <v>2191.895</v>
      </c>
      <c r="S38" s="1"/>
      <c r="T38" s="1">
        <f t="shared" si="0"/>
        <v>2086.2089999999998</v>
      </c>
      <c r="U38" s="1">
        <f t="shared" si="1"/>
        <v>2391.491</v>
      </c>
    </row>
    <row r="39" spans="1:21" ht="18" customHeight="1" x14ac:dyDescent="0.2">
      <c r="A39" t="s">
        <v>148</v>
      </c>
      <c r="B39" t="s">
        <v>312</v>
      </c>
      <c r="C39" s="1">
        <f>VALUE(B39)</f>
        <v>-0.18390000000000001</v>
      </c>
      <c r="D39" t="s">
        <v>149</v>
      </c>
      <c r="E39" t="s">
        <v>313</v>
      </c>
      <c r="F39" s="1">
        <f>VALUE(E39)</f>
        <v>-0.38190000000000002</v>
      </c>
      <c r="G39" t="s">
        <v>150</v>
      </c>
      <c r="H39" t="s">
        <v>314</v>
      </c>
      <c r="I39" s="1">
        <f>VALUE(H39)</f>
        <v>6.0899999999999999E-3</v>
      </c>
      <c r="J39" t="s">
        <v>151</v>
      </c>
      <c r="K39" t="s">
        <v>315</v>
      </c>
      <c r="L39" s="1">
        <f>VALUE(K39)</f>
        <v>-0.46910000000000002</v>
      </c>
      <c r="M39" t="s">
        <v>152</v>
      </c>
      <c r="N39" t="s">
        <v>316</v>
      </c>
      <c r="O39" s="1">
        <f>VALUE(N39)</f>
        <v>-0.1905</v>
      </c>
      <c r="P39" t="s">
        <v>153</v>
      </c>
      <c r="Q39" t="s">
        <v>317</v>
      </c>
      <c r="R39" s="1">
        <f>VALUE(Q39)</f>
        <v>7.0400000000000003E-3</v>
      </c>
      <c r="S39" s="1"/>
      <c r="T39" s="1">
        <f t="shared" si="0"/>
        <v>-0.46910000000000002</v>
      </c>
      <c r="U39" s="1">
        <f t="shared" si="1"/>
        <v>7.0400000000000003E-3</v>
      </c>
    </row>
    <row r="40" spans="1:21" ht="16" x14ac:dyDescent="0.2">
      <c r="A40" t="s">
        <v>1</v>
      </c>
      <c r="C40" s="1"/>
      <c r="D40" t="s">
        <v>1</v>
      </c>
      <c r="F40" s="1"/>
      <c r="G40" t="s">
        <v>1</v>
      </c>
      <c r="I40" s="1"/>
      <c r="J40" t="s">
        <v>1</v>
      </c>
      <c r="L40" s="1"/>
      <c r="M40" t="s">
        <v>1</v>
      </c>
      <c r="O40" s="1"/>
      <c r="P40" t="s">
        <v>1</v>
      </c>
      <c r="R40" s="1"/>
      <c r="S40" s="1"/>
      <c r="T40" s="1"/>
      <c r="U40" s="1"/>
    </row>
    <row r="41" spans="1:21" ht="16" x14ac:dyDescent="0.2">
      <c r="C41" s="1"/>
      <c r="F41" s="1"/>
      <c r="I41" s="1"/>
      <c r="L41" s="1"/>
      <c r="O41" s="1"/>
      <c r="R41" s="1"/>
      <c r="S41" s="1"/>
      <c r="T41" s="1"/>
      <c r="U41" s="1"/>
    </row>
    <row r="42" spans="1:21" ht="16" x14ac:dyDescent="0.2">
      <c r="C42" s="1"/>
      <c r="F42" s="1"/>
      <c r="I42" s="1"/>
      <c r="L42" s="1"/>
      <c r="O42" s="1"/>
      <c r="R42" s="1"/>
      <c r="S42" s="1"/>
      <c r="T42" s="1"/>
      <c r="U42" s="1"/>
    </row>
    <row r="43" spans="1:21" ht="16" x14ac:dyDescent="0.2">
      <c r="A43" t="s">
        <v>7</v>
      </c>
      <c r="C43" s="1"/>
      <c r="D43" t="s">
        <v>378</v>
      </c>
      <c r="F43" s="1"/>
      <c r="G43" t="s">
        <v>16</v>
      </c>
      <c r="I43" s="1"/>
      <c r="J43" t="s">
        <v>25</v>
      </c>
      <c r="L43" s="1"/>
      <c r="M43" t="s">
        <v>34</v>
      </c>
      <c r="O43" s="1"/>
      <c r="P43" t="s">
        <v>43</v>
      </c>
      <c r="R43" s="1"/>
      <c r="S43" s="1"/>
      <c r="T43" s="1"/>
      <c r="U43" s="1"/>
    </row>
    <row r="44" spans="1:21" ht="18" customHeight="1" x14ac:dyDescent="0.2">
      <c r="A44" t="s">
        <v>154</v>
      </c>
      <c r="B44" t="s">
        <v>318</v>
      </c>
      <c r="C44" s="1">
        <f>VALUE(B44)</f>
        <v>3191.03</v>
      </c>
      <c r="D44" t="s">
        <v>155</v>
      </c>
      <c r="E44" t="s">
        <v>319</v>
      </c>
      <c r="F44" s="1">
        <f>VALUE(E44)</f>
        <v>3202.85</v>
      </c>
      <c r="G44" t="s">
        <v>156</v>
      </c>
      <c r="H44" t="s">
        <v>320</v>
      </c>
      <c r="I44" s="1">
        <f>VALUE(H44)</f>
        <v>2827.4</v>
      </c>
      <c r="J44" t="s">
        <v>157</v>
      </c>
      <c r="K44" t="s">
        <v>321</v>
      </c>
      <c r="L44" s="1">
        <f>VALUE(K44)</f>
        <v>3268.72</v>
      </c>
      <c r="M44" t="s">
        <v>158</v>
      </c>
      <c r="N44" t="s">
        <v>322</v>
      </c>
      <c r="O44" s="1">
        <f>VALUE(N44)</f>
        <v>2863.16</v>
      </c>
      <c r="P44" t="s">
        <v>159</v>
      </c>
      <c r="Q44" t="s">
        <v>323</v>
      </c>
      <c r="R44" s="1">
        <f>VALUE(Q44)</f>
        <v>2841.14</v>
      </c>
      <c r="S44" s="1"/>
      <c r="T44" s="1">
        <f t="shared" si="0"/>
        <v>2827.4</v>
      </c>
      <c r="U44" s="1">
        <f t="shared" si="1"/>
        <v>3268.72</v>
      </c>
    </row>
    <row r="45" spans="1:21" ht="18" customHeight="1" x14ac:dyDescent="0.2">
      <c r="A45" t="s">
        <v>160</v>
      </c>
      <c r="B45" t="s">
        <v>324</v>
      </c>
      <c r="C45" s="1">
        <f>VALUE(B45)</f>
        <v>2288.4830000000002</v>
      </c>
      <c r="D45" t="s">
        <v>161</v>
      </c>
      <c r="E45" t="s">
        <v>325</v>
      </c>
      <c r="F45" s="1">
        <f>VALUE(E45)</f>
        <v>2022.18</v>
      </c>
      <c r="G45" t="s">
        <v>162</v>
      </c>
      <c r="H45" t="s">
        <v>326</v>
      </c>
      <c r="I45" s="1">
        <f>VALUE(H45)</f>
        <v>2252.6579999999999</v>
      </c>
      <c r="J45" t="s">
        <v>163</v>
      </c>
      <c r="K45" t="s">
        <v>327</v>
      </c>
      <c r="L45" s="1">
        <f>VALUE(K45)</f>
        <v>1918.8489999999999</v>
      </c>
      <c r="M45" t="s">
        <v>164</v>
      </c>
      <c r="N45" t="s">
        <v>328</v>
      </c>
      <c r="O45" s="1">
        <f>VALUE(N45)</f>
        <v>2191.4250000000002</v>
      </c>
      <c r="P45" t="s">
        <v>165</v>
      </c>
      <c r="Q45" t="s">
        <v>329</v>
      </c>
      <c r="R45" s="1">
        <f>VALUE(Q45)</f>
        <v>2315.73</v>
      </c>
      <c r="S45" s="1"/>
      <c r="T45" s="1">
        <f t="shared" si="0"/>
        <v>1918.8489999999999</v>
      </c>
      <c r="U45" s="1">
        <f t="shared" si="1"/>
        <v>2315.73</v>
      </c>
    </row>
    <row r="46" spans="1:21" ht="18" customHeight="1" x14ac:dyDescent="0.2">
      <c r="A46" t="s">
        <v>166</v>
      </c>
      <c r="B46" t="s">
        <v>330</v>
      </c>
      <c r="C46" s="1">
        <f>VALUE(B46)</f>
        <v>-0.29010000000000002</v>
      </c>
      <c r="D46" t="s">
        <v>167</v>
      </c>
      <c r="E46" t="s">
        <v>331</v>
      </c>
      <c r="F46" s="1">
        <f>VALUE(E46)</f>
        <v>-0.29970000000000002</v>
      </c>
      <c r="G46" t="s">
        <v>168</v>
      </c>
      <c r="H46" t="s">
        <v>332</v>
      </c>
      <c r="I46" s="1">
        <f>VALUE(H46)</f>
        <v>-1.2800000000000001E-2</v>
      </c>
      <c r="J46" t="s">
        <v>169</v>
      </c>
      <c r="K46" t="s">
        <v>333</v>
      </c>
      <c r="L46" s="1">
        <f>VALUE(K46)</f>
        <v>-0.35370000000000001</v>
      </c>
      <c r="M46" t="s">
        <v>170</v>
      </c>
      <c r="N46" t="s">
        <v>334</v>
      </c>
      <c r="O46" s="1">
        <f>VALUE(N46)</f>
        <v>-3.8600000000000002E-2</v>
      </c>
      <c r="P46" t="s">
        <v>171</v>
      </c>
      <c r="Q46" t="s">
        <v>335</v>
      </c>
      <c r="R46" s="1">
        <f>VALUE(Q46)</f>
        <v>-2.2700000000000001E-2</v>
      </c>
      <c r="S46" s="1"/>
      <c r="T46" s="1">
        <f t="shared" si="0"/>
        <v>-0.35370000000000001</v>
      </c>
      <c r="U46" s="1">
        <f t="shared" si="1"/>
        <v>-1.2800000000000001E-2</v>
      </c>
    </row>
    <row r="47" spans="1:21" ht="16" x14ac:dyDescent="0.2">
      <c r="A47" t="s">
        <v>1</v>
      </c>
      <c r="C47" s="1"/>
      <c r="D47" t="s">
        <v>1</v>
      </c>
      <c r="F47" s="1"/>
      <c r="G47" t="s">
        <v>1</v>
      </c>
      <c r="I47" s="1"/>
      <c r="J47" t="s">
        <v>1</v>
      </c>
      <c r="L47" s="1"/>
      <c r="M47" t="s">
        <v>1</v>
      </c>
      <c r="O47" s="1"/>
      <c r="P47" t="s">
        <v>1</v>
      </c>
      <c r="R47" s="1"/>
      <c r="S47" s="1"/>
      <c r="T47" s="1"/>
      <c r="U47" s="1"/>
    </row>
    <row r="48" spans="1:21" ht="16" x14ac:dyDescent="0.2">
      <c r="C48" s="1"/>
      <c r="F48" s="1"/>
      <c r="I48" s="1"/>
      <c r="L48" s="1"/>
      <c r="O48" s="1"/>
      <c r="R48" s="1"/>
      <c r="S48" s="1"/>
      <c r="T48" s="1"/>
      <c r="U48" s="1"/>
    </row>
    <row r="49" spans="1:21" ht="16" x14ac:dyDescent="0.2">
      <c r="C49" s="1"/>
      <c r="F49" s="1"/>
      <c r="I49" s="1"/>
      <c r="L49" s="1"/>
      <c r="O49" s="1"/>
      <c r="R49" s="1"/>
      <c r="S49" s="1"/>
      <c r="T49" s="1"/>
      <c r="U49" s="1"/>
    </row>
    <row r="50" spans="1:21" ht="16" x14ac:dyDescent="0.2">
      <c r="A50" t="s">
        <v>8</v>
      </c>
      <c r="C50" s="1"/>
      <c r="D50" t="s">
        <v>379</v>
      </c>
      <c r="F50" s="1"/>
      <c r="G50" t="s">
        <v>17</v>
      </c>
      <c r="I50" s="1"/>
      <c r="J50" t="s">
        <v>26</v>
      </c>
      <c r="L50" s="1"/>
      <c r="M50" t="s">
        <v>35</v>
      </c>
      <c r="O50" s="1"/>
      <c r="P50" t="s">
        <v>44</v>
      </c>
      <c r="R50" s="1"/>
      <c r="S50" s="1"/>
      <c r="T50" s="1"/>
      <c r="U50" s="1"/>
    </row>
    <row r="51" spans="1:21" ht="18" customHeight="1" x14ac:dyDescent="0.2">
      <c r="A51" t="s">
        <v>172</v>
      </c>
      <c r="B51" t="s">
        <v>336</v>
      </c>
      <c r="C51" s="1">
        <f>VALUE(B51)</f>
        <v>2806.76</v>
      </c>
      <c r="D51" t="s">
        <v>173</v>
      </c>
      <c r="E51" t="s">
        <v>337</v>
      </c>
      <c r="F51" s="1">
        <f>VALUE(E51)</f>
        <v>3005.41</v>
      </c>
      <c r="G51" t="s">
        <v>174</v>
      </c>
      <c r="H51" t="s">
        <v>338</v>
      </c>
      <c r="I51" s="1">
        <f>VALUE(H51)</f>
        <v>2677.94</v>
      </c>
      <c r="J51" t="s">
        <v>175</v>
      </c>
      <c r="K51" t="s">
        <v>339</v>
      </c>
      <c r="L51" s="1">
        <f>VALUE(K51)</f>
        <v>3360.49</v>
      </c>
      <c r="M51" t="s">
        <v>176</v>
      </c>
      <c r="N51" t="s">
        <v>340</v>
      </c>
      <c r="O51" s="1">
        <f>VALUE(N51)</f>
        <v>2717.63</v>
      </c>
      <c r="P51" t="s">
        <v>177</v>
      </c>
      <c r="Q51" t="s">
        <v>341</v>
      </c>
      <c r="R51" s="1">
        <f>VALUE(Q51)</f>
        <v>2653.89</v>
      </c>
      <c r="S51" s="1"/>
      <c r="T51" s="1">
        <f t="shared" si="0"/>
        <v>2653.89</v>
      </c>
      <c r="U51" s="1">
        <f t="shared" si="1"/>
        <v>3360.49</v>
      </c>
    </row>
    <row r="52" spans="1:21" ht="18" customHeight="1" x14ac:dyDescent="0.2">
      <c r="A52" t="s">
        <v>178</v>
      </c>
      <c r="B52" t="s">
        <v>342</v>
      </c>
      <c r="C52" s="1">
        <f>VALUE(B52)</f>
        <v>1778.6110000000001</v>
      </c>
      <c r="D52" t="s">
        <v>179</v>
      </c>
      <c r="E52" t="s">
        <v>343</v>
      </c>
      <c r="F52" s="1">
        <f>VALUE(E52)</f>
        <v>1743.415</v>
      </c>
      <c r="G52" t="s">
        <v>180</v>
      </c>
      <c r="H52" t="s">
        <v>344</v>
      </c>
      <c r="I52" s="1">
        <f>VALUE(H52)</f>
        <v>1714.008</v>
      </c>
      <c r="J52" t="s">
        <v>181</v>
      </c>
      <c r="K52" t="s">
        <v>345</v>
      </c>
      <c r="L52" s="1">
        <f>VALUE(K52)</f>
        <v>1983.25</v>
      </c>
      <c r="M52" t="s">
        <v>182</v>
      </c>
      <c r="N52" t="s">
        <v>346</v>
      </c>
      <c r="O52" s="1">
        <f>VALUE(N52)</f>
        <v>1941.2059999999999</v>
      </c>
      <c r="P52" t="s">
        <v>183</v>
      </c>
      <c r="Q52" t="s">
        <v>347</v>
      </c>
      <c r="R52" s="1">
        <f>VALUE(Q52)</f>
        <v>1721.5709999999999</v>
      </c>
      <c r="S52" s="1"/>
      <c r="T52" s="1">
        <f t="shared" si="0"/>
        <v>1714.008</v>
      </c>
      <c r="U52" s="1">
        <f t="shared" si="1"/>
        <v>1983.25</v>
      </c>
    </row>
    <row r="53" spans="1:21" ht="18" customHeight="1" x14ac:dyDescent="0.2">
      <c r="A53" t="s">
        <v>184</v>
      </c>
      <c r="B53" t="s">
        <v>348</v>
      </c>
      <c r="C53" s="1">
        <f>VALUE(B53)</f>
        <v>-0.1148</v>
      </c>
      <c r="D53" t="s">
        <v>185</v>
      </c>
      <c r="E53" t="s">
        <v>349</v>
      </c>
      <c r="F53" s="1">
        <f>VALUE(E53)</f>
        <v>-0.2782</v>
      </c>
      <c r="G53" t="s">
        <v>186</v>
      </c>
      <c r="H53" t="s">
        <v>350</v>
      </c>
      <c r="I53" s="1">
        <f>VALUE(H53)</f>
        <v>-1.4800000000000001E-2</v>
      </c>
      <c r="J53" t="s">
        <v>187</v>
      </c>
      <c r="K53" t="s">
        <v>351</v>
      </c>
      <c r="L53" s="1">
        <f>VALUE(K53)</f>
        <v>-0.59799999999999998</v>
      </c>
      <c r="M53" t="s">
        <v>188</v>
      </c>
      <c r="N53" t="s">
        <v>352</v>
      </c>
      <c r="O53" s="1">
        <f>VALUE(N53)</f>
        <v>-4.5100000000000001E-2</v>
      </c>
      <c r="P53" t="s">
        <v>189</v>
      </c>
      <c r="Q53" t="s">
        <v>353</v>
      </c>
      <c r="R53" s="1">
        <f>VALUE(Q53)</f>
        <v>3.3E-3</v>
      </c>
      <c r="S53" s="1"/>
      <c r="T53" s="1">
        <f t="shared" si="0"/>
        <v>-0.59799999999999998</v>
      </c>
      <c r="U53" s="1">
        <f t="shared" si="1"/>
        <v>3.3E-3</v>
      </c>
    </row>
    <row r="54" spans="1:21" ht="16" x14ac:dyDescent="0.2">
      <c r="A54" t="s">
        <v>1</v>
      </c>
      <c r="C54" s="1"/>
      <c r="D54" t="s">
        <v>1</v>
      </c>
      <c r="F54" s="1"/>
      <c r="G54" t="s">
        <v>1</v>
      </c>
      <c r="I54" s="1"/>
      <c r="J54" t="s">
        <v>1</v>
      </c>
      <c r="L54" s="1"/>
      <c r="M54" t="s">
        <v>1</v>
      </c>
      <c r="O54" s="1"/>
      <c r="P54" t="s">
        <v>1</v>
      </c>
      <c r="R54" s="1"/>
      <c r="S54" s="1"/>
      <c r="T54" s="1"/>
      <c r="U54" s="1"/>
    </row>
    <row r="55" spans="1:21" ht="16" x14ac:dyDescent="0.2">
      <c r="C55" s="1"/>
      <c r="F55" s="1"/>
      <c r="I55" s="1"/>
      <c r="L55" s="1"/>
      <c r="O55" s="1"/>
      <c r="R55" s="1"/>
      <c r="S55" s="1"/>
      <c r="T55" s="1"/>
      <c r="U55" s="1"/>
    </row>
    <row r="56" spans="1:21" ht="16" x14ac:dyDescent="0.2">
      <c r="C56" s="1"/>
      <c r="F56" s="1"/>
      <c r="I56" s="1"/>
      <c r="L56" s="1"/>
      <c r="O56" s="1"/>
      <c r="R56" s="1"/>
      <c r="S56" s="1"/>
      <c r="T56" s="1"/>
      <c r="U56" s="1"/>
    </row>
    <row r="57" spans="1:21" ht="16" x14ac:dyDescent="0.2">
      <c r="A57" t="s">
        <v>9</v>
      </c>
      <c r="C57" s="1"/>
      <c r="D57" t="s">
        <v>380</v>
      </c>
      <c r="F57" s="1"/>
      <c r="G57" t="s">
        <v>18</v>
      </c>
      <c r="I57" s="1"/>
      <c r="J57" t="s">
        <v>27</v>
      </c>
      <c r="L57" s="1"/>
      <c r="M57" t="s">
        <v>36</v>
      </c>
      <c r="O57" s="1"/>
      <c r="P57" t="s">
        <v>45</v>
      </c>
      <c r="R57" s="1"/>
      <c r="S57" s="1"/>
      <c r="T57" s="1"/>
      <c r="U57" s="1"/>
    </row>
    <row r="58" spans="1:21" ht="18" customHeight="1" x14ac:dyDescent="0.2">
      <c r="A58" t="s">
        <v>190</v>
      </c>
      <c r="B58" t="s">
        <v>354</v>
      </c>
      <c r="C58" s="1">
        <f>VALUE(B58)</f>
        <v>49902.1</v>
      </c>
      <c r="D58" t="s">
        <v>191</v>
      </c>
      <c r="E58" t="s">
        <v>355</v>
      </c>
      <c r="F58" s="1">
        <f>VALUE(E58)</f>
        <v>51604.3</v>
      </c>
      <c r="G58" t="s">
        <v>192</v>
      </c>
      <c r="H58" t="s">
        <v>356</v>
      </c>
      <c r="I58" s="1">
        <f>VALUE(H58)</f>
        <v>53158.400000000001</v>
      </c>
      <c r="J58" t="s">
        <v>193</v>
      </c>
      <c r="K58" t="s">
        <v>357</v>
      </c>
      <c r="L58" s="1">
        <f>VALUE(K58)</f>
        <v>54166.6</v>
      </c>
      <c r="M58" t="s">
        <v>194</v>
      </c>
      <c r="N58" t="s">
        <v>358</v>
      </c>
      <c r="O58" s="1">
        <f>VALUE(N58)</f>
        <v>120541</v>
      </c>
      <c r="P58" t="s">
        <v>195</v>
      </c>
      <c r="Q58" t="s">
        <v>359</v>
      </c>
      <c r="R58" s="1">
        <f>VALUE(Q58)</f>
        <v>68060.600000000006</v>
      </c>
      <c r="S58" s="1"/>
      <c r="T58" s="1">
        <f t="shared" si="0"/>
        <v>49902.1</v>
      </c>
      <c r="U58" s="1">
        <f t="shared" si="1"/>
        <v>120541</v>
      </c>
    </row>
    <row r="59" spans="1:21" ht="18" customHeight="1" x14ac:dyDescent="0.2">
      <c r="A59" t="s">
        <v>196</v>
      </c>
      <c r="B59" t="s">
        <v>360</v>
      </c>
      <c r="C59" s="1">
        <f>VALUE(B59)</f>
        <v>16119.72</v>
      </c>
      <c r="D59" t="s">
        <v>197</v>
      </c>
      <c r="E59" t="s">
        <v>361</v>
      </c>
      <c r="F59" s="1">
        <f>VALUE(E59)</f>
        <v>18698.04</v>
      </c>
      <c r="G59" t="s">
        <v>198</v>
      </c>
      <c r="H59" t="s">
        <v>362</v>
      </c>
      <c r="I59" s="1">
        <f>VALUE(H59)</f>
        <v>33405.47</v>
      </c>
      <c r="J59" t="s">
        <v>199</v>
      </c>
      <c r="K59" t="s">
        <v>363</v>
      </c>
      <c r="L59" s="1">
        <f>VALUE(K59)</f>
        <v>22062.29</v>
      </c>
      <c r="M59" t="s">
        <v>200</v>
      </c>
      <c r="N59" t="s">
        <v>364</v>
      </c>
      <c r="O59" s="1">
        <f>VALUE(N59)</f>
        <v>92298.2</v>
      </c>
      <c r="P59" t="s">
        <v>201</v>
      </c>
      <c r="Q59" t="s">
        <v>365</v>
      </c>
      <c r="R59" s="1">
        <f>VALUE(Q59)</f>
        <v>42149.01</v>
      </c>
      <c r="S59" s="1"/>
      <c r="T59" s="1">
        <f t="shared" si="0"/>
        <v>16119.72</v>
      </c>
      <c r="U59" s="1">
        <f t="shared" si="1"/>
        <v>92298.2</v>
      </c>
    </row>
    <row r="60" spans="1:21" ht="18" customHeight="1" x14ac:dyDescent="0.2">
      <c r="A60" t="s">
        <v>202</v>
      </c>
      <c r="B60" t="s">
        <v>366</v>
      </c>
      <c r="C60" s="1">
        <f>VALUE(B60)</f>
        <v>0.46294999999999997</v>
      </c>
      <c r="D60" t="s">
        <v>203</v>
      </c>
      <c r="E60" t="s">
        <v>367</v>
      </c>
      <c r="F60" s="1">
        <f>VALUE(E60)</f>
        <v>0.42569000000000001</v>
      </c>
      <c r="G60" t="s">
        <v>204</v>
      </c>
      <c r="H60" t="s">
        <v>368</v>
      </c>
      <c r="I60" s="1">
        <f>VALUE(H60)</f>
        <v>0.39057999999999998</v>
      </c>
      <c r="J60" t="s">
        <v>205</v>
      </c>
      <c r="K60" t="s">
        <v>369</v>
      </c>
      <c r="L60" s="1">
        <f>VALUE(K60)</f>
        <v>0.36724000000000001</v>
      </c>
      <c r="M60" t="s">
        <v>206</v>
      </c>
      <c r="N60" t="s">
        <v>370</v>
      </c>
      <c r="O60" s="1">
        <f>VALUE(N60)</f>
        <v>-2.1335999999999999</v>
      </c>
      <c r="P60" t="s">
        <v>207</v>
      </c>
      <c r="Q60" t="s">
        <v>371</v>
      </c>
      <c r="R60" s="1">
        <f>VALUE(Q60)</f>
        <v>1E-3</v>
      </c>
      <c r="S60" s="1"/>
      <c r="T60" s="1">
        <f t="shared" si="0"/>
        <v>-2.1335999999999999</v>
      </c>
      <c r="U60" s="1">
        <f t="shared" si="1"/>
        <v>0.46294999999999997</v>
      </c>
    </row>
    <row r="61" spans="1:21" ht="16" x14ac:dyDescent="0.2">
      <c r="A61" t="s">
        <v>1</v>
      </c>
      <c r="C61" s="1"/>
      <c r="D61" t="s">
        <v>1</v>
      </c>
      <c r="F61" s="1"/>
      <c r="G61" t="s">
        <v>1</v>
      </c>
      <c r="I61" s="1"/>
      <c r="J61" t="s">
        <v>1</v>
      </c>
      <c r="L61" s="1"/>
      <c r="M61" t="s">
        <v>1</v>
      </c>
      <c r="O61" s="1"/>
      <c r="P61" t="s">
        <v>1</v>
      </c>
      <c r="R61" s="1"/>
      <c r="S61" s="1"/>
      <c r="T61" s="1">
        <f t="shared" si="0"/>
        <v>0</v>
      </c>
      <c r="U61" s="1">
        <f t="shared" si="1"/>
        <v>0</v>
      </c>
    </row>
    <row r="62" spans="1:21" ht="16" x14ac:dyDescent="0.2"/>
    <row r="63" spans="1:21" ht="16" x14ac:dyDescent="0.2"/>
  </sheetData>
  <autoFilter ref="A1:U63" xr:uid="{DD986BD5-ABED-1C45-BA4C-C0E44B028B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7088-76D7-3440-8A03-261970256C3A}">
  <dimension ref="B1:R41"/>
  <sheetViews>
    <sheetView showGridLines="0" tabSelected="1" zoomScale="160" zoomScaleNormal="160" workbookViewId="0">
      <selection activeCell="T5" sqref="T5"/>
    </sheetView>
  </sheetViews>
  <sheetFormatPr baseColWidth="10" defaultRowHeight="16" x14ac:dyDescent="0.2"/>
  <cols>
    <col min="2" max="2" width="35.5" bestFit="1" customWidth="1"/>
    <col min="3" max="4" width="7.6640625" style="3" bestFit="1" customWidth="1"/>
    <col min="5" max="5" width="8.33203125" style="3" hidden="1" customWidth="1"/>
    <col min="6" max="6" width="7.1640625" style="12" bestFit="1" customWidth="1"/>
    <col min="7" max="7" width="3.6640625" customWidth="1"/>
    <col min="8" max="8" width="35.5" bestFit="1" customWidth="1"/>
    <col min="9" max="9" width="9.6640625" bestFit="1" customWidth="1"/>
    <col min="10" max="10" width="8.6640625" bestFit="1" customWidth="1"/>
    <col min="11" max="11" width="8.33203125" hidden="1" customWidth="1"/>
    <col min="12" max="12" width="7.5" style="12" customWidth="1"/>
    <col min="15" max="15" width="12.6640625" bestFit="1" customWidth="1"/>
    <col min="16" max="16" width="26" bestFit="1" customWidth="1"/>
    <col min="17" max="17" width="15.83203125" style="13" bestFit="1" customWidth="1"/>
    <col min="18" max="18" width="15.33203125" bestFit="1" customWidth="1"/>
  </cols>
  <sheetData>
    <row r="1" spans="2:18" x14ac:dyDescent="0.2">
      <c r="C1" s="2">
        <f>MIN(C3:C8)</f>
        <v>3141.18843140433</v>
      </c>
      <c r="D1" s="2">
        <f t="shared" ref="D1:E1" si="0">MIN(D3:D8)</f>
        <v>2012.4746159475999</v>
      </c>
      <c r="E1" s="2">
        <f t="shared" si="0"/>
        <v>0.27659698561976798</v>
      </c>
    </row>
    <row r="2" spans="2:18" x14ac:dyDescent="0.2">
      <c r="B2" s="8" t="s">
        <v>384</v>
      </c>
      <c r="C2" s="9" t="s">
        <v>381</v>
      </c>
      <c r="D2" s="9" t="s">
        <v>382</v>
      </c>
      <c r="E2" s="9" t="s">
        <v>383</v>
      </c>
      <c r="F2" s="12">
        <v>437973</v>
      </c>
      <c r="H2" s="8" t="s">
        <v>389</v>
      </c>
      <c r="I2" s="9" t="s">
        <v>381</v>
      </c>
      <c r="J2" s="9" t="s">
        <v>382</v>
      </c>
      <c r="K2" s="9" t="s">
        <v>383</v>
      </c>
      <c r="L2" s="12">
        <v>1617</v>
      </c>
      <c r="O2" s="8" t="s">
        <v>399</v>
      </c>
      <c r="P2" s="8" t="s">
        <v>409</v>
      </c>
      <c r="Q2" s="17" t="s">
        <v>413</v>
      </c>
      <c r="R2" s="8" t="s">
        <v>414</v>
      </c>
    </row>
    <row r="3" spans="2:18" x14ac:dyDescent="0.2">
      <c r="B3" s="4" t="s">
        <v>393</v>
      </c>
      <c r="C3" s="5">
        <v>3141.18843140433</v>
      </c>
      <c r="D3" s="5">
        <v>2012.4746159475999</v>
      </c>
      <c r="E3" s="5">
        <v>0.63732576511948102</v>
      </c>
      <c r="H3" s="4" t="s">
        <v>393</v>
      </c>
      <c r="I3" s="5">
        <v>3027.7217801770498</v>
      </c>
      <c r="J3" s="5">
        <v>2086.2094265211599</v>
      </c>
      <c r="K3" s="5">
        <v>-0.18397693256690101</v>
      </c>
      <c r="O3" s="4" t="s">
        <v>400</v>
      </c>
      <c r="P3" s="4" t="s">
        <v>410</v>
      </c>
      <c r="Q3" s="15">
        <f>F2</f>
        <v>437973</v>
      </c>
      <c r="R3" s="16">
        <f>+Q3/$Q$12</f>
        <v>0.70840072720685288</v>
      </c>
    </row>
    <row r="4" spans="2:18" x14ac:dyDescent="0.2">
      <c r="B4" s="4" t="s">
        <v>394</v>
      </c>
      <c r="C4" s="5">
        <v>4436.3499255572997</v>
      </c>
      <c r="D4" s="5">
        <v>2728.81</v>
      </c>
      <c r="E4" s="5">
        <v>0.27659698561976798</v>
      </c>
      <c r="H4" s="4" t="s">
        <v>394</v>
      </c>
      <c r="I4" s="5">
        <v>3271.0743959665001</v>
      </c>
      <c r="J4" s="5">
        <v>2094.41</v>
      </c>
      <c r="K4" s="5">
        <v>-0.38194944064654102</v>
      </c>
      <c r="O4" s="4" t="s">
        <v>401</v>
      </c>
      <c r="P4" s="4" t="s">
        <v>410</v>
      </c>
      <c r="Q4" s="15">
        <f>F10</f>
        <v>113138</v>
      </c>
      <c r="R4" s="16">
        <f t="shared" ref="R4:R11" si="1">+Q4/$Q$12</f>
        <v>0.18299539349395719</v>
      </c>
    </row>
    <row r="5" spans="2:18" x14ac:dyDescent="0.2">
      <c r="B5" s="4" t="s">
        <v>395</v>
      </c>
      <c r="C5" s="5">
        <v>4011.7542990807901</v>
      </c>
      <c r="D5" s="5">
        <v>3026.5722562147098</v>
      </c>
      <c r="E5" s="5">
        <v>0.40844193700084802</v>
      </c>
      <c r="H5" s="4" t="s">
        <v>395</v>
      </c>
      <c r="I5" s="5">
        <v>2774.0722659077901</v>
      </c>
      <c r="J5" s="5">
        <v>2204.80449438202</v>
      </c>
      <c r="K5" s="5">
        <v>6.0904762981101E-3</v>
      </c>
      <c r="O5" s="4" t="s">
        <v>402</v>
      </c>
      <c r="P5" s="4" t="s">
        <v>410</v>
      </c>
      <c r="Q5" s="15">
        <f>F18</f>
        <v>42299</v>
      </c>
      <c r="R5" s="16">
        <f t="shared" si="1"/>
        <v>6.8416642944023193E-2</v>
      </c>
    </row>
    <row r="6" spans="2:18" x14ac:dyDescent="0.2">
      <c r="B6" s="4" t="s">
        <v>396</v>
      </c>
      <c r="C6" s="5">
        <v>4418.8481874674299</v>
      </c>
      <c r="D6" s="5">
        <v>2648.7999999999902</v>
      </c>
      <c r="E6" s="5">
        <v>0.28229348674048699</v>
      </c>
      <c r="H6" s="4" t="s">
        <v>396</v>
      </c>
      <c r="I6" s="5">
        <v>3372.6948515629201</v>
      </c>
      <c r="J6" s="5">
        <v>2248.5</v>
      </c>
      <c r="K6" s="5">
        <v>-0.46914753399112002</v>
      </c>
      <c r="O6" s="4" t="s">
        <v>403</v>
      </c>
      <c r="P6" s="4" t="s">
        <v>410</v>
      </c>
      <c r="Q6" s="15">
        <f>F26</f>
        <v>15621</v>
      </c>
      <c r="R6" s="16">
        <f t="shared" si="1"/>
        <v>2.5266232757951399E-2</v>
      </c>
    </row>
    <row r="7" spans="2:18" x14ac:dyDescent="0.2">
      <c r="B7" s="4" t="s">
        <v>397</v>
      </c>
      <c r="C7" s="5">
        <v>3448.7577854073702</v>
      </c>
      <c r="D7" s="5">
        <v>2278.4473949142198</v>
      </c>
      <c r="E7" s="5">
        <v>0.56282621409017097</v>
      </c>
      <c r="H7" s="4" t="s">
        <v>397</v>
      </c>
      <c r="I7" s="5">
        <v>3036.09648087085</v>
      </c>
      <c r="J7" s="5">
        <v>2391.49164029746</v>
      </c>
      <c r="K7" s="5">
        <v>-0.190535768726008</v>
      </c>
      <c r="O7" s="4" t="s">
        <v>404</v>
      </c>
      <c r="P7" s="4" t="s">
        <v>410</v>
      </c>
      <c r="Q7" s="15">
        <f>F34</f>
        <v>5005</v>
      </c>
      <c r="R7" s="16">
        <f t="shared" si="1"/>
        <v>8.0953520871613061E-3</v>
      </c>
    </row>
    <row r="8" spans="2:18" x14ac:dyDescent="0.2">
      <c r="B8" s="4" t="s">
        <v>398</v>
      </c>
      <c r="C8" s="5">
        <v>3870.0422998785398</v>
      </c>
      <c r="D8" s="5">
        <v>2575.8492727487401</v>
      </c>
      <c r="E8" s="5">
        <v>0.44949641862029799</v>
      </c>
      <c r="H8" s="4" t="s">
        <v>398</v>
      </c>
      <c r="I8" s="5">
        <v>2772.74032198035</v>
      </c>
      <c r="J8" s="5">
        <v>2191.8952263134902</v>
      </c>
      <c r="K8" s="5">
        <v>7.04467922806772E-3</v>
      </c>
      <c r="O8" s="4" t="s">
        <v>405</v>
      </c>
      <c r="P8" s="4" t="s">
        <v>410</v>
      </c>
      <c r="Q8" s="15">
        <f>L2</f>
        <v>1617</v>
      </c>
      <c r="R8" s="16">
        <f t="shared" si="1"/>
        <v>2.6154214435444218E-3</v>
      </c>
    </row>
    <row r="9" spans="2:18" x14ac:dyDescent="0.2">
      <c r="C9" s="2">
        <f>MIN(C11:C16)</f>
        <v>2743.7558048286701</v>
      </c>
      <c r="D9" s="2">
        <f t="shared" ref="D9:E9" si="2">MIN(D11:D16)</f>
        <v>2154.3563880220499</v>
      </c>
      <c r="E9" s="2">
        <f t="shared" si="2"/>
        <v>-0.86889453644595904</v>
      </c>
      <c r="I9" s="2">
        <f>MIN(I11:I16)</f>
        <v>2827.4089813692599</v>
      </c>
      <c r="J9" s="2">
        <f t="shared" ref="J9:K9" si="3">MIN(J11:J16)</f>
        <v>1918.8499999999899</v>
      </c>
      <c r="K9" s="2">
        <f t="shared" si="3"/>
        <v>-0.35374392838677898</v>
      </c>
      <c r="O9" s="4" t="s">
        <v>406</v>
      </c>
      <c r="P9" s="4" t="s">
        <v>411</v>
      </c>
      <c r="Q9" s="15">
        <f>L10</f>
        <v>676</v>
      </c>
      <c r="R9" s="16">
        <f t="shared" si="1"/>
        <v>1.0933982039802283E-3</v>
      </c>
    </row>
    <row r="10" spans="2:18" x14ac:dyDescent="0.2">
      <c r="B10" s="10" t="s">
        <v>385</v>
      </c>
      <c r="C10" s="11" t="s">
        <v>381</v>
      </c>
      <c r="D10" s="11" t="s">
        <v>382</v>
      </c>
      <c r="E10" s="11" t="s">
        <v>383</v>
      </c>
      <c r="F10" s="12">
        <v>113138</v>
      </c>
      <c r="H10" s="8" t="s">
        <v>390</v>
      </c>
      <c r="I10" s="9" t="s">
        <v>381</v>
      </c>
      <c r="J10" s="9" t="s">
        <v>382</v>
      </c>
      <c r="K10" s="9" t="s">
        <v>383</v>
      </c>
      <c r="L10" s="12">
        <v>676</v>
      </c>
      <c r="O10" s="4" t="s">
        <v>407</v>
      </c>
      <c r="P10" s="4" t="s">
        <v>412</v>
      </c>
      <c r="Q10" s="15">
        <f>L18</f>
        <v>381</v>
      </c>
      <c r="R10" s="16">
        <f t="shared" si="1"/>
        <v>6.1624957946222921E-4</v>
      </c>
    </row>
    <row r="11" spans="2:18" x14ac:dyDescent="0.2">
      <c r="B11" s="6" t="s">
        <v>393</v>
      </c>
      <c r="C11" s="7">
        <v>3266.8207732616402</v>
      </c>
      <c r="D11" s="7">
        <v>2154.3563880220499</v>
      </c>
      <c r="E11" s="7">
        <v>-0.33547751741998999</v>
      </c>
      <c r="H11" s="4" t="s">
        <v>393</v>
      </c>
      <c r="I11" s="5">
        <v>3191.0319907687999</v>
      </c>
      <c r="J11" s="5">
        <v>2288.4837094326199</v>
      </c>
      <c r="K11" s="5">
        <v>-0.29015700709175002</v>
      </c>
      <c r="O11" s="4" t="s">
        <v>408</v>
      </c>
      <c r="P11" s="4" t="s">
        <v>410</v>
      </c>
      <c r="Q11" s="15">
        <f>L26</f>
        <v>1546</v>
      </c>
      <c r="R11" s="16">
        <f t="shared" si="1"/>
        <v>2.5005822830672085E-3</v>
      </c>
    </row>
    <row r="12" spans="2:18" x14ac:dyDescent="0.2">
      <c r="B12" s="6" t="s">
        <v>394</v>
      </c>
      <c r="C12" s="7">
        <v>3741.2135252624798</v>
      </c>
      <c r="D12" s="7">
        <v>2365.04</v>
      </c>
      <c r="E12" s="7">
        <v>-0.75150328232855501</v>
      </c>
      <c r="H12" s="4" t="s">
        <v>394</v>
      </c>
      <c r="I12" s="5">
        <v>3202.8532287770199</v>
      </c>
      <c r="J12" s="5">
        <v>2022.18</v>
      </c>
      <c r="K12" s="5">
        <v>-0.29973353429037602</v>
      </c>
      <c r="Q12" s="14">
        <f>SUM(Q3:Q11)</f>
        <v>618256</v>
      </c>
    </row>
    <row r="13" spans="2:18" x14ac:dyDescent="0.2">
      <c r="B13" s="6" t="s">
        <v>395</v>
      </c>
      <c r="C13" s="7">
        <v>2743.7558048286701</v>
      </c>
      <c r="D13" s="7">
        <v>2301.8573701146001</v>
      </c>
      <c r="E13" s="7">
        <v>5.7943659675055603E-2</v>
      </c>
      <c r="H13" s="4" t="s">
        <v>395</v>
      </c>
      <c r="I13" s="5">
        <v>2827.4089813692599</v>
      </c>
      <c r="J13" s="5">
        <v>2252.6584821428501</v>
      </c>
      <c r="K13" s="5">
        <v>-1.28788802946953E-2</v>
      </c>
    </row>
    <row r="14" spans="2:18" ht="34" x14ac:dyDescent="0.2">
      <c r="B14" s="6" t="s">
        <v>396</v>
      </c>
      <c r="C14" s="7">
        <v>3864.5543118221499</v>
      </c>
      <c r="D14" s="7">
        <v>2499.2999999999902</v>
      </c>
      <c r="E14" s="7">
        <v>-0.86889453644595904</v>
      </c>
      <c r="H14" s="4" t="s">
        <v>396</v>
      </c>
      <c r="I14" s="5">
        <v>3268.7231307423999</v>
      </c>
      <c r="J14" s="5">
        <v>1918.8499999999899</v>
      </c>
      <c r="K14" s="5">
        <v>-0.35374392838677898</v>
      </c>
      <c r="P14" s="18" t="s">
        <v>416</v>
      </c>
      <c r="Q14" s="19" t="s">
        <v>413</v>
      </c>
      <c r="R14" s="18" t="s">
        <v>415</v>
      </c>
    </row>
    <row r="15" spans="2:18" x14ac:dyDescent="0.2">
      <c r="B15" s="6" t="s">
        <v>397</v>
      </c>
      <c r="C15" s="7">
        <v>2756.10644925836</v>
      </c>
      <c r="D15" s="7">
        <v>2165.2491371050701</v>
      </c>
      <c r="E15" s="7">
        <v>4.9443493906003E-2</v>
      </c>
      <c r="H15" s="4" t="s">
        <v>397</v>
      </c>
      <c r="I15" s="5">
        <v>2863.1681004185398</v>
      </c>
      <c r="J15" s="5">
        <v>2191.4255085105301</v>
      </c>
      <c r="K15" s="5">
        <v>-3.8661282007557501E-2</v>
      </c>
      <c r="P15" s="4" t="s">
        <v>410</v>
      </c>
      <c r="Q15" s="15">
        <f ca="1">SUMIF($P$3:$Q$11,P15,$Q$3:$Q$11)</f>
        <v>617199</v>
      </c>
      <c r="R15" s="16">
        <f ca="1">SUMIF($P$3:$R$11,P15,$R$3:$R$11)</f>
        <v>0.99829035221655749</v>
      </c>
    </row>
    <row r="16" spans="2:18" x14ac:dyDescent="0.2">
      <c r="B16" s="6" t="s">
        <v>398</v>
      </c>
      <c r="C16" s="7">
        <v>2756.3468958113299</v>
      </c>
      <c r="D16" s="7">
        <v>2269.3851245453802</v>
      </c>
      <c r="E16" s="7">
        <v>4.92776309327446E-2</v>
      </c>
      <c r="H16" s="4" t="s">
        <v>398</v>
      </c>
      <c r="I16" s="5">
        <v>2841.14912547106</v>
      </c>
      <c r="J16" s="5">
        <v>2315.7309811608602</v>
      </c>
      <c r="K16" s="5">
        <v>-2.27472211004657E-2</v>
      </c>
      <c r="P16" s="4" t="s">
        <v>411</v>
      </c>
      <c r="Q16" s="15">
        <f t="shared" ref="Q16:Q17" ca="1" si="4">SUMIF($P$3:$Q$11,P16,$Q$3:$Q$11)</f>
        <v>676</v>
      </c>
      <c r="R16" s="16">
        <f t="shared" ref="R16:R17" ca="1" si="5">SUMIF($P$3:$R$11,P16,$R$3:$R$11)</f>
        <v>1.0933982039802283E-3</v>
      </c>
    </row>
    <row r="17" spans="2:18" x14ac:dyDescent="0.2">
      <c r="C17" s="2">
        <f>MIN(C19:C24)</f>
        <v>2779.3410936547498</v>
      </c>
      <c r="D17" s="2">
        <f t="shared" ref="D17:E17" si="6">MIN(D19:D24)</f>
        <v>2062.09753378497</v>
      </c>
      <c r="E17" s="2">
        <f t="shared" si="6"/>
        <v>-0.57849977879797498</v>
      </c>
      <c r="I17" s="2">
        <f>MIN(I19:I24)</f>
        <v>2653.8916641892001</v>
      </c>
      <c r="J17" s="2">
        <f t="shared" ref="J17:K17" si="7">MIN(J19:J24)</f>
        <v>1714.00824175824</v>
      </c>
      <c r="K17" s="2">
        <f t="shared" si="7"/>
        <v>-0.59809665032800996</v>
      </c>
      <c r="P17" s="4" t="s">
        <v>412</v>
      </c>
      <c r="Q17" s="15">
        <f t="shared" ca="1" si="4"/>
        <v>381</v>
      </c>
      <c r="R17" s="16">
        <f t="shared" ca="1" si="5"/>
        <v>6.1624957946222921E-4</v>
      </c>
    </row>
    <row r="18" spans="2:18" x14ac:dyDescent="0.2">
      <c r="B18" s="8" t="s">
        <v>386</v>
      </c>
      <c r="C18" s="9" t="s">
        <v>381</v>
      </c>
      <c r="D18" s="9" t="s">
        <v>382</v>
      </c>
      <c r="E18" s="9" t="s">
        <v>383</v>
      </c>
      <c r="F18" s="12">
        <v>42299</v>
      </c>
      <c r="H18" s="8" t="s">
        <v>391</v>
      </c>
      <c r="I18" s="9" t="s">
        <v>381</v>
      </c>
      <c r="J18" s="9" t="s">
        <v>382</v>
      </c>
      <c r="K18" s="9" t="s">
        <v>383</v>
      </c>
      <c r="L18" s="12">
        <v>381</v>
      </c>
    </row>
    <row r="19" spans="2:18" x14ac:dyDescent="0.2">
      <c r="B19" s="4" t="s">
        <v>393</v>
      </c>
      <c r="C19" s="5">
        <v>3256.5599452807701</v>
      </c>
      <c r="D19" s="5">
        <v>2062.09753378497</v>
      </c>
      <c r="E19" s="5">
        <v>-0.32099112602515201</v>
      </c>
      <c r="H19" s="4" t="s">
        <v>393</v>
      </c>
      <c r="I19" s="5">
        <v>2806.76050723871</v>
      </c>
      <c r="J19" s="5">
        <v>1778.61122113892</v>
      </c>
      <c r="K19" s="5">
        <v>-0.11482357749039999</v>
      </c>
    </row>
    <row r="20" spans="2:18" x14ac:dyDescent="0.2">
      <c r="B20" s="4" t="s">
        <v>394</v>
      </c>
      <c r="C20" s="5">
        <v>3504.13857410736</v>
      </c>
      <c r="D20" s="5">
        <v>2147.5699999999902</v>
      </c>
      <c r="E20" s="5">
        <v>-0.52948172142542105</v>
      </c>
      <c r="H20" s="4" t="s">
        <v>394</v>
      </c>
      <c r="I20" s="5">
        <v>3005.4122779573299</v>
      </c>
      <c r="J20" s="5">
        <v>1743.415</v>
      </c>
      <c r="K20" s="5">
        <v>-0.278213921811367</v>
      </c>
    </row>
    <row r="21" spans="2:18" x14ac:dyDescent="0.2">
      <c r="B21" s="4" t="s">
        <v>395</v>
      </c>
      <c r="C21" s="5">
        <v>2779.3410936547498</v>
      </c>
      <c r="D21" s="5">
        <v>2382.4076142131898</v>
      </c>
      <c r="E21" s="5">
        <v>3.7799797888998302E-2</v>
      </c>
      <c r="H21" s="4" t="s">
        <v>395</v>
      </c>
      <c r="I21" s="5">
        <v>2677.94165003326</v>
      </c>
      <c r="J21" s="5">
        <v>1714.00824175824</v>
      </c>
      <c r="K21" s="5">
        <v>-1.48401728250591E-2</v>
      </c>
    </row>
    <row r="22" spans="2:18" x14ac:dyDescent="0.2">
      <c r="B22" s="4" t="s">
        <v>396</v>
      </c>
      <c r="C22" s="5">
        <v>3559.8474656285298</v>
      </c>
      <c r="D22" s="5">
        <v>2164.0999999999899</v>
      </c>
      <c r="E22" s="5">
        <v>-0.57849977879797498</v>
      </c>
      <c r="H22" s="4" t="s">
        <v>396</v>
      </c>
      <c r="I22" s="5">
        <v>3360.49926843715</v>
      </c>
      <c r="J22" s="5">
        <v>1983.25</v>
      </c>
      <c r="K22" s="5">
        <v>-0.59809665032800996</v>
      </c>
    </row>
    <row r="23" spans="2:18" x14ac:dyDescent="0.2">
      <c r="B23" s="4" t="s">
        <v>397</v>
      </c>
      <c r="C23" s="5">
        <v>2793.38709109406</v>
      </c>
      <c r="D23" s="5">
        <v>2366.8379702480802</v>
      </c>
      <c r="E23" s="5">
        <v>2.80498523067341E-2</v>
      </c>
      <c r="H23" s="4" t="s">
        <v>397</v>
      </c>
      <c r="I23" s="5">
        <v>2717.6363786311199</v>
      </c>
      <c r="J23" s="5">
        <v>1941.2064756284799</v>
      </c>
      <c r="K23" s="5">
        <v>-4.5148798586403603E-2</v>
      </c>
    </row>
    <row r="24" spans="2:18" x14ac:dyDescent="0.2">
      <c r="B24" s="4" t="s">
        <v>398</v>
      </c>
      <c r="C24" s="5">
        <v>2817.6280277769201</v>
      </c>
      <c r="D24" s="5">
        <v>2447.44892960984</v>
      </c>
      <c r="E24" s="5">
        <v>1.11075439221723E-2</v>
      </c>
      <c r="H24" s="4" t="s">
        <v>398</v>
      </c>
      <c r="I24" s="5">
        <v>2653.8916641892001</v>
      </c>
      <c r="J24" s="5">
        <v>1721.5712473230001</v>
      </c>
      <c r="K24" s="5">
        <v>3.3060742477457601E-3</v>
      </c>
    </row>
    <row r="25" spans="2:18" x14ac:dyDescent="0.2">
      <c r="C25" s="2">
        <f>MIN(C27:C32)</f>
        <v>2822.37009055525</v>
      </c>
      <c r="D25" s="2">
        <f t="shared" ref="D25:E25" si="8">MIN(D27:D32)</f>
        <v>2137.5164785772899</v>
      </c>
      <c r="E25" s="2">
        <f t="shared" si="8"/>
        <v>-0.96919208087861997</v>
      </c>
      <c r="I25" s="2">
        <f>MIN(I27:I32)</f>
        <v>49902.148808322097</v>
      </c>
      <c r="J25" s="2">
        <f t="shared" ref="J25:K25" si="9">MIN(J27:J32)</f>
        <v>16119.724651301</v>
      </c>
      <c r="K25" s="2">
        <f t="shared" si="9"/>
        <v>-2.13360103742873</v>
      </c>
    </row>
    <row r="26" spans="2:18" x14ac:dyDescent="0.2">
      <c r="B26" s="8" t="s">
        <v>387</v>
      </c>
      <c r="C26" s="9" t="s">
        <v>381</v>
      </c>
      <c r="D26" s="9" t="s">
        <v>382</v>
      </c>
      <c r="E26" s="9" t="s">
        <v>383</v>
      </c>
      <c r="F26" s="12">
        <v>15621</v>
      </c>
      <c r="H26" s="8" t="s">
        <v>392</v>
      </c>
      <c r="I26" s="9" t="s">
        <v>381</v>
      </c>
      <c r="J26" s="9" t="s">
        <v>382</v>
      </c>
      <c r="K26" s="9" t="s">
        <v>383</v>
      </c>
      <c r="L26" s="12">
        <v>1546</v>
      </c>
    </row>
    <row r="27" spans="2:18" x14ac:dyDescent="0.2">
      <c r="B27" s="4" t="s">
        <v>393</v>
      </c>
      <c r="C27" s="5">
        <v>3270.7475680060402</v>
      </c>
      <c r="D27" s="5">
        <v>2137.5164785772899</v>
      </c>
      <c r="E27" s="5">
        <v>-0.32392196087882802</v>
      </c>
      <c r="H27" s="4" t="s">
        <v>393</v>
      </c>
      <c r="I27" s="5">
        <v>49902.148808322097</v>
      </c>
      <c r="J27" s="5">
        <v>16119.724651301</v>
      </c>
      <c r="K27" s="5">
        <v>0.46295920296453102</v>
      </c>
    </row>
    <row r="28" spans="2:18" x14ac:dyDescent="0.2">
      <c r="B28" s="4" t="s">
        <v>394</v>
      </c>
      <c r="C28" s="5">
        <v>3812.1810584457198</v>
      </c>
      <c r="D28" s="5">
        <v>2564.0499999999902</v>
      </c>
      <c r="E28" s="5">
        <v>-0.79852040815485303</v>
      </c>
      <c r="H28" s="4" t="s">
        <v>394</v>
      </c>
      <c r="I28" s="5">
        <v>51604.3206169841</v>
      </c>
      <c r="J28" s="5">
        <v>18698.049999999901</v>
      </c>
      <c r="K28" s="5">
        <v>0.42569722533056498</v>
      </c>
    </row>
    <row r="29" spans="2:18" x14ac:dyDescent="0.2">
      <c r="B29" s="4" t="s">
        <v>395</v>
      </c>
      <c r="C29" s="5">
        <v>2822.37009055525</v>
      </c>
      <c r="D29" s="5">
        <v>2386.3644262241201</v>
      </c>
      <c r="E29" s="5">
        <v>1.4183111062789799E-2</v>
      </c>
      <c r="H29" s="4" t="s">
        <v>395</v>
      </c>
      <c r="I29" s="5">
        <v>53158.417449483597</v>
      </c>
      <c r="J29" s="5">
        <v>33405.474178403703</v>
      </c>
      <c r="K29" s="5">
        <v>0.39058537628481699</v>
      </c>
    </row>
    <row r="30" spans="2:18" x14ac:dyDescent="0.2">
      <c r="B30" s="4" t="s">
        <v>396</v>
      </c>
      <c r="C30" s="5">
        <v>3988.9617724244399</v>
      </c>
      <c r="D30" s="5">
        <v>2628.4</v>
      </c>
      <c r="E30" s="5">
        <v>-0.96919208087861997</v>
      </c>
      <c r="H30" s="4" t="s">
        <v>396</v>
      </c>
      <c r="I30" s="5">
        <v>54166.678865913498</v>
      </c>
      <c r="J30" s="5">
        <v>22062.299999999901</v>
      </c>
      <c r="K30" s="5">
        <v>0.36724847334619798</v>
      </c>
    </row>
    <row r="31" spans="2:18" x14ac:dyDescent="0.2">
      <c r="B31" s="4" t="s">
        <v>397</v>
      </c>
      <c r="C31" s="5">
        <v>2829.9765997688801</v>
      </c>
      <c r="D31" s="5">
        <v>2392.0743151800498</v>
      </c>
      <c r="E31" s="5">
        <v>8.8622426437462397E-3</v>
      </c>
      <c r="H31" s="4" t="s">
        <v>397</v>
      </c>
      <c r="I31" s="5">
        <v>120541.740718313</v>
      </c>
      <c r="J31" s="5">
        <v>92298.201043368303</v>
      </c>
      <c r="K31" s="5">
        <v>-2.13360103742873</v>
      </c>
    </row>
    <row r="32" spans="2:18" x14ac:dyDescent="0.2">
      <c r="B32" s="4" t="s">
        <v>398</v>
      </c>
      <c r="C32" s="5">
        <v>2842.6014400960999</v>
      </c>
      <c r="D32" s="5">
        <v>2441.7016836309999</v>
      </c>
      <c r="E32" s="5">
        <v>-6.3401318040057198E-7</v>
      </c>
      <c r="H32" s="4" t="s">
        <v>398</v>
      </c>
      <c r="I32" s="5">
        <v>68060.679165481401</v>
      </c>
      <c r="J32" s="5">
        <v>42149.012702623702</v>
      </c>
      <c r="K32" s="5">
        <v>1.0095376508378799E-3</v>
      </c>
    </row>
    <row r="33" spans="2:6" x14ac:dyDescent="0.2">
      <c r="C33" s="2">
        <f>MIN(C35:C40)</f>
        <v>2617.6090752088298</v>
      </c>
      <c r="D33" s="2">
        <f t="shared" ref="D33:E33" si="10">MIN(D35:D40)</f>
        <v>1653.84557547849</v>
      </c>
      <c r="E33" s="2">
        <f t="shared" si="10"/>
        <v>-0.31204613098488199</v>
      </c>
    </row>
    <row r="34" spans="2:6" x14ac:dyDescent="0.2">
      <c r="B34" s="8" t="s">
        <v>388</v>
      </c>
      <c r="C34" s="9" t="s">
        <v>381</v>
      </c>
      <c r="D34" s="9" t="s">
        <v>382</v>
      </c>
      <c r="E34" s="9" t="s">
        <v>383</v>
      </c>
      <c r="F34" s="12">
        <v>5005</v>
      </c>
    </row>
    <row r="35" spans="2:6" x14ac:dyDescent="0.2">
      <c r="B35" s="4" t="s">
        <v>393</v>
      </c>
      <c r="C35" s="5">
        <v>2808.7171152716001</v>
      </c>
      <c r="D35" s="5">
        <v>1653.84557547849</v>
      </c>
      <c r="E35" s="5">
        <v>-0.10879764971321799</v>
      </c>
    </row>
    <row r="36" spans="2:6" x14ac:dyDescent="0.2">
      <c r="B36" s="4" t="s">
        <v>394</v>
      </c>
      <c r="C36" s="5">
        <v>2808.7171152716001</v>
      </c>
      <c r="D36" s="5">
        <v>1653.84557547849</v>
      </c>
      <c r="E36" s="5">
        <v>-0.10879764971321799</v>
      </c>
    </row>
    <row r="37" spans="2:6" x14ac:dyDescent="0.2">
      <c r="B37" s="4" t="s">
        <v>395</v>
      </c>
      <c r="C37" s="5">
        <v>2617.6090752088298</v>
      </c>
      <c r="D37" s="5">
        <v>1956.5660377358499</v>
      </c>
      <c r="E37" s="5">
        <v>3.6956574635128803E-2</v>
      </c>
    </row>
    <row r="38" spans="2:6" x14ac:dyDescent="0.2">
      <c r="B38" s="4" t="s">
        <v>396</v>
      </c>
      <c r="C38" s="5">
        <v>3055.31790252478</v>
      </c>
      <c r="D38" s="5">
        <v>1830.9</v>
      </c>
      <c r="E38" s="5">
        <v>-0.31204613098488199</v>
      </c>
    </row>
    <row r="39" spans="2:6" x14ac:dyDescent="0.2">
      <c r="B39" s="4" t="s">
        <v>397</v>
      </c>
      <c r="C39" s="5">
        <v>2623.3612535889702</v>
      </c>
      <c r="D39" s="5">
        <v>1920.6067498586399</v>
      </c>
      <c r="E39" s="5">
        <v>3.2719361189245101E-2</v>
      </c>
    </row>
    <row r="40" spans="2:6" x14ac:dyDescent="0.2">
      <c r="B40" s="4" t="s">
        <v>398</v>
      </c>
      <c r="C40" s="5">
        <v>2673.25236584709</v>
      </c>
      <c r="D40" s="5">
        <v>1954.3775579185101</v>
      </c>
      <c r="E40" s="5">
        <v>-4.42199642635432E-3</v>
      </c>
    </row>
    <row r="41" spans="2:6" x14ac:dyDescent="0.2">
      <c r="C41" s="2">
        <f>MIN(I3:I8)</f>
        <v>2772.74032198035</v>
      </c>
      <c r="D41" s="2">
        <f>MIN(J3:J8)</f>
        <v>2086.2094265211599</v>
      </c>
      <c r="E41" s="2">
        <f>MIN(K3:K8)</f>
        <v>-0.46914753399112002</v>
      </c>
    </row>
  </sheetData>
  <phoneticPr fontId="4" type="noConversion"/>
  <conditionalFormatting sqref="C3:C8">
    <cfRule type="cellIs" dxfId="7" priority="11" operator="equal">
      <formula>C$1</formula>
    </cfRule>
  </conditionalFormatting>
  <conditionalFormatting sqref="D3:D8">
    <cfRule type="cellIs" dxfId="6" priority="10" operator="equal">
      <formula>D$1</formula>
    </cfRule>
  </conditionalFormatting>
  <conditionalFormatting sqref="E3:E8">
    <cfRule type="cellIs" dxfId="5" priority="9" operator="equal">
      <formula>E$1</formula>
    </cfRule>
  </conditionalFormatting>
  <conditionalFormatting sqref="C11:E16 I11:K16">
    <cfRule type="cellIs" dxfId="4" priority="8" operator="equal">
      <formula>C$9</formula>
    </cfRule>
  </conditionalFormatting>
  <conditionalFormatting sqref="C19:E24 I19:K24">
    <cfRule type="cellIs" dxfId="3" priority="7" operator="equal">
      <formula>C$17</formula>
    </cfRule>
  </conditionalFormatting>
  <conditionalFormatting sqref="C27:E32 I27:K32">
    <cfRule type="cellIs" dxfId="2" priority="6" operator="equal">
      <formula>C$25</formula>
    </cfRule>
  </conditionalFormatting>
  <conditionalFormatting sqref="C35:E40">
    <cfRule type="cellIs" dxfId="1" priority="21" operator="equal">
      <formula>C$33</formula>
    </cfRule>
  </conditionalFormatting>
  <conditionalFormatting sqref="I3:K8">
    <cfRule type="cellIs" dxfId="0" priority="23" operator="equal">
      <formula>C$41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uptrade info</dc:creator>
  <cp:lastModifiedBy>uptrade info</cp:lastModifiedBy>
  <dcterms:created xsi:type="dcterms:W3CDTF">2023-02-05T20:46:18Z</dcterms:created>
  <dcterms:modified xsi:type="dcterms:W3CDTF">2023-02-05T22:15:46Z</dcterms:modified>
</cp:coreProperties>
</file>