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\EVisor\"/>
    </mc:Choice>
  </mc:AlternateContent>
  <bookViews>
    <workbookView xWindow="375" yWindow="360" windowWidth="28350" windowHeight="17655" tabRatio="500"/>
  </bookViews>
  <sheets>
    <sheet name="QLNL" sheetId="5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_WC2003" localSheetId="0">#REF!</definedName>
    <definedName name="__WC2003">#REF!</definedName>
    <definedName name="__WC2007" localSheetId="0">#REF!</definedName>
    <definedName name="__WC2007">#REF!</definedName>
    <definedName name="_Fill" localSheetId="0" hidden="1">#REF!</definedName>
    <definedName name="_Fill" hidden="1">#REF!</definedName>
    <definedName name="_xlnm._FilterDatabase" localSheetId="0" hidden="1">QLNL!$A$8:$W$33</definedName>
    <definedName name="_WC2003" localSheetId="0">#REF!</definedName>
    <definedName name="_WC2003">#REF!</definedName>
    <definedName name="_WC2007" localSheetId="0">#REF!</definedName>
    <definedName name="_WC2007">#REF!</definedName>
    <definedName name="a" localSheetId="0">QLNL!$A:$A</definedName>
    <definedName name="a">'[1]THANG 05-1'!#REF!</definedName>
    <definedName name="aa" localSheetId="0" hidden="1">#REF!</definedName>
    <definedName name="aa" hidden="1">#REF!</definedName>
    <definedName name="aaa" localSheetId="0">'[2]Quo-detail'!#REF!</definedName>
    <definedName name="aaa">'[2]Quo-detail'!#REF!</definedName>
    <definedName name="aaaaaaaaaaa" localSheetId="0">'[3]bao-gia'!#REF!</definedName>
    <definedName name="aaaaaaaaaaa">'[3]bao-gia'!#REF!</definedName>
    <definedName name="abc" localSheetId="0">#REF!</definedName>
    <definedName name="abc">#REF!</definedName>
    <definedName name="abcd" localSheetId="0">#REF!</definedName>
    <definedName name="abcd">#REF!</definedName>
    <definedName name="adad" localSheetId="0">'[1]THANG 05-1'!#REF!</definedName>
    <definedName name="adad">'[1]THANG 05-1'!#REF!</definedName>
    <definedName name="asadsf" localSheetId="0">#REF!</definedName>
    <definedName name="asadsf">#REF!</definedName>
    <definedName name="asd" localSheetId="0">#REF!</definedName>
    <definedName name="asd">#REF!</definedName>
    <definedName name="assd" localSheetId="0">'[2]Quo-detail'!#REF!</definedName>
    <definedName name="assd">'[2]Quo-detail'!#REF!</definedName>
    <definedName name="B">#N/A</definedName>
    <definedName name="d" localSheetId="0">'[2]Quo-detail'!#REF!</definedName>
    <definedName name="d">'[2]Quo-detail'!#REF!</definedName>
    <definedName name="Diary" localSheetId="0">'[3]bao-gia'!#REF!</definedName>
    <definedName name="Diary">'[3]bao-gia'!#REF!</definedName>
    <definedName name="Excel_BuiltIn_Print_Area">NA()</definedName>
    <definedName name="ff" localSheetId="0">'[3]bao-gia'!#REF!</definedName>
    <definedName name="ff">'[3]bao-gia'!#REF!</definedName>
    <definedName name="g" localSheetId="0">'[1]THANG 05-1'!#REF!</definedName>
    <definedName name="g">'[1]THANG 05-1'!#REF!</definedName>
    <definedName name="h" localSheetId="0">'[3]bao-gia'!#REF!</definedName>
    <definedName name="h">'[3]bao-gia'!#REF!</definedName>
    <definedName name="HEÄSOÅ" localSheetId="0">'[3]bao-gia'!#REF!</definedName>
    <definedName name="HEÄSOÅ">'[3]bao-gia'!#REF!</definedName>
    <definedName name="HEÄSOÅ3" localSheetId="0">'[3]bao-gia'!#REF!</definedName>
    <definedName name="HEÄSOÅ3">'[3]bao-gia'!#REF!</definedName>
    <definedName name="hhhhhh" localSheetId="0">'[2]Quo-detail'!#REF!</definedName>
    <definedName name="hhhhhh">'[2]Quo-detail'!#REF!</definedName>
    <definedName name="hy" localSheetId="0">'[3]bao-gia'!#REF!</definedName>
    <definedName name="hy">'[3]bao-gia'!#REF!</definedName>
    <definedName name="imp" localSheetId="0">'[2]Quo-detail'!#REF!</definedName>
    <definedName name="imp">'[2]Quo-detail'!#REF!</definedName>
    <definedName name="Interval" localSheetId="0">'[4]12-Month Sales Forecast'!#REF!</definedName>
    <definedName name="Interval">'[4]12-Month Sales Forecast'!#REF!</definedName>
    <definedName name="j" localSheetId="0">'[4]12-Month Sales Forecast'!#REF!</definedName>
    <definedName name="j">'[4]12-Month Sales Forecast'!#REF!</definedName>
    <definedName name="k" localSheetId="0">'[5]Maintenance Work Order'!#REF!</definedName>
    <definedName name="k">'[5]Maintenance Work Order'!#REF!</definedName>
    <definedName name="l" localSheetId="0">'[2]Quo-detail'!#REF!</definedName>
    <definedName name="l">'[2]Quo-detail'!#REF!</definedName>
    <definedName name="ll" localSheetId="0">'[1]THANG 05-1'!#REF!</definedName>
    <definedName name="ll">'[1]THANG 05-1'!#REF!</definedName>
    <definedName name="pp" localSheetId="0">'[3]bao-gia'!#REF!</definedName>
    <definedName name="pp">'[3]bao-gia'!#REF!</definedName>
    <definedName name="_xlnm.Print_Area" localSheetId="0">QLNL!$A$1:$O$33</definedName>
    <definedName name="_xlnm.Print_Titles" localSheetId="0">QLNL!$7:$8</definedName>
    <definedName name="qqqqqqqqqqqqqqq" localSheetId="0">'[2]Quo-detail'!#REF!</definedName>
    <definedName name="qqqqqqqqqqqqqqq">'[2]Quo-detail'!#REF!</definedName>
    <definedName name="README">[6]BILAL2!$A$1</definedName>
    <definedName name="SAO" localSheetId="0">'[3]bao-gia'!#REF!</definedName>
    <definedName name="SAO">'[3]bao-gia'!#REF!</definedName>
    <definedName name="ScheduleStart" localSheetId="0">'[4]12-Month Sales Forecast'!#REF!</definedName>
    <definedName name="ScheduleStart">'[4]12-Month Sales Forecast'!#REF!</definedName>
    <definedName name="sdd" localSheetId="0">'[1]THANG 05-1'!#REF!</definedName>
    <definedName name="sdd">'[1]THANG 05-1'!#REF!</definedName>
    <definedName name="Status">'[7]Document list'!$AL$3:$AL$5</definedName>
    <definedName name="Type" localSheetId="0">'[5]Maintenance Work Order'!#REF!</definedName>
    <definedName name="Type">'[5]Maintenance Work Order'!#REF!</definedName>
    <definedName name="ư" localSheetId="0">'[2]Quo-detail'!#REF!</definedName>
    <definedName name="ư">'[2]Quo-detail'!#REF!</definedName>
    <definedName name="uy_h" localSheetId="0">'[1]THANG 05-1'!#REF!</definedName>
    <definedName name="uy_h">'[1]THANG 05-1'!#REF!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51" l="1"/>
  <c r="I28" i="51"/>
  <c r="I27" i="51"/>
  <c r="I25" i="51"/>
  <c r="I23" i="51"/>
  <c r="I24" i="51"/>
  <c r="F15" i="51" l="1"/>
  <c r="G23" i="51" l="1"/>
  <c r="F28" i="51"/>
  <c r="G27" i="51"/>
  <c r="G28" i="51" l="1"/>
  <c r="F24" i="51"/>
  <c r="F29" i="51"/>
  <c r="G29" i="51" l="1"/>
  <c r="F30" i="51" s="1"/>
  <c r="G30" i="51" s="1"/>
  <c r="F31" i="51" s="1"/>
  <c r="G31" i="51" s="1"/>
  <c r="G24" i="51"/>
  <c r="L34" i="51"/>
  <c r="F32" i="51" l="1"/>
  <c r="G32" i="51" s="1"/>
  <c r="F25" i="51"/>
  <c r="K34" i="51"/>
  <c r="O34" i="51" s="1"/>
  <c r="G25" i="51" l="1"/>
  <c r="F33" i="51"/>
  <c r="G33" i="51" l="1"/>
  <c r="L8" i="51" l="1"/>
  <c r="O19" i="51" l="1"/>
  <c r="P8" i="51"/>
  <c r="P1" i="51" l="1"/>
  <c r="P2" i="51" s="1"/>
  <c r="P3" i="51" l="1"/>
</calcChain>
</file>

<file path=xl/sharedStrings.xml><?xml version="1.0" encoding="utf-8"?>
<sst xmlns="http://schemas.openxmlformats.org/spreadsheetml/2006/main" count="142" uniqueCount="92">
  <si>
    <t xml:space="preserve">    CONSTRUCTION PLANNING
          KẾ HOẠCH THI CÔNG</t>
  </si>
  <si>
    <t>Mã dự án:</t>
  </si>
  <si>
    <t>Mã hợp đồng:</t>
  </si>
  <si>
    <t>Ngày:</t>
  </si>
  <si>
    <t xml:space="preserve">PROJECT NAME/ TÊN DỰ ÁN: </t>
  </si>
  <si>
    <t>CUNG CẤP VÀ THI CÔNG LẮP ĐẶT HỆ THỐNG ĐO ĐẾM ĐIỆN NĂNG</t>
  </si>
  <si>
    <t>Tên tài liệu:</t>
  </si>
  <si>
    <t>Construction Planning</t>
  </si>
  <si>
    <t xml:space="preserve">PROJECT CODE/ MÃ DỰ ÁN: </t>
  </si>
  <si>
    <t>NO./ STT</t>
  </si>
  <si>
    <t>DESCRIPTION/ MÔ TẢ CÔNG VIỆC</t>
  </si>
  <si>
    <t>PRIORITY/ 
MỨC ĐỘ ƯU TIÊN</t>
  </si>
  <si>
    <t>ASSIGNEE/ 
NHÂN SỰ THỰC HIỆN</t>
  </si>
  <si>
    <t xml:space="preserve">
SHIFT/ 
CA
</t>
  </si>
  <si>
    <t>PLAN/ KẾ HOẠCH</t>
  </si>
  <si>
    <t>QTY/ SL</t>
  </si>
  <si>
    <t>UNIT/ 
ĐƠN VỊ</t>
  </si>
  <si>
    <t xml:space="preserve">
ACTUAL (%)/
% CÔNG VIỆC ĐÃ HOÀN THÀNH
</t>
  </si>
  <si>
    <t>NEXT WEEK
W50</t>
  </si>
  <si>
    <t>PICTURES/ HÌNH ẢNH</t>
  </si>
  <si>
    <t>REMARK/ GHI CHÚ</t>
  </si>
  <si>
    <t>STATUS/ 
TÌNH TRẠNG</t>
  </si>
  <si>
    <t>General/ Kế hoạch chung</t>
  </si>
  <si>
    <t>A</t>
  </si>
  <si>
    <t>Thiết kế phần cứng</t>
  </si>
  <si>
    <t>A1</t>
  </si>
  <si>
    <t>Thiết kế cấu hình hệ thống</t>
  </si>
  <si>
    <t>Trung Bình</t>
  </si>
  <si>
    <t>A2</t>
  </si>
  <si>
    <t>Thiết kế tuyến cáp quang</t>
  </si>
  <si>
    <t>A2.1</t>
  </si>
  <si>
    <t>Làm việc với anh Tây để xác định lại tuyến cáp quang</t>
  </si>
  <si>
    <t>A2.2</t>
  </si>
  <si>
    <t>Làm việc với anh Tây, Thầu phụ để xác định chiều dài cáp quang</t>
  </si>
  <si>
    <t>A3</t>
  </si>
  <si>
    <t>Thiết kế wiring cáp tín hiệu</t>
  </si>
  <si>
    <t>A3.1</t>
  </si>
  <si>
    <t>Khảo sát xác định phương án lắp đặt CT</t>
  </si>
  <si>
    <t>A3.2</t>
  </si>
  <si>
    <t>Khảo sát xác định phương án đi dây tín hiệu dòng điện, điện áp</t>
  </si>
  <si>
    <t>A3.3</t>
  </si>
  <si>
    <t>Khảo sát xác định phương án đi dây RS485</t>
  </si>
  <si>
    <t>Cao</t>
  </si>
  <si>
    <t>B</t>
  </si>
  <si>
    <t>Mua hàng</t>
  </si>
  <si>
    <t>B1</t>
  </si>
  <si>
    <t>Lên BOQ 1 - thiết bị Moxa để đáp ứng tiến độ</t>
  </si>
  <si>
    <t>B2</t>
  </si>
  <si>
    <t>Lên BOQ 2 - thiết bị phần cứng, phần mềm đã có mã sales bóc sẵn</t>
  </si>
  <si>
    <t>B3</t>
  </si>
  <si>
    <t>Lên BOQ tủ rack, tủ trung gian, CT</t>
  </si>
  <si>
    <t>C</t>
  </si>
  <si>
    <t>Tích hợp hệ thống tại xưởng</t>
  </si>
  <si>
    <t>C1</t>
  </si>
  <si>
    <t>Tích hợp tủ trung gian</t>
  </si>
  <si>
    <t>C2</t>
  </si>
  <si>
    <t>Tích hợp tủ rack</t>
  </si>
  <si>
    <t>C3</t>
  </si>
  <si>
    <t>FAT</t>
  </si>
  <si>
    <t>D</t>
  </si>
  <si>
    <t>Lắp đặt tại công trường</t>
  </si>
  <si>
    <t>D1</t>
  </si>
  <si>
    <t>Thi công kéo cáp quang từ các trạm về phòng trung tâm</t>
  </si>
  <si>
    <t>D2</t>
  </si>
  <si>
    <t>Lắp đặt CT, đồng hồ, đấu nối dây tín hiệu điện áp, dòng vào đồng hồ</t>
  </si>
  <si>
    <t>D3</t>
  </si>
  <si>
    <t>Kéo dây cáp Ethernet từ tủ trung gian SignatureShow về phòng trung tâm</t>
  </si>
  <si>
    <t>D4</t>
  </si>
  <si>
    <t>Lắp đặt ODF, tủ trung gian tại các trạm</t>
  </si>
  <si>
    <t>D5</t>
  </si>
  <si>
    <t>Lắp đặt tủ rack, máy tính</t>
  </si>
  <si>
    <t>D6</t>
  </si>
  <si>
    <t>Hàn cáp quang</t>
  </si>
  <si>
    <t>D7</t>
  </si>
  <si>
    <t>Đấu nối hoàn chỉnh hệ thống</t>
  </si>
  <si>
    <t>Tổng</t>
  </si>
  <si>
    <t>Giờ</t>
  </si>
  <si>
    <t>Nguyễn Song Hào,Lê Hoàng Phúc</t>
  </si>
  <si>
    <t>Lê Vĩnh Hà,Lê Hoàng,Nguyễn Văn Hoàng Đông</t>
  </si>
  <si>
    <t>giờ</t>
  </si>
  <si>
    <t>Từ</t>
  </si>
  <si>
    <t>Đến</t>
  </si>
  <si>
    <t>Lê Vĩnh Hà</t>
  </si>
  <si>
    <t>Nguyễn Văn Hoàng Đông</t>
  </si>
  <si>
    <t>Lê Vĩnh Hà,Lê Hoàng</t>
  </si>
  <si>
    <t>S</t>
  </si>
  <si>
    <t>V</t>
  </si>
  <si>
    <t>Nơi làm việc</t>
  </si>
  <si>
    <t>HD01</t>
  </si>
  <si>
    <t>Time tinh SL cho 1 nguoi</t>
  </si>
  <si>
    <t>ES192-5-A2302</t>
  </si>
  <si>
    <t>22/02/2025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</si>
</sst>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d/m/yyyy"/>
  </numFmts>
  <fonts count="3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080808"/>
      <name val="Arial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9"/>
      <color theme="0"/>
      <name val="Century Gothic"/>
      <family val="2"/>
    </font>
    <font>
      <sz val="9"/>
      <color theme="1"/>
      <name val="Century Gothic"/>
      <family val="2"/>
    </font>
    <font>
      <b/>
      <sz val="10"/>
      <name val="Arial"/>
      <family val="2"/>
    </font>
    <font>
      <b/>
      <sz val="20"/>
      <color theme="1"/>
      <name val="Arial"/>
      <family val="2"/>
    </font>
    <font>
      <b/>
      <sz val="26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0"/>
      <name val="Century Gothic"/>
      <family val="2"/>
    </font>
    <font>
      <sz val="14"/>
      <color theme="1"/>
      <name val="Century Gothic"/>
      <family val="2"/>
    </font>
    <font>
      <sz val="14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77111117893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9" fontId="9" fillId="0" borderId="0" applyFont="0" applyFill="0" applyBorder="0" applyAlignment="0" applyProtection="0"/>
    <xf numFmtId="0" fontId="10" fillId="0" borderId="0"/>
    <xf numFmtId="0" fontId="5" fillId="0" borderId="0"/>
    <xf numFmtId="0" fontId="5" fillId="0" borderId="0"/>
    <xf numFmtId="0" fontId="10" fillId="0" borderId="0"/>
    <xf numFmtId="0" fontId="4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164" fontId="2" fillId="0" borderId="0" applyFont="0" applyFill="0" applyBorder="0" applyAlignment="0" applyProtection="0"/>
    <xf numFmtId="0" fontId="1" fillId="0" borderId="0"/>
    <xf numFmtId="0" fontId="1" fillId="0" borderId="0"/>
  </cellStyleXfs>
  <cellXfs count="114">
    <xf numFmtId="0" fontId="0" fillId="0" borderId="0" xfId="0"/>
    <xf numFmtId="0" fontId="11" fillId="0" borderId="0" xfId="11" applyFont="1" applyAlignment="1">
      <alignment horizontal="left"/>
    </xf>
    <xf numFmtId="0" fontId="10" fillId="0" borderId="0" xfId="11"/>
    <xf numFmtId="0" fontId="16" fillId="4" borderId="0" xfId="0" applyFont="1" applyFill="1" applyAlignment="1">
      <alignment horizontal="center" vertical="center"/>
    </xf>
    <xf numFmtId="0" fontId="17" fillId="3" borderId="0" xfId="0" applyFont="1" applyFill="1"/>
    <xf numFmtId="0" fontId="16" fillId="5" borderId="0" xfId="0" applyFont="1" applyFill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9" fillId="0" borderId="0" xfId="0" applyFont="1"/>
    <xf numFmtId="0" fontId="18" fillId="0" borderId="1" xfId="0" applyFont="1" applyBorder="1" applyAlignment="1">
      <alignment horizontal="center" vertical="center"/>
    </xf>
    <xf numFmtId="0" fontId="10" fillId="2" borderId="0" xfId="11" applyFill="1"/>
    <xf numFmtId="0" fontId="18" fillId="2" borderId="0" xfId="0" applyFont="1" applyFill="1" applyAlignment="1">
      <alignment horizontal="center" vertical="center"/>
    </xf>
    <xf numFmtId="0" fontId="19" fillId="2" borderId="0" xfId="0" applyFont="1" applyFill="1"/>
    <xf numFmtId="0" fontId="20" fillId="2" borderId="0" xfId="11" applyFont="1" applyFill="1"/>
    <xf numFmtId="0" fontId="14" fillId="0" borderId="0" xfId="0" applyFont="1" applyAlignment="1">
      <alignment horizontal="left" vertical="center" wrapText="1"/>
    </xf>
    <xf numFmtId="0" fontId="22" fillId="0" borderId="0" xfId="11" applyFont="1" applyAlignment="1">
      <alignment vertical="center"/>
    </xf>
    <xf numFmtId="0" fontId="10" fillId="0" borderId="0" xfId="11" applyAlignment="1">
      <alignment vertical="center"/>
    </xf>
    <xf numFmtId="0" fontId="14" fillId="0" borderId="0" xfId="0" applyFont="1" applyAlignment="1">
      <alignment vertical="center" wrapText="1"/>
    </xf>
    <xf numFmtId="0" fontId="12" fillId="2" borderId="2" xfId="11" applyFont="1" applyFill="1" applyBorder="1" applyAlignment="1">
      <alignment horizontal="center" vertical="center" wrapText="1"/>
    </xf>
    <xf numFmtId="0" fontId="11" fillId="0" borderId="2" xfId="11" applyFont="1" applyBorder="1" applyAlignment="1">
      <alignment horizontal="center" vertical="center"/>
    </xf>
    <xf numFmtId="0" fontId="11" fillId="0" borderId="0" xfId="11" applyFont="1" applyAlignment="1">
      <alignment horizontal="left" vertical="center"/>
    </xf>
    <xf numFmtId="0" fontId="13" fillId="2" borderId="1" xfId="12" applyFont="1" applyFill="1" applyBorder="1" applyAlignment="1">
      <alignment horizontal="center" vertical="center" wrapText="1"/>
    </xf>
    <xf numFmtId="0" fontId="11" fillId="0" borderId="1" xfId="12" applyFont="1" applyBorder="1" applyAlignment="1">
      <alignment horizontal="left" vertical="center" wrapText="1"/>
    </xf>
    <xf numFmtId="0" fontId="11" fillId="0" borderId="1" xfId="12" applyFont="1" applyBorder="1" applyAlignment="1">
      <alignment horizontal="center" vertical="center" wrapText="1"/>
    </xf>
    <xf numFmtId="0" fontId="11" fillId="0" borderId="1" xfId="12" quotePrefix="1" applyFont="1" applyBorder="1" applyAlignment="1">
      <alignment horizontal="left" vertical="center" wrapText="1"/>
    </xf>
    <xf numFmtId="0" fontId="14" fillId="2" borderId="1" xfId="11" applyFont="1" applyFill="1" applyBorder="1" applyAlignment="1">
      <alignment vertical="center" wrapText="1"/>
    </xf>
    <xf numFmtId="0" fontId="11" fillId="0" borderId="0" xfId="11" applyFont="1" applyAlignment="1">
      <alignment vertical="center"/>
    </xf>
    <xf numFmtId="14" fontId="10" fillId="0" borderId="0" xfId="11" applyNumberFormat="1"/>
    <xf numFmtId="14" fontId="11" fillId="0" borderId="0" xfId="11" quotePrefix="1" applyNumberFormat="1" applyFont="1" applyAlignment="1">
      <alignment horizontal="left" vertical="center"/>
    </xf>
    <xf numFmtId="0" fontId="22" fillId="0" borderId="0" xfId="11" applyFont="1" applyAlignment="1">
      <alignment horizontal="left" vertical="center"/>
    </xf>
    <xf numFmtId="9" fontId="12" fillId="0" borderId="3" xfId="10" applyFont="1" applyFill="1" applyBorder="1" applyAlignment="1">
      <alignment horizontal="center" vertical="center" wrapText="1"/>
    </xf>
    <xf numFmtId="14" fontId="14" fillId="2" borderId="3" xfId="11" applyNumberFormat="1" applyFont="1" applyFill="1" applyBorder="1" applyAlignment="1">
      <alignment horizontal="center" vertical="center" wrapText="1"/>
    </xf>
    <xf numFmtId="1" fontId="14" fillId="2" borderId="3" xfId="0" applyNumberFormat="1" applyFont="1" applyFill="1" applyBorder="1" applyAlignment="1">
      <alignment horizontal="center" vertical="center" wrapText="1"/>
    </xf>
    <xf numFmtId="0" fontId="13" fillId="2" borderId="2" xfId="11" applyFont="1" applyFill="1" applyBorder="1" applyAlignment="1">
      <alignment horizontal="center" vertical="center"/>
    </xf>
    <xf numFmtId="0" fontId="13" fillId="2" borderId="7" xfId="11" applyFont="1" applyFill="1" applyBorder="1" applyAlignment="1">
      <alignment horizontal="center" vertical="center"/>
    </xf>
    <xf numFmtId="0" fontId="14" fillId="2" borderId="9" xfId="11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1" fontId="15" fillId="2" borderId="9" xfId="0" applyNumberFormat="1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2" fillId="0" borderId="9" xfId="11" applyFont="1" applyBorder="1" applyAlignment="1">
      <alignment horizontal="center" vertical="center" wrapText="1"/>
    </xf>
    <xf numFmtId="0" fontId="10" fillId="6" borderId="0" xfId="11" applyFill="1"/>
    <xf numFmtId="0" fontId="16" fillId="6" borderId="0" xfId="0" applyFont="1" applyFill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9" fontId="14" fillId="2" borderId="3" xfId="10" applyFont="1" applyFill="1" applyBorder="1" applyAlignment="1">
      <alignment horizontal="center" vertical="center" wrapText="1"/>
    </xf>
    <xf numFmtId="1" fontId="19" fillId="0" borderId="0" xfId="10" applyNumberFormat="1" applyFont="1" applyFill="1" applyBorder="1" applyAlignment="1">
      <alignment horizontal="center" vertical="center"/>
    </xf>
    <xf numFmtId="9" fontId="12" fillId="0" borderId="0" xfId="10" applyFont="1" applyFill="1" applyBorder="1" applyAlignment="1">
      <alignment horizontal="center" vertical="center" wrapText="1"/>
    </xf>
    <xf numFmtId="0" fontId="25" fillId="2" borderId="1" xfId="12" applyFont="1" applyFill="1" applyBorder="1" applyAlignment="1">
      <alignment horizontal="center" vertical="center" wrapText="1"/>
    </xf>
    <xf numFmtId="0" fontId="25" fillId="2" borderId="1" xfId="12" applyFont="1" applyFill="1" applyBorder="1" applyAlignment="1">
      <alignment horizontal="left" vertical="center" wrapText="1"/>
    </xf>
    <xf numFmtId="0" fontId="24" fillId="2" borderId="4" xfId="11" applyFont="1" applyFill="1" applyBorder="1" applyAlignment="1">
      <alignment horizontal="center" vertical="center" wrapText="1"/>
    </xf>
    <xf numFmtId="0" fontId="24" fillId="2" borderId="2" xfId="11" applyFont="1" applyFill="1" applyBorder="1" applyAlignment="1">
      <alignment horizontal="center" vertical="center" wrapText="1"/>
    </xf>
    <xf numFmtId="0" fontId="25" fillId="2" borderId="2" xfId="11" applyFont="1" applyFill="1" applyBorder="1" applyAlignment="1">
      <alignment horizontal="center" vertical="center"/>
    </xf>
    <xf numFmtId="14" fontId="24" fillId="2" borderId="3" xfId="11" applyNumberFormat="1" applyFont="1" applyFill="1" applyBorder="1" applyAlignment="1">
      <alignment horizontal="center" vertical="center" wrapText="1"/>
    </xf>
    <xf numFmtId="1" fontId="24" fillId="2" borderId="3" xfId="0" applyNumberFormat="1" applyFont="1" applyFill="1" applyBorder="1" applyAlignment="1">
      <alignment horizontal="center" vertical="center" wrapText="1"/>
    </xf>
    <xf numFmtId="9" fontId="24" fillId="2" borderId="3" xfId="10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center" vertical="center"/>
    </xf>
    <xf numFmtId="0" fontId="25" fillId="2" borderId="0" xfId="11" applyFont="1" applyFill="1"/>
    <xf numFmtId="0" fontId="24" fillId="2" borderId="3" xfId="11" applyFont="1" applyFill="1" applyBorder="1" applyAlignment="1">
      <alignment horizontal="center" vertical="center" wrapText="1"/>
    </xf>
    <xf numFmtId="0" fontId="27" fillId="2" borderId="0" xfId="0" applyFont="1" applyFill="1"/>
    <xf numFmtId="0" fontId="27" fillId="2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28" fillId="2" borderId="0" xfId="11" applyFont="1" applyFill="1"/>
    <xf numFmtId="0" fontId="24" fillId="3" borderId="4" xfId="11" applyFont="1" applyFill="1" applyBorder="1" applyAlignment="1">
      <alignment horizontal="center" vertical="center" wrapText="1"/>
    </xf>
    <xf numFmtId="0" fontId="25" fillId="3" borderId="2" xfId="11" applyFont="1" applyFill="1" applyBorder="1" applyAlignment="1">
      <alignment horizontal="center" vertical="center"/>
    </xf>
    <xf numFmtId="9" fontId="24" fillId="3" borderId="3" xfId="10" applyFont="1" applyFill="1" applyBorder="1" applyAlignment="1">
      <alignment horizontal="center" vertical="center" wrapText="1"/>
    </xf>
    <xf numFmtId="0" fontId="25" fillId="3" borderId="3" xfId="11" applyFont="1" applyFill="1" applyBorder="1" applyAlignment="1">
      <alignment horizontal="center" vertical="center"/>
    </xf>
    <xf numFmtId="0" fontId="11" fillId="0" borderId="1" xfId="12" quotePrefix="1" applyFont="1" applyBorder="1" applyAlignment="1">
      <alignment horizontal="center" vertical="center" wrapText="1"/>
    </xf>
    <xf numFmtId="9" fontId="12" fillId="0" borderId="2" xfId="10" applyFont="1" applyFill="1" applyBorder="1" applyAlignment="1">
      <alignment horizontal="center" vertical="center" wrapText="1"/>
    </xf>
    <xf numFmtId="0" fontId="13" fillId="3" borderId="1" xfId="12" applyFont="1" applyFill="1" applyBorder="1" applyAlignment="1">
      <alignment horizontal="center" vertical="center" wrapText="1"/>
    </xf>
    <xf numFmtId="165" fontId="11" fillId="0" borderId="1" xfId="12" quotePrefix="1" applyNumberFormat="1" applyFont="1" applyBorder="1" applyAlignment="1">
      <alignment horizontal="right" vertical="center" wrapText="1"/>
    </xf>
    <xf numFmtId="1" fontId="12" fillId="3" borderId="3" xfId="0" applyNumberFormat="1" applyFont="1" applyFill="1" applyBorder="1" applyAlignment="1">
      <alignment horizontal="center" vertical="center" wrapText="1"/>
    </xf>
    <xf numFmtId="0" fontId="12" fillId="0" borderId="9" xfId="11" applyFont="1" applyBorder="1" applyAlignment="1">
      <alignment vertical="center" wrapText="1"/>
    </xf>
    <xf numFmtId="0" fontId="12" fillId="0" borderId="11" xfId="11" applyFont="1" applyBorder="1" applyAlignment="1">
      <alignment vertical="center" wrapText="1"/>
    </xf>
    <xf numFmtId="0" fontId="12" fillId="0" borderId="8" xfId="11" applyFont="1" applyBorder="1" applyAlignment="1">
      <alignment vertical="center" wrapText="1"/>
    </xf>
    <xf numFmtId="0" fontId="13" fillId="0" borderId="1" xfId="12" applyFont="1" applyBorder="1" applyAlignment="1">
      <alignment horizontal="left" vertical="center" wrapText="1"/>
    </xf>
    <xf numFmtId="0" fontId="13" fillId="0" borderId="1" xfId="12" quotePrefix="1" applyFont="1" applyBorder="1" applyAlignment="1">
      <alignment horizontal="left" vertical="center" wrapText="1"/>
    </xf>
    <xf numFmtId="0" fontId="15" fillId="2" borderId="5" xfId="0" applyFont="1" applyFill="1" applyBorder="1" applyAlignment="1">
      <alignment vertical="center" wrapText="1"/>
    </xf>
    <xf numFmtId="0" fontId="15" fillId="2" borderId="11" xfId="0" applyFont="1" applyFill="1" applyBorder="1" applyAlignment="1">
      <alignment vertical="center" wrapText="1"/>
    </xf>
    <xf numFmtId="0" fontId="15" fillId="2" borderId="6" xfId="0" applyFont="1" applyFill="1" applyBorder="1" applyAlignment="1">
      <alignment vertical="center" wrapText="1"/>
    </xf>
    <xf numFmtId="0" fontId="15" fillId="2" borderId="8" xfId="0" applyFont="1" applyFill="1" applyBorder="1" applyAlignment="1">
      <alignment vertical="center" wrapText="1"/>
    </xf>
    <xf numFmtId="0" fontId="28" fillId="0" borderId="0" xfId="11" applyFont="1"/>
    <xf numFmtId="0" fontId="25" fillId="0" borderId="0" xfId="11" applyFont="1"/>
    <xf numFmtId="0" fontId="20" fillId="0" borderId="0" xfId="11" applyFont="1"/>
    <xf numFmtId="165" fontId="13" fillId="0" borderId="1" xfId="12" quotePrefix="1" applyNumberFormat="1" applyFont="1" applyBorder="1" applyAlignment="1">
      <alignment horizontal="right" vertical="center" wrapText="1"/>
    </xf>
    <xf numFmtId="0" fontId="13" fillId="0" borderId="1" xfId="12" applyFont="1" applyBorder="1" applyAlignment="1">
      <alignment horizontal="center" vertical="center" wrapText="1"/>
    </xf>
    <xf numFmtId="0" fontId="14" fillId="0" borderId="9" xfId="11" applyFont="1" applyBorder="1" applyAlignment="1">
      <alignment vertical="center" wrapText="1"/>
    </xf>
    <xf numFmtId="0" fontId="14" fillId="0" borderId="11" xfId="11" applyFont="1" applyBorder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14" fontId="24" fillId="2" borderId="0" xfId="11" applyNumberFormat="1" applyFont="1" applyFill="1" applyAlignment="1">
      <alignment horizontal="center" vertical="center" wrapText="1"/>
    </xf>
    <xf numFmtId="165" fontId="13" fillId="0" borderId="1" xfId="12" quotePrefix="1" applyNumberFormat="1" applyFont="1" applyBorder="1" applyAlignment="1">
      <alignment horizontal="center" vertical="center" wrapText="1"/>
    </xf>
    <xf numFmtId="165" fontId="11" fillId="0" borderId="1" xfId="12" quotePrefix="1" applyNumberFormat="1" applyFont="1" applyBorder="1" applyAlignment="1">
      <alignment horizontal="center" vertical="center" wrapText="1"/>
    </xf>
    <xf numFmtId="0" fontId="21" fillId="0" borderId="0" xfId="22" applyFont="1" applyAlignment="1">
      <alignment horizontal="center" vertical="center"/>
    </xf>
    <xf numFmtId="0" fontId="15" fillId="2" borderId="10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22" fillId="0" borderId="0" xfId="11" applyFont="1" applyAlignment="1">
      <alignment horizontal="center" vertical="center" wrapText="1"/>
    </xf>
    <xf numFmtId="0" fontId="22" fillId="0" borderId="0" xfId="1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0" fontId="13" fillId="2" borderId="10" xfId="11" applyFont="1" applyFill="1" applyBorder="1" applyAlignment="1">
      <alignment horizontal="center" vertical="center"/>
    </xf>
    <xf numFmtId="0" fontId="13" fillId="2" borderId="7" xfId="11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  <xf numFmtId="0" fontId="13" fillId="2" borderId="0" xfId="11" applyFont="1" applyFill="1" applyAlignment="1">
      <alignment horizontal="center" vertical="center"/>
    </xf>
    <xf numFmtId="1" fontId="15" fillId="2" borderId="9" xfId="0" applyNumberFormat="1" applyFont="1" applyFill="1" applyBorder="1" applyAlignment="1">
      <alignment horizontal="center" vertical="center" wrapText="1"/>
    </xf>
    <xf numFmtId="1" fontId="15" fillId="2" borderId="8" xfId="0" applyNumberFormat="1" applyFont="1" applyFill="1" applyBorder="1" applyAlignment="1">
      <alignment horizontal="center" vertical="center" wrapText="1"/>
    </xf>
    <xf numFmtId="1" fontId="15" fillId="2" borderId="12" xfId="0" applyNumberFormat="1" applyFont="1" applyFill="1" applyBorder="1" applyAlignment="1">
      <alignment horizontal="center" vertical="center" wrapText="1"/>
    </xf>
    <xf numFmtId="1" fontId="15" fillId="2" borderId="14" xfId="0" applyNumberFormat="1" applyFont="1" applyFill="1" applyBorder="1" applyAlignment="1">
      <alignment horizontal="center" vertical="center" wrapText="1"/>
    </xf>
    <xf numFmtId="9" fontId="12" fillId="0" borderId="10" xfId="10" applyFont="1" applyFill="1" applyBorder="1" applyAlignment="1">
      <alignment horizontal="center" vertical="center" wrapText="1"/>
    </xf>
    <xf numFmtId="9" fontId="12" fillId="0" borderId="5" xfId="10" applyFont="1" applyFill="1" applyBorder="1" applyAlignment="1">
      <alignment horizontal="center" vertical="center" wrapText="1"/>
    </xf>
    <xf numFmtId="9" fontId="12" fillId="0" borderId="2" xfId="10" applyFont="1" applyFill="1" applyBorder="1" applyAlignment="1">
      <alignment horizontal="center" vertical="center" wrapText="1"/>
    </xf>
    <xf numFmtId="9" fontId="12" fillId="0" borderId="6" xfId="10" applyFont="1" applyFill="1" applyBorder="1" applyAlignment="1">
      <alignment horizontal="center" vertical="center" wrapText="1"/>
    </xf>
  </cellXfs>
  <cellStyles count="23">
    <cellStyle name="_x0004_" xfId="14"/>
    <cellStyle name="Comma 3" xfId="20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7" builtinId="8" hidden="1"/>
    <cellStyle name="Hyperlink" xfId="5" builtinId="8" hidden="1"/>
    <cellStyle name="Hyperlink" xfId="3" builtinId="8" hidden="1"/>
    <cellStyle name="Hyperlink" xfId="1" builtinId="8" hidden="1"/>
    <cellStyle name="Normal" xfId="0" builtinId="0"/>
    <cellStyle name="Normal 2" xfId="9"/>
    <cellStyle name="Normal 2 4" xfId="13"/>
    <cellStyle name="Normal 2 4 2" xfId="16"/>
    <cellStyle name="Normal 2 4 3" xfId="22"/>
    <cellStyle name="Normal 24 2" xfId="19"/>
    <cellStyle name="Normal 3" xfId="11"/>
    <cellStyle name="Normal 4" xfId="12"/>
    <cellStyle name="Normal 4 2" xfId="21"/>
    <cellStyle name="Normal 5" xfId="15"/>
    <cellStyle name="Normal 6" xfId="17"/>
    <cellStyle name="Normal 6 2" xfId="18"/>
    <cellStyle name="Percent" xfId="10" builtinId="5" customBuiltin="1"/>
  </cellStyles>
  <dxfs count="0"/>
  <tableStyles count="0" defaultTableStyle="TableStyleMedium9" defaultPivotStyle="PivotStyleMedium7"/>
  <colors>
    <mruColors>
      <color rgb="FF08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256730</xdr:rowOff>
    </xdr:from>
    <xdr:to>
      <xdr:col>1</xdr:col>
      <xdr:colOff>1054853</xdr:colOff>
      <xdr:row>0</xdr:row>
      <xdr:rowOff>986117</xdr:rowOff>
    </xdr:to>
    <xdr:pic>
      <xdr:nvPicPr>
        <xdr:cNvPr id="2" name="Picture 1" descr="Logo ESTEC Transparenc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092" y="199580"/>
          <a:ext cx="76448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118782</xdr:colOff>
      <xdr:row>0</xdr:row>
      <xdr:rowOff>114750</xdr:rowOff>
    </xdr:from>
    <xdr:ext cx="2846295" cy="1199029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782" y="114750"/>
          <a:ext cx="2846295" cy="119902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yso01\c\LUONG%202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p25\2$\Documents%20and%20Settings\Nguyen%20Phuoc%20loc\Desktop\My%20Documents\T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p25\2$\Documents%20and%20Settings\Nguyen%20Phuoc%20loc\Desktop\CONG-TRINH\BAO-GIA\QUOC-DAI\CT-LE-MINH-XUAN\BGIA-DAT-THAN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Sales-Forecast-Template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Temporary%20Internet%20Files\Content.IE5\RZMWUA9X\PROJECTS\WINTEMP\WINDOWS\BILAL2.XL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stecvnltd.sharepoint.com/Project/Project%202020/1.%20ES16-A12001/4.%20Engineering-Ky%20thuat/1.%20Technical%20documents%20-Tai%20lieu%20ky%20thuat/ES16-A2001-GEN-LIS-01-Master%20Document%20List-RC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NG 05-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-detail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o-gia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-Month Sales Forecast"/>
      <sheetName val="BLANK - Sales Foreca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AL2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Revision History"/>
      <sheetName val="Note"/>
      <sheetName val="Document list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1"/>
  <sheetViews>
    <sheetView showGridLines="0" tabSelected="1" topLeftCell="B1" zoomScale="90" zoomScaleNormal="90" zoomScaleSheetLayoutView="85" workbookViewId="0">
      <pane ySplit="8" topLeftCell="A19" activePane="bottomLeft" state="frozen"/>
      <selection pane="bottomLeft" activeCell="H21" sqref="H21"/>
    </sheetView>
  </sheetViews>
  <sheetFormatPr defaultColWidth="5" defaultRowHeight="14.25" outlineLevelRow="2" x14ac:dyDescent="0.2"/>
  <cols>
    <col min="1" max="1" width="16.125" style="1" customWidth="1"/>
    <col min="2" max="2" width="68.125" style="1" customWidth="1"/>
    <col min="3" max="3" width="17.375" style="1" bestFit="1" customWidth="1"/>
    <col min="4" max="4" width="21.625" style="1" bestFit="1" customWidth="1"/>
    <col min="5" max="5" width="6.875" style="6" hidden="1" customWidth="1"/>
    <col min="6" max="7" width="12" style="1" bestFit="1" customWidth="1"/>
    <col min="8" max="8" width="12" style="1" customWidth="1"/>
    <col min="9" max="9" width="11.125" style="1" bestFit="1" customWidth="1"/>
    <col min="10" max="10" width="7.625" style="1" bestFit="1" customWidth="1"/>
    <col min="11" max="11" width="15" style="1" bestFit="1" customWidth="1"/>
    <col min="12" max="12" width="12.375" style="1" bestFit="1" customWidth="1"/>
    <col min="13" max="13" width="19.375" style="1" bestFit="1" customWidth="1"/>
    <col min="14" max="14" width="29.625" style="1" bestFit="1" customWidth="1"/>
    <col min="15" max="15" width="21" style="1" hidden="1" customWidth="1"/>
    <col min="16" max="18" width="11.875" style="2" hidden="1" customWidth="1"/>
    <col min="19" max="19" width="11.125" style="2" hidden="1" customWidth="1"/>
    <col min="20" max="20" width="13.625" style="2" hidden="1" customWidth="1"/>
    <col min="21" max="21" width="9.875" style="2" hidden="1" customWidth="1"/>
    <col min="22" max="22" width="41.375" style="2" hidden="1" customWidth="1"/>
    <col min="23" max="23" width="14" style="2" hidden="1" customWidth="1"/>
    <col min="24" max="24" width="12.125" style="2" hidden="1" customWidth="1"/>
    <col min="25" max="25" width="14" style="2" hidden="1" customWidth="1"/>
    <col min="26" max="26" width="12.125" style="2" hidden="1" customWidth="1"/>
    <col min="27" max="27" width="14" style="2" hidden="1" customWidth="1"/>
    <col min="28" max="28" width="12.125" style="2" hidden="1" customWidth="1"/>
    <col min="29" max="29" width="14" style="39" hidden="1" customWidth="1"/>
    <col min="30" max="30" width="12.125" style="39" hidden="1" customWidth="1"/>
    <col min="31" max="31" width="14" style="2" hidden="1" customWidth="1"/>
    <col min="32" max="32" width="12.125" style="2" hidden="1" customWidth="1"/>
    <col min="33" max="33" width="14" style="2" hidden="1" customWidth="1"/>
    <col min="34" max="34" width="12.125" style="2" hidden="1" customWidth="1"/>
    <col min="35" max="35" width="5" style="2" hidden="1" customWidth="1"/>
    <col min="36" max="16384" width="5" style="2"/>
  </cols>
  <sheetData>
    <row r="1" spans="1:35" ht="14.25" customHeight="1" x14ac:dyDescent="0.25">
      <c r="C1" s="94" t="s">
        <v>0</v>
      </c>
      <c r="D1" s="95"/>
      <c r="E1" s="95"/>
      <c r="F1" s="95"/>
      <c r="G1" s="95"/>
      <c r="H1" s="95"/>
      <c r="I1" s="95"/>
      <c r="J1" s="95"/>
      <c r="K1" s="95"/>
      <c r="L1" s="28"/>
      <c r="M1" s="2"/>
      <c r="N1" s="2"/>
      <c r="O1" s="2"/>
      <c r="P1" s="2" t="str">
        <f ca="1">CELL("filename")</f>
        <v>D:\Project\EVisor\[Form mau 1.xlsx]QLNL</v>
      </c>
      <c r="AC1"/>
      <c r="AD1"/>
    </row>
    <row r="2" spans="1:35" ht="26.25" customHeight="1" x14ac:dyDescent="0.2">
      <c r="A2" s="90"/>
      <c r="B2" s="90"/>
      <c r="C2" s="95"/>
      <c r="D2" s="95"/>
      <c r="E2" s="95"/>
      <c r="F2" s="95"/>
      <c r="G2" s="95"/>
      <c r="H2" s="95"/>
      <c r="I2" s="95"/>
      <c r="J2" s="95"/>
      <c r="K2" s="95"/>
      <c r="L2" s="19" t="s">
        <v>1</v>
      </c>
      <c r="M2" s="19" t="s">
        <v>90</v>
      </c>
      <c r="N2" s="19"/>
      <c r="O2" s="2"/>
      <c r="P2" s="2" t="str">
        <f ca="1">MID(P1,92,11)</f>
        <v/>
      </c>
    </row>
    <row r="3" spans="1:35" ht="26.25" customHeight="1" x14ac:dyDescent="0.2">
      <c r="A3" s="90"/>
      <c r="B3" s="90"/>
      <c r="C3" s="95"/>
      <c r="D3" s="95"/>
      <c r="E3" s="95"/>
      <c r="F3" s="95"/>
      <c r="G3" s="95"/>
      <c r="H3" s="95"/>
      <c r="I3" s="95"/>
      <c r="J3" s="95"/>
      <c r="K3" s="95"/>
      <c r="L3" s="19" t="s">
        <v>2</v>
      </c>
      <c r="M3" s="19" t="s">
        <v>88</v>
      </c>
      <c r="N3" s="19"/>
      <c r="O3" s="25"/>
      <c r="P3" s="2" t="str">
        <f ca="1">MID(P2,142,9)</f>
        <v/>
      </c>
    </row>
    <row r="4" spans="1:35" ht="21.75" customHeight="1" x14ac:dyDescent="0.2">
      <c r="A4" s="16"/>
      <c r="B4" s="16"/>
      <c r="C4" s="14"/>
      <c r="D4" s="14"/>
      <c r="E4" s="14"/>
      <c r="F4" s="14"/>
      <c r="G4" s="14"/>
      <c r="H4" s="14"/>
      <c r="I4" s="14"/>
      <c r="J4" s="14"/>
      <c r="K4" s="14"/>
      <c r="L4" s="19" t="s">
        <v>3</v>
      </c>
      <c r="M4" s="27" t="s">
        <v>91</v>
      </c>
      <c r="N4" s="27"/>
      <c r="O4" s="15"/>
      <c r="P4" s="26"/>
      <c r="Q4" s="26"/>
      <c r="R4" s="26"/>
    </row>
    <row r="5" spans="1:35" ht="39.75" customHeight="1" x14ac:dyDescent="0.2">
      <c r="A5" s="16"/>
      <c r="B5" s="16"/>
      <c r="C5" s="96" t="s">
        <v>4</v>
      </c>
      <c r="D5" s="96"/>
      <c r="E5" s="100" t="s">
        <v>5</v>
      </c>
      <c r="F5" s="100"/>
      <c r="G5" s="100"/>
      <c r="H5" s="100"/>
      <c r="I5" s="100"/>
      <c r="J5" s="100"/>
      <c r="K5" s="100"/>
      <c r="L5" s="19" t="s">
        <v>6</v>
      </c>
      <c r="M5" s="19" t="s">
        <v>7</v>
      </c>
      <c r="N5" s="19"/>
      <c r="O5" s="15"/>
    </row>
    <row r="6" spans="1:35" ht="20.25" customHeight="1" x14ac:dyDescent="0.2">
      <c r="A6" s="13"/>
      <c r="B6" s="13"/>
      <c r="C6" s="97" t="s">
        <v>8</v>
      </c>
      <c r="D6" s="97"/>
      <c r="E6" s="97" t="s">
        <v>90</v>
      </c>
      <c r="F6" s="97"/>
      <c r="G6" s="97"/>
      <c r="H6" s="86"/>
      <c r="I6" s="28"/>
      <c r="J6" s="28"/>
      <c r="K6" s="14"/>
      <c r="L6" s="14"/>
      <c r="M6" s="2"/>
      <c r="N6" s="2"/>
      <c r="O6" s="2"/>
    </row>
    <row r="7" spans="1:35" ht="56.25" customHeight="1" x14ac:dyDescent="0.25">
      <c r="A7" s="34" t="s">
        <v>9</v>
      </c>
      <c r="B7" s="33" t="s">
        <v>10</v>
      </c>
      <c r="C7" s="108" t="s">
        <v>11</v>
      </c>
      <c r="D7" s="106" t="s">
        <v>12</v>
      </c>
      <c r="E7" s="36" t="s">
        <v>13</v>
      </c>
      <c r="F7" s="98" t="s">
        <v>14</v>
      </c>
      <c r="G7" s="99"/>
      <c r="H7" s="99" t="s">
        <v>87</v>
      </c>
      <c r="I7" s="103" t="s">
        <v>15</v>
      </c>
      <c r="J7" s="35" t="s">
        <v>16</v>
      </c>
      <c r="K7" s="35" t="s">
        <v>17</v>
      </c>
      <c r="L7" s="37" t="s">
        <v>18</v>
      </c>
      <c r="M7" s="101" t="s">
        <v>19</v>
      </c>
      <c r="N7" s="101" t="s">
        <v>20</v>
      </c>
      <c r="O7" s="91" t="s">
        <v>21</v>
      </c>
      <c r="P7" s="3"/>
      <c r="Q7" s="3"/>
      <c r="R7" s="3"/>
      <c r="S7" s="4"/>
      <c r="T7" s="5"/>
      <c r="U7" s="5"/>
      <c r="V7" s="5"/>
      <c r="W7" s="5"/>
      <c r="X7" s="5"/>
      <c r="Y7" s="5"/>
      <c r="Z7" s="5"/>
      <c r="AA7" s="5"/>
      <c r="AB7" s="5"/>
      <c r="AE7" s="5"/>
      <c r="AF7" s="5"/>
      <c r="AG7" s="5"/>
      <c r="AH7" s="5"/>
    </row>
    <row r="8" spans="1:35" ht="30" x14ac:dyDescent="0.3">
      <c r="A8" s="20" t="s">
        <v>22</v>
      </c>
      <c r="B8" s="24"/>
      <c r="C8" s="109"/>
      <c r="D8" s="107"/>
      <c r="E8" s="17"/>
      <c r="F8" s="30" t="s">
        <v>80</v>
      </c>
      <c r="G8" s="30" t="s">
        <v>81</v>
      </c>
      <c r="H8" s="105"/>
      <c r="I8" s="104"/>
      <c r="J8" s="31" t="s">
        <v>79</v>
      </c>
      <c r="K8" s="43"/>
      <c r="L8" s="43" t="e">
        <f>ROUNDUP((((L18*$P$18)+(L22*$P$22)+(#REF!*#REF!))/100),2)</f>
        <v>#REF!</v>
      </c>
      <c r="M8" s="102"/>
      <c r="N8" s="102"/>
      <c r="O8" s="92"/>
      <c r="P8" s="10" t="e">
        <f>"W"&amp;#REF!+1</f>
        <v>#REF!</v>
      </c>
      <c r="Q8" s="10"/>
      <c r="R8" s="10"/>
      <c r="S8" s="11"/>
      <c r="T8" s="10"/>
      <c r="U8" s="10"/>
      <c r="V8" s="10"/>
      <c r="W8" s="10"/>
      <c r="X8" s="10"/>
      <c r="Y8" s="10"/>
      <c r="Z8" s="10"/>
      <c r="AA8" s="10"/>
      <c r="AB8" s="10"/>
      <c r="AC8" s="40"/>
      <c r="AD8" s="40"/>
      <c r="AE8" s="10"/>
      <c r="AF8" s="10"/>
      <c r="AG8" s="10"/>
      <c r="AH8" s="10"/>
      <c r="AI8" s="9"/>
    </row>
    <row r="9" spans="1:35" s="79" customFormat="1" ht="32.450000000000003" customHeight="1" x14ac:dyDescent="0.25">
      <c r="A9" s="46" t="s">
        <v>23</v>
      </c>
      <c r="B9" s="47" t="s">
        <v>24</v>
      </c>
      <c r="C9" s="48"/>
      <c r="D9" s="56"/>
      <c r="E9" s="50"/>
      <c r="F9" s="51"/>
      <c r="G9" s="51"/>
      <c r="H9" s="87"/>
      <c r="I9" s="46"/>
      <c r="J9" s="52"/>
      <c r="K9" s="53"/>
      <c r="L9" s="53"/>
      <c r="M9" s="75"/>
      <c r="N9" s="76"/>
      <c r="O9" s="92"/>
      <c r="P9" s="54">
        <v>5</v>
      </c>
      <c r="Q9" s="54"/>
      <c r="R9" s="54"/>
      <c r="S9" s="57"/>
      <c r="T9" s="58"/>
      <c r="U9" s="58"/>
      <c r="V9" s="58"/>
      <c r="W9" s="58"/>
      <c r="X9" s="58"/>
      <c r="Y9" s="58"/>
      <c r="Z9" s="58"/>
      <c r="AA9" s="58"/>
      <c r="AB9" s="58"/>
      <c r="AC9" s="59"/>
      <c r="AD9" s="59"/>
      <c r="AE9" s="58"/>
      <c r="AF9" s="58"/>
      <c r="AG9" s="58"/>
      <c r="AH9" s="58"/>
      <c r="AI9" s="60"/>
    </row>
    <row r="10" spans="1:35" ht="21" customHeight="1" outlineLevel="1" x14ac:dyDescent="0.3">
      <c r="A10" s="65" t="s">
        <v>25</v>
      </c>
      <c r="B10" s="73" t="s">
        <v>26</v>
      </c>
      <c r="C10" s="38"/>
      <c r="D10" s="38"/>
      <c r="E10" s="70"/>
      <c r="F10" s="82"/>
      <c r="G10" s="82"/>
      <c r="H10" s="88"/>
      <c r="I10" s="67"/>
      <c r="J10" s="69"/>
      <c r="K10" s="29"/>
      <c r="L10" s="29"/>
      <c r="M10" s="66"/>
      <c r="N10" s="66"/>
      <c r="O10" s="92"/>
      <c r="P10" s="110"/>
      <c r="Q10" s="7"/>
      <c r="R10" s="7"/>
      <c r="S10" s="7"/>
      <c r="T10" s="8" t="s">
        <v>27</v>
      </c>
      <c r="U10" s="8"/>
      <c r="V10" s="8"/>
      <c r="W10" s="8"/>
      <c r="X10" s="8"/>
      <c r="Y10" s="8"/>
      <c r="Z10" s="8"/>
      <c r="AA10" s="8"/>
      <c r="AB10" s="8"/>
      <c r="AC10" s="41"/>
      <c r="AD10" s="41"/>
      <c r="AE10" s="8"/>
      <c r="AF10" s="8"/>
      <c r="AG10" s="8"/>
      <c r="AH10" s="8"/>
    </row>
    <row r="11" spans="1:35" ht="18.75" customHeight="1" outlineLevel="1" x14ac:dyDescent="0.3">
      <c r="A11" s="65" t="s">
        <v>28</v>
      </c>
      <c r="B11" s="74" t="s">
        <v>29</v>
      </c>
      <c r="C11" s="38"/>
      <c r="D11" s="38"/>
      <c r="E11" s="71"/>
      <c r="F11" s="82"/>
      <c r="G11" s="82"/>
      <c r="H11" s="88"/>
      <c r="I11" s="83"/>
      <c r="J11" s="69"/>
      <c r="K11" s="29"/>
      <c r="L11" s="29"/>
      <c r="M11" s="66"/>
      <c r="N11" s="66"/>
      <c r="O11" s="92"/>
      <c r="P11" s="111"/>
      <c r="Q11" s="7"/>
      <c r="R11" s="7"/>
      <c r="S11" s="7"/>
      <c r="T11" s="8"/>
      <c r="U11" s="8"/>
      <c r="V11" s="8"/>
      <c r="W11" s="8"/>
      <c r="X11" s="8"/>
      <c r="Y11" s="8"/>
      <c r="Z11" s="8"/>
      <c r="AA11" s="8"/>
      <c r="AB11" s="8"/>
      <c r="AC11" s="42"/>
      <c r="AD11" s="42"/>
      <c r="AE11" s="8"/>
      <c r="AF11" s="8"/>
      <c r="AG11" s="8"/>
      <c r="AH11" s="8"/>
    </row>
    <row r="12" spans="1:35" ht="24" customHeight="1" outlineLevel="2" x14ac:dyDescent="0.3">
      <c r="A12" s="65" t="s">
        <v>30</v>
      </c>
      <c r="B12" s="23" t="s">
        <v>31</v>
      </c>
      <c r="C12" s="38"/>
      <c r="D12" s="38" t="s">
        <v>77</v>
      </c>
      <c r="E12" s="71"/>
      <c r="F12" s="68">
        <v>45722</v>
      </c>
      <c r="G12" s="68">
        <v>45723</v>
      </c>
      <c r="H12" s="89" t="s">
        <v>86</v>
      </c>
      <c r="I12" s="22">
        <v>7</v>
      </c>
      <c r="J12" s="69" t="s">
        <v>79</v>
      </c>
      <c r="K12" s="29"/>
      <c r="L12" s="29"/>
      <c r="M12" s="66"/>
      <c r="N12" s="66" t="s">
        <v>89</v>
      </c>
      <c r="O12" s="92"/>
      <c r="P12" s="111"/>
      <c r="Q12" s="7"/>
      <c r="R12" s="7"/>
      <c r="S12" s="7"/>
      <c r="T12" s="8"/>
      <c r="U12" s="8"/>
      <c r="V12" s="8"/>
      <c r="W12" s="8"/>
      <c r="X12" s="8"/>
      <c r="Y12" s="8"/>
      <c r="Z12" s="8"/>
      <c r="AA12" s="8"/>
      <c r="AB12" s="8"/>
      <c r="AC12" s="42"/>
      <c r="AD12" s="42"/>
      <c r="AE12" s="8"/>
      <c r="AF12" s="8"/>
      <c r="AG12" s="8"/>
      <c r="AH12" s="8"/>
    </row>
    <row r="13" spans="1:35" ht="18.75" customHeight="1" outlineLevel="2" x14ac:dyDescent="0.3">
      <c r="A13" s="65" t="s">
        <v>32</v>
      </c>
      <c r="B13" s="23" t="s">
        <v>33</v>
      </c>
      <c r="C13" s="38"/>
      <c r="D13" s="38" t="s">
        <v>77</v>
      </c>
      <c r="E13" s="71"/>
      <c r="F13" s="68">
        <v>45726</v>
      </c>
      <c r="G13" s="68">
        <v>45726</v>
      </c>
      <c r="H13" s="89" t="s">
        <v>85</v>
      </c>
      <c r="I13" s="22">
        <v>6</v>
      </c>
      <c r="J13" s="69" t="s">
        <v>79</v>
      </c>
      <c r="K13" s="29"/>
      <c r="L13" s="29"/>
      <c r="M13" s="66"/>
      <c r="N13" s="66"/>
      <c r="O13" s="92"/>
      <c r="P13" s="111"/>
      <c r="Q13" s="7"/>
      <c r="R13" s="7"/>
      <c r="S13" s="7"/>
      <c r="T13" s="8"/>
      <c r="U13" s="8"/>
      <c r="V13" s="8"/>
      <c r="W13" s="8"/>
      <c r="X13" s="8"/>
      <c r="Y13" s="8"/>
      <c r="Z13" s="8"/>
      <c r="AA13" s="8"/>
      <c r="AB13" s="8"/>
      <c r="AC13" s="42"/>
      <c r="AD13" s="42"/>
      <c r="AE13" s="8"/>
      <c r="AF13" s="8"/>
      <c r="AG13" s="8"/>
      <c r="AH13" s="8"/>
    </row>
    <row r="14" spans="1:35" ht="18.75" customHeight="1" outlineLevel="1" x14ac:dyDescent="0.3">
      <c r="A14" s="65" t="s">
        <v>34</v>
      </c>
      <c r="B14" s="74" t="s">
        <v>35</v>
      </c>
      <c r="C14" s="38"/>
      <c r="D14" s="38"/>
      <c r="E14" s="71"/>
      <c r="F14" s="82"/>
      <c r="G14" s="82"/>
      <c r="H14" s="88"/>
      <c r="I14" s="83"/>
      <c r="J14" s="69"/>
      <c r="K14" s="29"/>
      <c r="L14" s="29"/>
      <c r="M14" s="66"/>
      <c r="N14" s="66"/>
      <c r="O14" s="92"/>
      <c r="P14" s="111"/>
      <c r="Q14" s="7"/>
      <c r="R14" s="7"/>
      <c r="S14" s="7"/>
      <c r="T14" s="8"/>
      <c r="U14" s="8"/>
      <c r="V14" s="8"/>
      <c r="W14" s="8"/>
      <c r="X14" s="8"/>
      <c r="Y14" s="8"/>
      <c r="Z14" s="8"/>
      <c r="AA14" s="8"/>
      <c r="AB14" s="8"/>
      <c r="AC14" s="42"/>
      <c r="AD14" s="42"/>
      <c r="AE14" s="8"/>
      <c r="AF14" s="8"/>
      <c r="AG14" s="8"/>
      <c r="AH14" s="8"/>
    </row>
    <row r="15" spans="1:35" ht="18.75" customHeight="1" outlineLevel="2" x14ac:dyDescent="0.3">
      <c r="A15" s="65" t="s">
        <v>36</v>
      </c>
      <c r="B15" s="23" t="s">
        <v>37</v>
      </c>
      <c r="C15" s="38"/>
      <c r="D15" s="38" t="s">
        <v>78</v>
      </c>
      <c r="E15" s="71"/>
      <c r="F15" s="68">
        <f>G13+1</f>
        <v>45727</v>
      </c>
      <c r="G15" s="68">
        <v>45728</v>
      </c>
      <c r="H15" s="89" t="s">
        <v>86</v>
      </c>
      <c r="I15" s="22">
        <v>24</v>
      </c>
      <c r="J15" s="69" t="s">
        <v>79</v>
      </c>
      <c r="K15" s="29"/>
      <c r="L15" s="29"/>
      <c r="M15" s="66"/>
      <c r="N15" s="66"/>
      <c r="O15" s="92"/>
      <c r="P15" s="111"/>
      <c r="Q15" s="7"/>
      <c r="R15" s="7"/>
      <c r="S15" s="7"/>
      <c r="T15" s="8"/>
      <c r="U15" s="8"/>
      <c r="V15" s="8"/>
      <c r="W15" s="8"/>
      <c r="X15" s="8"/>
      <c r="Y15" s="8"/>
      <c r="Z15" s="8"/>
      <c r="AA15" s="8"/>
      <c r="AB15" s="8"/>
      <c r="AC15" s="42"/>
      <c r="AD15" s="42"/>
      <c r="AE15" s="8"/>
      <c r="AF15" s="8"/>
      <c r="AG15" s="8"/>
      <c r="AH15" s="8"/>
    </row>
    <row r="16" spans="1:35" ht="21" customHeight="1" outlineLevel="2" x14ac:dyDescent="0.3">
      <c r="A16" s="65" t="s">
        <v>38</v>
      </c>
      <c r="B16" s="21" t="s">
        <v>39</v>
      </c>
      <c r="C16" s="38"/>
      <c r="D16" s="38" t="s">
        <v>78</v>
      </c>
      <c r="E16" s="72"/>
      <c r="F16" s="68">
        <v>45729</v>
      </c>
      <c r="G16" s="68">
        <v>45736</v>
      </c>
      <c r="H16" s="89" t="s">
        <v>85</v>
      </c>
      <c r="I16" s="22">
        <v>12</v>
      </c>
      <c r="J16" s="69" t="s">
        <v>79</v>
      </c>
      <c r="K16" s="29"/>
      <c r="L16" s="29"/>
      <c r="M16" s="66"/>
      <c r="N16" s="66"/>
      <c r="O16" s="92"/>
      <c r="P16" s="113"/>
      <c r="Q16" s="7"/>
      <c r="R16" s="7"/>
      <c r="S16" s="7"/>
      <c r="T16" s="8"/>
      <c r="U16" s="8"/>
      <c r="V16" s="8"/>
      <c r="W16" s="8"/>
      <c r="X16" s="8"/>
      <c r="Y16" s="8"/>
      <c r="Z16" s="8"/>
      <c r="AA16" s="8"/>
      <c r="AB16" s="8"/>
      <c r="AC16" s="42"/>
      <c r="AD16" s="42"/>
      <c r="AE16" s="8"/>
      <c r="AF16" s="8"/>
      <c r="AG16" s="8"/>
      <c r="AH16" s="8"/>
    </row>
    <row r="17" spans="1:35" ht="23.25" customHeight="1" outlineLevel="2" x14ac:dyDescent="0.3">
      <c r="A17" s="65" t="s">
        <v>40</v>
      </c>
      <c r="B17" s="21" t="s">
        <v>41</v>
      </c>
      <c r="C17" s="38"/>
      <c r="D17" s="38" t="s">
        <v>78</v>
      </c>
      <c r="E17" s="18"/>
      <c r="F17" s="68">
        <v>45736</v>
      </c>
      <c r="G17" s="68">
        <v>45737</v>
      </c>
      <c r="H17" s="89" t="s">
        <v>86</v>
      </c>
      <c r="I17" s="22">
        <v>6</v>
      </c>
      <c r="J17" s="69" t="s">
        <v>79</v>
      </c>
      <c r="K17" s="29"/>
      <c r="L17" s="29"/>
      <c r="M17" s="66"/>
      <c r="N17" s="66"/>
      <c r="O17" s="92"/>
      <c r="P17" s="29"/>
      <c r="Q17" s="7"/>
      <c r="R17" s="7"/>
      <c r="S17" s="7"/>
      <c r="T17" s="8" t="s">
        <v>42</v>
      </c>
      <c r="U17" s="8"/>
      <c r="V17" s="8"/>
      <c r="W17" s="8"/>
      <c r="X17" s="8"/>
      <c r="Y17" s="8"/>
      <c r="Z17" s="8"/>
      <c r="AA17" s="8"/>
      <c r="AB17" s="8"/>
      <c r="AC17" s="42"/>
      <c r="AD17" s="42"/>
      <c r="AE17" s="8"/>
      <c r="AF17" s="8"/>
      <c r="AG17" s="8"/>
      <c r="AH17" s="8"/>
    </row>
    <row r="18" spans="1:35" s="79" customFormat="1" ht="32.450000000000003" customHeight="1" x14ac:dyDescent="0.25">
      <c r="A18" s="46" t="s">
        <v>43</v>
      </c>
      <c r="B18" s="47" t="s">
        <v>44</v>
      </c>
      <c r="C18" s="48"/>
      <c r="D18" s="56"/>
      <c r="E18" s="50"/>
      <c r="F18" s="51"/>
      <c r="G18" s="51"/>
      <c r="H18" s="87"/>
      <c r="I18" s="46"/>
      <c r="J18" s="52"/>
      <c r="K18" s="53"/>
      <c r="L18" s="53"/>
      <c r="M18" s="77"/>
      <c r="N18" s="78"/>
      <c r="O18" s="93"/>
      <c r="P18" s="54">
        <v>5</v>
      </c>
      <c r="Q18" s="54"/>
      <c r="R18" s="54"/>
      <c r="S18" s="57"/>
      <c r="T18" s="58"/>
      <c r="U18" s="58"/>
      <c r="V18" s="58"/>
      <c r="W18" s="58"/>
      <c r="X18" s="58"/>
      <c r="Y18" s="58"/>
      <c r="Z18" s="58"/>
      <c r="AA18" s="58"/>
      <c r="AB18" s="58"/>
      <c r="AC18" s="59"/>
      <c r="AD18" s="59"/>
      <c r="AE18" s="58"/>
      <c r="AF18" s="58"/>
      <c r="AG18" s="58"/>
      <c r="AH18" s="58"/>
      <c r="AI18" s="60"/>
    </row>
    <row r="19" spans="1:35" ht="21" customHeight="1" outlineLevel="1" x14ac:dyDescent="0.3">
      <c r="A19" s="65" t="s">
        <v>45</v>
      </c>
      <c r="B19" s="73" t="s">
        <v>46</v>
      </c>
      <c r="C19" s="70"/>
      <c r="D19" s="38" t="s">
        <v>82</v>
      </c>
      <c r="E19" s="84"/>
      <c r="F19" s="82">
        <v>45738</v>
      </c>
      <c r="G19" s="82">
        <v>45740</v>
      </c>
      <c r="H19" s="88" t="s">
        <v>85</v>
      </c>
      <c r="I19" s="83">
        <v>16</v>
      </c>
      <c r="J19" s="69" t="s">
        <v>79</v>
      </c>
      <c r="K19" s="29"/>
      <c r="L19" s="29"/>
      <c r="M19" s="66"/>
      <c r="N19" s="66"/>
      <c r="O19" s="112" t="str">
        <f>IF(K19=100%,"Hoàn Thành",IF(K19=0," ","Đang Thực Hiện"))</f>
        <v xml:space="preserve"> </v>
      </c>
      <c r="P19" s="110"/>
      <c r="Q19" s="7"/>
      <c r="R19" s="7"/>
      <c r="S19" s="7"/>
      <c r="T19" s="8" t="s">
        <v>27</v>
      </c>
      <c r="U19" s="8"/>
      <c r="V19" s="8"/>
      <c r="W19" s="8"/>
      <c r="X19" s="8"/>
      <c r="Y19" s="8"/>
      <c r="Z19" s="8"/>
      <c r="AA19" s="8"/>
      <c r="AB19" s="8"/>
      <c r="AC19" s="41"/>
      <c r="AD19" s="41"/>
      <c r="AE19" s="8"/>
      <c r="AF19" s="8"/>
      <c r="AG19" s="8"/>
      <c r="AH19" s="8"/>
    </row>
    <row r="20" spans="1:35" ht="18.75" customHeight="1" outlineLevel="1" x14ac:dyDescent="0.3">
      <c r="A20" s="65" t="s">
        <v>47</v>
      </c>
      <c r="B20" s="74" t="s">
        <v>48</v>
      </c>
      <c r="C20" s="71"/>
      <c r="D20" s="38" t="s">
        <v>83</v>
      </c>
      <c r="E20" s="85"/>
      <c r="F20" s="82">
        <v>45737</v>
      </c>
      <c r="G20" s="82">
        <v>45737</v>
      </c>
      <c r="H20" s="88" t="s">
        <v>86</v>
      </c>
      <c r="I20" s="83">
        <v>8</v>
      </c>
      <c r="J20" s="69" t="s">
        <v>79</v>
      </c>
      <c r="K20" s="29"/>
      <c r="L20" s="29"/>
      <c r="M20" s="66"/>
      <c r="N20" s="66"/>
      <c r="O20" s="112"/>
      <c r="P20" s="111"/>
      <c r="Q20" s="7"/>
      <c r="R20" s="7"/>
      <c r="S20" s="7"/>
      <c r="T20" s="8"/>
      <c r="U20" s="8"/>
      <c r="V20" s="8"/>
      <c r="W20" s="8"/>
      <c r="X20" s="8"/>
      <c r="Y20" s="8"/>
      <c r="Z20" s="8"/>
      <c r="AA20" s="8"/>
      <c r="AB20" s="8"/>
      <c r="AC20" s="42"/>
      <c r="AD20" s="42"/>
      <c r="AE20" s="8"/>
      <c r="AF20" s="8"/>
      <c r="AG20" s="8"/>
      <c r="AH20" s="8"/>
    </row>
    <row r="21" spans="1:35" ht="18.75" customHeight="1" outlineLevel="1" x14ac:dyDescent="0.3">
      <c r="A21" s="65" t="s">
        <v>49</v>
      </c>
      <c r="B21" s="74" t="s">
        <v>50</v>
      </c>
      <c r="C21" s="71"/>
      <c r="D21" s="38" t="s">
        <v>82</v>
      </c>
      <c r="E21" s="71"/>
      <c r="F21" s="82">
        <v>45740</v>
      </c>
      <c r="G21" s="82">
        <v>45744</v>
      </c>
      <c r="H21" s="88" t="s">
        <v>85</v>
      </c>
      <c r="I21" s="83">
        <v>10</v>
      </c>
      <c r="J21" s="69" t="s">
        <v>79</v>
      </c>
      <c r="K21" s="29"/>
      <c r="L21" s="29"/>
      <c r="M21" s="66"/>
      <c r="N21" s="66"/>
      <c r="O21" s="112"/>
      <c r="P21" s="111"/>
      <c r="Q21" s="7"/>
      <c r="R21" s="7"/>
      <c r="S21" s="7"/>
      <c r="T21" s="8"/>
      <c r="U21" s="8"/>
      <c r="V21" s="8"/>
      <c r="W21" s="8"/>
      <c r="X21" s="8"/>
      <c r="Y21" s="8"/>
      <c r="Z21" s="8"/>
      <c r="AA21" s="8"/>
      <c r="AB21" s="8"/>
      <c r="AC21" s="42"/>
      <c r="AD21" s="42"/>
      <c r="AE21" s="8"/>
      <c r="AF21" s="8"/>
      <c r="AG21" s="8"/>
      <c r="AH21" s="8"/>
    </row>
    <row r="22" spans="1:35" s="80" customFormat="1" ht="23.45" customHeight="1" x14ac:dyDescent="0.25">
      <c r="A22" s="46" t="s">
        <v>51</v>
      </c>
      <c r="B22" s="47" t="s">
        <v>52</v>
      </c>
      <c r="C22" s="48"/>
      <c r="D22" s="49"/>
      <c r="E22" s="50"/>
      <c r="F22" s="51"/>
      <c r="G22" s="51"/>
      <c r="H22" s="87"/>
      <c r="I22" s="20"/>
      <c r="J22" s="31"/>
      <c r="K22" s="53"/>
      <c r="L22" s="53"/>
      <c r="M22" s="50"/>
      <c r="N22" s="50"/>
      <c r="O22" s="50"/>
      <c r="P22" s="54">
        <v>80</v>
      </c>
      <c r="Q22" s="54"/>
      <c r="R22" s="54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</row>
    <row r="23" spans="1:35" s="81" customFormat="1" ht="15" customHeight="1" outlineLevel="1" x14ac:dyDescent="0.2">
      <c r="A23" s="65" t="s">
        <v>53</v>
      </c>
      <c r="B23" s="23" t="s">
        <v>54</v>
      </c>
      <c r="C23" s="23"/>
      <c r="D23" s="38" t="s">
        <v>84</v>
      </c>
      <c r="E23" s="23"/>
      <c r="F23" s="68">
        <v>45760</v>
      </c>
      <c r="G23" s="68">
        <f>F23+I23</f>
        <v>45800</v>
      </c>
      <c r="H23" s="89" t="s">
        <v>86</v>
      </c>
      <c r="I23" s="67">
        <f>20*2</f>
        <v>40</v>
      </c>
      <c r="J23" s="69" t="s">
        <v>79</v>
      </c>
      <c r="K23" s="23"/>
      <c r="L23" s="23"/>
      <c r="M23" s="23"/>
      <c r="N23" s="23"/>
      <c r="O23" s="32"/>
      <c r="P23" s="54">
        <v>20</v>
      </c>
      <c r="Q23" s="10"/>
      <c r="R23" s="10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s="81" customFormat="1" ht="15" customHeight="1" outlineLevel="1" x14ac:dyDescent="0.2">
      <c r="A24" s="65" t="s">
        <v>55</v>
      </c>
      <c r="B24" s="23" t="s">
        <v>56</v>
      </c>
      <c r="C24" s="23"/>
      <c r="D24" s="38" t="s">
        <v>84</v>
      </c>
      <c r="E24" s="23"/>
      <c r="F24" s="68">
        <f>G23+1</f>
        <v>45801</v>
      </c>
      <c r="G24" s="68">
        <f t="shared" ref="G24:G25" si="0">F24+I24</f>
        <v>45865</v>
      </c>
      <c r="H24" s="89" t="s">
        <v>86</v>
      </c>
      <c r="I24" s="67">
        <f>32*2</f>
        <v>64</v>
      </c>
      <c r="J24" s="69" t="s">
        <v>79</v>
      </c>
      <c r="K24" s="23"/>
      <c r="L24" s="23"/>
      <c r="M24" s="23"/>
      <c r="N24" s="23"/>
      <c r="O24" s="32"/>
      <c r="P24" s="54">
        <v>10</v>
      </c>
      <c r="Q24" s="10"/>
      <c r="R24" s="10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</row>
    <row r="25" spans="1:35" s="81" customFormat="1" ht="15" customHeight="1" outlineLevel="1" x14ac:dyDescent="0.2">
      <c r="A25" s="65" t="s">
        <v>57</v>
      </c>
      <c r="B25" s="23" t="s">
        <v>58</v>
      </c>
      <c r="C25" s="23"/>
      <c r="D25" s="38" t="s">
        <v>84</v>
      </c>
      <c r="E25" s="23"/>
      <c r="F25" s="68">
        <f t="shared" ref="F25" si="1">G24+1</f>
        <v>45866</v>
      </c>
      <c r="G25" s="68">
        <f t="shared" si="0"/>
        <v>45898</v>
      </c>
      <c r="H25" s="89" t="s">
        <v>85</v>
      </c>
      <c r="I25" s="67">
        <f>16*2</f>
        <v>32</v>
      </c>
      <c r="J25" s="69" t="s">
        <v>79</v>
      </c>
      <c r="K25" s="23"/>
      <c r="L25" s="23"/>
      <c r="M25" s="23"/>
      <c r="N25" s="23"/>
      <c r="O25" s="32"/>
      <c r="P25" s="10">
        <v>10</v>
      </c>
      <c r="Q25" s="10"/>
      <c r="R25" s="10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</row>
    <row r="26" spans="1:35" ht="18" x14ac:dyDescent="0.2">
      <c r="A26" s="46" t="s">
        <v>59</v>
      </c>
      <c r="B26" s="47" t="s">
        <v>60</v>
      </c>
      <c r="C26" s="48"/>
      <c r="D26" s="49"/>
      <c r="E26" s="50"/>
      <c r="F26" s="51"/>
      <c r="G26" s="51"/>
      <c r="H26" s="87"/>
      <c r="I26" s="20"/>
      <c r="J26" s="31"/>
      <c r="K26" s="53"/>
      <c r="L26" s="53"/>
      <c r="M26" s="50"/>
      <c r="N26" s="50"/>
      <c r="O26" s="18"/>
      <c r="P26" s="44"/>
      <c r="Q26" s="45"/>
      <c r="R26" s="45"/>
      <c r="AC26" s="2"/>
      <c r="AD26" s="2"/>
    </row>
    <row r="27" spans="1:35" ht="18" outlineLevel="1" x14ac:dyDescent="0.2">
      <c r="A27" s="65" t="s">
        <v>61</v>
      </c>
      <c r="B27" s="23" t="s">
        <v>62</v>
      </c>
      <c r="C27" s="61"/>
      <c r="D27" s="38" t="s">
        <v>84</v>
      </c>
      <c r="E27" s="62"/>
      <c r="F27" s="68">
        <v>45750</v>
      </c>
      <c r="G27" s="68">
        <f>F27+I27</f>
        <v>45792</v>
      </c>
      <c r="H27" s="89" t="s">
        <v>85</v>
      </c>
      <c r="I27" s="67">
        <f>6*7</f>
        <v>42</v>
      </c>
      <c r="J27" s="69" t="s">
        <v>79</v>
      </c>
      <c r="K27" s="63"/>
      <c r="L27" s="63"/>
      <c r="M27" s="64"/>
      <c r="N27" s="64"/>
      <c r="O27" s="18"/>
      <c r="P27" s="44"/>
      <c r="Q27" s="45"/>
      <c r="R27" s="45"/>
      <c r="AC27" s="2"/>
      <c r="AD27" s="2"/>
    </row>
    <row r="28" spans="1:35" ht="18" outlineLevel="1" x14ac:dyDescent="0.2">
      <c r="A28" s="65" t="s">
        <v>63</v>
      </c>
      <c r="B28" s="23" t="s">
        <v>64</v>
      </c>
      <c r="C28" s="61"/>
      <c r="D28" s="38" t="s">
        <v>84</v>
      </c>
      <c r="E28" s="62"/>
      <c r="F28" s="68">
        <f>F27</f>
        <v>45750</v>
      </c>
      <c r="G28" s="68">
        <f>F28+I28</f>
        <v>45854</v>
      </c>
      <c r="H28" s="89" t="s">
        <v>85</v>
      </c>
      <c r="I28" s="67">
        <f>13*8</f>
        <v>104</v>
      </c>
      <c r="J28" s="69" t="s">
        <v>79</v>
      </c>
      <c r="K28" s="63"/>
      <c r="L28" s="63"/>
      <c r="M28" s="64"/>
      <c r="N28" s="64"/>
      <c r="O28" s="18"/>
      <c r="P28" s="44"/>
      <c r="Q28" s="45"/>
      <c r="R28" s="45"/>
      <c r="AC28" s="2"/>
      <c r="AD28" s="2"/>
    </row>
    <row r="29" spans="1:35" ht="18" outlineLevel="1" x14ac:dyDescent="0.2">
      <c r="A29" s="65" t="s">
        <v>65</v>
      </c>
      <c r="B29" s="23" t="s">
        <v>66</v>
      </c>
      <c r="C29" s="61"/>
      <c r="D29" s="38" t="s">
        <v>84</v>
      </c>
      <c r="E29" s="62"/>
      <c r="F29" s="68">
        <f>F28</f>
        <v>45750</v>
      </c>
      <c r="G29" s="68">
        <f>F29+I29</f>
        <v>45763</v>
      </c>
      <c r="H29" s="89" t="s">
        <v>86</v>
      </c>
      <c r="I29" s="67">
        <v>13</v>
      </c>
      <c r="J29" s="69" t="s">
        <v>79</v>
      </c>
      <c r="K29" s="63"/>
      <c r="L29" s="63"/>
      <c r="M29" s="64"/>
      <c r="N29" s="64"/>
      <c r="O29" s="18"/>
      <c r="P29" s="44"/>
      <c r="Q29" s="45"/>
      <c r="R29" s="45"/>
      <c r="AC29" s="2"/>
      <c r="AD29" s="2"/>
    </row>
    <row r="30" spans="1:35" ht="18" outlineLevel="1" x14ac:dyDescent="0.2">
      <c r="A30" s="65" t="s">
        <v>67</v>
      </c>
      <c r="B30" s="23" t="s">
        <v>68</v>
      </c>
      <c r="C30" s="61"/>
      <c r="D30" s="38" t="s">
        <v>84</v>
      </c>
      <c r="E30" s="62"/>
      <c r="F30" s="68">
        <f>G29-2</f>
        <v>45761</v>
      </c>
      <c r="G30" s="68">
        <f t="shared" ref="G30:G33" si="2">F30+I30</f>
        <v>45781</v>
      </c>
      <c r="H30" s="89" t="s">
        <v>85</v>
      </c>
      <c r="I30" s="67">
        <v>20</v>
      </c>
      <c r="J30" s="69" t="s">
        <v>79</v>
      </c>
      <c r="K30" s="63"/>
      <c r="L30" s="63"/>
      <c r="M30" s="64"/>
      <c r="N30" s="64"/>
      <c r="O30" s="18"/>
      <c r="P30" s="44"/>
      <c r="Q30" s="45"/>
      <c r="R30" s="45"/>
      <c r="AC30" s="2"/>
      <c r="AD30" s="2"/>
    </row>
    <row r="31" spans="1:35" ht="18" outlineLevel="1" x14ac:dyDescent="0.2">
      <c r="A31" s="65" t="s">
        <v>69</v>
      </c>
      <c r="B31" s="23" t="s">
        <v>70</v>
      </c>
      <c r="C31" s="61"/>
      <c r="D31" s="38" t="s">
        <v>84</v>
      </c>
      <c r="E31" s="62"/>
      <c r="F31" s="68">
        <f>G30+1</f>
        <v>45782</v>
      </c>
      <c r="G31" s="68">
        <f t="shared" si="2"/>
        <v>45792</v>
      </c>
      <c r="H31" s="89" t="s">
        <v>86</v>
      </c>
      <c r="I31" s="67">
        <v>10</v>
      </c>
      <c r="J31" s="69" t="s">
        <v>79</v>
      </c>
      <c r="K31" s="63"/>
      <c r="L31" s="63"/>
      <c r="M31" s="64"/>
      <c r="N31" s="64"/>
      <c r="O31" s="18"/>
      <c r="P31" s="44"/>
      <c r="Q31" s="45"/>
      <c r="R31" s="45"/>
      <c r="AC31" s="2"/>
      <c r="AD31" s="2"/>
    </row>
    <row r="32" spans="1:35" ht="18" outlineLevel="1" x14ac:dyDescent="0.2">
      <c r="A32" s="65" t="s">
        <v>71</v>
      </c>
      <c r="B32" s="23" t="s">
        <v>72</v>
      </c>
      <c r="C32" s="61"/>
      <c r="D32" s="38" t="s">
        <v>84</v>
      </c>
      <c r="E32" s="62"/>
      <c r="F32" s="68">
        <f>G30</f>
        <v>45781</v>
      </c>
      <c r="G32" s="68">
        <f t="shared" si="2"/>
        <v>45785</v>
      </c>
      <c r="H32" s="89" t="s">
        <v>86</v>
      </c>
      <c r="I32" s="67">
        <v>4</v>
      </c>
      <c r="J32" s="69" t="s">
        <v>79</v>
      </c>
      <c r="K32" s="63"/>
      <c r="L32" s="63"/>
      <c r="M32" s="64"/>
      <c r="N32" s="64"/>
      <c r="O32" s="18"/>
      <c r="P32" s="44"/>
      <c r="Q32" s="45"/>
      <c r="R32" s="45"/>
      <c r="AC32" s="2"/>
      <c r="AD32" s="2"/>
    </row>
    <row r="33" spans="1:35" ht="18" outlineLevel="1" x14ac:dyDescent="0.2">
      <c r="A33" s="65" t="s">
        <v>73</v>
      </c>
      <c r="B33" s="23" t="s">
        <v>74</v>
      </c>
      <c r="C33" s="61"/>
      <c r="D33" s="38" t="s">
        <v>84</v>
      </c>
      <c r="E33" s="62"/>
      <c r="F33" s="68">
        <f>G32+1</f>
        <v>45786</v>
      </c>
      <c r="G33" s="68">
        <f t="shared" si="2"/>
        <v>45802</v>
      </c>
      <c r="H33" s="89" t="s">
        <v>86</v>
      </c>
      <c r="I33" s="67">
        <v>16</v>
      </c>
      <c r="J33" s="69" t="s">
        <v>79</v>
      </c>
      <c r="K33" s="63"/>
      <c r="L33" s="63"/>
      <c r="M33" s="64"/>
      <c r="N33" s="64"/>
      <c r="O33" s="18"/>
      <c r="P33" s="44"/>
      <c r="Q33" s="45"/>
      <c r="R33" s="45"/>
      <c r="AC33" s="2"/>
      <c r="AD33" s="2"/>
    </row>
    <row r="34" spans="1:35" s="80" customFormat="1" ht="18" x14ac:dyDescent="0.25">
      <c r="A34" s="46" t="s">
        <v>75</v>
      </c>
      <c r="B34" s="47"/>
      <c r="C34" s="48"/>
      <c r="D34" s="49"/>
      <c r="E34" s="50"/>
      <c r="F34" s="46"/>
      <c r="G34" s="51"/>
      <c r="H34" s="87"/>
      <c r="I34" s="46">
        <f>SUM(I10:I33)</f>
        <v>434</v>
      </c>
      <c r="J34" s="52"/>
      <c r="K34" s="53">
        <f>SUM(K35*$P35+K36*$P36+K37*$P37+K38*$P38+K39*$P39)/100</f>
        <v>0</v>
      </c>
      <c r="L34" s="53">
        <f>SUM(L35*$P35+L36*$P36+L37*$P37+L38*$P38+L39*$P39)/100</f>
        <v>0</v>
      </c>
      <c r="M34" s="50"/>
      <c r="N34" s="52" t="s">
        <v>76</v>
      </c>
      <c r="O34" s="50" t="str">
        <f t="shared" ref="O34" si="3">IF(K34=100%,"Hoàn Thành",IF(K34=0," ","Đang Thực Hiện"))</f>
        <v xml:space="preserve"> </v>
      </c>
      <c r="P34" s="54">
        <v>15</v>
      </c>
      <c r="Q34" s="54"/>
      <c r="R34" s="54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</row>
    <row r="35" spans="1:35" ht="18" x14ac:dyDescent="0.2">
      <c r="J35" s="52" t="s">
        <v>79</v>
      </c>
      <c r="AC35" s="2"/>
      <c r="AD35" s="2"/>
    </row>
    <row r="36" spans="1:35" x14ac:dyDescent="0.2">
      <c r="AC36" s="2"/>
      <c r="AD36" s="2"/>
    </row>
    <row r="37" spans="1:35" x14ac:dyDescent="0.2">
      <c r="AC37" s="2"/>
      <c r="AD37" s="2"/>
    </row>
    <row r="38" spans="1:35" x14ac:dyDescent="0.2">
      <c r="AC38" s="2"/>
      <c r="AD38" s="2"/>
    </row>
    <row r="39" spans="1:35" x14ac:dyDescent="0.2">
      <c r="AC39" s="2"/>
      <c r="AD39" s="2"/>
    </row>
    <row r="40" spans="1:35" x14ac:dyDescent="0.2">
      <c r="AC40" s="2"/>
      <c r="AD40" s="2"/>
    </row>
    <row r="41" spans="1:35" x14ac:dyDescent="0.2">
      <c r="AC41" s="2"/>
      <c r="AD41" s="2"/>
    </row>
  </sheetData>
  <mergeCells count="18">
    <mergeCell ref="P19:P21"/>
    <mergeCell ref="O19:O21"/>
    <mergeCell ref="P10:P16"/>
    <mergeCell ref="A2:B2"/>
    <mergeCell ref="A3:B3"/>
    <mergeCell ref="O7:O18"/>
    <mergeCell ref="C1:K3"/>
    <mergeCell ref="C5:D5"/>
    <mergeCell ref="C6:D6"/>
    <mergeCell ref="F7:G7"/>
    <mergeCell ref="E6:G6"/>
    <mergeCell ref="E5:K5"/>
    <mergeCell ref="M7:M8"/>
    <mergeCell ref="N7:N8"/>
    <mergeCell ref="I7:I8"/>
    <mergeCell ref="H7:H8"/>
    <mergeCell ref="D7:D8"/>
    <mergeCell ref="C7:C8"/>
  </mergeCells>
  <phoneticPr fontId="29" type="noConversion"/>
  <conditionalFormatting sqref="K9 K29"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{3BE7CC06-B703-4559-ADA7-0EBBF092B66D}</x14:id>
        </ext>
      </extLst>
    </cfRule>
  </conditionalFormatting>
  <conditionalFormatting sqref="K18">
    <cfRule type="dataBar" priority="27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{FBCA3E9E-CBCF-4BB4-A386-B9A9D400779E}</x14:id>
        </ext>
      </extLst>
    </cfRule>
  </conditionalFormatting>
  <conditionalFormatting sqref="K22">
    <cfRule type="dataBar" priority="27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{F9208324-C297-4467-846E-E33C204EF9F1}</x14:id>
        </ext>
      </extLst>
    </cfRule>
  </conditionalFormatting>
  <conditionalFormatting sqref="K26:K28 K8">
    <cfRule type="dataBar" priority="27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{28176AA9-26ED-4337-A654-5D0880F47EDA}</x14:id>
        </ext>
      </extLst>
    </cfRule>
  </conditionalFormatting>
  <conditionalFormatting sqref="K30">
    <cfRule type="dataBar" priority="4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{B8B60A8F-9C69-4423-899C-C8B15E5743FC}</x14:id>
        </ext>
      </extLst>
    </cfRule>
  </conditionalFormatting>
  <conditionalFormatting sqref="K31">
    <cfRule type="dataBar" priority="4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{210D9DE3-0FA6-4DA9-B1B1-4DC916375885}</x14:id>
        </ext>
      </extLst>
    </cfRule>
  </conditionalFormatting>
  <conditionalFormatting sqref="K32">
    <cfRule type="dataBar" priority="4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{B946E31C-94F9-42B2-B5EE-1FDB18B0B19D}</x14:id>
        </ext>
      </extLst>
    </cfRule>
  </conditionalFormatting>
  <conditionalFormatting sqref="K33">
    <cfRule type="dataBar" priority="4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{1127E1B9-938C-4C65-98C9-57802EE7591F}</x14:id>
        </ext>
      </extLst>
    </cfRule>
  </conditionalFormatting>
  <conditionalFormatting sqref="K34">
    <cfRule type="dataBar" priority="5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{C657E8D6-3950-4BF1-9F96-D29B6D013E93}</x14:id>
        </ext>
      </extLst>
    </cfRule>
  </conditionalFormatting>
  <conditionalFormatting sqref="L8 L29">
    <cfRule type="dataBar" priority="266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{DD758E2F-8903-473F-B84C-FDE7A924B5EA}</x14:id>
        </ext>
      </extLst>
    </cfRule>
  </conditionalFormatting>
  <conditionalFormatting sqref="L9">
    <cfRule type="dataBar" priority="3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{61FAE1CF-092A-400F-B13B-DEE5AB8A035F}</x14:id>
        </ext>
      </extLst>
    </cfRule>
  </conditionalFormatting>
  <conditionalFormatting sqref="L18">
    <cfRule type="dataBar" priority="267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{8AF74464-3B8A-4F20-8C0E-71780E10B1DA}</x14:id>
        </ext>
      </extLst>
    </cfRule>
  </conditionalFormatting>
  <conditionalFormatting sqref="L22">
    <cfRule type="dataBar" priority="265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{6E5BCCE4-C511-4301-A5CB-7B8592C7306B}</x14:id>
        </ext>
      </extLst>
    </cfRule>
  </conditionalFormatting>
  <conditionalFormatting sqref="L26:L28">
    <cfRule type="dataBar" priority="225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{4B2F8AE8-788E-4364-8EA6-9D95B7FA9586}</x14:id>
        </ext>
      </extLst>
    </cfRule>
  </conditionalFormatting>
  <conditionalFormatting sqref="L30">
    <cfRule type="dataBar" priority="41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{127B3A2A-80E2-4439-A506-98B9E469B5A6}</x14:id>
        </ext>
      </extLst>
    </cfRule>
  </conditionalFormatting>
  <conditionalFormatting sqref="L31">
    <cfRule type="dataBar" priority="43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{411A45A1-BF2A-4EB3-9D76-C8E288D0155C}</x14:id>
        </ext>
      </extLst>
    </cfRule>
  </conditionalFormatting>
  <conditionalFormatting sqref="L32">
    <cfRule type="dataBar" priority="45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{DB8E4BFE-C494-4898-B527-F68A8F1DB331}</x14:id>
        </ext>
      </extLst>
    </cfRule>
  </conditionalFormatting>
  <conditionalFormatting sqref="L33">
    <cfRule type="dataBar" priority="47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{C233562D-88C8-46AD-87A1-6D597131843C}</x14:id>
        </ext>
      </extLst>
    </cfRule>
  </conditionalFormatting>
  <conditionalFormatting sqref="L34">
    <cfRule type="dataBar" priority="53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{ADC319E6-03E7-4B47-8A27-80B0F505422F}</x14:id>
        </ext>
      </extLst>
    </cfRule>
  </conditionalFormatting>
  <conditionalFormatting sqref="P23">
    <cfRule type="dataBar" priority="190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{FF3E020F-DBAF-4F6E-940E-FD7976358A44}</x14:id>
        </ext>
      </extLst>
    </cfRule>
    <cfRule type="dataBar" priority="191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{8DC97678-59A9-4CC6-966A-FF9660B77F3F}</x14:id>
        </ext>
      </extLst>
    </cfRule>
    <cfRule type="dataBar" priority="192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{5AC4C74D-18B5-4B47-B30F-4A3E5298B4BF}</x14:id>
        </ext>
      </extLst>
    </cfRule>
    <cfRule type="dataBar" priority="193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{FA8E4A23-516C-458B-9457-E618FA1F846E}</x14:id>
        </ext>
      </extLst>
    </cfRule>
    <cfRule type="dataBar" priority="194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{0BD65C5C-7D9F-40B6-8E2F-A29F27C20C62}</x14:id>
        </ext>
      </extLst>
    </cfRule>
    <cfRule type="dataBar" priority="1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{60095B4B-E22B-474A-9364-928309E9A2CA}</x14:id>
        </ext>
      </extLst>
    </cfRule>
  </conditionalFormatting>
  <conditionalFormatting sqref="P24">
    <cfRule type="dataBar" priority="200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{30BA8754-C42F-41E4-976F-CAEEE8F1C843}</x14:id>
        </ext>
      </extLst>
    </cfRule>
    <cfRule type="dataBar" priority="199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{D0E2A709-7E40-42B4-93A2-B7F66E8FF499}</x14:id>
        </ext>
      </extLst>
    </cfRule>
    <cfRule type="dataBar" priority="198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{3F2BA453-5B2E-4642-AA08-3B770D281327}</x14:id>
        </ext>
      </extLst>
    </cfRule>
    <cfRule type="dataBar" priority="197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{480E6822-9AA6-45A6-BB16-6A74FE572908}</x14:id>
        </ext>
      </extLst>
    </cfRule>
    <cfRule type="dataBar" priority="196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{DB453146-7892-4665-A5D0-689975D80C7D}</x14:id>
        </ext>
      </extLst>
    </cfRule>
    <cfRule type="dataBar" priority="1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{604E9DD6-DA34-41D4-AC2C-D84A6174F622}</x14:id>
        </ext>
      </extLst>
    </cfRule>
  </conditionalFormatting>
  <conditionalFormatting sqref="P8:R8">
    <cfRule type="dataBar" priority="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{EBA83D72-28C8-442C-91E1-379B81767431}</x14:id>
        </ext>
      </extLst>
    </cfRule>
    <cfRule type="dataBar" priority="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{03B9EAF1-A70F-477F-B791-78886C44F4C3}</x14:id>
        </ext>
      </extLst>
    </cfRule>
    <cfRule type="dataBar" priority="444">
      <dataBar>
        <cfvo type="min"/>
        <cfvo type="max"/>
        <color theme="8" tint="0.59999389629810485"/>
      </dataBar>
      <extLst>
        <ext xmlns:x14="http://schemas.microsoft.com/office/spreadsheetml/2009/9/main" uri="{B025F937-C7B1-47D3-B67F-A62EFF666E3E}">
          <x14:id>{0454C6FD-9E23-4ABC-B099-0EBD788DFFE7}</x14:id>
        </ext>
      </extLst>
    </cfRule>
    <cfRule type="dataBar" priority="44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{1518C584-10ED-41D6-8D71-79DAF8C4E023}</x14:id>
        </ext>
      </extLst>
    </cfRule>
  </conditionalFormatting>
  <conditionalFormatting sqref="P9:R9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{357959FA-F581-41FD-9585-B5B5D9D1350E}</x14:id>
        </ext>
      </extLst>
    </cfRule>
    <cfRule type="dataBar" priority="6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{2480C053-8C9A-44EB-BCF3-42DF42BC9409}</x14:id>
        </ext>
      </extLst>
    </cfRule>
    <cfRule type="dataBar" priority="7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{BECAD55B-5C07-41B8-9949-553C8D9C6B95}</x14:id>
        </ext>
      </extLst>
    </cfRule>
    <cfRule type="dataBar" priority="8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{B7A0D32C-5B66-4F0A-9860-F2DD14C47BC3}</x14:id>
        </ext>
      </extLst>
    </cfRule>
    <cfRule type="dataBar" priority="10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{57837A7A-86C2-407B-BC44-4D785D4CD890}</x14:id>
        </ext>
      </extLst>
    </cfRule>
    <cfRule type="dataBar" priority="9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{FE70AB83-568E-44C3-B339-D98DA4CE717D}</x14:id>
        </ext>
      </extLst>
    </cfRule>
  </conditionalFormatting>
  <conditionalFormatting sqref="P18:R18 P8:R8">
    <cfRule type="dataBar" priority="4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{E9788DB0-5AD8-465A-97B9-77A152FE7E31}</x14:id>
        </ext>
      </extLst>
    </cfRule>
    <cfRule type="dataBar" priority="453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{FF6EA788-9D36-4851-8453-058CBF967457}</x14:id>
        </ext>
      </extLst>
    </cfRule>
    <cfRule type="dataBar" priority="454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{B1410E6A-71A3-4CD3-A70B-8CBC6AD65D08}</x14:id>
        </ext>
      </extLst>
    </cfRule>
    <cfRule type="dataBar" priority="455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{A2A1C192-E410-4DEC-9C2A-64FA2940382A}</x14:id>
        </ext>
      </extLst>
    </cfRule>
    <cfRule type="dataBar" priority="456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{4EC7B2D2-6848-4880-925C-A8731790D8A5}</x14:id>
        </ext>
      </extLst>
    </cfRule>
    <cfRule type="dataBar" priority="457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{7E903182-E3E7-4C1F-AD91-243FC78FC131}</x14:id>
        </ext>
      </extLst>
    </cfRule>
  </conditionalFormatting>
  <conditionalFormatting sqref="P22:R22 Q23:R23">
    <cfRule type="dataBar" priority="3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{2F1C2DD1-70A1-41D4-97F8-4E4EAB453D4B}</x14:id>
        </ext>
      </extLst>
    </cfRule>
    <cfRule type="dataBar" priority="342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{25D18F83-0056-49ED-8458-ECDE8A7EB426}</x14:id>
        </ext>
      </extLst>
    </cfRule>
    <cfRule type="dataBar" priority="343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{453112FD-F51F-4601-AEFC-4B610511AEB8}</x14:id>
        </ext>
      </extLst>
    </cfRule>
    <cfRule type="dataBar" priority="344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{ADEFCF3E-3BD2-4979-AC20-26B07E6D338B}</x14:id>
        </ext>
      </extLst>
    </cfRule>
    <cfRule type="dataBar" priority="345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{3A14E94B-CC27-4271-A896-DA8FE251D6B4}</x14:id>
        </ext>
      </extLst>
    </cfRule>
    <cfRule type="dataBar" priority="346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{622DB132-AA8B-43DF-B381-C2652EB38EEE}</x14:id>
        </ext>
      </extLst>
    </cfRule>
  </conditionalFormatting>
  <conditionalFormatting sqref="P25:R25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{B7E2175E-ADDD-4E79-AADA-1F1A746CE08D}</x14:id>
        </ext>
      </extLst>
    </cfRule>
    <cfRule type="dataBar" priority="28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{1A0E8799-8EDB-4164-B48E-CFF82FFFC09A}</x14:id>
        </ext>
      </extLst>
    </cfRule>
    <cfRule type="dataBar" priority="27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{899AEDAA-BFE6-43DB-BEB8-7089322A84E7}</x14:id>
        </ext>
      </extLst>
    </cfRule>
    <cfRule type="dataBar" priority="26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{1EDB9229-786E-4914-92FA-961432A9760A}</x14:id>
        </ext>
      </extLst>
    </cfRule>
    <cfRule type="dataBar" priority="25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{FEEFC508-CBC8-4D47-BB6B-DE2443DFE0E0}</x14:id>
        </ext>
      </extLst>
    </cfRule>
    <cfRule type="dataBar" priority="24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{101F3AA8-0871-4761-874C-B0FC7E782813}</x14:id>
        </ext>
      </extLst>
    </cfRule>
  </conditionalFormatting>
  <conditionalFormatting sqref="P34:R34">
    <cfRule type="dataBar" priority="56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{A5A671E5-1E9C-4B23-8C47-4BAC6539FCCF}</x14:id>
        </ext>
      </extLst>
    </cfRule>
    <cfRule type="dataBar" priority="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{FD7B8C30-A0E8-4A3F-ACD9-D7E74E3E7EBC}</x14:id>
        </ext>
      </extLst>
    </cfRule>
    <cfRule type="dataBar" priority="60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{4D10D1B0-81DC-45DC-80C1-225CAE14CDC2}</x14:id>
        </ext>
      </extLst>
    </cfRule>
    <cfRule type="dataBar" priority="58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{2E9066C8-F5A8-4A52-8690-0A9B811E1F23}</x14:id>
        </ext>
      </extLst>
    </cfRule>
    <cfRule type="dataBar" priority="59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{1408018D-E7CD-4D69-8345-E982784CD006}</x14:id>
        </ext>
      </extLst>
    </cfRule>
    <cfRule type="dataBar" priority="57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{BF74250C-D5D7-464D-86BE-3FA6CAAD07FC}</x14:id>
        </ext>
      </extLst>
    </cfRule>
  </conditionalFormatting>
  <conditionalFormatting sqref="Q24:R24">
    <cfRule type="dataBar" priority="2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{1E4574DA-FF81-49F0-BC88-8CCA37B1D98B}</x14:id>
        </ext>
      </extLst>
    </cfRule>
    <cfRule type="dataBar" priority="252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{7AE292B4-BC19-42EA-83A8-B78D86AA4495}</x14:id>
        </ext>
      </extLst>
    </cfRule>
    <cfRule type="dataBar" priority="253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{1890A50C-5870-4082-96D5-D0846927CA5C}</x14:id>
        </ext>
      </extLst>
    </cfRule>
    <cfRule type="dataBar" priority="254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{3DD83604-1D08-457C-8FE8-D8E3D677721A}</x14:id>
        </ext>
      </extLst>
    </cfRule>
    <cfRule type="dataBar" priority="255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{82D4EADB-89BD-44AC-928C-44FCA036E9CD}</x14:id>
        </ext>
      </extLst>
    </cfRule>
    <cfRule type="dataBar" priority="256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{5C1CC952-2E89-419B-93F2-FE9AA7D2EC42}</x14:id>
        </ext>
      </extLst>
    </cfRule>
  </conditionalFormatting>
  <dataValidations count="4">
    <dataValidation type="list" allowBlank="1" showInputMessage="1" showErrorMessage="1" sqref="C35:C1048576">
      <formula1>$T$19:$T$21</formula1>
    </dataValidation>
    <dataValidation type="list" allowBlank="1" showInputMessage="1" showErrorMessage="1" sqref="O22:O23">
      <formula1>$S$18:$S$21</formula1>
    </dataValidation>
    <dataValidation type="list" allowBlank="1" showInputMessage="1" showErrorMessage="1" sqref="C18 C22:C34 C9">
      <formula1>$W$18:$W$21</formula1>
    </dataValidation>
    <dataValidation type="list" allowBlank="1" showInputMessage="1" showErrorMessage="1" sqref="O35:O1048576">
      <formula1>$P$19:$P$21</formula1>
    </dataValidation>
  </dataValidations>
  <printOptions horizontalCentered="1"/>
  <pageMargins left="0" right="0" top="0.25" bottom="0.25" header="0" footer="0"/>
  <pageSetup paperSize="8" scale="72" fitToHeight="0" orientation="landscape" r:id="rId1"/>
  <headerFooter>
    <oddFooter>&amp;L&amp;"Arial,Italic"PJ-P03-F04(18-06-2020)&amp;R&amp;"Arial,Italic"Page &amp;P of &amp;N</oddFooter>
  </headerFooter>
  <ignoredErrors>
    <ignoredError sqref="F32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E7CC06-B703-4559-ADA7-0EBBF092B6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K9 K29</xm:sqref>
        </x14:conditionalFormatting>
        <x14:conditionalFormatting xmlns:xm="http://schemas.microsoft.com/office/excel/2006/main">
          <x14:cfRule type="dataBar" id="{FBCA3E9E-CBCF-4BB4-A386-B9A9D40077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K18</xm:sqref>
        </x14:conditionalFormatting>
        <x14:conditionalFormatting xmlns:xm="http://schemas.microsoft.com/office/excel/2006/main">
          <x14:cfRule type="dataBar" id="{F9208324-C297-4467-846E-E33C204EF9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K22</xm:sqref>
        </x14:conditionalFormatting>
        <x14:conditionalFormatting xmlns:xm="http://schemas.microsoft.com/office/excel/2006/main">
          <x14:cfRule type="dataBar" id="{28176AA9-26ED-4337-A654-5D0880F47E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K26:K28 K8</xm:sqref>
        </x14:conditionalFormatting>
        <x14:conditionalFormatting xmlns:xm="http://schemas.microsoft.com/office/excel/2006/main">
          <x14:cfRule type="dataBar" id="{B8B60A8F-9C69-4423-899C-C8B15E5743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210D9DE3-0FA6-4DA9-B1B1-4DC9163758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K31</xm:sqref>
        </x14:conditionalFormatting>
        <x14:conditionalFormatting xmlns:xm="http://schemas.microsoft.com/office/excel/2006/main">
          <x14:cfRule type="dataBar" id="{B946E31C-94F9-42B2-B5EE-1FDB18B0B1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K32</xm:sqref>
        </x14:conditionalFormatting>
        <x14:conditionalFormatting xmlns:xm="http://schemas.microsoft.com/office/excel/2006/main">
          <x14:cfRule type="dataBar" id="{1127E1B9-938C-4C65-98C9-57802EE759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K33</xm:sqref>
        </x14:conditionalFormatting>
        <x14:conditionalFormatting xmlns:xm="http://schemas.microsoft.com/office/excel/2006/main">
          <x14:cfRule type="dataBar" id="{C657E8D6-3950-4BF1-9F96-D29B6D013E9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K34</xm:sqref>
        </x14:conditionalFormatting>
        <x14:conditionalFormatting xmlns:xm="http://schemas.microsoft.com/office/excel/2006/main">
          <x14:cfRule type="dataBar" id="{DD758E2F-8903-473F-B84C-FDE7A924B5E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L8 L29</xm:sqref>
        </x14:conditionalFormatting>
        <x14:conditionalFormatting xmlns:xm="http://schemas.microsoft.com/office/excel/2006/main">
          <x14:cfRule type="dataBar" id="{61FAE1CF-092A-400F-B13B-DEE5AB8A03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8AF74464-3B8A-4F20-8C0E-71780E10B1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6E5BCCE4-C511-4301-A5CB-7B8592C730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L22</xm:sqref>
        </x14:conditionalFormatting>
        <x14:conditionalFormatting xmlns:xm="http://schemas.microsoft.com/office/excel/2006/main">
          <x14:cfRule type="dataBar" id="{4B2F8AE8-788E-4364-8EA6-9D95B7FA95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L26:L28</xm:sqref>
        </x14:conditionalFormatting>
        <x14:conditionalFormatting xmlns:xm="http://schemas.microsoft.com/office/excel/2006/main">
          <x14:cfRule type="dataBar" id="{127B3A2A-80E2-4439-A506-98B9E469B5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L30</xm:sqref>
        </x14:conditionalFormatting>
        <x14:conditionalFormatting xmlns:xm="http://schemas.microsoft.com/office/excel/2006/main">
          <x14:cfRule type="dataBar" id="{411A45A1-BF2A-4EB3-9D76-C8E288D015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L31</xm:sqref>
        </x14:conditionalFormatting>
        <x14:conditionalFormatting xmlns:xm="http://schemas.microsoft.com/office/excel/2006/main">
          <x14:cfRule type="dataBar" id="{DB8E4BFE-C494-4898-B527-F68A8F1DB3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L32</xm:sqref>
        </x14:conditionalFormatting>
        <x14:conditionalFormatting xmlns:xm="http://schemas.microsoft.com/office/excel/2006/main">
          <x14:cfRule type="dataBar" id="{C233562D-88C8-46AD-87A1-6D59713184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L33</xm:sqref>
        </x14:conditionalFormatting>
        <x14:conditionalFormatting xmlns:xm="http://schemas.microsoft.com/office/excel/2006/main">
          <x14:cfRule type="dataBar" id="{ADC319E6-03E7-4B47-8A27-80B0F50542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L34</xm:sqref>
        </x14:conditionalFormatting>
        <x14:conditionalFormatting xmlns:xm="http://schemas.microsoft.com/office/excel/2006/main">
          <x14:cfRule type="dataBar" id="{FF3E020F-DBAF-4F6E-940E-FD7976358A4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C97678-59A9-4CC6-966A-FF9660B77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AC4C74D-18B5-4B47-B30F-4A3E5298B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A8E4A23-516C-458B-9457-E618FA1F84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BD65C5C-7D9F-40B6-8E2F-A29F27C20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0095B4B-E22B-474A-9364-928309E9A2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P23</xm:sqref>
        </x14:conditionalFormatting>
        <x14:conditionalFormatting xmlns:xm="http://schemas.microsoft.com/office/excel/2006/main">
          <x14:cfRule type="dataBar" id="{30BA8754-C42F-41E4-976F-CAEEE8F1C8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0E2A709-7E40-42B4-93A2-B7F66E8FF4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F2BA453-5B2E-4642-AA08-3B770D2813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80E6822-9AA6-45A6-BB16-6A74FE5729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B453146-7892-4665-A5D0-689975D80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04E9DD6-DA34-41D4-AC2C-D84A6174F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P24</xm:sqref>
        </x14:conditionalFormatting>
        <x14:conditionalFormatting xmlns:xm="http://schemas.microsoft.com/office/excel/2006/main">
          <x14:cfRule type="dataBar" id="{EBA83D72-28C8-442C-91E1-379B817674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3B9EAF1-A70F-477F-B791-78886C44F4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454C6FD-9E23-4ABC-B099-0EBD788DF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518C584-10ED-41D6-8D71-79DAF8C4E0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P8:R8</xm:sqref>
        </x14:conditionalFormatting>
        <x14:conditionalFormatting xmlns:xm="http://schemas.microsoft.com/office/excel/2006/main">
          <x14:cfRule type="dataBar" id="{357959FA-F581-41FD-9585-B5B5D9D135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480C053-8C9A-44EB-BCF3-42DF42BC940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ECAD55B-5C07-41B8-9949-553C8D9C6B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7A0D32C-5B66-4F0A-9860-F2DD14C47B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7837A7A-86C2-407B-BC44-4D785D4CD8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E70AB83-568E-44C3-B339-D98DA4CE71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P9:R9</xm:sqref>
        </x14:conditionalFormatting>
        <x14:conditionalFormatting xmlns:xm="http://schemas.microsoft.com/office/excel/2006/main">
          <x14:cfRule type="dataBar" id="{E9788DB0-5AD8-465A-97B9-77A152FE7E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F6EA788-9D36-4851-8453-058CBF96745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1410E6A-71A3-4CD3-A70B-8CBC6AD65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A1C192-E410-4DEC-9C2A-64FA29403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EC7B2D2-6848-4880-925C-A8731790D8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E903182-E3E7-4C1F-AD91-243FC78FC1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P18:R18 P8:R8</xm:sqref>
        </x14:conditionalFormatting>
        <x14:conditionalFormatting xmlns:xm="http://schemas.microsoft.com/office/excel/2006/main">
          <x14:cfRule type="dataBar" id="{2F1C2DD1-70A1-41D4-97F8-4E4EAB453D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5D18F83-0056-49ED-8458-ECDE8A7EB42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53112FD-F51F-4601-AEFC-4B610511AE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DEFCF3E-3BD2-4979-AC20-26B07E6D33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A14E94B-CC27-4271-A896-DA8FE251D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22DB132-AA8B-43DF-B381-C2652EB38E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P22:R22 Q23:R23</xm:sqref>
        </x14:conditionalFormatting>
        <x14:conditionalFormatting xmlns:xm="http://schemas.microsoft.com/office/excel/2006/main">
          <x14:cfRule type="dataBar" id="{B7E2175E-ADDD-4E79-AADA-1F1A746CE0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A0E8799-8EDB-4164-B48E-CFF82FFFC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99AEDAA-BFE6-43DB-BEB8-7089322A8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EDB9229-786E-4914-92FA-961432A976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EEFC508-CBC8-4D47-BB6B-DE2443DFE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01F3AA8-0871-4761-874C-B0FC7E78281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P25:R25</xm:sqref>
        </x14:conditionalFormatting>
        <x14:conditionalFormatting xmlns:xm="http://schemas.microsoft.com/office/excel/2006/main">
          <x14:cfRule type="dataBar" id="{A5A671E5-1E9C-4B23-8C47-4BAC6539FCC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D7B8C30-A0E8-4A3F-ACD9-D7E74E3E7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D10D1B0-81DC-45DC-80C1-225CAE14CD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E9066C8-F5A8-4A52-8690-0A9B811E1F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408018D-E7CD-4D69-8345-E982784CD0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F74250C-D5D7-464D-86BE-3FA6CAAD0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P34:R34</xm:sqref>
        </x14:conditionalFormatting>
        <x14:conditionalFormatting xmlns:xm="http://schemas.microsoft.com/office/excel/2006/main">
          <x14:cfRule type="dataBar" id="{1E4574DA-FF81-49F0-BC88-8CCA37B1D9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AE292B4-BC19-42EA-83A8-B78D86AA449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890A50C-5870-4082-96D5-D0846927CA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DD83604-1D08-457C-8FE8-D8E3D67772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2D4EADB-89BD-44AC-928C-44FCA036E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C1CC952-2E89-419B-93F2-FE9AA7D2EC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Q24:R24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845BFA421C6746AE492C336B3A185E" ma:contentTypeVersion="14" ma:contentTypeDescription="Create a new document." ma:contentTypeScope="" ma:versionID="000865bcf727e35c0536dea505e9ffcf">
  <xsd:schema xmlns:xsd="http://www.w3.org/2001/XMLSchema" xmlns:xs="http://www.w3.org/2001/XMLSchema" xmlns:p="http://schemas.microsoft.com/office/2006/metadata/properties" xmlns:ns2="095ff2ef-9bed-4752-80b3-3555e1d9f06c" xmlns:ns3="e4207480-a1ae-4b95-8ade-9433d9ebc6b9" targetNamespace="http://schemas.microsoft.com/office/2006/metadata/properties" ma:root="true" ma:fieldsID="ff22b6814c72a485e6912a938b69fa9c" ns2:_="" ns3:_="">
    <xsd:import namespace="095ff2ef-9bed-4752-80b3-3555e1d9f06c"/>
    <xsd:import namespace="e4207480-a1ae-4b95-8ade-9433d9ebc6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5ff2ef-9bed-4752-80b3-3555e1d9f0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2e7850e-dcac-46a0-b304-d0721f753b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207480-a1ae-4b95-8ade-9433d9ebc6b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c209b4a-3152-4ad7-b89d-478103e8ab5c}" ma:internalName="TaxCatchAll" ma:showField="CatchAllData" ma:web="e4207480-a1ae-4b95-8ade-9433d9ebc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95ff2ef-9bed-4752-80b3-3555e1d9f06c">
      <Terms xmlns="http://schemas.microsoft.com/office/infopath/2007/PartnerControls"/>
    </lcf76f155ced4ddcb4097134ff3c332f>
    <TaxCatchAll xmlns="e4207480-a1ae-4b95-8ade-9433d9ebc6b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004E4E-6435-4B3A-8C59-AD25E61E24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5ff2ef-9bed-4752-80b3-3555e1d9f06c"/>
    <ds:schemaRef ds:uri="e4207480-a1ae-4b95-8ade-9433d9ebc6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865224-C5E2-4A44-B737-FEE1DBB1D007}">
  <ds:schemaRefs>
    <ds:schemaRef ds:uri="http://schemas.microsoft.com/office/2006/metadata/properties"/>
    <ds:schemaRef ds:uri="http://schemas.microsoft.com/office/infopath/2007/PartnerControls"/>
    <ds:schemaRef ds:uri="095ff2ef-9bed-4752-80b3-3555e1d9f06c"/>
    <ds:schemaRef ds:uri="e4207480-a1ae-4b95-8ade-9433d9ebc6b9"/>
  </ds:schemaRefs>
</ds:datastoreItem>
</file>

<file path=customXml/itemProps3.xml><?xml version="1.0" encoding="utf-8"?>
<ds:datastoreItem xmlns:ds="http://schemas.openxmlformats.org/officeDocument/2006/customXml" ds:itemID="{F7D9C1F3-56B9-462F-8F9A-AF64A6E69A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QLNL</vt:lpstr>
      <vt:lpstr>QLNL!a</vt:lpstr>
      <vt:lpstr>QLNL!Print_Area</vt:lpstr>
      <vt:lpstr>QLNL!Print_Titles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Vo Ly Hoang Hoan</cp:lastModifiedBy>
  <cp:revision/>
  <dcterms:created xsi:type="dcterms:W3CDTF">2016-06-18T21:51:36Z</dcterms:created>
  <dcterms:modified xsi:type="dcterms:W3CDTF">2025-07-03T08:20:13Z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0x01010048845BFA421C6746AE492C336B3A185E</vt:lpwstr>
  </property>
  <property fmtid="{D5CDD505-2E9C-101B-9397-08002B2CF9AE}" pid="3" name="MediaServiceImageTags">
    <vt:lpwstr/>
  </property>
</Properties>
</file>