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xWindow="0" yWindow="0" windowWidth="16320" windowHeight="5772" activeTab="1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3" hidden="1">30</definedName>
    <definedName name="solver_mni" localSheetId="1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3" hidden="1">2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Alloc1!$E$9:$E$11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Number_available</definedName>
    <definedName name="solver_rhs10" localSheetId="2" hidden="1">0</definedName>
    <definedName name="solver_rhs11" localSheetId="2" hidden="1">Alloc1!$B$26:$B$28</definedName>
    <definedName name="solver_rhs2" localSheetId="2" hidden="1">integer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entero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0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3" hidden="1">100</definedName>
    <definedName name="solver_ssz" localSheetId="1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10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3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62913"/>
</workbook>
</file>

<file path=xl/calcChain.xml><?xml version="1.0" encoding="utf-8"?>
<calcChain xmlns="http://schemas.openxmlformats.org/spreadsheetml/2006/main">
  <c r="B36" i="4" l="1"/>
  <c r="B22" i="3"/>
  <c r="B26" i="3"/>
  <c r="B27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H16" i="7" s="1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G51" i="6" l="1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<sst xmlns="http://schemas.openxmlformats.org/spreadsheetml/2006/main" count="475" uniqueCount="321">
  <si>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</si>
  <si>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</si>
  <si>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</si>
  <si>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</si>
  <si>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</si>
  <si>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</si>
  <si>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</si>
  <si>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</si>
  <si>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</si>
  <si>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</si>
  <si>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</si>
  <si>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</si>
  <si>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</si>
  <si>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</si>
  <si>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</si>
  <si>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</si>
  <si>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</si>
  <si>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</si>
  <si>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</si>
  <si>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</si>
  <si>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</si>
  <si>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</si>
  <si>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</si>
  <si>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</si>
  <si>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</si>
  <si>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</si>
  <si>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</si>
  <si>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</si>
  <si>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</si>
  <si>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</si>
  <si>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</si>
  <si>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</si>
  <si>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</si>
  <si>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</si>
  <si>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</si>
  <si>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</si>
  <si>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</si>
  <si>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</si>
  <si>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</si>
  <si>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</si>
  <si>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</si>
  <si>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</si>
  <si>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</si>
  <si>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</si>
  <si>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</si>
  <si>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</si>
  <si>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</si>
  <si>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</si>
  <si>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</si>
  <si>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</si>
  <si>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</si>
  <si>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</si>
  <si>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</si>
  <si>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</si>
  <si>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</si>
  <si>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</si>
  <si>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Allocation Problem 1 (Single-Period)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</si>
  <si>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</si>
  <si>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</si>
  <si>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</si>
  <si>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Information on machines</t>
  </si>
  <si>
    <t>Initial cost per day</t>
  </si>
  <si>
    <t>Additional cost per product</t>
  </si>
  <si>
    <t>Products per day (Max)</t>
  </si>
  <si>
    <t>Number of machines</t>
  </si>
  <si>
    <t>Alpha-1000</t>
  </si>
  <si>
    <t>Alpha-2000</t>
  </si>
  <si>
    <t>Alpha-3000</t>
  </si>
  <si>
    <t>Number of machines to use</t>
  </si>
  <si>
    <t>Number of products to make per day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</si>
  <si>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</si>
  <si>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</si>
  <si>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</si>
  <si>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</si>
  <si>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</si>
  <si>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</si>
  <si>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</si>
  <si>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</si>
  <si>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</si>
  <si>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</si>
  <si>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</si>
  <si>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</si>
  <si>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</si>
  <si>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</si>
  <si>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</si>
  <si>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</si>
  <si>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</si>
  <si>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</si>
  <si>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</si>
  <si>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</si>
  <si>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</si>
  <si>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</si>
  <si>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</si>
  <si>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</si>
  <si>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</si>
  <si>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</si>
  <si>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</si>
  <si>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</si>
  <si>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Allocation Problem 2 (Multi-period)</t>
  </si>
  <si>
    <t>Minimize the cost of operating 3 different types of machines while meeting product demand over a</t>
  </si>
  <si>
    <t>week's time.  Each machine has a different cost and capacity. There are a certain number of machines</t>
  </si>
  <si>
    <t>Monday</t>
  </si>
  <si>
    <t>Tuesday</t>
  </si>
  <si>
    <t>Wednesday</t>
  </si>
  <si>
    <t>Thursday</t>
  </si>
  <si>
    <t>Friday</t>
  </si>
  <si>
    <t>Made</t>
  </si>
  <si>
    <t>Carry-over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</si>
  <si>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</si>
  <si>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</si>
  <si>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</si>
  <si>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</si>
  <si>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</si>
  <si>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</si>
  <si>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</si>
  <si>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</si>
  <si>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</si>
  <si>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</si>
  <si>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</si>
  <si>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</si>
  <si>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</si>
  <si>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</si>
  <si>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</si>
  <si>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</si>
  <si>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</si>
  <si>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</si>
  <si>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</si>
  <si>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</si>
  <si>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</si>
  <si>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</si>
  <si>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</si>
  <si>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</si>
  <si>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</si>
  <si>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</si>
  <si>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</si>
  <si>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</si>
  <si>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</si>
  <si>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</si>
  <si>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</si>
  <si>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</si>
  <si>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</si>
  <si>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</si>
  <si>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</si>
  <si>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</si>
  <si>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</si>
  <si>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</si>
  <si>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</si>
  <si>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</si>
  <si>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</si>
  <si>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</si>
  <si>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</si>
  <si>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</si>
  <si>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</si>
  <si>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</si>
  <si>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</si>
  <si>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</si>
  <si>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</si>
  <si>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</si>
  <si>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</si>
  <si>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</si>
  <si>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</si>
  <si>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</si>
  <si>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</si>
  <si>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</si>
  <si>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</si>
  <si>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</si>
  <si>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</si>
  <si>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</si>
  <si>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</si>
  <si>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</si>
  <si>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</si>
  <si>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</si>
  <si>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</si>
  <si>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</si>
  <si>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</si>
  <si>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</si>
  <si>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</si>
  <si>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</si>
  <si>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</si>
  <si>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</si>
  <si>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</si>
  <si>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</si>
  <si>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</si>
  <si>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</si>
  <si>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</si>
  <si>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</si>
  <si>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</si>
  <si>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</si>
  <si>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</si>
  <si>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</si>
  <si>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</si>
  <si>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</si>
  <si>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</si>
  <si>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</si>
  <si>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</si>
  <si>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</si>
  <si>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</si>
  <si>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</si>
  <si>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</si>
  <si>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</si>
  <si>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</si>
  <si>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</si>
  <si>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</si>
  <si>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</si>
  <si>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</si>
  <si>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</si>
  <si>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Process Selection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</si>
  <si>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</si>
  <si>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</si>
  <si>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</si>
  <si>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</si>
  <si>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</si>
  <si>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</si>
  <si>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</si>
  <si>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</si>
  <si>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</si>
  <si>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</si>
  <si>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</si>
  <si>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</si>
  <si>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</si>
  <si>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</si>
  <si>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</si>
  <si>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</si>
  <si>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</si>
  <si>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</si>
  <si>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</si>
  <si>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</si>
  <si>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</si>
  <si>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</si>
  <si>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</si>
  <si>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</si>
  <si>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</si>
  <si>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</si>
  <si>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</si>
  <si>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</si>
  <si>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</si>
  <si>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</si>
  <si>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</si>
  <si>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</si>
  <si>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</si>
  <si>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</si>
  <si>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</si>
  <si>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</si>
  <si>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</si>
  <si>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</si>
  <si>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</si>
  <si>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</si>
  <si>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</si>
  <si>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</si>
  <si>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</si>
  <si>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</si>
  <si>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</si>
  <si>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</si>
  <si>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</si>
  <si>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</si>
  <si>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</si>
  <si>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</si>
  <si>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</si>
  <si>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</si>
  <si>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</si>
  <si>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</si>
  <si>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</si>
  <si>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</si>
  <si>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</si>
  <si>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</si>
  <si>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</si>
  <si>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</si>
  <si>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</si>
  <si>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</si>
  <si>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</si>
  <si>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</si>
  <si>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</si>
  <si>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</si>
  <si>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</si>
  <si>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</si>
  <si>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</si>
  <si>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</si>
  <si>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</si>
  <si>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</si>
  <si>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</si>
  <si>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</si>
  <si>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</si>
  <si>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</si>
  <si>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</si>
  <si>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</si>
  <si>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</si>
  <si>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</si>
  <si>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</si>
  <si>
    <t>Votre entreprise fabrique des téléviseurs, des chaînes stéréo et des haut-parleurs à l'aide d'un stock de pièces commun</t>
  </si>
  <si>
    <t>des blocs d'alimentation, des cônes de haut-parleur, etc. Les pièces sont en quantité limitée et vous devez déterminer</t>
  </si>
  <si>
    <t>la combinaison de produits la plus rentable à construire.</t>
  </si>
  <si>
    <t>Nombre à construire&gt;</t>
  </si>
  <si>
    <t>Inventaire</t>
  </si>
  <si>
    <t>Problème</t>
  </si>
  <si>
    <t>Votre entreprise construit des téléviseurs, des chaînes stéréo et des haut-parleurs, en utilisant un inventaire commun de pièces d'alimentation,</t>
  </si>
  <si>
    <t>cônes de haut-parleur, etc. Les pièces sont en quantité limitée. Quelle est la meilleure combinaison de produits pour construire</t>
  </si>
  <si>
    <t>qui maximise le profit?</t>
  </si>
  <si>
    <t>1) Les variables sont clairement le nombre de téléviseurs, de chaînes stéréo et de haut-parleurs à construire. Dans cette feuille de travail, ils</t>
  </si>
  <si>
    <t>reçoivent le nom Number_to_build.</t>
  </si>
  <si>
    <t>2) Les contraintes précisent que le nombre de pièces utilisées ne peut pas dépasser l'approvisionnement. Cela mène à:</t>
  </si>
  <si>
    <t>Nombre_utilisé &lt;= Nombre_disponible</t>
  </si>
  <si>
    <t>Il y a aussi la contrainte logique :</t>
  </si>
  <si>
    <t>Number_to_build &gt;= 0 via l'option Assume Non-Negative</t>
  </si>
  <si>
    <t>3) L'objectif est de maximiser le profit. Dans la feuille de calcul ProductMix, cela est défini comme Total_profit.</t>
  </si>
  <si>
    <t>Remarques</t>
  </si>
  <si>
    <t>Bien qu'il s'agisse d'un bon exemple de problème d'assortiment de produits, gardez à l'esprit les limites du</t>
  </si>
  <si>
    <t>maquette. Par exemple, la demande du marché et l'élasticité-prix ne sont pas incluses dans le modèle -- nous supposons</t>
  </si>
  <si>
    <t>que peu importe le nombre de téléviseurs que nous construisons, nous serons toujours en mesure de les vendre. Il n'y en a pas non plus</t>
  </si>
  <si>
    <t>minimum ou maximum pré-spécifié de produits qui doivent être fabriqués. L'effet de l'introduction</t>
  </si>
  <si>
    <t>ces restrictions peuvent être étudiées en examinant un rapport de sensibilité, que vous pouvez créer après la</t>
  </si>
  <si>
    <t>la barre d'état affiche "Le solveur a trouvé une solution" en cliquant sur Rapports dans le ruban RSP, puis en sélectionnant</t>
  </si>
  <si>
    <t>Optimisation puis Sensibilité.</t>
  </si>
  <si>
    <t>Légende</t>
  </si>
  <si>
    <t>Fonction objectif</t>
  </si>
  <si>
    <t>Variables de décision</t>
  </si>
  <si>
    <t>Profit ( xi * profit de vente)</t>
  </si>
  <si>
    <t>Nom pièce</t>
  </si>
  <si>
    <t>Nombre de pièce nécessaire pour construire</t>
  </si>
  <si>
    <t>Haut parleur</t>
  </si>
  <si>
    <t>Total par produit</t>
  </si>
  <si>
    <t>Nombre de pièces utilisées après optimisation du solveur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</si>
</sst>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6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  <font>
      <b/>
      <sz val="10"/>
      <name val="Arial Unicode MS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357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7" fillId="0" borderId="0" xfId="2" quotePrefix="1" applyFont="1" applyBorder="1" applyAlignment="1">
      <alignment horizontal="center" wrapText="1"/>
    </xf>
    <xf numFmtId="0" fontId="7" fillId="0" borderId="0" xfId="2" applyFont="1" applyBorder="1" applyAlignment="1">
      <alignment horizontal="center" wrapText="1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4" fontId="6" fillId="0" borderId="0" xfId="2" applyNumberFormat="1" applyBorder="1" applyAlignment="1">
      <alignment horizontal="center"/>
    </xf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5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6" fillId="0" borderId="37" xfId="2" applyBorder="1" applyAlignment="1">
      <alignment horizontal="center"/>
    </xf>
    <xf numFmtId="0" fontId="7" fillId="0" borderId="6" xfId="2" quotePrefix="1" applyFont="1" applyBorder="1" applyAlignment="1">
      <alignment horizontal="left"/>
    </xf>
    <xf numFmtId="164" fontId="6" fillId="0" borderId="7" xfId="2" applyNumberFormat="1" applyBorder="1" applyAlignment="1">
      <alignment horizontal="center"/>
    </xf>
    <xf numFmtId="165" fontId="6" fillId="0" borderId="7" xfId="2" applyNumberFormat="1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36" xfId="2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1" xfId="2" applyFont="1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0" xfId="2" applyBorder="1" applyAlignment="1">
      <alignment horizontal="center"/>
    </xf>
    <xf numFmtId="0" fontId="6" fillId="0" borderId="21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30" xfId="2" applyBorder="1" applyAlignment="1">
      <alignment horizontal="center"/>
    </xf>
    <xf numFmtId="0" fontId="6" fillId="0" borderId="11" xfId="2" applyBorder="1" applyAlignment="1">
      <alignment horizontal="center"/>
    </xf>
    <xf numFmtId="0" fontId="7" fillId="0" borderId="6" xfId="2" applyFont="1" applyBorder="1"/>
    <xf numFmtId="0" fontId="6" fillId="0" borderId="31" xfId="2" applyBorder="1" applyAlignment="1">
      <alignment horizontal="center"/>
    </xf>
    <xf numFmtId="0" fontId="6" fillId="0" borderId="32" xfId="2" applyBorder="1" applyAlignment="1">
      <alignment horizontal="center"/>
    </xf>
    <xf numFmtId="0" fontId="6" fillId="0" borderId="33" xfId="2" applyBorder="1" applyAlignment="1">
      <alignment horizontal="center"/>
    </xf>
    <xf numFmtId="0" fontId="7" fillId="0" borderId="0" xfId="2" applyFont="1"/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165" fontId="6" fillId="0" borderId="23" xfId="2" applyNumberFormat="1" applyBorder="1" applyAlignment="1">
      <alignment horizontal="center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4" fontId="6" fillId="0" borderId="0" xfId="1" applyNumberFormat="1" applyBorder="1" applyAlignment="1">
      <alignment horizontal="center"/>
    </xf>
    <xf numFmtId="165" fontId="6" fillId="0" borderId="0" xfId="1" applyNumberFormat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35" xfId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6" fillId="0" borderId="37" xfId="1" applyBorder="1" applyAlignment="1">
      <alignment horizontal="center"/>
    </xf>
    <xf numFmtId="0" fontId="7" fillId="0" borderId="6" xfId="1" quotePrefix="1" applyFont="1" applyBorder="1" applyAlignment="1">
      <alignment horizontal="left"/>
    </xf>
    <xf numFmtId="164" fontId="6" fillId="0" borderId="7" xfId="1" applyNumberFormat="1" applyBorder="1" applyAlignment="1">
      <alignment horizontal="center"/>
    </xf>
    <xf numFmtId="165" fontId="6" fillId="0" borderId="7" xfId="1" applyNumberFormat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36" xfId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6" fillId="0" borderId="27" xfId="1" applyBorder="1" applyAlignment="1">
      <alignment horizontal="center"/>
    </xf>
    <xf numFmtId="0" fontId="6" fillId="0" borderId="28" xfId="1" applyBorder="1" applyAlignment="1">
      <alignment horizontal="center"/>
    </xf>
    <xf numFmtId="0" fontId="6" fillId="0" borderId="29" xfId="1" applyBorder="1" applyAlignment="1">
      <alignment horizontal="center"/>
    </xf>
    <xf numFmtId="0" fontId="7" fillId="0" borderId="6" xfId="1" applyFont="1" applyBorder="1"/>
    <xf numFmtId="0" fontId="6" fillId="0" borderId="34" xfId="1" applyBorder="1" applyAlignment="1">
      <alignment horizontal="center"/>
    </xf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165" fontId="6" fillId="0" borderId="23" xfId="1" applyNumberFormat="1" applyBorder="1"/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1" fontId="6" fillId="0" borderId="17" xfId="2" applyNumberFormat="1" applyBorder="1" applyAlignment="1">
      <alignment horizontal="center"/>
    </xf>
    <xf numFmtId="1" fontId="6" fillId="0" borderId="19" xfId="2" applyNumberFormat="1" applyBorder="1" applyAlignment="1">
      <alignment horizontal="center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  <xf numFmtId="0" fontId="14" fillId="6" borderId="45" xfId="0" applyFont="1" applyFill="1" applyBorder="1" applyAlignment="1">
      <alignment horizontal="left" vertical="center"/>
    </xf>
    <xf numFmtId="0" fontId="0" fillId="6" borderId="46" xfId="0" applyFill="1" applyBorder="1">
      <alignment horizontal="left"/>
    </xf>
    <xf numFmtId="0" fontId="0" fillId="6" borderId="47" xfId="0" applyFill="1" applyBorder="1">
      <alignment horizontal="left"/>
    </xf>
    <xf numFmtId="0" fontId="14" fillId="6" borderId="48" xfId="0" applyFont="1" applyFill="1" applyBorder="1" applyAlignment="1">
      <alignment horizontal="left" vertical="center"/>
    </xf>
    <xf numFmtId="0" fontId="0" fillId="6" borderId="0" xfId="0" applyFill="1" applyBorder="1">
      <alignment horizontal="left"/>
    </xf>
    <xf numFmtId="0" fontId="0" fillId="6" borderId="49" xfId="0" applyFill="1" applyBorder="1">
      <alignment horizontal="left"/>
    </xf>
    <xf numFmtId="0" fontId="14" fillId="6" borderId="50" xfId="0" applyFont="1" applyFill="1" applyBorder="1" applyAlignment="1">
      <alignment horizontal="left" vertical="center"/>
    </xf>
    <xf numFmtId="0" fontId="0" fillId="6" borderId="51" xfId="0" applyFill="1" applyBorder="1">
      <alignment horizontal="left"/>
    </xf>
    <xf numFmtId="0" fontId="0" fillId="6" borderId="52" xfId="0" applyFill="1" applyBorder="1">
      <alignment horizontal="left"/>
    </xf>
    <xf numFmtId="164" fontId="5" fillId="7" borderId="23" xfId="0" applyNumberFormat="1" applyFont="1" applyFill="1" applyBorder="1" applyAlignment="1"/>
    <xf numFmtId="0" fontId="0" fillId="7" borderId="0" xfId="0" applyFill="1">
      <alignment horizontal="left"/>
    </xf>
    <xf numFmtId="1" fontId="0" fillId="8" borderId="8" xfId="0" applyNumberFormat="1" applyFill="1" applyBorder="1" applyAlignment="1">
      <alignment horizontal="right"/>
    </xf>
    <xf numFmtId="1" fontId="0" fillId="8" borderId="9" xfId="0" applyNumberFormat="1" applyFill="1" applyBorder="1" applyAlignment="1">
      <alignment horizontal="right"/>
    </xf>
    <xf numFmtId="1" fontId="0" fillId="8" borderId="41" xfId="0" applyNumberFormat="1" applyFill="1" applyBorder="1" applyAlignment="1">
      <alignment horizontal="right"/>
    </xf>
    <xf numFmtId="0" fontId="0" fillId="8" borderId="0" xfId="0" applyFill="1">
      <alignment horizontal="left"/>
    </xf>
    <xf numFmtId="164" fontId="0" fillId="10" borderId="2" xfId="0" applyNumberFormat="1" applyFill="1" applyBorder="1" applyAlignment="1"/>
    <xf numFmtId="164" fontId="0" fillId="10" borderId="39" xfId="0" applyNumberFormat="1" applyFill="1" applyBorder="1" applyAlignment="1"/>
    <xf numFmtId="164" fontId="0" fillId="10" borderId="40" xfId="0" applyNumberFormat="1" applyFill="1" applyBorder="1" applyAlignment="1"/>
    <xf numFmtId="0" fontId="0" fillId="10" borderId="0" xfId="0" applyFill="1">
      <alignment horizontal="left"/>
    </xf>
    <xf numFmtId="0" fontId="0" fillId="9" borderId="0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164" fontId="0" fillId="9" borderId="0" xfId="0" applyNumberFormat="1" applyFill="1">
      <alignment horizontal="left"/>
    </xf>
    <xf numFmtId="1" fontId="0" fillId="11" borderId="11" xfId="0" applyNumberFormat="1" applyFill="1" applyBorder="1" applyAlignment="1">
      <alignment horizontal="right"/>
    </xf>
    <xf numFmtId="1" fontId="0" fillId="11" borderId="13" xfId="0" applyNumberFormat="1" applyFill="1" applyBorder="1" applyAlignment="1">
      <alignment horizontal="right"/>
    </xf>
    <xf numFmtId="1" fontId="0" fillId="11" borderId="43" xfId="0" applyNumberFormat="1" applyFill="1" applyBorder="1" applyAlignment="1">
      <alignment horizontal="right"/>
    </xf>
    <xf numFmtId="0" fontId="0" fillId="11" borderId="0" xfId="0" applyFill="1">
      <alignment horizontal="left"/>
    </xf>
    <xf numFmtId="0" fontId="15" fillId="6" borderId="45" xfId="0" applyFont="1" applyFill="1" applyBorder="1" applyAlignment="1">
      <alignment horizontal="left" vertical="center"/>
    </xf>
    <xf numFmtId="0" fontId="0" fillId="6" borderId="48" xfId="0" applyFill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/>
    </xf>
    <xf numFmtId="0" fontId="0" fillId="6" borderId="48" xfId="0" applyFill="1" applyBorder="1">
      <alignment horizontal="left"/>
    </xf>
    <xf numFmtId="0" fontId="0" fillId="6" borderId="50" xfId="0" applyFill="1" applyBorder="1">
      <alignment horizontal="left"/>
    </xf>
    <xf numFmtId="0" fontId="5" fillId="0" borderId="0" xfId="0" applyFont="1">
      <alignment horizontal="left"/>
    </xf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workbookViewId="0">
      <selection activeCell="N13" sqref="N13"/>
    </sheetView>
  </sheetViews>
  <sheetFormatPr defaultColWidth="9.28515625" defaultRowHeight="12.75" customHeight="1"/>
  <cols>
    <col min="1" max="8" width="9.28515625" style="271"/>
    <col min="9" max="9" width="14.28515625" style="271" customWidth="1"/>
    <col min="10" max="16384" width="9.28515625" style="271"/>
  </cols>
  <sheetData>
    <row r="1" spans="1:24" ht="12.75" customHeight="1">
      <c r="A1" s="272" t="s">
        <v>0</v>
      </c>
    </row>
    <row r="2" spans="1:24" ht="6" customHeight="1"/>
    <row r="3" spans="1:24" ht="12.75" customHeight="1">
      <c r="A3" s="273" t="s">
        <v>1</v>
      </c>
      <c r="K3" s="320" t="s">
        <v>267</v>
      </c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</row>
    <row r="4" spans="1:24" ht="12.75" customHeight="1">
      <c r="A4" s="273" t="s">
        <v>2</v>
      </c>
      <c r="K4" s="320" t="s">
        <v>268</v>
      </c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</row>
    <row r="5" spans="1:24" ht="12.75" customHeight="1">
      <c r="A5" s="273" t="s">
        <v>3</v>
      </c>
      <c r="K5" s="320" t="s">
        <v>269</v>
      </c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</row>
    <row r="6" spans="1:24" ht="6" customHeight="1" thickBot="1"/>
    <row r="7" spans="1:24" ht="12.75" customHeight="1" thickTop="1">
      <c r="A7" s="303" t="s">
        <v>4</v>
      </c>
      <c r="B7" s="304"/>
      <c r="C7" s="304"/>
      <c r="D7" s="304"/>
      <c r="E7" s="304"/>
      <c r="F7" s="304"/>
      <c r="G7" s="304"/>
      <c r="H7" s="304"/>
      <c r="I7" s="305"/>
      <c r="K7" s="320" t="s">
        <v>270</v>
      </c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</row>
    <row r="8" spans="1:24" ht="12.75" customHeight="1">
      <c r="A8" s="306" t="s">
        <v>5</v>
      </c>
      <c r="B8" s="277"/>
      <c r="C8" s="277"/>
      <c r="D8" s="277"/>
      <c r="E8" s="277"/>
      <c r="F8" s="277"/>
      <c r="G8" s="277"/>
      <c r="H8" s="277"/>
      <c r="I8" s="307"/>
      <c r="K8" s="320" t="s">
        <v>271</v>
      </c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</row>
    <row r="9" spans="1:24" ht="12.75" customHeight="1">
      <c r="A9" s="306" t="s">
        <v>6</v>
      </c>
      <c r="B9" s="277"/>
      <c r="C9" s="277"/>
      <c r="D9" s="277"/>
      <c r="E9" s="277"/>
      <c r="F9" s="277"/>
      <c r="G9" s="277"/>
      <c r="H9" s="277"/>
      <c r="I9" s="307"/>
      <c r="K9" s="320" t="s">
        <v>272</v>
      </c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</row>
    <row r="10" spans="1:24" ht="12.75" customHeight="1">
      <c r="A10" s="306" t="s">
        <v>7</v>
      </c>
      <c r="B10" s="277"/>
      <c r="C10" s="277"/>
      <c r="D10" s="277"/>
      <c r="E10" s="277"/>
      <c r="F10" s="277"/>
      <c r="G10" s="277"/>
      <c r="H10" s="277"/>
      <c r="I10" s="307"/>
      <c r="K10" s="320" t="s">
        <v>273</v>
      </c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</row>
    <row r="11" spans="1:24" ht="12.75" customHeight="1">
      <c r="A11" s="306"/>
      <c r="B11" s="277"/>
      <c r="C11" s="277"/>
      <c r="D11" s="277"/>
      <c r="E11" s="277"/>
      <c r="F11" s="277"/>
      <c r="G11" s="277"/>
      <c r="H11" s="277"/>
      <c r="I11" s="307"/>
      <c r="K11" s="322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</row>
    <row r="12" spans="1:24" ht="12.75" customHeight="1">
      <c r="A12" s="306" t="s">
        <v>8</v>
      </c>
      <c r="B12" s="277"/>
      <c r="C12" s="277"/>
      <c r="D12" s="277"/>
      <c r="E12" s="277"/>
      <c r="F12" s="277"/>
      <c r="G12" s="277"/>
      <c r="H12" s="277"/>
      <c r="I12" s="307"/>
      <c r="K12" s="320" t="s">
        <v>274</v>
      </c>
      <c r="L12" s="321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</row>
    <row r="13" spans="1:24" ht="12.75" customHeight="1">
      <c r="A13" s="306" t="s">
        <v>9</v>
      </c>
      <c r="B13" s="277"/>
      <c r="C13" s="277"/>
      <c r="D13" s="277"/>
      <c r="E13" s="277"/>
      <c r="F13" s="277"/>
      <c r="G13" s="277"/>
      <c r="H13" s="277"/>
      <c r="I13" s="307"/>
      <c r="K13" s="320" t="s">
        <v>275</v>
      </c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</row>
    <row r="14" spans="1:24" ht="12.75" customHeight="1">
      <c r="A14" s="306"/>
      <c r="B14" s="277"/>
      <c r="C14" s="277"/>
      <c r="D14" s="277"/>
      <c r="E14" s="277"/>
      <c r="F14" s="277"/>
      <c r="G14" s="277"/>
      <c r="H14" s="277"/>
      <c r="I14" s="307"/>
      <c r="K14" s="322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</row>
    <row r="15" spans="1:24" ht="12.75" customHeight="1">
      <c r="A15" s="306" t="s">
        <v>10</v>
      </c>
      <c r="B15" s="277"/>
      <c r="C15" s="277"/>
      <c r="D15" s="277"/>
      <c r="E15" s="277"/>
      <c r="F15" s="277"/>
      <c r="G15" s="277"/>
      <c r="H15" s="277"/>
      <c r="I15" s="307"/>
      <c r="K15" s="320" t="s">
        <v>276</v>
      </c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</row>
    <row r="16" spans="1:24" ht="12.75" customHeight="1">
      <c r="A16" s="306" t="s">
        <v>11</v>
      </c>
      <c r="B16" s="277"/>
      <c r="C16" s="277"/>
      <c r="D16" s="277"/>
      <c r="E16" s="277"/>
      <c r="F16" s="277"/>
      <c r="G16" s="277"/>
      <c r="H16" s="277"/>
      <c r="I16" s="307"/>
      <c r="K16" s="320" t="s">
        <v>277</v>
      </c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</row>
    <row r="17" spans="1:24" ht="12.75" customHeight="1">
      <c r="A17" s="306" t="s">
        <v>12</v>
      </c>
      <c r="B17" s="277"/>
      <c r="C17" s="277"/>
      <c r="D17" s="277"/>
      <c r="E17" s="277"/>
      <c r="F17" s="277"/>
      <c r="G17" s="277"/>
      <c r="H17" s="277"/>
      <c r="I17" s="307"/>
      <c r="K17" s="320" t="s">
        <v>278</v>
      </c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</row>
    <row r="18" spans="1:24" ht="12.75" customHeight="1">
      <c r="A18" s="306"/>
      <c r="B18" s="277"/>
      <c r="C18" s="277"/>
      <c r="D18" s="277"/>
      <c r="E18" s="277"/>
      <c r="F18" s="277"/>
      <c r="G18" s="277"/>
      <c r="H18" s="277"/>
      <c r="I18" s="307"/>
      <c r="K18" s="322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</row>
    <row r="19" spans="1:24" ht="12.75" customHeight="1">
      <c r="A19" s="306" t="s">
        <v>13</v>
      </c>
      <c r="B19" s="277"/>
      <c r="C19" s="277"/>
      <c r="D19" s="277"/>
      <c r="E19" s="277"/>
      <c r="F19" s="277"/>
      <c r="G19" s="277"/>
      <c r="H19" s="277"/>
      <c r="I19" s="307"/>
      <c r="K19" s="320" t="s">
        <v>279</v>
      </c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</row>
    <row r="20" spans="1:24" ht="12.75" customHeight="1">
      <c r="A20" s="306" t="s">
        <v>14</v>
      </c>
      <c r="B20" s="277"/>
      <c r="C20" s="277"/>
      <c r="D20" s="277"/>
      <c r="E20" s="277"/>
      <c r="F20" s="277"/>
      <c r="G20" s="277"/>
      <c r="H20" s="277"/>
      <c r="I20" s="307"/>
      <c r="K20" s="320" t="s">
        <v>280</v>
      </c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</row>
    <row r="21" spans="1:24" ht="12.75" customHeight="1">
      <c r="A21" s="306" t="s">
        <v>15</v>
      </c>
      <c r="B21" s="277"/>
      <c r="C21" s="277"/>
      <c r="D21" s="277"/>
      <c r="E21" s="277"/>
      <c r="F21" s="277"/>
      <c r="G21" s="277"/>
      <c r="H21" s="277"/>
      <c r="I21" s="307"/>
      <c r="K21" s="320" t="s">
        <v>281</v>
      </c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</row>
    <row r="22" spans="1:24" ht="12.75" customHeight="1">
      <c r="A22" s="306" t="s">
        <v>16</v>
      </c>
      <c r="B22" s="277"/>
      <c r="C22" s="277"/>
      <c r="D22" s="277"/>
      <c r="E22" s="277"/>
      <c r="F22" s="277"/>
      <c r="G22" s="277"/>
      <c r="H22" s="277"/>
      <c r="I22" s="307"/>
      <c r="K22" s="320" t="s">
        <v>282</v>
      </c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</row>
    <row r="23" spans="1:24" ht="12.75" customHeight="1">
      <c r="A23" s="306"/>
      <c r="B23" s="277"/>
      <c r="C23" s="277"/>
      <c r="D23" s="277"/>
      <c r="E23" s="277"/>
      <c r="F23" s="277"/>
      <c r="G23" s="277"/>
      <c r="H23" s="277"/>
      <c r="I23" s="307"/>
      <c r="K23" s="322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</row>
    <row r="24" spans="1:24" ht="12.75" customHeight="1">
      <c r="A24" s="306" t="s">
        <v>17</v>
      </c>
      <c r="B24" s="277"/>
      <c r="C24" s="277"/>
      <c r="D24" s="277"/>
      <c r="E24" s="277"/>
      <c r="F24" s="277"/>
      <c r="G24" s="277"/>
      <c r="H24" s="277"/>
      <c r="I24" s="307"/>
      <c r="K24" s="320" t="s">
        <v>283</v>
      </c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</row>
    <row r="25" spans="1:24" ht="12.75" customHeight="1">
      <c r="A25" s="306" t="s">
        <v>18</v>
      </c>
      <c r="B25" s="277"/>
      <c r="C25" s="277"/>
      <c r="D25" s="277"/>
      <c r="E25" s="277"/>
      <c r="F25" s="277"/>
      <c r="G25" s="277"/>
      <c r="H25" s="277"/>
      <c r="I25" s="307"/>
      <c r="K25" s="320" t="s">
        <v>284</v>
      </c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</row>
    <row r="26" spans="1:24" ht="12.75" customHeight="1">
      <c r="A26" s="306" t="s">
        <v>19</v>
      </c>
      <c r="B26" s="277"/>
      <c r="C26" s="277"/>
      <c r="D26" s="277"/>
      <c r="E26" s="277"/>
      <c r="F26" s="277"/>
      <c r="G26" s="277"/>
      <c r="H26" s="277"/>
      <c r="I26" s="307"/>
      <c r="K26" s="320" t="s">
        <v>285</v>
      </c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</row>
    <row r="27" spans="1:24" ht="12.75" customHeight="1">
      <c r="A27" s="306"/>
      <c r="B27" s="277"/>
      <c r="C27" s="277"/>
      <c r="D27" s="277"/>
      <c r="E27" s="277"/>
      <c r="F27" s="277"/>
      <c r="G27" s="277"/>
      <c r="H27" s="277"/>
      <c r="I27" s="307"/>
      <c r="K27" s="322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</row>
    <row r="28" spans="1:24" ht="12.75" customHeight="1">
      <c r="A28" s="306" t="s">
        <v>20</v>
      </c>
      <c r="B28" s="277"/>
      <c r="C28" s="277"/>
      <c r="D28" s="277"/>
      <c r="E28" s="277"/>
      <c r="F28" s="277"/>
      <c r="G28" s="277"/>
      <c r="H28" s="277"/>
      <c r="I28" s="307"/>
      <c r="K28" s="320" t="s">
        <v>286</v>
      </c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</row>
    <row r="29" spans="1:24" ht="12.75" customHeight="1" thickBot="1">
      <c r="A29" s="308" t="s">
        <v>21</v>
      </c>
      <c r="B29" s="309"/>
      <c r="C29" s="309"/>
      <c r="D29" s="309"/>
      <c r="E29" s="309"/>
      <c r="F29" s="309"/>
      <c r="G29" s="309"/>
      <c r="H29" s="309"/>
      <c r="I29" s="310"/>
      <c r="K29" s="320" t="s">
        <v>287</v>
      </c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</row>
    <row r="30" spans="1:24" ht="12.75" customHeight="1" thickTop="1"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tabSelected="1" workbookViewId="0">
      <selection activeCell="L15" sqref="L15"/>
    </sheetView>
  </sheetViews>
  <sheetFormatPr defaultColWidth="8.85546875" defaultRowHeight="10.199999999999999"/>
  <cols>
    <col min="1" max="1" width="13" style="2" customWidth="1"/>
    <col min="2" max="5" width="10.42578125" style="2" customWidth="1"/>
    <col min="6" max="6" width="14.5703125" style="2" customWidth="1"/>
    <col min="7" max="7" width="24.85546875" customWidth="1"/>
    <col min="8" max="8" width="10.7109375" customWidth="1"/>
    <col min="15" max="15" width="8.85546875" customWidth="1"/>
  </cols>
  <sheetData>
    <row r="1" spans="1:23" ht="13.2" thickBot="1">
      <c r="A1" s="1" t="s">
        <v>22</v>
      </c>
    </row>
    <row r="2" spans="1:23" ht="13.8" thickTop="1">
      <c r="A2" s="3" t="s">
        <v>23</v>
      </c>
      <c r="B2" s="4"/>
      <c r="C2" s="4"/>
      <c r="D2" s="4"/>
      <c r="E2" s="4"/>
      <c r="F2" s="4"/>
      <c r="G2" s="5"/>
      <c r="I2" s="323" t="s">
        <v>288</v>
      </c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5"/>
    </row>
    <row r="3" spans="1:23" ht="13.2">
      <c r="A3" s="6" t="s">
        <v>24</v>
      </c>
      <c r="B3" s="7"/>
      <c r="C3" s="7"/>
      <c r="D3" s="7"/>
      <c r="E3" s="7"/>
      <c r="F3" s="7"/>
      <c r="G3" s="8"/>
      <c r="I3" s="326" t="s">
        <v>289</v>
      </c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8"/>
    </row>
    <row r="4" spans="1:23" ht="13.8" thickBot="1">
      <c r="A4" s="9" t="s">
        <v>25</v>
      </c>
      <c r="B4" s="10"/>
      <c r="C4" s="10"/>
      <c r="D4" s="10"/>
      <c r="E4" s="10"/>
      <c r="F4" s="10"/>
      <c r="G4" s="286"/>
      <c r="I4" s="329" t="s">
        <v>290</v>
      </c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1"/>
    </row>
    <row r="5" spans="1:23" ht="3.75" customHeight="1" thickTop="1" thickBot="1">
      <c r="A5"/>
      <c r="B5"/>
      <c r="C5"/>
      <c r="D5"/>
      <c r="E5"/>
      <c r="F5"/>
    </row>
    <row r="6" spans="1:23" ht="11.4" thickTop="1" thickBot="1">
      <c r="A6" s="287"/>
      <c r="B6" s="288"/>
      <c r="C6" s="289"/>
      <c r="D6" s="290" t="s">
        <v>26</v>
      </c>
      <c r="E6" s="290" t="s">
        <v>27</v>
      </c>
      <c r="F6" s="291" t="s">
        <v>318</v>
      </c>
    </row>
    <row r="7" spans="1:23" ht="11.4" thickTop="1" thickBot="1">
      <c r="A7" s="292"/>
      <c r="B7" s="11"/>
      <c r="C7" s="12" t="s">
        <v>291</v>
      </c>
      <c r="D7" s="334">
        <v>200</v>
      </c>
      <c r="E7" s="335">
        <v>200</v>
      </c>
      <c r="F7" s="336">
        <v>0</v>
      </c>
      <c r="H7" s="13"/>
    </row>
    <row r="8" spans="1:23" ht="11.4" thickTop="1" thickBot="1">
      <c r="A8" s="293" t="s">
        <v>316</v>
      </c>
      <c r="B8" s="12" t="s">
        <v>292</v>
      </c>
      <c r="C8" s="12" t="s">
        <v>28</v>
      </c>
      <c r="D8" s="14"/>
      <c r="E8" s="14"/>
      <c r="F8" s="294"/>
      <c r="I8" s="356" t="s">
        <v>312</v>
      </c>
    </row>
    <row r="9" spans="1:23" ht="10.8" thickTop="1">
      <c r="A9" s="293" t="s">
        <v>29</v>
      </c>
      <c r="B9" s="15">
        <v>450</v>
      </c>
      <c r="C9" s="347">
        <f>$D$7*D9+$E$7*E9+$F$7*F9</f>
        <v>400</v>
      </c>
      <c r="D9" s="342">
        <v>1</v>
      </c>
      <c r="E9" s="342">
        <v>1</v>
      </c>
      <c r="F9" s="343">
        <v>0</v>
      </c>
      <c r="I9" s="333"/>
      <c r="J9" t="s">
        <v>313</v>
      </c>
    </row>
    <row r="10" spans="1:23">
      <c r="A10" s="293" t="s">
        <v>30</v>
      </c>
      <c r="B10" s="16">
        <v>250</v>
      </c>
      <c r="C10" s="348">
        <f>$D$7*D10+$E$7*E10+$F$7*F10</f>
        <v>200</v>
      </c>
      <c r="D10" s="342">
        <v>1</v>
      </c>
      <c r="E10" s="342">
        <v>0</v>
      </c>
      <c r="F10" s="343">
        <v>0</v>
      </c>
      <c r="I10" s="337"/>
      <c r="J10" t="s">
        <v>314</v>
      </c>
    </row>
    <row r="11" spans="1:23">
      <c r="A11" s="293" t="s">
        <v>31</v>
      </c>
      <c r="B11" s="16">
        <v>800</v>
      </c>
      <c r="C11" s="348">
        <f>$D$7*D11+$E$7*E11+$F$7*F11</f>
        <v>800</v>
      </c>
      <c r="D11" s="342">
        <v>2</v>
      </c>
      <c r="E11" s="342">
        <v>2</v>
      </c>
      <c r="F11" s="343">
        <v>1</v>
      </c>
      <c r="I11" s="341"/>
      <c r="J11" t="s">
        <v>315</v>
      </c>
    </row>
    <row r="12" spans="1:23">
      <c r="A12" s="293" t="s">
        <v>32</v>
      </c>
      <c r="B12" s="16">
        <v>450</v>
      </c>
      <c r="C12" s="348">
        <f>$D$7*D12+$E$7*E12+$F$7*F12</f>
        <v>400</v>
      </c>
      <c r="D12" s="342">
        <v>1</v>
      </c>
      <c r="E12" s="342">
        <v>1</v>
      </c>
      <c r="F12" s="343">
        <v>0</v>
      </c>
      <c r="H12" s="13"/>
      <c r="I12" s="346"/>
      <c r="J12" s="13" t="s">
        <v>317</v>
      </c>
    </row>
    <row r="13" spans="1:23" ht="10.8" thickBot="1">
      <c r="A13" s="295" t="s">
        <v>33</v>
      </c>
      <c r="B13" s="302">
        <v>600</v>
      </c>
      <c r="C13" s="349">
        <f>$D$7*D13+$E$7*E13+$F$7*F13</f>
        <v>600</v>
      </c>
      <c r="D13" s="344">
        <v>2</v>
      </c>
      <c r="E13" s="344">
        <v>1</v>
      </c>
      <c r="F13" s="345">
        <v>1</v>
      </c>
      <c r="I13" s="350"/>
      <c r="J13" t="s">
        <v>320</v>
      </c>
    </row>
    <row r="14" spans="1:23" ht="11.4" thickTop="1" thickBot="1">
      <c r="D14" s="17" t="s">
        <v>34</v>
      </c>
    </row>
    <row r="15" spans="1:23" ht="11.4" thickTop="1" thickBot="1">
      <c r="A15"/>
      <c r="B15" s="300"/>
      <c r="C15" s="301" t="s">
        <v>319</v>
      </c>
      <c r="D15" s="338">
        <f>75*D7</f>
        <v>15000</v>
      </c>
      <c r="E15" s="339">
        <f>50*E7</f>
        <v>10000</v>
      </c>
      <c r="F15" s="340">
        <f>35*F7</f>
        <v>0</v>
      </c>
    </row>
    <row r="16" spans="1:23" ht="11.4" thickTop="1" thickBot="1">
      <c r="A16"/>
      <c r="B16" s="296"/>
      <c r="C16" s="297" t="s">
        <v>35</v>
      </c>
      <c r="D16" s="332">
        <f>SUM(D15:F15)</f>
        <v>25000</v>
      </c>
      <c r="E16" s="298"/>
      <c r="F16" s="299"/>
    </row>
    <row r="17" spans="1:25" ht="10.8" thickTop="1"/>
    <row r="18" spans="1:25" ht="10.8" thickBot="1"/>
    <row r="19" spans="1:25" ht="12.75" customHeight="1" thickTop="1">
      <c r="A19" s="278" t="s">
        <v>36</v>
      </c>
      <c r="B19" s="279"/>
      <c r="C19" s="279"/>
      <c r="D19" s="279"/>
      <c r="E19" s="279"/>
      <c r="F19" s="279"/>
      <c r="G19" s="280"/>
      <c r="I19" s="351" t="s">
        <v>293</v>
      </c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5"/>
    </row>
    <row r="20" spans="1:25" ht="12.75" customHeight="1">
      <c r="A20" s="281" t="s">
        <v>37</v>
      </c>
      <c r="B20" s="276"/>
      <c r="C20" s="276"/>
      <c r="D20" s="276"/>
      <c r="E20" s="276"/>
      <c r="F20" s="276"/>
      <c r="G20" s="282"/>
      <c r="I20" s="326" t="s">
        <v>294</v>
      </c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8"/>
    </row>
    <row r="21" spans="1:25" ht="12.75" customHeight="1">
      <c r="A21" s="281" t="s">
        <v>38</v>
      </c>
      <c r="B21" s="276"/>
      <c r="C21" s="276"/>
      <c r="D21" s="276"/>
      <c r="E21" s="276"/>
      <c r="F21" s="276"/>
      <c r="G21" s="282"/>
      <c r="I21" s="326" t="s">
        <v>295</v>
      </c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8"/>
    </row>
    <row r="22" spans="1:25" ht="12.75" customHeight="1">
      <c r="A22" s="281" t="s">
        <v>39</v>
      </c>
      <c r="B22" s="276"/>
      <c r="C22" s="276"/>
      <c r="D22" s="276"/>
      <c r="E22" s="276"/>
      <c r="F22" s="276"/>
      <c r="G22" s="282"/>
      <c r="I22" s="326" t="s">
        <v>296</v>
      </c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8"/>
    </row>
    <row r="23" spans="1:25" ht="12.75" customHeight="1">
      <c r="A23" s="281"/>
      <c r="B23" s="276"/>
      <c r="C23" s="276"/>
      <c r="D23" s="276"/>
      <c r="E23" s="276"/>
      <c r="F23" s="276"/>
      <c r="G23" s="282"/>
      <c r="I23" s="352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8"/>
    </row>
    <row r="24" spans="1:25" ht="12.75" customHeight="1">
      <c r="A24" s="283" t="s">
        <v>40</v>
      </c>
      <c r="B24" s="276"/>
      <c r="C24" s="276"/>
      <c r="D24" s="276"/>
      <c r="E24" s="276"/>
      <c r="F24" s="276"/>
      <c r="G24" s="282"/>
      <c r="I24" s="353" t="s">
        <v>40</v>
      </c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8"/>
    </row>
    <row r="25" spans="1:25" ht="12.75" customHeight="1">
      <c r="A25" s="281" t="s">
        <v>41</v>
      </c>
      <c r="B25" s="276"/>
      <c r="C25" s="276"/>
      <c r="D25" s="276"/>
      <c r="E25" s="276"/>
      <c r="F25" s="276"/>
      <c r="G25" s="282"/>
      <c r="I25" s="326" t="s">
        <v>297</v>
      </c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8"/>
    </row>
    <row r="26" spans="1:25" ht="12.75" customHeight="1">
      <c r="A26" s="281" t="s">
        <v>42</v>
      </c>
      <c r="B26" s="276"/>
      <c r="C26" s="276"/>
      <c r="D26" s="276"/>
      <c r="E26" s="276"/>
      <c r="F26" s="276"/>
      <c r="G26" s="282"/>
      <c r="I26" s="326" t="s">
        <v>298</v>
      </c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8"/>
    </row>
    <row r="27" spans="1:25" ht="12.75" customHeight="1">
      <c r="A27" s="313" t="s">
        <v>43</v>
      </c>
      <c r="B27" s="276"/>
      <c r="C27" s="276"/>
      <c r="D27" s="276"/>
      <c r="E27" s="276"/>
      <c r="F27" s="276"/>
      <c r="G27" s="282"/>
      <c r="I27" s="326" t="s">
        <v>299</v>
      </c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8"/>
    </row>
    <row r="28" spans="1:25" ht="12.75" customHeight="1">
      <c r="A28" s="281"/>
      <c r="B28" s="276" t="s">
        <v>44</v>
      </c>
      <c r="C28" s="276"/>
      <c r="D28" s="276"/>
      <c r="E28" s="276"/>
      <c r="F28" s="276"/>
      <c r="G28" s="282"/>
      <c r="I28" s="326" t="s">
        <v>300</v>
      </c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8"/>
    </row>
    <row r="29" spans="1:25" ht="12.75" customHeight="1">
      <c r="A29" s="313" t="s">
        <v>45</v>
      </c>
      <c r="B29" s="276"/>
      <c r="C29" s="276"/>
      <c r="D29" s="276"/>
      <c r="E29" s="276"/>
      <c r="F29" s="276"/>
      <c r="G29" s="282"/>
      <c r="I29" s="326" t="s">
        <v>301</v>
      </c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8"/>
    </row>
    <row r="30" spans="1:25" ht="12.75" customHeight="1">
      <c r="A30" s="281"/>
      <c r="B30" s="276" t="s">
        <v>46</v>
      </c>
      <c r="C30" s="276"/>
      <c r="D30" s="276"/>
      <c r="E30" s="276"/>
      <c r="F30" s="276"/>
      <c r="G30" s="282"/>
      <c r="I30" s="326" t="s">
        <v>302</v>
      </c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8"/>
    </row>
    <row r="31" spans="1:25" ht="12.75" customHeight="1">
      <c r="A31" s="281" t="s">
        <v>47</v>
      </c>
      <c r="B31" s="276"/>
      <c r="C31" s="276"/>
      <c r="D31" s="276"/>
      <c r="E31" s="276"/>
      <c r="F31" s="276"/>
      <c r="G31" s="282"/>
      <c r="I31" s="326" t="s">
        <v>303</v>
      </c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  <c r="Y31" s="328"/>
    </row>
    <row r="32" spans="1:25" ht="12.75" customHeight="1">
      <c r="A32" s="281"/>
      <c r="B32" s="276"/>
      <c r="C32" s="276"/>
      <c r="D32" s="276"/>
      <c r="E32" s="276"/>
      <c r="F32" s="276"/>
      <c r="G32" s="282"/>
      <c r="I32" s="354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8"/>
    </row>
    <row r="33" spans="1:25" ht="12.75" customHeight="1">
      <c r="A33" s="283" t="s">
        <v>48</v>
      </c>
      <c r="B33" s="276"/>
      <c r="C33" s="276"/>
      <c r="D33" s="276"/>
      <c r="E33" s="276"/>
      <c r="F33" s="276"/>
      <c r="G33" s="282"/>
      <c r="I33" s="353" t="s">
        <v>304</v>
      </c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8"/>
    </row>
    <row r="34" spans="1:25" ht="12.75" customHeight="1">
      <c r="A34" s="281" t="s">
        <v>49</v>
      </c>
      <c r="B34" s="276"/>
      <c r="C34" s="276"/>
      <c r="D34" s="276"/>
      <c r="E34" s="276"/>
      <c r="F34" s="276"/>
      <c r="G34" s="282"/>
      <c r="I34" s="326" t="s">
        <v>305</v>
      </c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8"/>
    </row>
    <row r="35" spans="1:25" ht="12.75" customHeight="1">
      <c r="A35" s="281" t="s">
        <v>50</v>
      </c>
      <c r="B35" s="276"/>
      <c r="C35" s="276"/>
      <c r="D35" s="276"/>
      <c r="E35" s="276"/>
      <c r="F35" s="276"/>
      <c r="G35" s="282"/>
      <c r="I35" s="326" t="s">
        <v>306</v>
      </c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8"/>
    </row>
    <row r="36" spans="1:25" ht="12.75" customHeight="1">
      <c r="A36" s="281" t="s">
        <v>51</v>
      </c>
      <c r="B36" s="276"/>
      <c r="C36" s="276"/>
      <c r="D36" s="276"/>
      <c r="E36" s="276"/>
      <c r="F36" s="276"/>
      <c r="G36" s="282"/>
      <c r="I36" s="326" t="s">
        <v>307</v>
      </c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8"/>
    </row>
    <row r="37" spans="1:25" ht="12.75" customHeight="1">
      <c r="A37" s="281" t="s">
        <v>52</v>
      </c>
      <c r="B37" s="276"/>
      <c r="C37" s="276"/>
      <c r="D37" s="276"/>
      <c r="E37" s="276"/>
      <c r="F37" s="276"/>
      <c r="G37" s="282"/>
      <c r="I37" s="326" t="s">
        <v>308</v>
      </c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  <c r="X37" s="327"/>
      <c r="Y37" s="328"/>
    </row>
    <row r="38" spans="1:25" ht="12.75" customHeight="1">
      <c r="A38" s="313" t="s">
        <v>53</v>
      </c>
      <c r="B38" s="276"/>
      <c r="C38" s="276"/>
      <c r="D38" s="276"/>
      <c r="E38" s="276"/>
      <c r="F38" s="276"/>
      <c r="G38" s="282"/>
      <c r="I38" s="326" t="s">
        <v>309</v>
      </c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28"/>
    </row>
    <row r="39" spans="1:25" ht="12.75" customHeight="1">
      <c r="A39" s="281" t="s">
        <v>54</v>
      </c>
      <c r="B39" s="276"/>
      <c r="C39" s="276"/>
      <c r="D39" s="276"/>
      <c r="E39" s="276"/>
      <c r="F39" s="276"/>
      <c r="G39" s="282"/>
      <c r="I39" s="326" t="s">
        <v>310</v>
      </c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28"/>
    </row>
    <row r="40" spans="1:25" ht="12.75" customHeight="1" thickBot="1">
      <c r="A40" s="284" t="s">
        <v>55</v>
      </c>
      <c r="B40" s="285"/>
      <c r="C40" s="285"/>
      <c r="D40" s="285"/>
      <c r="E40" s="285"/>
      <c r="F40" s="285"/>
      <c r="G40" s="286"/>
      <c r="I40" s="326" t="s">
        <v>311</v>
      </c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8"/>
    </row>
    <row r="41" spans="1:25" ht="11.4" thickTop="1" thickBot="1">
      <c r="I41" s="355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1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workbookViewId="0">
      <selection activeCell="A63" sqref="A63"/>
    </sheetView>
  </sheetViews>
  <sheetFormatPr defaultColWidth="10.7109375" defaultRowHeight="12.6"/>
  <cols>
    <col min="1" max="1" width="10.7109375" style="236"/>
    <col min="2" max="2" width="12.7109375" style="236" customWidth="1"/>
    <col min="3" max="16384" width="10.7109375" style="236"/>
  </cols>
  <sheetData>
    <row r="1" spans="1:8">
      <c r="A1" s="235" t="s">
        <v>56</v>
      </c>
    </row>
    <row r="2" spans="1:8" ht="3.75" customHeight="1" thickBot="1">
      <c r="A2" s="235"/>
    </row>
    <row r="3" spans="1:8" ht="13.2" thickTop="1">
      <c r="A3" s="311" t="s">
        <v>57</v>
      </c>
      <c r="B3" s="279"/>
      <c r="C3" s="279"/>
      <c r="D3" s="279"/>
      <c r="E3" s="279"/>
      <c r="F3" s="279"/>
      <c r="G3" s="280"/>
    </row>
    <row r="4" spans="1:8">
      <c r="A4" s="281" t="s">
        <v>58</v>
      </c>
      <c r="B4" s="276"/>
      <c r="C4" s="276"/>
      <c r="D4" s="276"/>
      <c r="E4" s="276"/>
      <c r="F4" s="276"/>
      <c r="G4" s="282"/>
      <c r="H4" s="237"/>
    </row>
    <row r="5" spans="1:8" ht="13.2" thickBot="1">
      <c r="A5" s="284" t="s">
        <v>59</v>
      </c>
      <c r="B5" s="285"/>
      <c r="C5" s="285"/>
      <c r="D5" s="285"/>
      <c r="E5" s="285"/>
      <c r="F5" s="285"/>
      <c r="G5" s="286"/>
    </row>
    <row r="6" spans="1:8" ht="5.25" customHeight="1" thickTop="1" thickBot="1">
      <c r="A6" s="238"/>
    </row>
    <row r="7" spans="1:8" ht="13.2" thickTop="1">
      <c r="A7" s="239" t="s">
        <v>60</v>
      </c>
      <c r="B7" s="240"/>
      <c r="C7" s="240"/>
      <c r="D7" s="240"/>
      <c r="E7" s="240"/>
      <c r="F7" s="240"/>
      <c r="G7" s="241"/>
    </row>
    <row r="8" spans="1:8" ht="34.5" customHeight="1" thickBot="1">
      <c r="A8" s="242"/>
      <c r="B8" s="243" t="s">
        <v>61</v>
      </c>
      <c r="C8" s="243" t="s">
        <v>62</v>
      </c>
      <c r="D8" s="243" t="s">
        <v>63</v>
      </c>
      <c r="E8" s="244" t="s">
        <v>64</v>
      </c>
      <c r="F8" s="245"/>
      <c r="G8" s="246"/>
    </row>
    <row r="9" spans="1:8" ht="13.2" thickTop="1">
      <c r="A9" s="247" t="s">
        <v>65</v>
      </c>
      <c r="B9" s="248">
        <v>200</v>
      </c>
      <c r="C9" s="249">
        <v>1.5</v>
      </c>
      <c r="D9" s="250">
        <v>40</v>
      </c>
      <c r="E9" s="251">
        <v>8</v>
      </c>
      <c r="F9" s="245"/>
      <c r="G9" s="246"/>
    </row>
    <row r="10" spans="1:8">
      <c r="A10" s="252" t="s">
        <v>66</v>
      </c>
      <c r="B10" s="248">
        <v>275</v>
      </c>
      <c r="C10" s="249">
        <v>1.8</v>
      </c>
      <c r="D10" s="250">
        <v>60</v>
      </c>
      <c r="E10" s="253">
        <v>5</v>
      </c>
      <c r="F10" s="245"/>
      <c r="G10" s="246"/>
    </row>
    <row r="11" spans="1:8" ht="13.2" thickBot="1">
      <c r="A11" s="254" t="s">
        <v>67</v>
      </c>
      <c r="B11" s="255">
        <v>325</v>
      </c>
      <c r="C11" s="256">
        <v>1.9</v>
      </c>
      <c r="D11" s="257">
        <v>85</v>
      </c>
      <c r="E11" s="258">
        <v>3</v>
      </c>
      <c r="F11" s="259"/>
      <c r="G11" s="260"/>
    </row>
    <row r="12" spans="1:8" ht="4.5" customHeight="1" thickTop="1" thickBot="1"/>
    <row r="13" spans="1:8" ht="13.8" thickTop="1" thickBot="1">
      <c r="A13" s="261" t="s">
        <v>68</v>
      </c>
      <c r="B13" s="240"/>
      <c r="C13" s="240"/>
      <c r="D13" s="240"/>
      <c r="E13" s="240"/>
      <c r="F13" s="240"/>
      <c r="G13" s="241"/>
    </row>
    <row r="14" spans="1:8" ht="13.2" thickTop="1">
      <c r="A14" s="247" t="s">
        <v>65</v>
      </c>
      <c r="B14" s="262">
        <v>0</v>
      </c>
      <c r="C14" s="245"/>
      <c r="D14" s="245"/>
      <c r="E14" s="245"/>
      <c r="F14" s="245"/>
      <c r="G14" s="246"/>
    </row>
    <row r="15" spans="1:8">
      <c r="A15" s="252" t="s">
        <v>66</v>
      </c>
      <c r="B15" s="263">
        <v>0</v>
      </c>
      <c r="C15" s="245"/>
      <c r="D15" s="245"/>
      <c r="E15" s="245"/>
      <c r="F15" s="245"/>
      <c r="G15" s="246"/>
    </row>
    <row r="16" spans="1:8" ht="13.2" thickBot="1">
      <c r="A16" s="254" t="s">
        <v>67</v>
      </c>
      <c r="B16" s="264">
        <v>0</v>
      </c>
      <c r="C16" s="259"/>
      <c r="D16" s="259"/>
      <c r="E16" s="259"/>
      <c r="F16" s="259"/>
      <c r="G16" s="260"/>
    </row>
    <row r="17" spans="1:9" ht="4.5" customHeight="1" thickTop="1" thickBot="1"/>
    <row r="18" spans="1:9" ht="13.8" thickTop="1" thickBot="1">
      <c r="A18" s="239" t="s">
        <v>69</v>
      </c>
      <c r="B18" s="240"/>
      <c r="C18" s="240"/>
      <c r="D18" s="240"/>
      <c r="E18" s="240"/>
      <c r="F18" s="240"/>
      <c r="G18" s="241"/>
    </row>
    <row r="19" spans="1:9" ht="13.2" thickTop="1">
      <c r="A19" s="247" t="s">
        <v>65</v>
      </c>
      <c r="B19" s="262">
        <v>0</v>
      </c>
      <c r="C19" s="245"/>
      <c r="D19" s="245"/>
      <c r="E19" s="245"/>
      <c r="F19" s="245"/>
      <c r="G19" s="246"/>
    </row>
    <row r="20" spans="1:9">
      <c r="A20" s="252" t="s">
        <v>66</v>
      </c>
      <c r="B20" s="263">
        <v>0</v>
      </c>
      <c r="C20" s="245"/>
      <c r="D20" s="245"/>
      <c r="E20" s="245"/>
      <c r="F20" s="245"/>
      <c r="G20" s="246"/>
    </row>
    <row r="21" spans="1:9" ht="13.2" thickBot="1">
      <c r="A21" s="252" t="s">
        <v>67</v>
      </c>
      <c r="B21" s="264">
        <v>0</v>
      </c>
      <c r="C21" s="245"/>
      <c r="D21" s="245"/>
      <c r="E21" s="245"/>
      <c r="F21" s="245"/>
      <c r="G21" s="246"/>
    </row>
    <row r="22" spans="1:9" ht="13.8" thickTop="1" thickBot="1">
      <c r="A22" s="247" t="s">
        <v>70</v>
      </c>
      <c r="B22" s="250">
        <f>SUM(B19:B21)</f>
        <v>0</v>
      </c>
      <c r="C22" s="245"/>
      <c r="D22" s="245"/>
      <c r="E22" s="245"/>
      <c r="F22" s="245"/>
      <c r="G22" s="246"/>
    </row>
    <row r="23" spans="1:9" ht="13.8" thickTop="1" thickBot="1">
      <c r="A23" s="265" t="s">
        <v>71</v>
      </c>
      <c r="B23" s="266">
        <v>750</v>
      </c>
      <c r="C23" s="259"/>
      <c r="D23" s="259"/>
      <c r="E23" s="259"/>
      <c r="F23" s="259"/>
      <c r="G23" s="260"/>
    </row>
    <row r="24" spans="1:9" ht="4.5" customHeight="1" thickTop="1" thickBot="1">
      <c r="A24" s="267"/>
    </row>
    <row r="25" spans="1:9" ht="13.8" thickTop="1" thickBot="1">
      <c r="A25" s="239" t="s">
        <v>72</v>
      </c>
      <c r="B25" s="240"/>
      <c r="C25" s="240"/>
      <c r="D25" s="240"/>
      <c r="E25" s="240"/>
      <c r="F25" s="240"/>
      <c r="G25" s="241"/>
    </row>
    <row r="26" spans="1:9" ht="13.2" thickTop="1">
      <c r="A26" s="247" t="s">
        <v>65</v>
      </c>
      <c r="B26" s="251">
        <f>B14*$D9</f>
        <v>0</v>
      </c>
      <c r="C26" s="245"/>
      <c r="D26" s="245"/>
      <c r="E26" s="245"/>
      <c r="F26" s="245"/>
      <c r="G26" s="246"/>
    </row>
    <row r="27" spans="1:9">
      <c r="A27" s="252" t="s">
        <v>66</v>
      </c>
      <c r="B27" s="253">
        <f>B15*$D10</f>
        <v>0</v>
      </c>
      <c r="C27" s="245"/>
      <c r="D27" s="245"/>
      <c r="E27" s="245"/>
      <c r="F27" s="245"/>
      <c r="G27" s="246"/>
      <c r="I27" s="237"/>
    </row>
    <row r="28" spans="1:9" ht="13.2" thickBot="1">
      <c r="A28" s="252" t="s">
        <v>67</v>
      </c>
      <c r="B28" s="258">
        <f>B16*$D11</f>
        <v>0</v>
      </c>
      <c r="C28" s="245"/>
      <c r="D28" s="245"/>
      <c r="E28" s="245"/>
      <c r="F28" s="245"/>
      <c r="G28" s="246"/>
    </row>
    <row r="29" spans="1:9" ht="13.8" thickTop="1" thickBot="1">
      <c r="A29" s="268"/>
      <c r="B29" s="245"/>
      <c r="C29" s="245"/>
      <c r="D29" s="245"/>
      <c r="E29" s="245"/>
      <c r="F29" s="245"/>
      <c r="G29" s="246"/>
    </row>
    <row r="30" spans="1:9" ht="13.8" thickTop="1" thickBot="1">
      <c r="A30" s="269" t="s">
        <v>73</v>
      </c>
      <c r="B30" s="270">
        <f>SUMPRODUCT(B19:B21,C9:C11)+SUMPRODUCT(B14:B16,B9:B11)</f>
        <v>0</v>
      </c>
      <c r="C30" s="259"/>
      <c r="D30" s="259"/>
      <c r="E30" s="259"/>
      <c r="F30" s="259"/>
      <c r="G30" s="260"/>
    </row>
    <row r="31" spans="1:9" ht="13.2" thickTop="1"/>
    <row r="32" spans="1:9" ht="13.2" thickBot="1">
      <c r="A32" s="237"/>
      <c r="C32" s="237"/>
      <c r="E32" s="237"/>
    </row>
    <row r="33" spans="1:7" ht="13.2" thickTop="1">
      <c r="A33" s="278" t="s">
        <v>74</v>
      </c>
      <c r="B33" s="279"/>
      <c r="C33" s="279"/>
      <c r="D33" s="279"/>
      <c r="E33" s="279"/>
      <c r="F33" s="279"/>
      <c r="G33" s="280"/>
    </row>
    <row r="34" spans="1:7">
      <c r="A34" s="281" t="s">
        <v>75</v>
      </c>
      <c r="B34" s="276"/>
      <c r="C34" s="276"/>
      <c r="D34" s="276"/>
      <c r="E34" s="276"/>
      <c r="F34" s="276"/>
      <c r="G34" s="282"/>
    </row>
    <row r="35" spans="1:7">
      <c r="A35" s="281" t="s">
        <v>76</v>
      </c>
      <c r="B35" s="276"/>
      <c r="C35" s="276"/>
      <c r="D35" s="276"/>
      <c r="E35" s="276"/>
      <c r="F35" s="276"/>
      <c r="G35" s="282"/>
    </row>
    <row r="36" spans="1:7">
      <c r="A36" s="281" t="s">
        <v>77</v>
      </c>
      <c r="B36" s="276"/>
      <c r="C36" s="276"/>
      <c r="D36" s="276"/>
      <c r="E36" s="276"/>
      <c r="F36" s="276"/>
      <c r="G36" s="282"/>
    </row>
    <row r="37" spans="1:7">
      <c r="A37" s="281"/>
      <c r="B37" s="276"/>
      <c r="C37" s="276"/>
      <c r="D37" s="276"/>
      <c r="E37" s="276"/>
      <c r="F37" s="276"/>
      <c r="G37" s="282"/>
    </row>
    <row r="38" spans="1:7">
      <c r="A38" s="283" t="s">
        <v>40</v>
      </c>
      <c r="B38" s="276"/>
      <c r="C38" s="276"/>
      <c r="D38" s="276"/>
      <c r="E38" s="276"/>
      <c r="F38" s="276"/>
      <c r="G38" s="282"/>
    </row>
    <row r="39" spans="1:7">
      <c r="A39" s="281" t="s">
        <v>78</v>
      </c>
      <c r="B39" s="276"/>
      <c r="C39" s="276"/>
      <c r="D39" s="276"/>
      <c r="E39" s="276"/>
      <c r="F39" s="276"/>
      <c r="G39" s="282"/>
    </row>
    <row r="40" spans="1:7">
      <c r="A40" s="281" t="s">
        <v>79</v>
      </c>
      <c r="B40" s="276"/>
      <c r="C40" s="276"/>
      <c r="D40" s="276"/>
      <c r="E40" s="276"/>
      <c r="F40" s="276"/>
      <c r="G40" s="282"/>
    </row>
    <row r="41" spans="1:7">
      <c r="A41" s="281" t="s">
        <v>80</v>
      </c>
      <c r="B41" s="276"/>
      <c r="C41" s="276"/>
      <c r="D41" s="276"/>
      <c r="E41" s="276"/>
      <c r="F41" s="276"/>
      <c r="G41" s="282"/>
    </row>
    <row r="42" spans="1:7">
      <c r="A42" s="313" t="s">
        <v>81</v>
      </c>
      <c r="B42" s="276"/>
      <c r="C42" s="276"/>
      <c r="D42" s="276"/>
      <c r="E42" s="276"/>
      <c r="F42" s="276"/>
      <c r="G42" s="282"/>
    </row>
    <row r="43" spans="1:7">
      <c r="A43" s="281"/>
      <c r="B43" s="276" t="s">
        <v>82</v>
      </c>
      <c r="C43" s="276"/>
      <c r="D43" s="276"/>
      <c r="E43" s="276"/>
      <c r="F43" s="276"/>
      <c r="G43" s="282"/>
    </row>
    <row r="44" spans="1:7">
      <c r="A44" s="281"/>
      <c r="B44" s="276" t="s">
        <v>83</v>
      </c>
      <c r="C44" s="276"/>
      <c r="D44" s="276"/>
      <c r="E44" s="276"/>
      <c r="F44" s="276"/>
      <c r="G44" s="282"/>
    </row>
    <row r="45" spans="1:7">
      <c r="A45" s="281"/>
      <c r="B45" s="276" t="s">
        <v>84</v>
      </c>
      <c r="C45" s="276"/>
      <c r="D45" s="276"/>
      <c r="E45" s="276"/>
      <c r="F45" s="276"/>
      <c r="G45" s="282"/>
    </row>
    <row r="46" spans="1:7">
      <c r="A46" s="281" t="s">
        <v>85</v>
      </c>
      <c r="B46" s="276"/>
      <c r="C46" s="276"/>
      <c r="D46" s="276"/>
      <c r="E46" s="276"/>
      <c r="F46" s="276"/>
      <c r="G46" s="282"/>
    </row>
    <row r="47" spans="1:7">
      <c r="A47" s="281" t="s">
        <v>86</v>
      </c>
      <c r="B47" s="276" t="s">
        <v>87</v>
      </c>
      <c r="C47" s="276"/>
      <c r="D47" s="276"/>
      <c r="E47" s="276"/>
      <c r="F47" s="276"/>
      <c r="G47" s="282"/>
    </row>
    <row r="48" spans="1:7">
      <c r="A48" s="281"/>
      <c r="B48" s="276" t="s">
        <v>88</v>
      </c>
      <c r="C48" s="276"/>
      <c r="D48" s="276"/>
      <c r="E48" s="276"/>
      <c r="F48" s="276"/>
      <c r="G48" s="282"/>
    </row>
    <row r="49" spans="1:7">
      <c r="A49" s="281"/>
      <c r="B49" s="276" t="s">
        <v>89</v>
      </c>
      <c r="C49" s="276"/>
      <c r="D49" s="276"/>
      <c r="E49" s="276"/>
      <c r="F49" s="276"/>
      <c r="G49" s="282"/>
    </row>
    <row r="50" spans="1:7">
      <c r="A50" s="281" t="s">
        <v>90</v>
      </c>
      <c r="B50" s="276"/>
      <c r="C50" s="276"/>
      <c r="D50" s="276"/>
      <c r="E50" s="276"/>
      <c r="F50" s="276"/>
      <c r="G50" s="282"/>
    </row>
    <row r="51" spans="1:7">
      <c r="A51" s="281"/>
      <c r="B51" s="276"/>
      <c r="C51" s="276"/>
      <c r="D51" s="276"/>
      <c r="E51" s="276"/>
      <c r="F51" s="276"/>
      <c r="G51" s="282"/>
    </row>
    <row r="52" spans="1:7">
      <c r="A52" s="283" t="s">
        <v>48</v>
      </c>
      <c r="B52" s="276"/>
      <c r="C52" s="276"/>
      <c r="D52" s="276"/>
      <c r="E52" s="276"/>
      <c r="F52" s="276"/>
      <c r="G52" s="282"/>
    </row>
    <row r="53" spans="1:7">
      <c r="A53" s="313" t="s">
        <v>91</v>
      </c>
      <c r="B53" s="276"/>
      <c r="C53" s="276"/>
      <c r="D53" s="276"/>
      <c r="E53" s="276"/>
      <c r="F53" s="276"/>
      <c r="G53" s="282"/>
    </row>
    <row r="54" spans="1:7">
      <c r="A54" s="313" t="s">
        <v>92</v>
      </c>
      <c r="B54" s="276"/>
      <c r="C54" s="276"/>
      <c r="D54" s="276"/>
      <c r="E54" s="276"/>
      <c r="F54" s="276"/>
      <c r="G54" s="282"/>
    </row>
    <row r="55" spans="1:7">
      <c r="A55" s="313" t="s">
        <v>93</v>
      </c>
      <c r="B55" s="276"/>
      <c r="C55" s="276"/>
      <c r="D55" s="276"/>
      <c r="E55" s="276"/>
      <c r="F55" s="276"/>
      <c r="G55" s="282"/>
    </row>
    <row r="56" spans="1:7">
      <c r="A56" s="313" t="s">
        <v>94</v>
      </c>
      <c r="B56" s="276"/>
      <c r="C56" s="276"/>
      <c r="D56" s="276"/>
      <c r="E56" s="276"/>
      <c r="F56" s="276"/>
      <c r="G56" s="282"/>
    </row>
    <row r="57" spans="1:7">
      <c r="A57" s="313" t="s">
        <v>95</v>
      </c>
      <c r="B57" s="276"/>
      <c r="C57" s="276"/>
      <c r="D57" s="276"/>
      <c r="E57" s="276"/>
      <c r="F57" s="276"/>
      <c r="G57" s="282"/>
    </row>
    <row r="58" spans="1:7">
      <c r="A58" s="313" t="s">
        <v>96</v>
      </c>
      <c r="B58" s="276"/>
      <c r="C58" s="276"/>
      <c r="D58" s="276"/>
      <c r="E58" s="276"/>
      <c r="F58" s="276"/>
      <c r="G58" s="282"/>
    </row>
    <row r="59" spans="1:7" ht="13.2" thickBot="1">
      <c r="A59" s="317" t="s">
        <v>97</v>
      </c>
      <c r="B59" s="285"/>
      <c r="C59" s="285"/>
      <c r="D59" s="285"/>
      <c r="E59" s="285"/>
      <c r="F59" s="285"/>
      <c r="G59" s="286"/>
    </row>
    <row r="60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I22" sqref="I22"/>
    </sheetView>
  </sheetViews>
  <sheetFormatPr defaultColWidth="10.7109375" defaultRowHeight="12.6"/>
  <cols>
    <col min="1" max="1" width="10.7109375" style="185"/>
    <col min="2" max="2" width="12.140625" style="185" customWidth="1"/>
    <col min="3" max="3" width="12.28515625" style="185" customWidth="1"/>
    <col min="4" max="4" width="11" style="185" customWidth="1"/>
    <col min="5" max="5" width="11.85546875" style="185" customWidth="1"/>
    <col min="6" max="6" width="11.28515625" style="185" customWidth="1"/>
    <col min="7" max="7" width="12.140625" style="185" customWidth="1"/>
    <col min="8" max="16384" width="10.7109375" style="185"/>
  </cols>
  <sheetData>
    <row r="1" spans="1:7">
      <c r="A1" s="184" t="s">
        <v>98</v>
      </c>
    </row>
    <row r="2" spans="1:7" ht="3.75" customHeight="1" thickBot="1">
      <c r="A2" s="184"/>
    </row>
    <row r="3" spans="1:7" ht="13.2" thickTop="1">
      <c r="A3" s="316" t="s">
        <v>99</v>
      </c>
      <c r="B3" s="279"/>
      <c r="C3" s="279"/>
      <c r="D3" s="279"/>
      <c r="E3" s="279"/>
      <c r="F3" s="279"/>
      <c r="G3" s="280"/>
    </row>
    <row r="4" spans="1:7">
      <c r="A4" s="313" t="s">
        <v>100</v>
      </c>
      <c r="B4" s="276"/>
      <c r="C4" s="276"/>
      <c r="D4" s="276"/>
      <c r="E4" s="276"/>
      <c r="F4" s="276"/>
      <c r="G4" s="282"/>
    </row>
    <row r="5" spans="1:7" ht="13.2" thickBot="1">
      <c r="A5" s="317" t="s">
        <v>59</v>
      </c>
      <c r="B5" s="285"/>
      <c r="C5" s="285"/>
      <c r="D5" s="285"/>
      <c r="E5" s="285"/>
      <c r="F5" s="285"/>
      <c r="G5" s="312"/>
    </row>
    <row r="6" spans="1:7" ht="5.25" customHeight="1" thickTop="1" thickBot="1">
      <c r="A6" s="186"/>
    </row>
    <row r="7" spans="1:7" ht="13.2" thickTop="1">
      <c r="A7" s="187" t="s">
        <v>60</v>
      </c>
      <c r="B7" s="188"/>
      <c r="C7" s="188"/>
      <c r="D7" s="188"/>
      <c r="E7" s="188"/>
      <c r="F7" s="188"/>
      <c r="G7" s="189"/>
    </row>
    <row r="8" spans="1:7" ht="31.5" customHeight="1" thickBot="1">
      <c r="A8" s="190"/>
      <c r="B8" s="191" t="s">
        <v>61</v>
      </c>
      <c r="C8" s="191" t="s">
        <v>62</v>
      </c>
      <c r="D8" s="191" t="s">
        <v>63</v>
      </c>
      <c r="E8" s="192" t="s">
        <v>64</v>
      </c>
      <c r="F8" s="193"/>
      <c r="G8" s="194"/>
    </row>
    <row r="9" spans="1:7" ht="13.2" thickTop="1">
      <c r="A9" s="195" t="s">
        <v>65</v>
      </c>
      <c r="B9" s="196">
        <v>200</v>
      </c>
      <c r="C9" s="197">
        <v>1</v>
      </c>
      <c r="D9" s="198">
        <v>40</v>
      </c>
      <c r="E9" s="199">
        <v>8</v>
      </c>
      <c r="F9" s="193"/>
      <c r="G9" s="194"/>
    </row>
    <row r="10" spans="1:7">
      <c r="A10" s="200" t="s">
        <v>66</v>
      </c>
      <c r="B10" s="196">
        <v>275</v>
      </c>
      <c r="C10" s="197">
        <v>1.8</v>
      </c>
      <c r="D10" s="198">
        <v>60</v>
      </c>
      <c r="E10" s="201">
        <v>5</v>
      </c>
      <c r="F10" s="193"/>
      <c r="G10" s="194"/>
    </row>
    <row r="11" spans="1:7" ht="13.2" thickBot="1">
      <c r="A11" s="202" t="s">
        <v>67</v>
      </c>
      <c r="B11" s="203">
        <v>325</v>
      </c>
      <c r="C11" s="204">
        <v>1.9</v>
      </c>
      <c r="D11" s="205">
        <v>85</v>
      </c>
      <c r="E11" s="206">
        <v>3</v>
      </c>
      <c r="F11" s="207"/>
      <c r="G11" s="208"/>
    </row>
    <row r="12" spans="1:7" ht="3.75" customHeight="1" thickTop="1" thickBot="1"/>
    <row r="13" spans="1:7" ht="13.2" thickTop="1">
      <c r="A13" s="209" t="s">
        <v>68</v>
      </c>
      <c r="B13" s="188"/>
      <c r="C13" s="188"/>
      <c r="D13" s="188"/>
      <c r="E13" s="188"/>
      <c r="F13" s="188"/>
      <c r="G13" s="189"/>
    </row>
    <row r="14" spans="1:7" ht="13.2" thickBot="1">
      <c r="A14" s="210"/>
      <c r="B14" s="211" t="s">
        <v>101</v>
      </c>
      <c r="C14" s="211" t="s">
        <v>102</v>
      </c>
      <c r="D14" s="211" t="s">
        <v>103</v>
      </c>
      <c r="E14" s="211" t="s">
        <v>104</v>
      </c>
      <c r="F14" s="211" t="s">
        <v>105</v>
      </c>
      <c r="G14" s="194"/>
    </row>
    <row r="15" spans="1:7" ht="13.2" thickTop="1">
      <c r="A15" s="195" t="s">
        <v>65</v>
      </c>
      <c r="B15" s="212">
        <v>8</v>
      </c>
      <c r="C15" s="213">
        <v>6.0000000002785256</v>
      </c>
      <c r="D15" s="213">
        <v>8</v>
      </c>
      <c r="E15" s="213">
        <v>8</v>
      </c>
      <c r="F15" s="214">
        <v>8</v>
      </c>
      <c r="G15" s="194"/>
    </row>
    <row r="16" spans="1:7">
      <c r="A16" s="200" t="s">
        <v>66</v>
      </c>
      <c r="B16" s="215">
        <v>4</v>
      </c>
      <c r="C16" s="198">
        <v>5</v>
      </c>
      <c r="D16" s="198">
        <v>5</v>
      </c>
      <c r="E16" s="198">
        <v>2</v>
      </c>
      <c r="F16" s="216">
        <v>2</v>
      </c>
      <c r="G16" s="194"/>
    </row>
    <row r="17" spans="1:8" ht="13.2" thickBot="1">
      <c r="A17" s="202" t="s">
        <v>67</v>
      </c>
      <c r="B17" s="217">
        <v>3</v>
      </c>
      <c r="C17" s="218">
        <v>3</v>
      </c>
      <c r="D17" s="218">
        <v>3</v>
      </c>
      <c r="E17" s="218">
        <v>3</v>
      </c>
      <c r="F17" s="219">
        <v>3</v>
      </c>
      <c r="G17" s="208"/>
    </row>
    <row r="18" spans="1:8" ht="4.5" customHeight="1" thickTop="1" thickBot="1"/>
    <row r="19" spans="1:8" ht="13.2" thickTop="1">
      <c r="A19" s="187" t="s">
        <v>69</v>
      </c>
      <c r="B19" s="188"/>
      <c r="C19" s="188"/>
      <c r="D19" s="188"/>
      <c r="E19" s="188"/>
      <c r="F19" s="188"/>
      <c r="G19" s="189"/>
    </row>
    <row r="20" spans="1:8" ht="13.2" thickBot="1">
      <c r="A20" s="190"/>
      <c r="B20" s="211" t="s">
        <v>101</v>
      </c>
      <c r="C20" s="211" t="s">
        <v>102</v>
      </c>
      <c r="D20" s="211" t="s">
        <v>103</v>
      </c>
      <c r="E20" s="211" t="s">
        <v>104</v>
      </c>
      <c r="F20" s="211" t="s">
        <v>105</v>
      </c>
      <c r="G20" s="194"/>
    </row>
    <row r="21" spans="1:8" ht="13.2" thickTop="1">
      <c r="A21" s="195" t="s">
        <v>65</v>
      </c>
      <c r="B21" s="212">
        <v>320</v>
      </c>
      <c r="C21" s="213">
        <v>240.00000001104553</v>
      </c>
      <c r="D21" s="213">
        <v>319.99999999994162</v>
      </c>
      <c r="E21" s="213">
        <v>319.9999999999672</v>
      </c>
      <c r="F21" s="314">
        <v>319.99999999998408</v>
      </c>
      <c r="G21" s="194"/>
    </row>
    <row r="22" spans="1:8">
      <c r="A22" s="200" t="s">
        <v>66</v>
      </c>
      <c r="B22" s="215">
        <v>240.00000000008416</v>
      </c>
      <c r="C22" s="198">
        <v>300.00000000014097</v>
      </c>
      <c r="D22" s="198">
        <v>299.99999999998863</v>
      </c>
      <c r="E22" s="198">
        <v>119.99999999996817</v>
      </c>
      <c r="F22" s="315">
        <v>120.00000000019327</v>
      </c>
      <c r="G22" s="194"/>
    </row>
    <row r="23" spans="1:8" ht="13.2" thickBot="1">
      <c r="A23" s="200" t="s">
        <v>67</v>
      </c>
      <c r="B23" s="217">
        <v>255.00000000000003</v>
      </c>
      <c r="C23" s="218">
        <v>254.99999999997181</v>
      </c>
      <c r="D23" s="218">
        <v>254.99999999997183</v>
      </c>
      <c r="E23" s="218">
        <v>254.9999999999003</v>
      </c>
      <c r="F23" s="219">
        <v>254.99999999982688</v>
      </c>
      <c r="G23" s="194"/>
    </row>
    <row r="24" spans="1:8" ht="13.2" thickTop="1">
      <c r="A24" s="195" t="s">
        <v>106</v>
      </c>
      <c r="B24" s="198">
        <f>SUM(B21:B23)</f>
        <v>815.00000000008413</v>
      </c>
      <c r="C24" s="198">
        <f>SUM(C21:C23)</f>
        <v>795.00000001115836</v>
      </c>
      <c r="D24" s="198">
        <f>SUM(D21:D23)</f>
        <v>874.999999999902</v>
      </c>
      <c r="E24" s="198">
        <f>SUM(E21:E23)</f>
        <v>694.99999999983561</v>
      </c>
      <c r="F24" s="198">
        <f>SUM(F21:F23)</f>
        <v>695.00000000000421</v>
      </c>
      <c r="G24" s="194"/>
    </row>
    <row r="25" spans="1:8" ht="13.2" thickBot="1">
      <c r="A25" s="195" t="s">
        <v>107</v>
      </c>
      <c r="B25" s="198">
        <v>0</v>
      </c>
      <c r="C25" s="198">
        <f>B26-B27</f>
        <v>215.00000000008413</v>
      </c>
      <c r="D25" s="198">
        <f>C26-C27</f>
        <v>210.00000001124249</v>
      </c>
      <c r="E25" s="198">
        <f>D26-D27</f>
        <v>85.000000011144493</v>
      </c>
      <c r="F25" s="198">
        <f>E26-E27</f>
        <v>55.000000010980102</v>
      </c>
      <c r="G25" s="194"/>
      <c r="H25" s="319" t="s">
        <v>266</v>
      </c>
    </row>
    <row r="26" spans="1:8" ht="13.2" thickTop="1">
      <c r="A26" s="195" t="s">
        <v>70</v>
      </c>
      <c r="B26" s="220">
        <f>SUM(B24:B25)</f>
        <v>815.00000000008413</v>
      </c>
      <c r="C26" s="221">
        <f>SUM(C24:C25)</f>
        <v>1010.0000000112425</v>
      </c>
      <c r="D26" s="221">
        <f>SUM(D24:D25)</f>
        <v>1085.0000000111445</v>
      </c>
      <c r="E26" s="221">
        <f>SUM(E24:E25)</f>
        <v>780.0000000109801</v>
      </c>
      <c r="F26" s="222">
        <f>SUM(F24:F25)</f>
        <v>750.00000001098431</v>
      </c>
      <c r="G26" s="194"/>
    </row>
    <row r="27" spans="1:8" ht="13.2" thickBot="1">
      <c r="A27" s="223" t="s">
        <v>71</v>
      </c>
      <c r="B27" s="224">
        <v>600</v>
      </c>
      <c r="C27" s="225">
        <v>800</v>
      </c>
      <c r="D27" s="225">
        <v>1000</v>
      </c>
      <c r="E27" s="225">
        <v>725</v>
      </c>
      <c r="F27" s="226">
        <v>750</v>
      </c>
      <c r="G27" s="208"/>
    </row>
    <row r="28" spans="1:8" ht="5.25" customHeight="1" thickTop="1" thickBot="1">
      <c r="A28" s="227"/>
    </row>
    <row r="29" spans="1:8" ht="13.2" thickTop="1">
      <c r="A29" s="187" t="s">
        <v>108</v>
      </c>
      <c r="B29" s="188"/>
      <c r="C29" s="188"/>
      <c r="D29" s="188"/>
      <c r="E29" s="188"/>
      <c r="F29" s="188"/>
      <c r="G29" s="189"/>
    </row>
    <row r="30" spans="1:8" ht="13.2" thickBot="1">
      <c r="A30" s="190"/>
      <c r="B30" s="211" t="s">
        <v>101</v>
      </c>
      <c r="C30" s="211" t="s">
        <v>102</v>
      </c>
      <c r="D30" s="211" t="s">
        <v>103</v>
      </c>
      <c r="E30" s="211" t="s">
        <v>104</v>
      </c>
      <c r="F30" s="211" t="s">
        <v>105</v>
      </c>
      <c r="G30" s="194"/>
    </row>
    <row r="31" spans="1:8" ht="13.2" thickTop="1">
      <c r="A31" s="195" t="s">
        <v>65</v>
      </c>
      <c r="B31" s="220">
        <f t="shared" ref="B31:F33" si="0">B15*$D9</f>
        <v>320</v>
      </c>
      <c r="C31" s="221">
        <f t="shared" si="0"/>
        <v>240.00000001114103</v>
      </c>
      <c r="D31" s="221">
        <f t="shared" si="0"/>
        <v>320</v>
      </c>
      <c r="E31" s="221">
        <f t="shared" si="0"/>
        <v>320</v>
      </c>
      <c r="F31" s="222">
        <f t="shared" si="0"/>
        <v>320</v>
      </c>
      <c r="G31" s="194"/>
    </row>
    <row r="32" spans="1:8">
      <c r="A32" s="200" t="s">
        <v>66</v>
      </c>
      <c r="B32" s="228">
        <f t="shared" si="0"/>
        <v>240</v>
      </c>
      <c r="C32" s="198">
        <f t="shared" si="0"/>
        <v>300</v>
      </c>
      <c r="D32" s="198">
        <f t="shared" si="0"/>
        <v>300</v>
      </c>
      <c r="E32" s="198">
        <f t="shared" si="0"/>
        <v>120</v>
      </c>
      <c r="F32" s="229">
        <f t="shared" si="0"/>
        <v>120</v>
      </c>
      <c r="G32" s="194"/>
    </row>
    <row r="33" spans="1:7" ht="13.2" thickBot="1">
      <c r="A33" s="202" t="s">
        <v>67</v>
      </c>
      <c r="B33" s="224">
        <f t="shared" si="0"/>
        <v>255</v>
      </c>
      <c r="C33" s="225">
        <f t="shared" si="0"/>
        <v>255</v>
      </c>
      <c r="D33" s="225">
        <f t="shared" si="0"/>
        <v>255</v>
      </c>
      <c r="E33" s="225">
        <f t="shared" si="0"/>
        <v>255</v>
      </c>
      <c r="F33" s="226">
        <f t="shared" si="0"/>
        <v>255</v>
      </c>
      <c r="G33" s="208"/>
    </row>
    <row r="34" spans="1:7" ht="5.25" customHeight="1" thickTop="1" thickBot="1">
      <c r="A34" s="230"/>
      <c r="B34" s="198"/>
      <c r="C34" s="198"/>
      <c r="D34" s="198"/>
      <c r="E34" s="198"/>
      <c r="F34" s="198"/>
      <c r="G34" s="193"/>
    </row>
    <row r="35" spans="1:7" ht="12.75" customHeight="1" thickTop="1" thickBot="1">
      <c r="A35" s="231"/>
      <c r="B35" s="188"/>
      <c r="C35" s="188"/>
      <c r="D35" s="188"/>
      <c r="E35" s="188"/>
      <c r="F35" s="188"/>
      <c r="G35" s="232" t="s">
        <v>70</v>
      </c>
    </row>
    <row r="36" spans="1:7" ht="13.8" thickTop="1" thickBot="1">
      <c r="A36" s="233" t="s">
        <v>73</v>
      </c>
      <c r="B36" s="204">
        <f>SUMPRODUCT(B21:B23,$C$9:$C$11)+SUMPRODUCT(B15:B17,$B$9:$B$11)</f>
        <v>4911.500000000151</v>
      </c>
      <c r="C36" s="204">
        <f>SUMPRODUCT(C21:C23,$C$9:$C$11)+SUMPRODUCT(C15:C17,$B$9:$B$11)</f>
        <v>4814.5000000669506</v>
      </c>
      <c r="D36" s="204">
        <f>SUMPRODUCT(D21:D23,$C$9:$C$11)+SUMPRODUCT(D15:D17,$B$9:$B$11)</f>
        <v>5294.4999999998672</v>
      </c>
      <c r="E36" s="204">
        <f>SUMPRODUCT(E21:E23,$C$9:$C$11)+SUMPRODUCT(E15:E17,$B$9:$B$11)</f>
        <v>4145.4999999997208</v>
      </c>
      <c r="F36" s="204">
        <f>SUMPRODUCT(F21:F23,$C$9:$C$11)+SUMPRODUCT(F15:F17,$B$9:$B$11)</f>
        <v>4145.5000000000027</v>
      </c>
      <c r="G36" s="234">
        <f>SUM(B36:F36)</f>
        <v>23311.500000066695</v>
      </c>
    </row>
    <row r="37" spans="1:7" ht="13.2" thickTop="1"/>
    <row r="38" spans="1:7" ht="13.2" thickBot="1"/>
    <row r="39" spans="1:7" ht="13.2" thickTop="1">
      <c r="A39" s="278" t="s">
        <v>74</v>
      </c>
      <c r="B39" s="279"/>
      <c r="C39" s="279"/>
      <c r="D39" s="279"/>
      <c r="E39" s="279"/>
      <c r="F39" s="279"/>
      <c r="G39" s="280"/>
    </row>
    <row r="40" spans="1:7">
      <c r="A40" s="313" t="s">
        <v>109</v>
      </c>
      <c r="B40" s="276"/>
      <c r="C40" s="276"/>
      <c r="D40" s="276"/>
      <c r="E40" s="276"/>
      <c r="F40" s="276"/>
      <c r="G40" s="282"/>
    </row>
    <row r="41" spans="1:7">
      <c r="A41" s="313" t="s">
        <v>110</v>
      </c>
      <c r="B41" s="276"/>
      <c r="C41" s="276"/>
      <c r="D41" s="276"/>
      <c r="E41" s="276"/>
      <c r="F41" s="276"/>
      <c r="G41" s="282"/>
    </row>
    <row r="42" spans="1:7">
      <c r="A42" s="313" t="s">
        <v>111</v>
      </c>
      <c r="B42" s="276"/>
      <c r="C42" s="276"/>
      <c r="D42" s="276"/>
      <c r="E42" s="276"/>
      <c r="F42" s="276"/>
      <c r="G42" s="282"/>
    </row>
    <row r="43" spans="1:7">
      <c r="A43" s="281"/>
      <c r="B43" s="276"/>
      <c r="C43" s="276"/>
      <c r="D43" s="276"/>
      <c r="E43" s="276"/>
      <c r="F43" s="276"/>
      <c r="G43" s="282"/>
    </row>
    <row r="44" spans="1:7">
      <c r="A44" s="283" t="s">
        <v>40</v>
      </c>
      <c r="B44" s="276"/>
      <c r="C44" s="276"/>
      <c r="D44" s="276"/>
      <c r="E44" s="276"/>
      <c r="F44" s="276"/>
      <c r="G44" s="282"/>
    </row>
    <row r="45" spans="1:7">
      <c r="A45" s="313" t="s">
        <v>112</v>
      </c>
      <c r="B45" s="276"/>
      <c r="C45" s="276"/>
      <c r="D45" s="276"/>
      <c r="E45" s="276"/>
      <c r="F45" s="276"/>
      <c r="G45" s="282"/>
    </row>
    <row r="46" spans="1:7">
      <c r="A46" s="313" t="s">
        <v>113</v>
      </c>
      <c r="B46" s="276"/>
      <c r="C46" s="276"/>
      <c r="D46" s="276"/>
      <c r="E46" s="276"/>
      <c r="F46" s="276"/>
      <c r="G46" s="282"/>
    </row>
    <row r="47" spans="1:7">
      <c r="A47" s="313" t="s">
        <v>114</v>
      </c>
      <c r="B47" s="276"/>
      <c r="C47" s="276"/>
      <c r="D47" s="276"/>
      <c r="E47" s="276"/>
      <c r="F47" s="276"/>
      <c r="G47" s="282"/>
    </row>
    <row r="48" spans="1:7">
      <c r="A48" s="313" t="s">
        <v>81</v>
      </c>
      <c r="B48" s="276"/>
      <c r="C48" s="276"/>
      <c r="D48" s="276"/>
      <c r="E48" s="276"/>
      <c r="F48" s="276"/>
      <c r="G48" s="282"/>
    </row>
    <row r="49" spans="1:7">
      <c r="A49" s="281"/>
      <c r="B49" s="318" t="s">
        <v>82</v>
      </c>
      <c r="C49" s="276"/>
      <c r="D49" s="276"/>
      <c r="E49" s="276"/>
      <c r="F49" s="276"/>
      <c r="G49" s="282"/>
    </row>
    <row r="50" spans="1:7">
      <c r="A50" s="281"/>
      <c r="B50" s="318" t="s">
        <v>115</v>
      </c>
      <c r="C50" s="276"/>
      <c r="D50" s="276"/>
      <c r="E50" s="276"/>
      <c r="F50" s="276"/>
      <c r="G50" s="282"/>
    </row>
    <row r="51" spans="1:7">
      <c r="A51" s="281"/>
      <c r="B51" s="318" t="s">
        <v>84</v>
      </c>
      <c r="C51" s="276"/>
      <c r="D51" s="276"/>
      <c r="E51" s="276"/>
      <c r="F51" s="276"/>
      <c r="G51" s="282"/>
    </row>
    <row r="52" spans="1:7">
      <c r="A52" s="313" t="s">
        <v>85</v>
      </c>
      <c r="B52" s="276"/>
      <c r="C52" s="276"/>
      <c r="D52" s="276"/>
      <c r="E52" s="276"/>
      <c r="F52" s="276"/>
      <c r="G52" s="282"/>
    </row>
    <row r="53" spans="1:7">
      <c r="A53" s="281"/>
      <c r="B53" s="318" t="s">
        <v>116</v>
      </c>
      <c r="C53" s="276"/>
      <c r="D53" s="276"/>
      <c r="E53" s="276"/>
      <c r="F53" s="276"/>
      <c r="G53" s="282"/>
    </row>
    <row r="54" spans="1:7">
      <c r="A54" s="281"/>
      <c r="B54" s="276" t="s">
        <v>117</v>
      </c>
      <c r="C54" s="276"/>
      <c r="D54" s="276"/>
      <c r="E54" s="276"/>
      <c r="F54" s="276"/>
      <c r="G54" s="282"/>
    </row>
    <row r="55" spans="1:7">
      <c r="A55" s="281"/>
      <c r="B55" s="276" t="s">
        <v>118</v>
      </c>
      <c r="C55" s="276"/>
      <c r="D55" s="276"/>
      <c r="E55" s="276"/>
      <c r="F55" s="276"/>
      <c r="G55" s="282"/>
    </row>
    <row r="56" spans="1:7">
      <c r="A56" s="281" t="s">
        <v>86</v>
      </c>
      <c r="B56" s="318" t="s">
        <v>88</v>
      </c>
      <c r="C56" s="276"/>
      <c r="D56" s="276"/>
      <c r="E56" s="276"/>
      <c r="F56" s="276"/>
      <c r="G56" s="282"/>
    </row>
    <row r="57" spans="1:7">
      <c r="A57" s="281"/>
      <c r="B57" s="318" t="s">
        <v>89</v>
      </c>
      <c r="C57" s="276"/>
      <c r="D57" s="276"/>
      <c r="E57" s="276"/>
      <c r="F57" s="276"/>
      <c r="G57" s="282"/>
    </row>
    <row r="58" spans="1:7">
      <c r="A58" s="313" t="s">
        <v>119</v>
      </c>
      <c r="B58" s="276"/>
      <c r="C58" s="276"/>
      <c r="D58" s="276"/>
      <c r="E58" s="276"/>
      <c r="F58" s="276"/>
      <c r="G58" s="282"/>
    </row>
    <row r="59" spans="1:7">
      <c r="A59" s="281"/>
      <c r="B59" s="276"/>
      <c r="C59" s="276"/>
      <c r="D59" s="276"/>
      <c r="E59" s="276"/>
      <c r="F59" s="276"/>
      <c r="G59" s="282"/>
    </row>
    <row r="60" spans="1:7">
      <c r="A60" s="283" t="s">
        <v>48</v>
      </c>
      <c r="B60" s="276"/>
      <c r="C60" s="276"/>
      <c r="D60" s="276"/>
      <c r="E60" s="276"/>
      <c r="F60" s="276"/>
      <c r="G60" s="282"/>
    </row>
    <row r="61" spans="1:7">
      <c r="A61" s="313" t="s">
        <v>120</v>
      </c>
      <c r="B61" s="276"/>
      <c r="C61" s="276"/>
      <c r="D61" s="276"/>
      <c r="E61" s="276"/>
      <c r="F61" s="276"/>
      <c r="G61" s="282"/>
    </row>
    <row r="62" spans="1:7">
      <c r="A62" s="313" t="s">
        <v>121</v>
      </c>
      <c r="B62" s="276"/>
      <c r="C62" s="276"/>
      <c r="D62" s="276"/>
      <c r="E62" s="276"/>
      <c r="F62" s="276"/>
      <c r="G62" s="282"/>
    </row>
    <row r="63" spans="1:7" ht="13.2" thickBot="1">
      <c r="A63" s="317" t="s">
        <v>122</v>
      </c>
      <c r="B63" s="285"/>
      <c r="C63" s="285"/>
      <c r="D63" s="285"/>
      <c r="E63" s="285"/>
      <c r="F63" s="285"/>
      <c r="G63" s="312"/>
    </row>
    <row r="64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/>
  </sheetViews>
  <sheetFormatPr defaultColWidth="10.7109375" defaultRowHeight="12.6"/>
  <cols>
    <col min="1" max="1" width="16.7109375" style="150" customWidth="1"/>
    <col min="2" max="3" width="10.7109375" style="150"/>
    <col min="4" max="4" width="11.140625" style="150" customWidth="1"/>
    <col min="5" max="5" width="10.7109375" style="150"/>
    <col min="6" max="6" width="10.42578125" style="150" customWidth="1"/>
    <col min="7" max="16384" width="10.7109375" style="150"/>
  </cols>
  <sheetData>
    <row r="1" spans="1:8" ht="13.2" thickBot="1">
      <c r="A1" s="149" t="s">
        <v>123</v>
      </c>
    </row>
    <row r="2" spans="1:8" ht="13.2" thickTop="1">
      <c r="A2" s="311" t="s">
        <v>124</v>
      </c>
      <c r="B2" s="279"/>
      <c r="C2" s="279"/>
      <c r="D2" s="279"/>
      <c r="E2" s="279"/>
      <c r="F2" s="279"/>
      <c r="G2" s="280"/>
    </row>
    <row r="3" spans="1:8">
      <c r="A3" s="281" t="s">
        <v>125</v>
      </c>
      <c r="B3" s="276"/>
      <c r="C3" s="276"/>
      <c r="D3" s="276"/>
      <c r="E3" s="276"/>
      <c r="F3" s="276"/>
      <c r="G3" s="282"/>
    </row>
    <row r="4" spans="1:8" ht="13.2" thickBot="1">
      <c r="A4" s="284" t="s">
        <v>126</v>
      </c>
      <c r="B4" s="285"/>
      <c r="C4" s="285"/>
      <c r="D4" s="285"/>
      <c r="E4" s="285"/>
      <c r="F4" s="285"/>
      <c r="G4" s="286"/>
    </row>
    <row r="5" spans="1:8" ht="4.5" customHeight="1" thickTop="1" thickBot="1"/>
    <row r="6" spans="1:8" ht="13.2" thickTop="1">
      <c r="A6" s="151" t="s">
        <v>127</v>
      </c>
      <c r="B6" s="152"/>
      <c r="C6" s="153"/>
      <c r="D6" s="152"/>
      <c r="E6" s="152"/>
      <c r="F6" s="154"/>
      <c r="G6" s="155"/>
    </row>
    <row r="7" spans="1:8" ht="52.5" customHeight="1">
      <c r="A7" s="156"/>
      <c r="B7" s="157" t="s">
        <v>128</v>
      </c>
      <c r="C7" s="158" t="s">
        <v>129</v>
      </c>
      <c r="D7" s="159" t="s">
        <v>130</v>
      </c>
      <c r="E7" s="159" t="s">
        <v>131</v>
      </c>
      <c r="F7" s="160" t="s">
        <v>132</v>
      </c>
      <c r="G7" s="161"/>
      <c r="H7" s="155"/>
    </row>
    <row r="8" spans="1:8">
      <c r="A8" s="162" t="s">
        <v>133</v>
      </c>
      <c r="B8" s="163">
        <v>1</v>
      </c>
      <c r="C8" s="163">
        <v>2.2999999999999998</v>
      </c>
      <c r="D8" s="163">
        <v>2000</v>
      </c>
      <c r="E8" s="163">
        <v>3.5</v>
      </c>
      <c r="F8" s="163">
        <v>1</v>
      </c>
      <c r="G8" s="161"/>
      <c r="H8" s="155"/>
    </row>
    <row r="9" spans="1:8">
      <c r="A9" s="162" t="s">
        <v>134</v>
      </c>
      <c r="B9" s="163">
        <v>0.7</v>
      </c>
      <c r="C9" s="163">
        <v>1.6</v>
      </c>
      <c r="D9" s="163">
        <v>2500</v>
      </c>
      <c r="E9" s="163">
        <v>4</v>
      </c>
      <c r="F9" s="163">
        <v>1</v>
      </c>
      <c r="G9" s="161"/>
      <c r="H9" s="155"/>
    </row>
    <row r="10" spans="1:8">
      <c r="A10" s="162" t="s">
        <v>135</v>
      </c>
      <c r="B10" s="163">
        <v>1.5</v>
      </c>
      <c r="C10" s="163">
        <v>1.2</v>
      </c>
      <c r="D10" s="163">
        <v>1300</v>
      </c>
      <c r="E10" s="163">
        <v>4</v>
      </c>
      <c r="F10" s="163">
        <v>1</v>
      </c>
      <c r="G10" s="161"/>
      <c r="H10" s="155"/>
    </row>
    <row r="11" spans="1:8" ht="13.2" thickBot="1">
      <c r="A11" s="164" t="s">
        <v>136</v>
      </c>
      <c r="B11" s="165">
        <v>0.7</v>
      </c>
      <c r="C11" s="165">
        <v>4.0999999999999996</v>
      </c>
      <c r="D11" s="165">
        <v>3000</v>
      </c>
      <c r="E11" s="165">
        <v>2</v>
      </c>
      <c r="F11" s="165">
        <v>1</v>
      </c>
      <c r="G11" s="161"/>
      <c r="H11" s="155"/>
    </row>
    <row r="12" spans="1:8" ht="4.5" customHeight="1" thickTop="1" thickBot="1"/>
    <row r="13" spans="1:8" ht="13.8" thickTop="1" thickBot="1">
      <c r="A13" s="151" t="s">
        <v>137</v>
      </c>
      <c r="B13" s="152"/>
      <c r="C13" s="152"/>
      <c r="D13" s="275" t="s">
        <v>138</v>
      </c>
      <c r="E13" s="275"/>
      <c r="F13" s="154"/>
      <c r="G13" s="155"/>
    </row>
    <row r="14" spans="1:8" ht="13.2" thickTop="1">
      <c r="A14" s="162" t="s">
        <v>133</v>
      </c>
      <c r="B14" s="166">
        <v>0</v>
      </c>
      <c r="C14" s="155"/>
      <c r="D14" s="274">
        <f>D8*F8</f>
        <v>2000</v>
      </c>
      <c r="E14" s="163"/>
      <c r="F14" s="168"/>
      <c r="G14" s="155"/>
      <c r="H14" s="169"/>
    </row>
    <row r="15" spans="1:8">
      <c r="A15" s="162" t="s">
        <v>134</v>
      </c>
      <c r="B15" s="170">
        <v>0</v>
      </c>
      <c r="C15" s="155"/>
      <c r="D15" s="274">
        <f>D9*F9</f>
        <v>2500</v>
      </c>
      <c r="E15" s="163"/>
      <c r="F15" s="168"/>
      <c r="G15" s="155"/>
    </row>
    <row r="16" spans="1:8">
      <c r="A16" s="162" t="s">
        <v>135</v>
      </c>
      <c r="B16" s="170">
        <v>0</v>
      </c>
      <c r="C16" s="155"/>
      <c r="D16" s="274">
        <f>D10*F10</f>
        <v>1300</v>
      </c>
      <c r="E16" s="163"/>
      <c r="F16" s="168"/>
      <c r="G16" s="155"/>
    </row>
    <row r="17" spans="1:7" ht="13.2" thickBot="1">
      <c r="A17" s="162" t="s">
        <v>136</v>
      </c>
      <c r="B17" s="171">
        <v>0</v>
      </c>
      <c r="C17" s="155"/>
      <c r="D17" s="274">
        <f>D11*F11</f>
        <v>3000</v>
      </c>
      <c r="E17" s="163"/>
      <c r="F17" s="168"/>
      <c r="G17" s="155"/>
    </row>
    <row r="18" spans="1:7" ht="13.8" thickTop="1" thickBot="1">
      <c r="A18" s="172" t="s">
        <v>139</v>
      </c>
      <c r="B18" s="163">
        <f>SUM(B14:B17)</f>
        <v>0</v>
      </c>
      <c r="C18" s="155"/>
      <c r="D18" s="155"/>
      <c r="E18" s="163"/>
      <c r="F18" s="168"/>
      <c r="G18" s="155"/>
    </row>
    <row r="19" spans="1:7" ht="13.8" thickTop="1" thickBot="1">
      <c r="A19" s="173" t="s">
        <v>140</v>
      </c>
      <c r="B19" s="174">
        <v>6000</v>
      </c>
      <c r="C19" s="175"/>
      <c r="D19" s="175"/>
      <c r="E19" s="175"/>
      <c r="F19" s="176"/>
      <c r="G19" s="155"/>
    </row>
    <row r="20" spans="1:7" ht="4.5" customHeight="1" thickTop="1" thickBot="1">
      <c r="A20" s="177"/>
    </row>
    <row r="21" spans="1:7" ht="13.8" thickTop="1" thickBot="1">
      <c r="A21" s="151" t="s">
        <v>141</v>
      </c>
      <c r="B21" s="152"/>
      <c r="C21" s="152"/>
      <c r="D21" s="152"/>
      <c r="E21" s="152"/>
      <c r="F21" s="154"/>
      <c r="G21" s="155"/>
    </row>
    <row r="22" spans="1:7" ht="25.5" customHeight="1" thickTop="1">
      <c r="A22" s="178" t="s">
        <v>142</v>
      </c>
      <c r="B22" s="179">
        <f>SUMPRODUCT(B8:B11,B14:B17)</f>
        <v>0</v>
      </c>
      <c r="C22" s="155"/>
      <c r="D22" s="155"/>
      <c r="E22" s="155"/>
      <c r="F22" s="168"/>
      <c r="G22" s="155"/>
    </row>
    <row r="23" spans="1:7" ht="25.5" customHeight="1" thickBot="1">
      <c r="A23" s="178" t="s">
        <v>143</v>
      </c>
      <c r="B23" s="180">
        <f>B24*SUM(B14:B17)</f>
        <v>0</v>
      </c>
      <c r="C23" s="155"/>
      <c r="D23" s="155"/>
      <c r="E23" s="155"/>
      <c r="F23" s="168"/>
      <c r="G23" s="155"/>
    </row>
    <row r="24" spans="1:7" ht="25.5" customHeight="1" thickTop="1" thickBot="1">
      <c r="A24" s="181" t="s">
        <v>144</v>
      </c>
      <c r="B24" s="165">
        <v>0.9</v>
      </c>
      <c r="C24" s="175"/>
      <c r="D24" s="175"/>
      <c r="E24" s="175"/>
      <c r="F24" s="176"/>
      <c r="G24" s="155"/>
    </row>
    <row r="25" spans="1:7" ht="4.5" customHeight="1" thickTop="1" thickBot="1"/>
    <row r="26" spans="1:7" ht="13.8" thickTop="1" thickBot="1">
      <c r="A26" s="151" t="s">
        <v>145</v>
      </c>
      <c r="B26" s="152"/>
      <c r="C26" s="152"/>
      <c r="D26" s="152"/>
      <c r="E26" s="152"/>
      <c r="F26" s="154"/>
      <c r="G26" s="155"/>
    </row>
    <row r="27" spans="1:7" ht="25.5" customHeight="1" thickTop="1">
      <c r="A27" s="178" t="s">
        <v>146</v>
      </c>
      <c r="B27" s="179">
        <f>SUMPRODUCT(C8:C11,B14:B17)</f>
        <v>0</v>
      </c>
      <c r="C27" s="155"/>
      <c r="D27" s="155"/>
      <c r="E27" s="155"/>
      <c r="F27" s="168"/>
    </row>
    <row r="28" spans="1:7" ht="25.5" customHeight="1" thickBot="1">
      <c r="A28" s="178" t="s">
        <v>143</v>
      </c>
      <c r="B28" s="180">
        <f>B29*SUM(B14:B17)</f>
        <v>0</v>
      </c>
      <c r="C28" s="155"/>
      <c r="D28" s="155"/>
      <c r="E28" s="155"/>
      <c r="F28" s="168"/>
    </row>
    <row r="29" spans="1:7" ht="25.5" customHeight="1" thickTop="1" thickBot="1">
      <c r="A29" s="181" t="s">
        <v>147</v>
      </c>
      <c r="B29" s="165">
        <v>2.2999999999999998</v>
      </c>
      <c r="C29" s="175"/>
      <c r="D29" s="175"/>
      <c r="E29" s="175"/>
      <c r="F29" s="176"/>
    </row>
    <row r="30" spans="1:7" ht="5.25" customHeight="1" thickTop="1" thickBot="1"/>
    <row r="31" spans="1:7" ht="13.8" thickTop="1" thickBot="1">
      <c r="A31" s="182" t="s">
        <v>148</v>
      </c>
      <c r="B31" s="183">
        <f>SUMPRODUCT(E8:E11,F8:F11)</f>
        <v>13.5</v>
      </c>
      <c r="C31" s="167" t="s">
        <v>149</v>
      </c>
    </row>
    <row r="32" spans="1:7" ht="13.2" thickTop="1"/>
    <row r="33" spans="1:7" ht="13.2" thickBot="1"/>
    <row r="34" spans="1:7" ht="13.2" thickTop="1">
      <c r="A34" s="278" t="s">
        <v>74</v>
      </c>
      <c r="B34" s="279"/>
      <c r="C34" s="279"/>
      <c r="D34" s="279"/>
      <c r="E34" s="279"/>
      <c r="F34" s="279"/>
      <c r="G34" s="280"/>
    </row>
    <row r="35" spans="1:7">
      <c r="A35" s="281" t="s">
        <v>150</v>
      </c>
      <c r="B35" s="276"/>
      <c r="C35" s="276"/>
      <c r="D35" s="276"/>
      <c r="E35" s="276"/>
      <c r="F35" s="276"/>
      <c r="G35" s="282"/>
    </row>
    <row r="36" spans="1:7">
      <c r="A36" s="281" t="s">
        <v>151</v>
      </c>
      <c r="B36" s="276"/>
      <c r="C36" s="276"/>
      <c r="D36" s="276"/>
      <c r="E36" s="276"/>
      <c r="F36" s="276"/>
      <c r="G36" s="282"/>
    </row>
    <row r="37" spans="1:7">
      <c r="A37" s="281" t="s">
        <v>152</v>
      </c>
      <c r="B37" s="276"/>
      <c r="C37" s="276"/>
      <c r="D37" s="276"/>
      <c r="E37" s="276"/>
      <c r="F37" s="276"/>
      <c r="G37" s="282"/>
    </row>
    <row r="38" spans="1:7">
      <c r="A38" s="281" t="s">
        <v>153</v>
      </c>
      <c r="B38" s="276"/>
      <c r="C38" s="276"/>
      <c r="D38" s="276"/>
      <c r="E38" s="276"/>
      <c r="F38" s="276"/>
      <c r="G38" s="282"/>
    </row>
    <row r="39" spans="1:7">
      <c r="A39" s="281" t="s">
        <v>154</v>
      </c>
      <c r="B39" s="276"/>
      <c r="C39" s="276"/>
      <c r="D39" s="276"/>
      <c r="E39" s="276"/>
      <c r="F39" s="276"/>
      <c r="G39" s="282"/>
    </row>
    <row r="40" spans="1:7">
      <c r="A40" s="281" t="s">
        <v>155</v>
      </c>
      <c r="B40" s="276"/>
      <c r="C40" s="276"/>
      <c r="D40" s="276"/>
      <c r="E40" s="276"/>
      <c r="F40" s="276"/>
      <c r="G40" s="282"/>
    </row>
    <row r="41" spans="1:7">
      <c r="A41" s="281"/>
      <c r="B41" s="276"/>
      <c r="C41" s="276"/>
      <c r="D41" s="276"/>
      <c r="E41" s="276"/>
      <c r="F41" s="276"/>
      <c r="G41" s="282"/>
    </row>
    <row r="42" spans="1:7">
      <c r="A42" s="283" t="s">
        <v>40</v>
      </c>
      <c r="B42" s="276"/>
      <c r="C42" s="276"/>
      <c r="D42" s="276"/>
      <c r="E42" s="276"/>
      <c r="F42" s="276"/>
      <c r="G42" s="282"/>
    </row>
    <row r="43" spans="1:7">
      <c r="A43" s="281" t="s">
        <v>156</v>
      </c>
      <c r="B43" s="276"/>
      <c r="C43" s="276"/>
      <c r="D43" s="276"/>
      <c r="E43" s="276"/>
      <c r="F43" s="276"/>
      <c r="G43" s="282"/>
    </row>
    <row r="44" spans="1:7">
      <c r="A44" s="281" t="s">
        <v>157</v>
      </c>
      <c r="B44" s="276"/>
      <c r="C44" s="276"/>
      <c r="D44" s="276"/>
      <c r="E44" s="276"/>
      <c r="F44" s="276"/>
      <c r="G44" s="282"/>
    </row>
    <row r="45" spans="1:7">
      <c r="A45" s="281" t="s">
        <v>158</v>
      </c>
      <c r="B45" s="276"/>
      <c r="C45" s="276"/>
      <c r="D45" s="276"/>
      <c r="E45" s="276"/>
      <c r="F45" s="276"/>
      <c r="G45" s="282"/>
    </row>
    <row r="46" spans="1:7">
      <c r="A46" s="313" t="s">
        <v>81</v>
      </c>
      <c r="B46" s="276"/>
      <c r="C46" s="276"/>
      <c r="D46" s="276"/>
      <c r="E46" s="276"/>
      <c r="F46" s="276"/>
      <c r="G46" s="282"/>
    </row>
    <row r="47" spans="1:7">
      <c r="A47" s="281"/>
      <c r="B47" s="276" t="s">
        <v>159</v>
      </c>
      <c r="C47" s="276"/>
      <c r="D47" s="276"/>
      <c r="E47" s="276"/>
      <c r="F47" s="276"/>
      <c r="G47" s="282"/>
    </row>
    <row r="48" spans="1:7">
      <c r="A48" s="281"/>
      <c r="B48" s="276" t="s">
        <v>160</v>
      </c>
      <c r="C48" s="276"/>
      <c r="D48" s="276"/>
      <c r="E48" s="276"/>
      <c r="F48" s="276"/>
      <c r="G48" s="282"/>
    </row>
    <row r="49" spans="1:7">
      <c r="A49" s="281" t="s">
        <v>161</v>
      </c>
      <c r="B49" s="276"/>
      <c r="C49" s="276"/>
      <c r="D49" s="276"/>
      <c r="E49" s="276"/>
      <c r="F49" s="276"/>
      <c r="G49" s="282"/>
    </row>
    <row r="50" spans="1:7">
      <c r="A50" s="281" t="s">
        <v>162</v>
      </c>
      <c r="B50" s="276"/>
      <c r="C50" s="276"/>
      <c r="D50" s="276"/>
      <c r="E50" s="276"/>
      <c r="F50" s="276"/>
      <c r="G50" s="282"/>
    </row>
    <row r="51" spans="1:7">
      <c r="A51" s="281"/>
      <c r="B51" s="276" t="s">
        <v>163</v>
      </c>
      <c r="C51" s="276"/>
      <c r="D51" s="276"/>
      <c r="E51" s="276"/>
      <c r="F51" s="276"/>
      <c r="G51" s="282"/>
    </row>
    <row r="52" spans="1:7">
      <c r="A52" s="281"/>
      <c r="B52" s="276" t="s">
        <v>164</v>
      </c>
      <c r="C52" s="276"/>
      <c r="D52" s="276"/>
      <c r="E52" s="276"/>
      <c r="F52" s="276"/>
      <c r="G52" s="282"/>
    </row>
    <row r="53" spans="1:7">
      <c r="A53" s="281" t="s">
        <v>165</v>
      </c>
      <c r="B53" s="276"/>
      <c r="C53" s="276"/>
      <c r="D53" s="276"/>
      <c r="E53" s="276"/>
      <c r="F53" s="276"/>
      <c r="G53" s="282"/>
    </row>
    <row r="54" spans="1:7">
      <c r="A54" s="281" t="s">
        <v>166</v>
      </c>
      <c r="B54" s="276"/>
      <c r="C54" s="276"/>
      <c r="D54" s="276"/>
      <c r="E54" s="276"/>
      <c r="F54" s="276"/>
      <c r="G54" s="282"/>
    </row>
    <row r="55" spans="1:7">
      <c r="A55" s="281"/>
      <c r="B55" s="276" t="s">
        <v>167</v>
      </c>
      <c r="C55" s="276"/>
      <c r="D55" s="276"/>
      <c r="E55" s="276"/>
      <c r="F55" s="276"/>
      <c r="G55" s="282"/>
    </row>
    <row r="56" spans="1:7">
      <c r="A56" s="281"/>
      <c r="B56" s="276" t="s">
        <v>168</v>
      </c>
      <c r="C56" s="276"/>
      <c r="D56" s="276"/>
      <c r="E56" s="276"/>
      <c r="F56" s="276"/>
      <c r="G56" s="282"/>
    </row>
    <row r="57" spans="1:7">
      <c r="A57" s="281" t="s">
        <v>169</v>
      </c>
      <c r="B57" s="276"/>
      <c r="C57" s="276"/>
      <c r="D57" s="276"/>
      <c r="E57" s="276"/>
      <c r="F57" s="276"/>
      <c r="G57" s="282"/>
    </row>
    <row r="58" spans="1:7">
      <c r="A58" s="281" t="s">
        <v>170</v>
      </c>
      <c r="B58" s="276"/>
      <c r="C58" s="276"/>
      <c r="D58" s="276"/>
      <c r="E58" s="276"/>
      <c r="F58" s="276"/>
      <c r="G58" s="282"/>
    </row>
    <row r="59" spans="1:7">
      <c r="A59" s="281" t="s">
        <v>171</v>
      </c>
      <c r="B59" s="276"/>
      <c r="C59" s="276"/>
      <c r="D59" s="276"/>
      <c r="E59" s="276"/>
      <c r="F59" s="276"/>
      <c r="G59" s="282"/>
    </row>
    <row r="60" spans="1:7">
      <c r="A60" s="281" t="s">
        <v>172</v>
      </c>
      <c r="B60" s="276"/>
      <c r="C60" s="276"/>
      <c r="D60" s="276"/>
      <c r="E60" s="276"/>
      <c r="F60" s="276"/>
      <c r="G60" s="282"/>
    </row>
    <row r="61" spans="1:7">
      <c r="A61" s="281"/>
      <c r="B61" s="276"/>
      <c r="C61" s="276"/>
      <c r="D61" s="276"/>
      <c r="E61" s="276"/>
      <c r="F61" s="276"/>
      <c r="G61" s="282"/>
    </row>
    <row r="62" spans="1:7">
      <c r="A62" s="283" t="s">
        <v>48</v>
      </c>
      <c r="B62" s="276"/>
      <c r="C62" s="276"/>
      <c r="D62" s="276"/>
      <c r="E62" s="276"/>
      <c r="F62" s="276"/>
      <c r="G62" s="282"/>
    </row>
    <row r="63" spans="1:7">
      <c r="A63" s="281" t="s">
        <v>173</v>
      </c>
      <c r="B63" s="276"/>
      <c r="C63" s="276"/>
      <c r="D63" s="276"/>
      <c r="E63" s="276"/>
      <c r="F63" s="276"/>
      <c r="G63" s="282"/>
    </row>
    <row r="64" spans="1:7">
      <c r="A64" s="281" t="s">
        <v>174</v>
      </c>
      <c r="B64" s="276"/>
      <c r="C64" s="276"/>
      <c r="D64" s="276"/>
      <c r="E64" s="276"/>
      <c r="F64" s="276"/>
      <c r="G64" s="282"/>
    </row>
    <row r="65" spans="1:7">
      <c r="A65" s="281" t="s">
        <v>175</v>
      </c>
      <c r="B65" s="276"/>
      <c r="C65" s="276"/>
      <c r="D65" s="276"/>
      <c r="E65" s="276"/>
      <c r="F65" s="276"/>
      <c r="G65" s="282"/>
    </row>
    <row r="66" spans="1:7" ht="13.2" thickBot="1">
      <c r="A66" s="284" t="s">
        <v>176</v>
      </c>
      <c r="B66" s="285"/>
      <c r="C66" s="285"/>
      <c r="D66" s="285"/>
      <c r="E66" s="285"/>
      <c r="F66" s="285"/>
      <c r="G66" s="286"/>
    </row>
    <row r="67" spans="1:7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workbookViewId="0">
      <selection activeCell="A11" sqref="A11"/>
    </sheetView>
  </sheetViews>
  <sheetFormatPr defaultColWidth="10.7109375" defaultRowHeight="12.6"/>
  <cols>
    <col min="1" max="1" width="18" style="90" customWidth="1"/>
    <col min="2" max="16384" width="10.7109375" style="90"/>
  </cols>
  <sheetData>
    <row r="1" spans="1:7" ht="13.2" thickBot="1">
      <c r="A1" s="89" t="s">
        <v>177</v>
      </c>
    </row>
    <row r="2" spans="1:7" ht="13.2" thickTop="1">
      <c r="A2" s="311" t="s">
        <v>124</v>
      </c>
      <c r="B2" s="279"/>
      <c r="C2" s="279"/>
      <c r="D2" s="279"/>
      <c r="E2" s="279"/>
      <c r="F2" s="279"/>
      <c r="G2" s="280"/>
    </row>
    <row r="3" spans="1:7">
      <c r="A3" s="281" t="s">
        <v>125</v>
      </c>
      <c r="B3" s="276"/>
      <c r="C3" s="276"/>
      <c r="D3" s="276"/>
      <c r="E3" s="276"/>
      <c r="F3" s="276"/>
      <c r="G3" s="282"/>
    </row>
    <row r="4" spans="1:7">
      <c r="A4" s="281" t="s">
        <v>178</v>
      </c>
      <c r="B4" s="276"/>
      <c r="C4" s="276"/>
      <c r="D4" s="276"/>
      <c r="E4" s="276"/>
      <c r="F4" s="276"/>
      <c r="G4" s="282"/>
    </row>
    <row r="5" spans="1:7" ht="13.2" thickBot="1">
      <c r="A5" s="284" t="s">
        <v>179</v>
      </c>
      <c r="B5" s="285"/>
      <c r="C5" s="285"/>
      <c r="D5" s="285"/>
      <c r="E5" s="285"/>
      <c r="F5" s="285"/>
      <c r="G5" s="286"/>
    </row>
    <row r="6" spans="1:7" ht="4.5" customHeight="1" thickTop="1" thickBot="1"/>
    <row r="7" spans="1:7" ht="13.2" thickTop="1">
      <c r="A7" s="91" t="s">
        <v>127</v>
      </c>
      <c r="B7" s="92"/>
      <c r="C7" s="93"/>
      <c r="D7" s="92"/>
      <c r="E7" s="94"/>
      <c r="F7" s="95"/>
    </row>
    <row r="8" spans="1:7" ht="52.5" customHeight="1">
      <c r="A8" s="96"/>
      <c r="B8" s="97" t="s">
        <v>128</v>
      </c>
      <c r="C8" s="98" t="s">
        <v>129</v>
      </c>
      <c r="D8" s="99" t="s">
        <v>130</v>
      </c>
      <c r="E8" s="99" t="s">
        <v>131</v>
      </c>
      <c r="F8" s="100"/>
    </row>
    <row r="9" spans="1:7">
      <c r="A9" s="101" t="s">
        <v>133</v>
      </c>
      <c r="B9" s="102">
        <v>1</v>
      </c>
      <c r="C9" s="102">
        <v>2.2999999999999998</v>
      </c>
      <c r="D9" s="102">
        <v>2000</v>
      </c>
      <c r="E9" s="102">
        <v>3.5</v>
      </c>
      <c r="F9" s="100"/>
    </row>
    <row r="10" spans="1:7">
      <c r="A10" s="101" t="s">
        <v>134</v>
      </c>
      <c r="B10" s="102">
        <v>0.7</v>
      </c>
      <c r="C10" s="102">
        <v>1.6</v>
      </c>
      <c r="D10" s="102">
        <v>2500</v>
      </c>
      <c r="E10" s="102">
        <v>4</v>
      </c>
      <c r="F10" s="100"/>
    </row>
    <row r="11" spans="1:7">
      <c r="A11" s="101" t="s">
        <v>135</v>
      </c>
      <c r="B11" s="102">
        <v>1.5</v>
      </c>
      <c r="C11" s="102">
        <v>1.2</v>
      </c>
      <c r="D11" s="102">
        <v>1300</v>
      </c>
      <c r="E11" s="102">
        <v>4</v>
      </c>
      <c r="F11" s="100"/>
    </row>
    <row r="12" spans="1:7" ht="13.2" thickBot="1">
      <c r="A12" s="103" t="s">
        <v>136</v>
      </c>
      <c r="B12" s="104">
        <v>0.7</v>
      </c>
      <c r="C12" s="104">
        <v>4.0999999999999996</v>
      </c>
      <c r="D12" s="104">
        <v>3000</v>
      </c>
      <c r="E12" s="104">
        <v>2</v>
      </c>
      <c r="F12" s="100"/>
    </row>
    <row r="13" spans="1:7" ht="5.25" customHeight="1" thickTop="1" thickBot="1"/>
    <row r="14" spans="1:7" ht="13.2" thickTop="1">
      <c r="A14" s="91" t="s">
        <v>180</v>
      </c>
      <c r="B14" s="92"/>
      <c r="C14" s="92"/>
      <c r="D14" s="92"/>
      <c r="E14" s="92"/>
      <c r="F14" s="94"/>
    </row>
    <row r="15" spans="1:7" ht="13.2" thickBot="1">
      <c r="A15" s="100"/>
      <c r="B15" s="102" t="s">
        <v>181</v>
      </c>
      <c r="C15" s="102" t="s">
        <v>182</v>
      </c>
      <c r="D15" s="102" t="s">
        <v>183</v>
      </c>
      <c r="E15" s="102" t="s">
        <v>184</v>
      </c>
      <c r="F15" s="105" t="s">
        <v>185</v>
      </c>
    </row>
    <row r="16" spans="1:7" ht="13.2" thickTop="1">
      <c r="A16" s="101" t="s">
        <v>133</v>
      </c>
      <c r="B16" s="106">
        <v>0</v>
      </c>
      <c r="C16" s="107">
        <v>0</v>
      </c>
      <c r="D16" s="107">
        <v>0</v>
      </c>
      <c r="E16" s="107">
        <v>0</v>
      </c>
      <c r="F16" s="108">
        <v>0</v>
      </c>
    </row>
    <row r="17" spans="1:6">
      <c r="A17" s="101" t="s">
        <v>134</v>
      </c>
      <c r="B17" s="109">
        <v>0</v>
      </c>
      <c r="C17" s="102">
        <v>0</v>
      </c>
      <c r="D17" s="102">
        <v>0</v>
      </c>
      <c r="E17" s="102">
        <v>0</v>
      </c>
      <c r="F17" s="110">
        <v>0</v>
      </c>
    </row>
    <row r="18" spans="1:6">
      <c r="A18" s="101" t="s">
        <v>135</v>
      </c>
      <c r="B18" s="109">
        <v>0</v>
      </c>
      <c r="C18" s="102">
        <v>0</v>
      </c>
      <c r="D18" s="102">
        <v>0</v>
      </c>
      <c r="E18" s="102">
        <v>0</v>
      </c>
      <c r="F18" s="110">
        <v>0</v>
      </c>
    </row>
    <row r="19" spans="1:6" ht="13.2" thickBot="1">
      <c r="A19" s="101" t="s">
        <v>136</v>
      </c>
      <c r="B19" s="111">
        <v>0</v>
      </c>
      <c r="C19" s="112">
        <v>0</v>
      </c>
      <c r="D19" s="112">
        <v>0</v>
      </c>
      <c r="E19" s="112">
        <v>0</v>
      </c>
      <c r="F19" s="113">
        <v>0</v>
      </c>
    </row>
    <row r="20" spans="1:6" ht="13.8" thickTop="1" thickBot="1">
      <c r="A20" s="114" t="s">
        <v>70</v>
      </c>
      <c r="B20" s="104">
        <f>SUM(B16:B19)</f>
        <v>0</v>
      </c>
      <c r="C20" s="104">
        <f>SUM(C16:C19)</f>
        <v>0</v>
      </c>
      <c r="D20" s="104">
        <f>SUM(D16:D19)</f>
        <v>0</v>
      </c>
      <c r="E20" s="104">
        <f>SUM(E16:E19)</f>
        <v>0</v>
      </c>
      <c r="F20" s="115">
        <f>SUM(F16:F19)</f>
        <v>0</v>
      </c>
    </row>
    <row r="21" spans="1:6" ht="4.5" customHeight="1" thickTop="1" thickBot="1">
      <c r="A21" s="116"/>
    </row>
    <row r="22" spans="1:6" ht="13.2" thickTop="1">
      <c r="A22" s="91" t="s">
        <v>137</v>
      </c>
      <c r="B22" s="92"/>
      <c r="C22" s="92"/>
      <c r="D22" s="92"/>
      <c r="E22" s="92"/>
      <c r="F22" s="94"/>
    </row>
    <row r="23" spans="1:6" ht="13.2" thickBot="1">
      <c r="A23" s="100"/>
      <c r="B23" s="102" t="s">
        <v>181</v>
      </c>
      <c r="C23" s="102" t="s">
        <v>182</v>
      </c>
      <c r="D23" s="102" t="s">
        <v>183</v>
      </c>
      <c r="E23" s="102" t="s">
        <v>184</v>
      </c>
      <c r="F23" s="105" t="s">
        <v>185</v>
      </c>
    </row>
    <row r="24" spans="1:6" ht="13.2" thickTop="1">
      <c r="A24" s="101" t="s">
        <v>133</v>
      </c>
      <c r="B24" s="117">
        <v>0</v>
      </c>
      <c r="C24" s="118">
        <v>0</v>
      </c>
      <c r="D24" s="119">
        <v>0</v>
      </c>
      <c r="E24" s="118">
        <v>0</v>
      </c>
      <c r="F24" s="120">
        <v>0</v>
      </c>
    </row>
    <row r="25" spans="1:6">
      <c r="A25" s="101" t="s">
        <v>134</v>
      </c>
      <c r="B25" s="121">
        <v>0</v>
      </c>
      <c r="C25" s="122">
        <v>0</v>
      </c>
      <c r="D25" s="122">
        <v>0</v>
      </c>
      <c r="E25" s="123">
        <v>0</v>
      </c>
      <c r="F25" s="124">
        <v>0</v>
      </c>
    </row>
    <row r="26" spans="1:6">
      <c r="A26" s="101" t="s">
        <v>135</v>
      </c>
      <c r="B26" s="121">
        <v>0</v>
      </c>
      <c r="C26" s="122">
        <v>0</v>
      </c>
      <c r="D26" s="122">
        <v>0</v>
      </c>
      <c r="E26" s="122">
        <v>0</v>
      </c>
      <c r="F26" s="124">
        <v>0</v>
      </c>
    </row>
    <row r="27" spans="1:6" ht="13.2" thickBot="1">
      <c r="A27" s="101" t="s">
        <v>136</v>
      </c>
      <c r="B27" s="125">
        <v>0</v>
      </c>
      <c r="C27" s="126">
        <v>0</v>
      </c>
      <c r="D27" s="126">
        <v>0</v>
      </c>
      <c r="E27" s="127">
        <v>0</v>
      </c>
      <c r="F27" s="128">
        <v>0</v>
      </c>
    </row>
    <row r="28" spans="1:6" ht="13.8" thickTop="1" thickBot="1">
      <c r="A28" s="129" t="s">
        <v>70</v>
      </c>
      <c r="B28" s="122">
        <f>SUM(B24:B27)</f>
        <v>0</v>
      </c>
      <c r="C28" s="122">
        <f>SUM(C24:C27)</f>
        <v>0</v>
      </c>
      <c r="D28" s="122">
        <f>SUM(D24:D27)</f>
        <v>0</v>
      </c>
      <c r="E28" s="122">
        <f>SUM(E24:E27)</f>
        <v>0</v>
      </c>
      <c r="F28" s="130">
        <f>SUM(F24:F27)</f>
        <v>0</v>
      </c>
    </row>
    <row r="29" spans="1:6" ht="13.8" thickTop="1" thickBot="1">
      <c r="A29" s="114" t="s">
        <v>140</v>
      </c>
      <c r="B29" s="131">
        <v>4500</v>
      </c>
      <c r="C29" s="132">
        <v>3100</v>
      </c>
      <c r="D29" s="132">
        <v>3500</v>
      </c>
      <c r="E29" s="132">
        <v>3700</v>
      </c>
      <c r="F29" s="133">
        <v>4000</v>
      </c>
    </row>
    <row r="30" spans="1:6" ht="5.25" customHeight="1" thickTop="1" thickBot="1">
      <c r="A30" s="116"/>
    </row>
    <row r="31" spans="1:6" ht="13.2" thickTop="1">
      <c r="A31" s="91" t="s">
        <v>186</v>
      </c>
      <c r="B31" s="92"/>
      <c r="C31" s="92"/>
      <c r="D31" s="92"/>
      <c r="E31" s="92"/>
      <c r="F31" s="94"/>
    </row>
    <row r="32" spans="1:6" ht="13.2" thickBot="1">
      <c r="A32" s="100"/>
      <c r="B32" s="102" t="s">
        <v>181</v>
      </c>
      <c r="C32" s="102" t="s">
        <v>182</v>
      </c>
      <c r="D32" s="102" t="s">
        <v>183</v>
      </c>
      <c r="E32" s="102" t="s">
        <v>184</v>
      </c>
      <c r="F32" s="105" t="s">
        <v>185</v>
      </c>
    </row>
    <row r="33" spans="1:6" ht="13.2" thickTop="1">
      <c r="A33" s="101" t="s">
        <v>133</v>
      </c>
      <c r="B33" s="134">
        <f t="shared" ref="B33:F36" si="0">B16*$D9</f>
        <v>0</v>
      </c>
      <c r="C33" s="135">
        <f t="shared" si="0"/>
        <v>0</v>
      </c>
      <c r="D33" s="135">
        <f t="shared" si="0"/>
        <v>0</v>
      </c>
      <c r="E33" s="135">
        <f t="shared" si="0"/>
        <v>0</v>
      </c>
      <c r="F33" s="136">
        <f t="shared" si="0"/>
        <v>0</v>
      </c>
    </row>
    <row r="34" spans="1:6">
      <c r="A34" s="101" t="s">
        <v>134</v>
      </c>
      <c r="B34" s="137">
        <f t="shared" si="0"/>
        <v>0</v>
      </c>
      <c r="C34" s="122">
        <f t="shared" si="0"/>
        <v>0</v>
      </c>
      <c r="D34" s="122">
        <f t="shared" si="0"/>
        <v>0</v>
      </c>
      <c r="E34" s="122">
        <f t="shared" si="0"/>
        <v>0</v>
      </c>
      <c r="F34" s="138">
        <f t="shared" si="0"/>
        <v>0</v>
      </c>
    </row>
    <row r="35" spans="1:6">
      <c r="A35" s="101" t="s">
        <v>135</v>
      </c>
      <c r="B35" s="137">
        <f t="shared" si="0"/>
        <v>0</v>
      </c>
      <c r="C35" s="122">
        <f t="shared" si="0"/>
        <v>0</v>
      </c>
      <c r="D35" s="122">
        <f t="shared" si="0"/>
        <v>0</v>
      </c>
      <c r="E35" s="122">
        <f t="shared" si="0"/>
        <v>0</v>
      </c>
      <c r="F35" s="138">
        <f t="shared" si="0"/>
        <v>0</v>
      </c>
    </row>
    <row r="36" spans="1:6" ht="13.2" thickBot="1">
      <c r="A36" s="103" t="s">
        <v>136</v>
      </c>
      <c r="B36" s="139">
        <f t="shared" si="0"/>
        <v>0</v>
      </c>
      <c r="C36" s="140">
        <f t="shared" si="0"/>
        <v>0</v>
      </c>
      <c r="D36" s="140">
        <f t="shared" si="0"/>
        <v>0</v>
      </c>
      <c r="E36" s="140">
        <f t="shared" si="0"/>
        <v>0</v>
      </c>
      <c r="F36" s="141">
        <f t="shared" si="0"/>
        <v>0</v>
      </c>
    </row>
    <row r="37" spans="1:6" ht="5.25" customHeight="1" thickTop="1" thickBot="1">
      <c r="A37" s="116"/>
    </row>
    <row r="38" spans="1:6" ht="13.2" thickTop="1">
      <c r="A38" s="91" t="s">
        <v>141</v>
      </c>
      <c r="B38" s="92"/>
      <c r="C38" s="92"/>
      <c r="D38" s="92"/>
      <c r="E38" s="92"/>
      <c r="F38" s="94"/>
    </row>
    <row r="39" spans="1:6" ht="14.25" customHeight="1" thickBot="1">
      <c r="A39" s="142"/>
      <c r="B39" s="102" t="s">
        <v>181</v>
      </c>
      <c r="C39" s="102" t="s">
        <v>182</v>
      </c>
      <c r="D39" s="102" t="s">
        <v>183</v>
      </c>
      <c r="E39" s="102" t="s">
        <v>184</v>
      </c>
      <c r="F39" s="105" t="s">
        <v>185</v>
      </c>
    </row>
    <row r="40" spans="1:6" ht="25.5" customHeight="1" thickTop="1">
      <c r="A40" s="143" t="s">
        <v>142</v>
      </c>
      <c r="B40" s="134">
        <f>SUMPRODUCT(B24:B27,$B$9:$B$12)</f>
        <v>0</v>
      </c>
      <c r="C40" s="135">
        <f>SUMPRODUCT(C24:C27,$B$9:$B$12)</f>
        <v>0</v>
      </c>
      <c r="D40" s="135">
        <f>SUMPRODUCT(D24:D27,$B$9:$B$12)</f>
        <v>0</v>
      </c>
      <c r="E40" s="135">
        <f>SUMPRODUCT(E24:E27,$B$9:$B$12)</f>
        <v>0</v>
      </c>
      <c r="F40" s="136">
        <f>SUMPRODUCT(F24:F27,$B$9:$B$12)</f>
        <v>0</v>
      </c>
    </row>
    <row r="41" spans="1:6" ht="25.5" customHeight="1" thickBot="1">
      <c r="A41" s="143" t="s">
        <v>143</v>
      </c>
      <c r="B41" s="139">
        <f>B42*B28</f>
        <v>0</v>
      </c>
      <c r="C41" s="140">
        <f>C42*C28</f>
        <v>0</v>
      </c>
      <c r="D41" s="140">
        <f>D42*D28</f>
        <v>0</v>
      </c>
      <c r="E41" s="140">
        <f>E42*E28</f>
        <v>0</v>
      </c>
      <c r="F41" s="141">
        <f>F42*F28</f>
        <v>0</v>
      </c>
    </row>
    <row r="42" spans="1:6" ht="25.5" customHeight="1" thickTop="1" thickBot="1">
      <c r="A42" s="144" t="s">
        <v>187</v>
      </c>
      <c r="B42" s="104">
        <v>0.9</v>
      </c>
      <c r="C42" s="104">
        <v>1.2</v>
      </c>
      <c r="D42" s="104">
        <v>1</v>
      </c>
      <c r="E42" s="104">
        <v>1.1000000000000001</v>
      </c>
      <c r="F42" s="115">
        <v>0.8</v>
      </c>
    </row>
    <row r="43" spans="1:6" ht="4.5" customHeight="1" thickTop="1" thickBot="1">
      <c r="A43" s="116"/>
    </row>
    <row r="44" spans="1:6" ht="13.2" thickTop="1">
      <c r="A44" s="91" t="s">
        <v>145</v>
      </c>
      <c r="B44" s="92"/>
      <c r="C44" s="92"/>
      <c r="D44" s="92"/>
      <c r="E44" s="92"/>
      <c r="F44" s="94"/>
    </row>
    <row r="45" spans="1:6" ht="13.2" thickBot="1">
      <c r="A45" s="142"/>
      <c r="B45" s="102" t="s">
        <v>181</v>
      </c>
      <c r="C45" s="102" t="s">
        <v>182</v>
      </c>
      <c r="D45" s="102" t="s">
        <v>183</v>
      </c>
      <c r="E45" s="102" t="s">
        <v>184</v>
      </c>
      <c r="F45" s="105" t="s">
        <v>185</v>
      </c>
    </row>
    <row r="46" spans="1:6" ht="25.5" customHeight="1" thickTop="1">
      <c r="A46" s="143" t="s">
        <v>146</v>
      </c>
      <c r="B46" s="134">
        <f>SUMPRODUCT(B24:B27,$C$9:$C$12)</f>
        <v>0</v>
      </c>
      <c r="C46" s="135">
        <f>SUMPRODUCT(C24:C27,$C$9:$C$12)</f>
        <v>0</v>
      </c>
      <c r="D46" s="135">
        <f>SUMPRODUCT(D24:D27,$C$9:$C$12)</f>
        <v>0</v>
      </c>
      <c r="E46" s="135">
        <f>SUMPRODUCT(E24:E27,$C$9:$C$12)</f>
        <v>0</v>
      </c>
      <c r="F46" s="136">
        <f>SUMPRODUCT(F24:F27,$C$9:$C$12)</f>
        <v>0</v>
      </c>
    </row>
    <row r="47" spans="1:6" ht="25.5" customHeight="1" thickBot="1">
      <c r="A47" s="143" t="s">
        <v>143</v>
      </c>
      <c r="B47" s="139">
        <f>B48*B28</f>
        <v>0</v>
      </c>
      <c r="C47" s="140">
        <f>C48*C28</f>
        <v>0</v>
      </c>
      <c r="D47" s="140">
        <f>D48*D28</f>
        <v>0</v>
      </c>
      <c r="E47" s="140">
        <f>E48*E28</f>
        <v>0</v>
      </c>
      <c r="F47" s="141">
        <f>F48*F28</f>
        <v>0</v>
      </c>
    </row>
    <row r="48" spans="1:6" ht="25.5" customHeight="1" thickTop="1" thickBot="1">
      <c r="A48" s="144" t="s">
        <v>188</v>
      </c>
      <c r="B48" s="104">
        <v>1.9</v>
      </c>
      <c r="C48" s="104">
        <v>1.7</v>
      </c>
      <c r="D48" s="104">
        <v>2.8</v>
      </c>
      <c r="E48" s="104">
        <v>1.9</v>
      </c>
      <c r="F48" s="115">
        <v>2.1</v>
      </c>
    </row>
    <row r="49" spans="1:7" ht="4.5" customHeight="1" thickTop="1" thickBot="1"/>
    <row r="50" spans="1:7" ht="13.8" thickTop="1" thickBot="1">
      <c r="A50" s="91" t="s">
        <v>148</v>
      </c>
      <c r="B50" s="145" t="s">
        <v>181</v>
      </c>
      <c r="C50" s="145" t="s">
        <v>182</v>
      </c>
      <c r="D50" s="145" t="s">
        <v>183</v>
      </c>
      <c r="E50" s="145" t="s">
        <v>184</v>
      </c>
      <c r="F50" s="145" t="s">
        <v>185</v>
      </c>
      <c r="G50" s="146" t="s">
        <v>70</v>
      </c>
    </row>
    <row r="51" spans="1:7" ht="13.8" thickTop="1" thickBot="1">
      <c r="A51" s="144"/>
      <c r="B51" s="147">
        <f>SUMPRODUCT(B16:B19,$E$9:$E$12)</f>
        <v>0</v>
      </c>
      <c r="C51" s="147">
        <f>SUMPRODUCT(C16:C19,$E$9:$E$12)</f>
        <v>0</v>
      </c>
      <c r="D51" s="147">
        <f>SUMPRODUCT(D16:D19,$E$9:$E$12)</f>
        <v>0</v>
      </c>
      <c r="E51" s="147">
        <f>SUMPRODUCT(E16:E19,$E$9:$E$12)</f>
        <v>0</v>
      </c>
      <c r="F51" s="147">
        <f>SUMPRODUCT(F16:F19,$E$9:$E$12)</f>
        <v>0</v>
      </c>
      <c r="G51" s="148">
        <f>SUM(B51:F51)</f>
        <v>0</v>
      </c>
    </row>
    <row r="52" spans="1:7" ht="13.2" thickTop="1"/>
    <row r="53" spans="1:7" ht="13.2" thickBot="1"/>
    <row r="54" spans="1:7" ht="13.2" thickTop="1">
      <c r="A54" s="278" t="s">
        <v>74</v>
      </c>
      <c r="B54" s="279"/>
      <c r="C54" s="279"/>
      <c r="D54" s="279"/>
      <c r="E54" s="279"/>
      <c r="F54" s="279"/>
      <c r="G54" s="280"/>
    </row>
    <row r="55" spans="1:7">
      <c r="A55" s="281" t="s">
        <v>150</v>
      </c>
      <c r="B55" s="276"/>
      <c r="C55" s="276"/>
      <c r="D55" s="276"/>
      <c r="E55" s="276"/>
      <c r="F55" s="276"/>
      <c r="G55" s="282"/>
    </row>
    <row r="56" spans="1:7">
      <c r="A56" s="281" t="s">
        <v>151</v>
      </c>
      <c r="B56" s="276"/>
      <c r="C56" s="276"/>
      <c r="D56" s="276"/>
      <c r="E56" s="276"/>
      <c r="F56" s="276"/>
      <c r="G56" s="282"/>
    </row>
    <row r="57" spans="1:7">
      <c r="A57" s="281" t="s">
        <v>189</v>
      </c>
      <c r="B57" s="276"/>
      <c r="C57" s="276"/>
      <c r="D57" s="276"/>
      <c r="E57" s="276"/>
      <c r="F57" s="276"/>
      <c r="G57" s="282"/>
    </row>
    <row r="58" spans="1:7">
      <c r="A58" s="281" t="s">
        <v>190</v>
      </c>
      <c r="B58" s="276"/>
      <c r="C58" s="276"/>
      <c r="D58" s="276"/>
      <c r="E58" s="276"/>
      <c r="F58" s="276"/>
      <c r="G58" s="282"/>
    </row>
    <row r="59" spans="1:7">
      <c r="A59" s="281" t="s">
        <v>191</v>
      </c>
      <c r="B59" s="276"/>
      <c r="C59" s="276"/>
      <c r="D59" s="276"/>
      <c r="E59" s="276"/>
      <c r="F59" s="276"/>
      <c r="G59" s="282"/>
    </row>
    <row r="60" spans="1:7">
      <c r="A60" s="281"/>
      <c r="B60" s="276"/>
      <c r="C60" s="276"/>
      <c r="D60" s="276"/>
      <c r="E60" s="276"/>
      <c r="F60" s="276"/>
      <c r="G60" s="282"/>
    </row>
    <row r="61" spans="1:7">
      <c r="A61" s="283" t="s">
        <v>40</v>
      </c>
      <c r="B61" s="276"/>
      <c r="C61" s="276"/>
      <c r="D61" s="276"/>
      <c r="E61" s="276"/>
      <c r="F61" s="276"/>
      <c r="G61" s="282"/>
    </row>
    <row r="62" spans="1:7">
      <c r="A62" s="281" t="s">
        <v>192</v>
      </c>
      <c r="B62" s="276"/>
      <c r="C62" s="276"/>
      <c r="D62" s="276"/>
      <c r="E62" s="276"/>
      <c r="F62" s="276"/>
      <c r="G62" s="282"/>
    </row>
    <row r="63" spans="1:7">
      <c r="A63" s="281" t="s">
        <v>156</v>
      </c>
      <c r="B63" s="276"/>
      <c r="C63" s="276"/>
      <c r="D63" s="276"/>
      <c r="E63" s="276"/>
      <c r="F63" s="276"/>
      <c r="G63" s="282"/>
    </row>
    <row r="64" spans="1:7">
      <c r="A64" s="281" t="s">
        <v>193</v>
      </c>
      <c r="B64" s="276"/>
      <c r="C64" s="276"/>
      <c r="D64" s="276"/>
      <c r="E64" s="276"/>
      <c r="F64" s="276"/>
      <c r="G64" s="282"/>
    </row>
    <row r="65" spans="1:7">
      <c r="A65" s="281" t="s">
        <v>194</v>
      </c>
      <c r="B65" s="276"/>
      <c r="C65" s="276"/>
      <c r="D65" s="276"/>
      <c r="E65" s="276"/>
      <c r="F65" s="276"/>
      <c r="G65" s="282"/>
    </row>
    <row r="66" spans="1:7">
      <c r="A66" s="313" t="s">
        <v>81</v>
      </c>
      <c r="B66" s="276"/>
      <c r="C66" s="276"/>
      <c r="D66" s="276"/>
      <c r="E66" s="276"/>
      <c r="F66" s="276"/>
      <c r="G66" s="282"/>
    </row>
    <row r="67" spans="1:7">
      <c r="A67" s="281"/>
      <c r="B67" s="276" t="s">
        <v>195</v>
      </c>
      <c r="C67" s="276"/>
      <c r="D67" s="276"/>
      <c r="E67" s="276"/>
      <c r="F67" s="276"/>
      <c r="G67" s="282"/>
    </row>
    <row r="68" spans="1:7">
      <c r="A68" s="281"/>
      <c r="B68" s="276" t="s">
        <v>196</v>
      </c>
      <c r="C68" s="276"/>
      <c r="D68" s="276"/>
      <c r="E68" s="276"/>
      <c r="F68" s="276"/>
      <c r="G68" s="282"/>
    </row>
    <row r="69" spans="1:7">
      <c r="A69" s="281" t="s">
        <v>161</v>
      </c>
      <c r="B69" s="276"/>
      <c r="C69" s="276"/>
      <c r="D69" s="276"/>
      <c r="E69" s="276"/>
      <c r="F69" s="276"/>
      <c r="G69" s="282"/>
    </row>
    <row r="70" spans="1:7">
      <c r="A70" s="281" t="s">
        <v>162</v>
      </c>
      <c r="B70" s="276"/>
      <c r="C70" s="276"/>
      <c r="D70" s="276"/>
      <c r="E70" s="276"/>
      <c r="F70" s="276"/>
      <c r="G70" s="282"/>
    </row>
    <row r="71" spans="1:7">
      <c r="A71" s="281"/>
      <c r="B71" s="276" t="s">
        <v>163</v>
      </c>
      <c r="C71" s="276"/>
      <c r="D71" s="276"/>
      <c r="E71" s="276"/>
      <c r="F71" s="276"/>
      <c r="G71" s="282"/>
    </row>
    <row r="72" spans="1:7">
      <c r="A72" s="281"/>
      <c r="B72" s="276" t="s">
        <v>197</v>
      </c>
      <c r="C72" s="276"/>
      <c r="D72" s="276"/>
      <c r="E72" s="276"/>
      <c r="F72" s="276"/>
      <c r="G72" s="282"/>
    </row>
    <row r="73" spans="1:7">
      <c r="A73" s="281" t="s">
        <v>165</v>
      </c>
      <c r="B73" s="276"/>
      <c r="C73" s="276"/>
      <c r="D73" s="276"/>
      <c r="E73" s="276"/>
      <c r="F73" s="276"/>
      <c r="G73" s="282"/>
    </row>
    <row r="74" spans="1:7">
      <c r="A74" s="281" t="s">
        <v>198</v>
      </c>
      <c r="B74" s="276"/>
      <c r="C74" s="276"/>
      <c r="D74" s="276"/>
      <c r="E74" s="276"/>
      <c r="F74" s="276"/>
      <c r="G74" s="282"/>
    </row>
    <row r="75" spans="1:7">
      <c r="A75" s="281"/>
      <c r="B75" s="276" t="s">
        <v>199</v>
      </c>
      <c r="C75" s="276"/>
      <c r="D75" s="276"/>
      <c r="E75" s="276"/>
      <c r="F75" s="276"/>
      <c r="G75" s="282"/>
    </row>
    <row r="76" spans="1:7">
      <c r="A76" s="281"/>
      <c r="B76" s="276" t="s">
        <v>200</v>
      </c>
      <c r="C76" s="276"/>
      <c r="D76" s="276"/>
      <c r="E76" s="276"/>
      <c r="F76" s="276"/>
      <c r="G76" s="282"/>
    </row>
    <row r="77" spans="1:7">
      <c r="A77" s="281" t="s">
        <v>201</v>
      </c>
      <c r="B77" s="276"/>
      <c r="C77" s="276"/>
      <c r="D77" s="276"/>
      <c r="E77" s="276"/>
      <c r="F77" s="276"/>
      <c r="G77" s="282"/>
    </row>
    <row r="78" spans="1:7">
      <c r="A78" s="281" t="s">
        <v>170</v>
      </c>
      <c r="B78" s="276"/>
      <c r="C78" s="276"/>
      <c r="D78" s="276"/>
      <c r="E78" s="276"/>
      <c r="F78" s="276"/>
      <c r="G78" s="282"/>
    </row>
    <row r="79" spans="1:7">
      <c r="A79" s="281" t="s">
        <v>202</v>
      </c>
      <c r="B79" s="276"/>
      <c r="C79" s="276"/>
      <c r="D79" s="276"/>
      <c r="E79" s="276"/>
      <c r="F79" s="276"/>
      <c r="G79" s="282"/>
    </row>
    <row r="80" spans="1:7">
      <c r="A80" s="281"/>
      <c r="B80" s="276" t="s">
        <v>203</v>
      </c>
      <c r="C80" s="276"/>
      <c r="D80" s="276"/>
      <c r="E80" s="276"/>
      <c r="F80" s="276"/>
      <c r="G80" s="282"/>
    </row>
    <row r="81" spans="1:7">
      <c r="A81" s="281" t="s">
        <v>171</v>
      </c>
      <c r="B81" s="276"/>
      <c r="C81" s="276"/>
      <c r="D81" s="276"/>
      <c r="E81" s="276"/>
      <c r="F81" s="276"/>
      <c r="G81" s="282"/>
    </row>
    <row r="82" spans="1:7">
      <c r="A82" s="281" t="s">
        <v>172</v>
      </c>
      <c r="B82" s="276"/>
      <c r="C82" s="276"/>
      <c r="D82" s="276"/>
      <c r="E82" s="276"/>
      <c r="F82" s="276"/>
      <c r="G82" s="282"/>
    </row>
    <row r="83" spans="1:7">
      <c r="A83" s="281"/>
      <c r="B83" s="276"/>
      <c r="C83" s="276"/>
      <c r="D83" s="276"/>
      <c r="E83" s="276"/>
      <c r="F83" s="276"/>
      <c r="G83" s="282"/>
    </row>
    <row r="84" spans="1:7">
      <c r="A84" s="283" t="s">
        <v>48</v>
      </c>
      <c r="B84" s="276"/>
      <c r="C84" s="276"/>
      <c r="D84" s="276"/>
      <c r="E84" s="276"/>
      <c r="F84" s="276"/>
      <c r="G84" s="282"/>
    </row>
    <row r="85" spans="1:7">
      <c r="A85" s="281" t="s">
        <v>204</v>
      </c>
      <c r="B85" s="276"/>
      <c r="C85" s="276"/>
      <c r="D85" s="276"/>
      <c r="E85" s="276"/>
      <c r="F85" s="276"/>
      <c r="G85" s="282"/>
    </row>
    <row r="86" spans="1:7" ht="13.2" thickBot="1">
      <c r="A86" s="284" t="s">
        <v>205</v>
      </c>
      <c r="B86" s="285"/>
      <c r="C86" s="285"/>
      <c r="D86" s="285"/>
      <c r="E86" s="285"/>
      <c r="F86" s="285"/>
      <c r="G86" s="286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/>
  </sheetViews>
  <sheetFormatPr defaultColWidth="10.7109375" defaultRowHeight="12.6"/>
  <cols>
    <col min="1" max="6" width="10.7109375" style="19"/>
    <col min="7" max="7" width="1.140625" style="19" customWidth="1"/>
    <col min="8" max="8" width="14" style="19" customWidth="1"/>
    <col min="9" max="16384" width="10.7109375" style="19"/>
  </cols>
  <sheetData>
    <row r="1" spans="1:8" ht="13.2" thickBot="1">
      <c r="A1" s="18" t="s">
        <v>206</v>
      </c>
    </row>
    <row r="2" spans="1:8" ht="13.2" thickTop="1">
      <c r="A2" s="311" t="s">
        <v>207</v>
      </c>
      <c r="B2" s="279"/>
      <c r="C2" s="279"/>
      <c r="D2" s="279"/>
      <c r="E2" s="279"/>
      <c r="F2" s="279"/>
      <c r="G2" s="279"/>
      <c r="H2" s="280"/>
    </row>
    <row r="3" spans="1:8" ht="13.2" thickBot="1">
      <c r="A3" s="284" t="s">
        <v>208</v>
      </c>
      <c r="B3" s="285"/>
      <c r="C3" s="285"/>
      <c r="D3" s="285"/>
      <c r="E3" s="285">
        <v>3</v>
      </c>
      <c r="F3" s="285" t="s">
        <v>209</v>
      </c>
      <c r="G3" s="285"/>
      <c r="H3" s="286"/>
    </row>
    <row r="4" spans="1:8" ht="4.5" customHeight="1" thickTop="1" thickBot="1"/>
    <row r="5" spans="1:8" ht="13.2" thickTop="1">
      <c r="A5" s="20" t="s">
        <v>210</v>
      </c>
      <c r="B5" s="21"/>
      <c r="C5" s="21"/>
      <c r="D5" s="22"/>
    </row>
    <row r="6" spans="1:8" ht="43.5" customHeight="1">
      <c r="A6" s="23"/>
      <c r="B6" s="24" t="s">
        <v>211</v>
      </c>
      <c r="C6" s="24" t="s">
        <v>212</v>
      </c>
      <c r="D6" s="25" t="s">
        <v>213</v>
      </c>
    </row>
    <row r="7" spans="1:8">
      <c r="A7" s="26" t="s">
        <v>214</v>
      </c>
      <c r="B7" s="27">
        <v>5</v>
      </c>
      <c r="C7" s="28">
        <v>150</v>
      </c>
      <c r="D7" s="29">
        <v>6</v>
      </c>
    </row>
    <row r="8" spans="1:8">
      <c r="A8" s="26" t="s">
        <v>215</v>
      </c>
      <c r="B8" s="27">
        <v>7</v>
      </c>
      <c r="C8" s="28">
        <v>190</v>
      </c>
      <c r="D8" s="30">
        <v>4</v>
      </c>
    </row>
    <row r="9" spans="1:8" ht="13.2" thickBot="1">
      <c r="A9" s="31" t="s">
        <v>216</v>
      </c>
      <c r="B9" s="32">
        <v>8</v>
      </c>
      <c r="C9" s="33">
        <v>225</v>
      </c>
      <c r="D9" s="34">
        <v>2</v>
      </c>
    </row>
    <row r="10" spans="1:8" ht="4.5" customHeight="1" thickTop="1" thickBot="1">
      <c r="A10" s="35"/>
      <c r="B10" s="36"/>
      <c r="C10" s="37"/>
      <c r="D10" s="36"/>
    </row>
    <row r="11" spans="1:8" ht="13.2" thickTop="1">
      <c r="A11" s="38" t="s">
        <v>217</v>
      </c>
      <c r="B11" s="21"/>
      <c r="C11" s="21"/>
      <c r="D11" s="21"/>
      <c r="E11" s="21"/>
      <c r="F11" s="21"/>
      <c r="G11" s="21"/>
      <c r="H11" s="22"/>
    </row>
    <row r="12" spans="1:8" ht="13.2" thickBot="1">
      <c r="A12" s="23"/>
      <c r="B12" s="27" t="s">
        <v>218</v>
      </c>
      <c r="C12" s="27" t="s">
        <v>219</v>
      </c>
      <c r="D12" s="27" t="s">
        <v>220</v>
      </c>
      <c r="E12" s="27" t="s">
        <v>221</v>
      </c>
      <c r="F12" s="39" t="s">
        <v>222</v>
      </c>
      <c r="G12" s="40"/>
      <c r="H12" s="41" t="s">
        <v>73</v>
      </c>
    </row>
    <row r="13" spans="1:8" ht="13.2" thickTop="1">
      <c r="A13" s="26" t="s">
        <v>214</v>
      </c>
      <c r="B13" s="42">
        <v>0</v>
      </c>
      <c r="C13" s="43">
        <v>0</v>
      </c>
      <c r="D13" s="43">
        <v>0</v>
      </c>
      <c r="E13" s="44">
        <v>0</v>
      </c>
      <c r="F13" s="45">
        <f>SUM(B13:E13)/(B7*60)</f>
        <v>0</v>
      </c>
      <c r="G13" s="40"/>
      <c r="H13" s="46">
        <f>C7*SUM(B13:E13)/(B7*60)</f>
        <v>0</v>
      </c>
    </row>
    <row r="14" spans="1:8">
      <c r="A14" s="26" t="s">
        <v>215</v>
      </c>
      <c r="B14" s="47">
        <v>0</v>
      </c>
      <c r="C14" s="27">
        <v>0</v>
      </c>
      <c r="D14" s="27">
        <v>0</v>
      </c>
      <c r="E14" s="48"/>
      <c r="F14" s="45">
        <f>SUM(B14:D14)/(B8*60)</f>
        <v>0</v>
      </c>
      <c r="G14" s="40"/>
      <c r="H14" s="46">
        <f>C8*SUM(B14:D14)/(B8*60)</f>
        <v>0</v>
      </c>
    </row>
    <row r="15" spans="1:8" ht="13.2" thickBot="1">
      <c r="A15" s="26" t="s">
        <v>216</v>
      </c>
      <c r="B15" s="49">
        <v>0</v>
      </c>
      <c r="C15" s="50">
        <v>0</v>
      </c>
      <c r="D15" s="50"/>
      <c r="E15" s="51"/>
      <c r="F15" s="45">
        <f>SUM(B15:C15)/(B9*60)</f>
        <v>0</v>
      </c>
      <c r="G15" s="40"/>
      <c r="H15" s="46">
        <f>C9*SUM(B15:C15)/(B9*60)</f>
        <v>0</v>
      </c>
    </row>
    <row r="16" spans="1:8" ht="13.8" thickTop="1" thickBot="1">
      <c r="A16" s="26" t="s">
        <v>70</v>
      </c>
      <c r="B16" s="27">
        <f>SUM(B13:B15)</f>
        <v>0</v>
      </c>
      <c r="C16" s="27">
        <f>SUM(C13:C15)</f>
        <v>0</v>
      </c>
      <c r="D16" s="27">
        <f>SUM(D13:D15)</f>
        <v>0</v>
      </c>
      <c r="E16" s="27">
        <f>SUM(E13:E15)</f>
        <v>0</v>
      </c>
      <c r="F16" s="40"/>
      <c r="G16" s="40"/>
      <c r="H16" s="52">
        <f>SUM(H13:H15)</f>
        <v>0</v>
      </c>
    </row>
    <row r="17" spans="1:8" ht="13.8" thickTop="1" thickBot="1">
      <c r="A17" s="53" t="s">
        <v>71</v>
      </c>
      <c r="B17" s="54">
        <v>500</v>
      </c>
      <c r="C17" s="55">
        <v>800</v>
      </c>
      <c r="D17" s="55">
        <v>600</v>
      </c>
      <c r="E17" s="56">
        <v>300</v>
      </c>
      <c r="F17" s="57"/>
      <c r="G17" s="57"/>
      <c r="H17" s="58"/>
    </row>
    <row r="18" spans="1:8" ht="13.2" thickTop="1"/>
    <row r="19" spans="1:8" ht="13.2" thickBot="1"/>
    <row r="20" spans="1:8" ht="13.2" thickTop="1">
      <c r="A20" s="278" t="s">
        <v>74</v>
      </c>
      <c r="B20" s="279"/>
      <c r="C20" s="279"/>
      <c r="D20" s="279"/>
      <c r="E20" s="279"/>
      <c r="F20" s="279"/>
      <c r="G20" s="279"/>
      <c r="H20" s="280"/>
    </row>
    <row r="21" spans="1:8">
      <c r="A21" s="281" t="s">
        <v>223</v>
      </c>
      <c r="B21" s="276"/>
      <c r="C21" s="276"/>
      <c r="D21" s="276"/>
      <c r="E21" s="276"/>
      <c r="F21" s="276"/>
      <c r="G21" s="276"/>
      <c r="H21" s="282"/>
    </row>
    <row r="22" spans="1:8">
      <c r="A22" s="281" t="s">
        <v>224</v>
      </c>
      <c r="B22" s="276"/>
      <c r="C22" s="276"/>
      <c r="D22" s="276"/>
      <c r="E22" s="276"/>
      <c r="F22" s="276"/>
      <c r="G22" s="276"/>
      <c r="H22" s="282"/>
    </row>
    <row r="23" spans="1:8">
      <c r="A23" s="281" t="s">
        <v>225</v>
      </c>
      <c r="B23" s="276"/>
      <c r="C23" s="276"/>
      <c r="D23" s="276"/>
      <c r="E23" s="276"/>
      <c r="F23" s="276"/>
      <c r="G23" s="276"/>
      <c r="H23" s="282"/>
    </row>
    <row r="24" spans="1:8">
      <c r="A24" s="281"/>
      <c r="B24" s="276"/>
      <c r="C24" s="276"/>
      <c r="D24" s="276"/>
      <c r="E24" s="276"/>
      <c r="F24" s="276"/>
      <c r="G24" s="276"/>
      <c r="H24" s="282"/>
    </row>
    <row r="25" spans="1:8">
      <c r="A25" s="283" t="s">
        <v>40</v>
      </c>
      <c r="B25" s="276"/>
      <c r="C25" s="276"/>
      <c r="D25" s="276"/>
      <c r="E25" s="276"/>
      <c r="F25" s="276"/>
      <c r="G25" s="276"/>
      <c r="H25" s="282"/>
    </row>
    <row r="26" spans="1:8">
      <c r="A26" s="281" t="s">
        <v>226</v>
      </c>
      <c r="B26" s="276"/>
      <c r="C26" s="276"/>
      <c r="D26" s="276"/>
      <c r="E26" s="276"/>
      <c r="F26" s="276"/>
      <c r="G26" s="276"/>
      <c r="H26" s="282"/>
    </row>
    <row r="27" spans="1:8">
      <c r="A27" s="281" t="s">
        <v>227</v>
      </c>
      <c r="B27" s="276"/>
      <c r="C27" s="276"/>
      <c r="D27" s="276"/>
      <c r="E27" s="276"/>
      <c r="F27" s="276"/>
      <c r="G27" s="276"/>
      <c r="H27" s="282"/>
    </row>
    <row r="28" spans="1:8">
      <c r="A28" s="281" t="s">
        <v>228</v>
      </c>
      <c r="B28" s="276"/>
      <c r="C28" s="276"/>
      <c r="D28" s="276"/>
      <c r="E28" s="276"/>
      <c r="F28" s="276"/>
      <c r="G28" s="276"/>
      <c r="H28" s="282"/>
    </row>
    <row r="29" spans="1:8">
      <c r="A29" s="281" t="s">
        <v>229</v>
      </c>
      <c r="B29" s="276"/>
      <c r="C29" s="276"/>
      <c r="D29" s="276"/>
      <c r="E29" s="276"/>
      <c r="F29" s="276"/>
      <c r="G29" s="276"/>
      <c r="H29" s="282"/>
    </row>
    <row r="30" spans="1:8">
      <c r="A30" s="281" t="s">
        <v>230</v>
      </c>
      <c r="B30" s="276"/>
      <c r="C30" s="276"/>
      <c r="D30" s="276"/>
      <c r="E30" s="276"/>
      <c r="F30" s="276"/>
      <c r="G30" s="276"/>
      <c r="H30" s="282"/>
    </row>
    <row r="31" spans="1:8">
      <c r="A31" s="281"/>
      <c r="B31" s="276" t="s">
        <v>231</v>
      </c>
      <c r="C31" s="276"/>
      <c r="D31" s="276"/>
      <c r="E31" s="276"/>
      <c r="F31" s="276"/>
      <c r="G31" s="276"/>
      <c r="H31" s="282"/>
    </row>
    <row r="32" spans="1:8">
      <c r="A32" s="281"/>
      <c r="B32" s="276" t="s">
        <v>232</v>
      </c>
      <c r="C32" s="276"/>
      <c r="D32" s="276"/>
      <c r="E32" s="276"/>
      <c r="F32" s="276"/>
      <c r="G32" s="276"/>
      <c r="H32" s="282"/>
    </row>
    <row r="33" spans="1:8">
      <c r="A33" s="281"/>
      <c r="B33" s="276" t="s">
        <v>233</v>
      </c>
      <c r="C33" s="276"/>
      <c r="D33" s="276"/>
      <c r="E33" s="276"/>
      <c r="F33" s="276"/>
      <c r="G33" s="276"/>
      <c r="H33" s="282"/>
    </row>
    <row r="34" spans="1:8">
      <c r="A34" s="313" t="s">
        <v>234</v>
      </c>
      <c r="B34" s="276"/>
      <c r="C34" s="276"/>
      <c r="D34" s="276"/>
      <c r="E34" s="276"/>
      <c r="F34" s="276"/>
      <c r="G34" s="276"/>
      <c r="H34" s="282"/>
    </row>
    <row r="35" spans="1:8">
      <c r="A35" s="281"/>
      <c r="B35" s="276" t="s">
        <v>235</v>
      </c>
      <c r="C35" s="276"/>
      <c r="D35" s="276"/>
      <c r="E35" s="276"/>
      <c r="F35" s="276"/>
      <c r="G35" s="276"/>
      <c r="H35" s="282"/>
    </row>
    <row r="36" spans="1:8">
      <c r="A36" s="281"/>
      <c r="B36" s="276" t="s">
        <v>236</v>
      </c>
      <c r="C36" s="276"/>
      <c r="D36" s="276"/>
      <c r="E36" s="276"/>
      <c r="F36" s="276"/>
      <c r="G36" s="276"/>
      <c r="H36" s="282"/>
    </row>
    <row r="37" spans="1:8">
      <c r="A37" s="281" t="s">
        <v>237</v>
      </c>
      <c r="B37" s="276"/>
      <c r="C37" s="276"/>
      <c r="D37" s="276"/>
      <c r="E37" s="276"/>
      <c r="F37" s="276"/>
      <c r="G37" s="276"/>
      <c r="H37" s="282"/>
    </row>
    <row r="38" spans="1:8">
      <c r="A38" s="281"/>
      <c r="B38" s="276"/>
      <c r="C38" s="276"/>
      <c r="D38" s="276"/>
      <c r="E38" s="276"/>
      <c r="F38" s="276"/>
      <c r="G38" s="276"/>
      <c r="H38" s="282"/>
    </row>
    <row r="39" spans="1:8">
      <c r="A39" s="283" t="s">
        <v>48</v>
      </c>
      <c r="B39" s="276"/>
      <c r="C39" s="276"/>
      <c r="D39" s="276"/>
      <c r="E39" s="276"/>
      <c r="F39" s="276"/>
      <c r="G39" s="276"/>
      <c r="H39" s="282"/>
    </row>
    <row r="40" spans="1:8">
      <c r="A40" s="281" t="s">
        <v>238</v>
      </c>
      <c r="B40" s="276"/>
      <c r="C40" s="276"/>
      <c r="D40" s="276"/>
      <c r="E40" s="276"/>
      <c r="F40" s="276"/>
      <c r="G40" s="276"/>
      <c r="H40" s="282"/>
    </row>
    <row r="41" spans="1:8">
      <c r="A41" s="281" t="s">
        <v>239</v>
      </c>
      <c r="B41" s="276"/>
      <c r="C41" s="276"/>
      <c r="D41" s="276"/>
      <c r="E41" s="276"/>
      <c r="F41" s="276"/>
      <c r="G41" s="276"/>
      <c r="H41" s="282"/>
    </row>
    <row r="42" spans="1:8" ht="13.2" thickBot="1">
      <c r="A42" s="284" t="s">
        <v>240</v>
      </c>
      <c r="B42" s="285"/>
      <c r="C42" s="285"/>
      <c r="D42" s="285"/>
      <c r="E42" s="285"/>
      <c r="F42" s="285"/>
      <c r="G42" s="285"/>
      <c r="H42" s="286"/>
    </row>
    <row r="4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workbookViewId="0"/>
  </sheetViews>
  <sheetFormatPr defaultColWidth="10.7109375" defaultRowHeight="12.6"/>
  <cols>
    <col min="1" max="1" width="11" style="60" customWidth="1"/>
    <col min="2" max="2" width="11.28515625" style="60" customWidth="1"/>
    <col min="3" max="16384" width="10.7109375" style="60"/>
  </cols>
  <sheetData>
    <row r="1" spans="1:8" ht="13.2" thickBot="1">
      <c r="A1" s="59" t="s">
        <v>241</v>
      </c>
    </row>
    <row r="2" spans="1:8" ht="13.2" thickTop="1">
      <c r="A2" s="311" t="s">
        <v>242</v>
      </c>
      <c r="B2" s="279"/>
      <c r="C2" s="279"/>
      <c r="D2" s="279"/>
      <c r="E2" s="279"/>
      <c r="F2" s="279"/>
      <c r="G2" s="279"/>
      <c r="H2" s="280"/>
    </row>
    <row r="3" spans="1:8" ht="13.2" thickBot="1">
      <c r="A3" s="284" t="s">
        <v>243</v>
      </c>
      <c r="B3" s="285"/>
      <c r="C3" s="285"/>
      <c r="D3" s="285"/>
      <c r="E3" s="285"/>
      <c r="F3" s="285"/>
      <c r="G3" s="285"/>
      <c r="H3" s="286"/>
    </row>
    <row r="4" spans="1:8" ht="4.5" customHeight="1" thickTop="1" thickBot="1"/>
    <row r="5" spans="1:8" ht="13.2" thickTop="1">
      <c r="A5" s="61" t="s">
        <v>244</v>
      </c>
      <c r="B5" s="62"/>
      <c r="C5" s="62"/>
      <c r="D5" s="62"/>
      <c r="E5" s="62"/>
      <c r="F5" s="62"/>
      <c r="G5" s="62"/>
      <c r="H5" s="63"/>
    </row>
    <row r="6" spans="1:8" ht="25.5" customHeight="1" thickBot="1">
      <c r="A6" s="64"/>
      <c r="B6" s="65"/>
      <c r="C6" s="66" t="s">
        <v>245</v>
      </c>
      <c r="D6" s="66" t="s">
        <v>246</v>
      </c>
      <c r="E6" s="67" t="s">
        <v>247</v>
      </c>
      <c r="F6" s="68" t="s">
        <v>248</v>
      </c>
      <c r="G6" s="69" t="s">
        <v>249</v>
      </c>
      <c r="H6" s="70" t="s">
        <v>250</v>
      </c>
    </row>
    <row r="7" spans="1:8" ht="13.2" thickTop="1">
      <c r="A7" s="71">
        <v>1</v>
      </c>
      <c r="B7" s="72" t="s">
        <v>251</v>
      </c>
      <c r="C7" s="73">
        <v>2</v>
      </c>
      <c r="D7" s="73">
        <v>0</v>
      </c>
      <c r="E7" s="73">
        <v>0</v>
      </c>
      <c r="F7" s="73">
        <v>10</v>
      </c>
      <c r="G7" s="74">
        <v>0</v>
      </c>
      <c r="H7" s="75">
        <f t="shared" ref="H7:H21" si="0">F7*G7</f>
        <v>0</v>
      </c>
    </row>
    <row r="8" spans="1:8">
      <c r="A8" s="71">
        <v>2</v>
      </c>
      <c r="B8" s="65"/>
      <c r="C8" s="73">
        <v>1</v>
      </c>
      <c r="D8" s="73">
        <v>1</v>
      </c>
      <c r="E8" s="73">
        <v>1</v>
      </c>
      <c r="F8" s="73">
        <v>7</v>
      </c>
      <c r="G8" s="76">
        <v>0</v>
      </c>
      <c r="H8" s="75">
        <f t="shared" si="0"/>
        <v>0</v>
      </c>
    </row>
    <row r="9" spans="1:8">
      <c r="A9" s="71">
        <v>3</v>
      </c>
      <c r="B9" s="65"/>
      <c r="C9" s="73">
        <v>1</v>
      </c>
      <c r="D9" s="73">
        <v>0</v>
      </c>
      <c r="E9" s="73">
        <v>3</v>
      </c>
      <c r="F9" s="73">
        <v>1</v>
      </c>
      <c r="G9" s="76">
        <v>150</v>
      </c>
      <c r="H9" s="75">
        <f t="shared" si="0"/>
        <v>150</v>
      </c>
    </row>
    <row r="10" spans="1:8">
      <c r="A10" s="71">
        <v>4</v>
      </c>
      <c r="B10" s="65"/>
      <c r="C10" s="73">
        <v>0</v>
      </c>
      <c r="D10" s="73">
        <v>3</v>
      </c>
      <c r="E10" s="73">
        <v>0</v>
      </c>
      <c r="F10" s="73">
        <v>10</v>
      </c>
      <c r="G10" s="76">
        <v>0</v>
      </c>
      <c r="H10" s="75">
        <f t="shared" si="0"/>
        <v>0</v>
      </c>
    </row>
    <row r="11" spans="1:8">
      <c r="A11" s="71">
        <v>5</v>
      </c>
      <c r="B11" s="65"/>
      <c r="C11" s="73">
        <v>0</v>
      </c>
      <c r="D11" s="73">
        <v>2</v>
      </c>
      <c r="E11" s="73">
        <v>2</v>
      </c>
      <c r="F11" s="73">
        <v>4</v>
      </c>
      <c r="G11" s="76">
        <v>0</v>
      </c>
      <c r="H11" s="75">
        <f t="shared" si="0"/>
        <v>0</v>
      </c>
    </row>
    <row r="12" spans="1:8">
      <c r="A12" s="71">
        <v>6</v>
      </c>
      <c r="B12" s="65"/>
      <c r="C12" s="73">
        <v>0</v>
      </c>
      <c r="D12" s="73">
        <v>1</v>
      </c>
      <c r="E12" s="73">
        <v>3</v>
      </c>
      <c r="F12" s="73">
        <v>16</v>
      </c>
      <c r="G12" s="76">
        <v>0</v>
      </c>
      <c r="H12" s="75">
        <f t="shared" si="0"/>
        <v>0</v>
      </c>
    </row>
    <row r="13" spans="1:8">
      <c r="A13" s="71">
        <v>7</v>
      </c>
      <c r="B13" s="65"/>
      <c r="C13" s="73">
        <v>0</v>
      </c>
      <c r="D13" s="73">
        <v>0</v>
      </c>
      <c r="E13" s="73">
        <v>5</v>
      </c>
      <c r="F13" s="73">
        <v>10</v>
      </c>
      <c r="G13" s="76">
        <v>0</v>
      </c>
      <c r="H13" s="75">
        <f t="shared" si="0"/>
        <v>0</v>
      </c>
    </row>
    <row r="14" spans="1:8">
      <c r="A14" s="71">
        <v>8</v>
      </c>
      <c r="B14" s="72" t="s">
        <v>252</v>
      </c>
      <c r="C14" s="73">
        <v>1</v>
      </c>
      <c r="D14" s="73">
        <v>1</v>
      </c>
      <c r="E14" s="73">
        <v>0</v>
      </c>
      <c r="F14" s="73">
        <v>5</v>
      </c>
      <c r="G14" s="76">
        <v>0</v>
      </c>
      <c r="H14" s="75">
        <f t="shared" si="0"/>
        <v>0</v>
      </c>
    </row>
    <row r="15" spans="1:8">
      <c r="A15" s="71">
        <v>9</v>
      </c>
      <c r="B15" s="65"/>
      <c r="C15" s="73">
        <v>1</v>
      </c>
      <c r="D15" s="73">
        <v>0</v>
      </c>
      <c r="E15" s="73">
        <v>1</v>
      </c>
      <c r="F15" s="73">
        <v>17</v>
      </c>
      <c r="G15" s="76">
        <v>0</v>
      </c>
      <c r="H15" s="75">
        <f t="shared" si="0"/>
        <v>0</v>
      </c>
    </row>
    <row r="16" spans="1:8">
      <c r="A16" s="71">
        <v>10</v>
      </c>
      <c r="B16" s="65"/>
      <c r="C16" s="73">
        <v>0</v>
      </c>
      <c r="D16" s="73">
        <v>2</v>
      </c>
      <c r="E16" s="73">
        <v>1</v>
      </c>
      <c r="F16" s="73">
        <v>2</v>
      </c>
      <c r="G16" s="76">
        <v>100</v>
      </c>
      <c r="H16" s="75">
        <f t="shared" si="0"/>
        <v>200</v>
      </c>
    </row>
    <row r="17" spans="1:8">
      <c r="A17" s="71">
        <v>11</v>
      </c>
      <c r="B17" s="65"/>
      <c r="C17" s="73">
        <v>0</v>
      </c>
      <c r="D17" s="73">
        <v>1</v>
      </c>
      <c r="E17" s="73">
        <v>2</v>
      </c>
      <c r="F17" s="73">
        <v>14</v>
      </c>
      <c r="G17" s="76">
        <v>0</v>
      </c>
      <c r="H17" s="75">
        <f t="shared" si="0"/>
        <v>0</v>
      </c>
    </row>
    <row r="18" spans="1:8">
      <c r="A18" s="71">
        <v>12</v>
      </c>
      <c r="B18" s="65"/>
      <c r="C18" s="73">
        <v>0</v>
      </c>
      <c r="D18" s="73">
        <v>0</v>
      </c>
      <c r="E18" s="73">
        <v>4</v>
      </c>
      <c r="F18" s="73">
        <v>8</v>
      </c>
      <c r="G18" s="76">
        <v>0</v>
      </c>
      <c r="H18" s="75">
        <f t="shared" si="0"/>
        <v>0</v>
      </c>
    </row>
    <row r="19" spans="1:8">
      <c r="A19" s="71">
        <v>13</v>
      </c>
      <c r="B19" s="77" t="s">
        <v>253</v>
      </c>
      <c r="C19" s="73">
        <v>1</v>
      </c>
      <c r="D19" s="73">
        <v>0</v>
      </c>
      <c r="E19" s="73">
        <v>0</v>
      </c>
      <c r="F19" s="73">
        <v>10</v>
      </c>
      <c r="G19" s="76">
        <v>0</v>
      </c>
      <c r="H19" s="75">
        <f t="shared" si="0"/>
        <v>0</v>
      </c>
    </row>
    <row r="20" spans="1:8">
      <c r="A20" s="71">
        <v>14</v>
      </c>
      <c r="B20" s="65"/>
      <c r="C20" s="73">
        <v>0</v>
      </c>
      <c r="D20" s="73">
        <v>1</v>
      </c>
      <c r="E20" s="73">
        <v>1</v>
      </c>
      <c r="F20" s="73">
        <v>7</v>
      </c>
      <c r="G20" s="76">
        <v>0</v>
      </c>
      <c r="H20" s="75">
        <f t="shared" si="0"/>
        <v>0</v>
      </c>
    </row>
    <row r="21" spans="1:8" ht="13.2" thickBot="1">
      <c r="A21" s="71">
        <v>15</v>
      </c>
      <c r="B21" s="65"/>
      <c r="C21" s="73">
        <v>0</v>
      </c>
      <c r="D21" s="73">
        <v>0</v>
      </c>
      <c r="E21" s="73">
        <v>3</v>
      </c>
      <c r="F21" s="73">
        <v>1</v>
      </c>
      <c r="G21" s="78">
        <v>0</v>
      </c>
      <c r="H21" s="75">
        <f t="shared" si="0"/>
        <v>0</v>
      </c>
    </row>
    <row r="22" spans="1:8" ht="3.75" customHeight="1" thickTop="1" thickBot="1">
      <c r="A22" s="64"/>
      <c r="B22" s="65"/>
      <c r="C22" s="65"/>
      <c r="D22" s="65"/>
      <c r="E22" s="65"/>
      <c r="F22" s="65"/>
      <c r="G22" s="65"/>
      <c r="H22" s="79"/>
    </row>
    <row r="23" spans="1:8" ht="13.8" thickTop="1" thickBot="1">
      <c r="A23" s="64"/>
      <c r="B23" s="80" t="s">
        <v>139</v>
      </c>
      <c r="C23" s="73">
        <f>SUMPRODUCT(C7:C21,$G$7:$G$21)</f>
        <v>150</v>
      </c>
      <c r="D23" s="73">
        <f>SUMPRODUCT(D7:D21,$G$7:$G$21)</f>
        <v>200</v>
      </c>
      <c r="E23" s="73">
        <f>SUMPRODUCT(E7:E21,$G$7:$G$21)</f>
        <v>550</v>
      </c>
      <c r="F23" s="65"/>
      <c r="G23" s="80" t="s">
        <v>70</v>
      </c>
      <c r="H23" s="81">
        <f>SUM(H7:H21)</f>
        <v>350</v>
      </c>
    </row>
    <row r="24" spans="1:8" ht="13.8" thickTop="1" thickBot="1">
      <c r="A24" s="82"/>
      <c r="B24" s="83" t="s">
        <v>71</v>
      </c>
      <c r="C24" s="84">
        <v>150</v>
      </c>
      <c r="D24" s="85">
        <v>200</v>
      </c>
      <c r="E24" s="86">
        <v>175</v>
      </c>
      <c r="F24" s="87"/>
      <c r="G24" s="87"/>
      <c r="H24" s="88"/>
    </row>
    <row r="25" spans="1:8" ht="13.2" thickTop="1"/>
    <row r="26" spans="1:8" ht="13.2" thickBot="1"/>
    <row r="27" spans="1:8" ht="13.2" thickTop="1">
      <c r="A27" s="278" t="s">
        <v>74</v>
      </c>
      <c r="B27" s="279"/>
      <c r="C27" s="279"/>
      <c r="D27" s="279"/>
      <c r="E27" s="279"/>
      <c r="F27" s="279"/>
      <c r="G27" s="279"/>
      <c r="H27" s="280"/>
    </row>
    <row r="28" spans="1:8">
      <c r="A28" s="281" t="s">
        <v>254</v>
      </c>
      <c r="B28" s="276"/>
      <c r="C28" s="276"/>
      <c r="D28" s="276"/>
      <c r="E28" s="276"/>
      <c r="F28" s="276"/>
      <c r="G28" s="276"/>
      <c r="H28" s="282"/>
    </row>
    <row r="29" spans="1:8">
      <c r="A29" s="281" t="s">
        <v>255</v>
      </c>
      <c r="B29" s="276"/>
      <c r="C29" s="276"/>
      <c r="D29" s="276"/>
      <c r="E29" s="276"/>
      <c r="F29" s="276"/>
      <c r="G29" s="276"/>
      <c r="H29" s="282"/>
    </row>
    <row r="30" spans="1:8">
      <c r="A30" s="281"/>
      <c r="B30" s="276"/>
      <c r="C30" s="276"/>
      <c r="D30" s="276"/>
      <c r="E30" s="276"/>
      <c r="F30" s="276"/>
      <c r="G30" s="276"/>
      <c r="H30" s="282"/>
    </row>
    <row r="31" spans="1:8">
      <c r="A31" s="283" t="s">
        <v>40</v>
      </c>
      <c r="B31" s="276"/>
      <c r="C31" s="276"/>
      <c r="D31" s="276"/>
      <c r="E31" s="276"/>
      <c r="F31" s="276"/>
      <c r="G31" s="276"/>
      <c r="H31" s="282"/>
    </row>
    <row r="32" spans="1:8">
      <c r="A32" s="281" t="s">
        <v>256</v>
      </c>
      <c r="B32" s="276"/>
      <c r="C32" s="276"/>
      <c r="D32" s="276"/>
      <c r="E32" s="276"/>
      <c r="F32" s="276"/>
      <c r="G32" s="276"/>
      <c r="H32" s="282"/>
    </row>
    <row r="33" spans="1:8">
      <c r="A33" s="281" t="s">
        <v>257</v>
      </c>
      <c r="B33" s="276"/>
      <c r="C33" s="276"/>
      <c r="D33" s="276"/>
      <c r="E33" s="276"/>
      <c r="F33" s="276"/>
      <c r="G33" s="276"/>
      <c r="H33" s="282"/>
    </row>
    <row r="34" spans="1:8">
      <c r="A34" s="281" t="s">
        <v>258</v>
      </c>
      <c r="B34" s="276"/>
      <c r="C34" s="276"/>
      <c r="D34" s="276"/>
      <c r="E34" s="276"/>
      <c r="F34" s="276"/>
      <c r="G34" s="276"/>
      <c r="H34" s="282"/>
    </row>
    <row r="35" spans="1:8">
      <c r="A35" s="281"/>
      <c r="B35" s="276" t="s">
        <v>259</v>
      </c>
      <c r="C35" s="276"/>
      <c r="D35" s="276"/>
      <c r="E35" s="276"/>
      <c r="F35" s="276"/>
      <c r="G35" s="276"/>
      <c r="H35" s="282"/>
    </row>
    <row r="36" spans="1:8">
      <c r="A36" s="281"/>
      <c r="B36" s="276" t="s">
        <v>260</v>
      </c>
      <c r="C36" s="276"/>
      <c r="D36" s="276"/>
      <c r="E36" s="276"/>
      <c r="F36" s="276"/>
      <c r="G36" s="276"/>
      <c r="H36" s="282"/>
    </row>
    <row r="37" spans="1:8">
      <c r="A37" s="281"/>
      <c r="B37" s="276" t="s">
        <v>261</v>
      </c>
      <c r="C37" s="276"/>
      <c r="D37" s="276"/>
      <c r="E37" s="276"/>
      <c r="F37" s="276"/>
      <c r="G37" s="276"/>
      <c r="H37" s="282"/>
    </row>
    <row r="38" spans="1:8">
      <c r="A38" s="281" t="s">
        <v>262</v>
      </c>
      <c r="B38" s="276"/>
      <c r="C38" s="276"/>
      <c r="D38" s="276"/>
      <c r="E38" s="276"/>
      <c r="F38" s="276"/>
      <c r="G38" s="276"/>
      <c r="H38" s="282"/>
    </row>
    <row r="39" spans="1:8">
      <c r="A39" s="281"/>
      <c r="B39" s="276"/>
      <c r="C39" s="276"/>
      <c r="D39" s="276"/>
      <c r="E39" s="276"/>
      <c r="F39" s="276"/>
      <c r="G39" s="276"/>
      <c r="H39" s="282"/>
    </row>
    <row r="40" spans="1:8">
      <c r="A40" s="283" t="s">
        <v>48</v>
      </c>
      <c r="B40" s="276"/>
      <c r="C40" s="276"/>
      <c r="D40" s="276"/>
      <c r="E40" s="276"/>
      <c r="F40" s="276"/>
      <c r="G40" s="276"/>
      <c r="H40" s="282"/>
    </row>
    <row r="41" spans="1:8">
      <c r="A41" s="281" t="s">
        <v>263</v>
      </c>
      <c r="B41" s="276"/>
      <c r="C41" s="276"/>
      <c r="D41" s="276"/>
      <c r="E41" s="276"/>
      <c r="F41" s="276"/>
      <c r="G41" s="276"/>
      <c r="H41" s="282"/>
    </row>
    <row r="42" spans="1:8">
      <c r="A42" s="281" t="s">
        <v>264</v>
      </c>
      <c r="B42" s="276"/>
      <c r="C42" s="276"/>
      <c r="D42" s="276"/>
      <c r="E42" s="276"/>
      <c r="F42" s="276"/>
      <c r="G42" s="276"/>
      <c r="H42" s="282"/>
    </row>
    <row r="43" spans="1:8" ht="13.2" thickBot="1">
      <c r="A43" s="284" t="s">
        <v>265</v>
      </c>
      <c r="B43" s="285"/>
      <c r="C43" s="285"/>
      <c r="D43" s="285"/>
      <c r="E43" s="285"/>
      <c r="F43" s="285"/>
      <c r="G43" s="285"/>
      <c r="H43" s="286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2022-04-06T15:46:05Z</dcterms:modified>
</cp:coreProperties>
</file>