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ww\python-data-science\26. Recherche opérationnelle en Excel\09 - MULTIPLE - EXCELLENT FICHIER AVEC PRODUCTION,MELANGE,CUTSTOCK\"/>
    </mc:Choice>
  </mc:AlternateContent>
  <bookViews>
    <workbookView xWindow="0" yWindow="0" windowWidth="16320" windowHeight="5772" activeTab="2"/>
  </bookViews>
  <sheets>
    <sheet name="Summary" sheetId="1" r:id="rId1"/>
    <sheet name="ProductMix" sheetId="2" r:id="rId2"/>
    <sheet name="Alloc1" sheetId="3" r:id="rId3"/>
    <sheet name="Alloc2" sheetId="4" r:id="rId4"/>
    <sheet name="Blend1" sheetId="5" r:id="rId5"/>
    <sheet name="Blend2" sheetId="6" r:id="rId6"/>
    <sheet name="Process" sheetId="7" r:id="rId7"/>
    <sheet name="Cutstock" sheetId="8" r:id="rId8"/>
  </sheets>
  <definedNames>
    <definedName name="_scenchg_count" localSheetId="1" hidden="1">3</definedName>
    <definedName name="_scenchg1" localSheetId="1" hidden="1">ProductMix!$D$7</definedName>
    <definedName name="_scenchg2" localSheetId="1" hidden="1">ProductMix!$E$7</definedName>
    <definedName name="_scenchg3" localSheetId="1" hidden="1">ProductMix!$F$7</definedName>
    <definedName name="Alpha1000s_available">Alloc2!$E$9</definedName>
    <definedName name="Alpha1000s_used">Alloc2!$B$15:$F$15</definedName>
    <definedName name="Alpha2000s_available">Alloc2!$E$10</definedName>
    <definedName name="Alpha2000s_used">Alloc2!$B$16:$F$16</definedName>
    <definedName name="Alpha3000s_available">Alloc2!$E$11</definedName>
    <definedName name="Alpha3000s_used">Alloc2!$B$17:$F$17</definedName>
    <definedName name="Amounts_produced">Blend2!$B$24:$F$27</definedName>
    <definedName name="Amounts_to_produce">Blend1!$B$14:$B$17</definedName>
    <definedName name="anscount" hidden="1">2</definedName>
    <definedName name="Avail_Production">Blend1!$D$14:$D$17</definedName>
    <definedName name="Calcium_produced">Blend1!$B$22</definedName>
    <definedName name="Calcium_production">Blend2!$B$40:$F$40</definedName>
    <definedName name="Calcium_required">Blend1!$B$23</definedName>
    <definedName name="Calcium_requirement">Blend2!$B$41:$F$41</definedName>
    <definedName name="coin_cuttype" localSheetId="2" hidden="1">1</definedName>
    <definedName name="coin_cuttype" localSheetId="3" hidden="1">1</definedName>
    <definedName name="coin_cuttype" localSheetId="4" hidden="1">1</definedName>
    <definedName name="coin_cuttype" localSheetId="5" hidden="1">1</definedName>
    <definedName name="coin_cuttype" localSheetId="7" hidden="1">1</definedName>
    <definedName name="coin_cuttype" localSheetId="6" hidden="1">1</definedName>
    <definedName name="coin_cuttype" localSheetId="1" hidden="1">1</definedName>
    <definedName name="coin_dualtol" localSheetId="2" hidden="1">0.0000001</definedName>
    <definedName name="coin_dualtol" localSheetId="3" hidden="1">0.0000001</definedName>
    <definedName name="coin_dualtol" localSheetId="4" hidden="1">0.0000001</definedName>
    <definedName name="coin_dualtol" localSheetId="5" hidden="1">0.0000001</definedName>
    <definedName name="coin_dualtol" localSheetId="7" hidden="1">0.0000001</definedName>
    <definedName name="coin_dualtol" localSheetId="6" hidden="1">0.0000001</definedName>
    <definedName name="coin_dualtol" localSheetId="1" hidden="1">0.0000001</definedName>
    <definedName name="coin_heurs" localSheetId="2" hidden="1">1</definedName>
    <definedName name="coin_heurs" localSheetId="3" hidden="1">1</definedName>
    <definedName name="coin_heurs" localSheetId="4" hidden="1">1</definedName>
    <definedName name="coin_heurs" localSheetId="5" hidden="1">1</definedName>
    <definedName name="coin_heurs" localSheetId="7" hidden="1">1</definedName>
    <definedName name="coin_heurs" localSheetId="6" hidden="1">1</definedName>
    <definedName name="coin_heurs" localSheetId="1" hidden="1">1</definedName>
    <definedName name="coin_integerpresolve" localSheetId="2" hidden="1">1</definedName>
    <definedName name="coin_integerpresolve" localSheetId="3" hidden="1">1</definedName>
    <definedName name="coin_integerpresolve" localSheetId="4" hidden="1">1</definedName>
    <definedName name="coin_integerpresolve" localSheetId="5" hidden="1">1</definedName>
    <definedName name="coin_integerpresolve" localSheetId="7" hidden="1">1</definedName>
    <definedName name="coin_integerpresolve" localSheetId="6" hidden="1">1</definedName>
    <definedName name="coin_integerpresolve" localSheetId="1" hidden="1">1</definedName>
    <definedName name="coin_presolve1" localSheetId="2" hidden="1">1</definedName>
    <definedName name="coin_presolve1" localSheetId="3" hidden="1">1</definedName>
    <definedName name="coin_presolve1" localSheetId="4" hidden="1">1</definedName>
    <definedName name="coin_presolve1" localSheetId="5" hidden="1">1</definedName>
    <definedName name="coin_presolve1" localSheetId="7" hidden="1">1</definedName>
    <definedName name="coin_presolve1" localSheetId="6" hidden="1">1</definedName>
    <definedName name="coin_presolve1" localSheetId="1" hidden="1">1</definedName>
    <definedName name="coin_primaltol" localSheetId="2" hidden="1">0.0000001</definedName>
    <definedName name="coin_primaltol" localSheetId="3" hidden="1">0.0000001</definedName>
    <definedName name="coin_primaltol" localSheetId="4" hidden="1">0.0000001</definedName>
    <definedName name="coin_primaltol" localSheetId="5" hidden="1">0.0000001</definedName>
    <definedName name="coin_primaltol" localSheetId="7" hidden="1">0.0000001</definedName>
    <definedName name="coin_primaltol" localSheetId="6" hidden="1">0.0000001</definedName>
    <definedName name="coin_primaltol" localSheetId="1" hidden="1">0.0000001</definedName>
    <definedName name="Demand" localSheetId="2">Alloc1!$B$23</definedName>
    <definedName name="Demand" localSheetId="3">Alloc2!$B$27:$F$27</definedName>
    <definedName name="Demand">Process!$B$17:$E$17</definedName>
    <definedName name="Hours_available">Process!$E$3</definedName>
    <definedName name="limcount" hidden="1">2</definedName>
    <definedName name="lssolver_drv" localSheetId="2" hidden="1">1</definedName>
    <definedName name="lssolver_drv" localSheetId="3" hidden="1">2</definedName>
    <definedName name="lssolver_drv" localSheetId="1" hidden="1">2</definedName>
    <definedName name="lssolver_est" localSheetId="2" hidden="1">1</definedName>
    <definedName name="lssolver_est" localSheetId="3" hidden="1">2</definedName>
    <definedName name="lssolver_est" localSheetId="4" hidden="1">1</definedName>
    <definedName name="lssolver_est" localSheetId="5" hidden="1">2</definedName>
    <definedName name="lssolver_est" localSheetId="7" hidden="1">1</definedName>
    <definedName name="lssolver_est" localSheetId="6" hidden="1">1</definedName>
    <definedName name="lssolver_est" localSheetId="1" hidden="1">1</definedName>
    <definedName name="lssolver_itr" localSheetId="2" hidden="1">100</definedName>
    <definedName name="lssolver_itr" localSheetId="3" hidden="1">1000</definedName>
    <definedName name="lssolver_itr" localSheetId="4" hidden="1">100</definedName>
    <definedName name="lssolver_itr" localSheetId="5" hidden="1">100</definedName>
    <definedName name="lssolver_itr" localSheetId="7" hidden="1">100</definedName>
    <definedName name="lssolver_itr" localSheetId="6" hidden="1">100</definedName>
    <definedName name="lssolver_itr" localSheetId="1" hidden="1">100</definedName>
    <definedName name="lssolver_neg" localSheetId="2" hidden="1">1</definedName>
    <definedName name="lssolver_neg" localSheetId="3" hidden="1">1</definedName>
    <definedName name="lssolver_neg" localSheetId="4" hidden="1">1</definedName>
    <definedName name="lssolver_neg" localSheetId="5" hidden="1">1</definedName>
    <definedName name="lssolver_neg" localSheetId="7" hidden="1">1</definedName>
    <definedName name="lssolver_neg" localSheetId="6" hidden="1">1</definedName>
    <definedName name="lssolver_neg" localSheetId="1" hidden="1">1</definedName>
    <definedName name="lssolver_piv" localSheetId="2" hidden="1">0.000001</definedName>
    <definedName name="lssolver_piv" localSheetId="3" hidden="1">0.000001</definedName>
    <definedName name="lssolver_piv" localSheetId="4" hidden="1">0.000001</definedName>
    <definedName name="lssolver_piv" localSheetId="5" hidden="1">0.000001</definedName>
    <definedName name="lssolver_piv" localSheetId="7" hidden="1">0.000001</definedName>
    <definedName name="lssolver_piv" localSheetId="6" hidden="1">0.000001</definedName>
    <definedName name="lssolver_piv" localSheetId="1" hidden="1">0.000001</definedName>
    <definedName name="lssolver_pre" localSheetId="2" hidden="1">0.000001</definedName>
    <definedName name="lssolver_pre" localSheetId="3" hidden="1">0.00000001</definedName>
    <definedName name="lssolver_pre" localSheetId="4" hidden="1">0.000001</definedName>
    <definedName name="lssolver_pre" localSheetId="5" hidden="1">0.00000001</definedName>
    <definedName name="lssolver_pre" localSheetId="7" hidden="1">0.000001</definedName>
    <definedName name="lssolver_pre" localSheetId="6" hidden="1">0.000001</definedName>
    <definedName name="lssolver_pre" localSheetId="1" hidden="1">0.000001</definedName>
    <definedName name="lssolver_red" localSheetId="2" hidden="1">0.000001</definedName>
    <definedName name="lssolver_red" localSheetId="3" hidden="1">0.000001</definedName>
    <definedName name="lssolver_red" localSheetId="4" hidden="1">0.000001</definedName>
    <definedName name="lssolver_red" localSheetId="5" hidden="1">0.000001</definedName>
    <definedName name="lssolver_red" localSheetId="7" hidden="1">0.000001</definedName>
    <definedName name="lssolver_red" localSheetId="6" hidden="1">0.000001</definedName>
    <definedName name="lssolver_red" localSheetId="1" hidden="1">0.000001</definedName>
    <definedName name="lssolver_rep" localSheetId="2" hidden="1">2</definedName>
    <definedName name="lssolver_rep" localSheetId="3" hidden="1">1</definedName>
    <definedName name="lssolver_rep" localSheetId="4" hidden="1">2</definedName>
    <definedName name="lssolver_rep" localSheetId="5" hidden="1">2</definedName>
    <definedName name="lssolver_rep" localSheetId="7" hidden="1">2</definedName>
    <definedName name="lssolver_rep" localSheetId="6" hidden="1">2</definedName>
    <definedName name="lssolver_rep" localSheetId="1" hidden="1">2</definedName>
    <definedName name="lssolver_scl" localSheetId="2" hidden="1">0</definedName>
    <definedName name="lssolver_scl" localSheetId="3" hidden="1">0</definedName>
    <definedName name="lssolver_scl" localSheetId="4" hidden="1">0</definedName>
    <definedName name="lssolver_scl" localSheetId="5" hidden="1">0</definedName>
    <definedName name="lssolver_scl" localSheetId="7" hidden="1">0</definedName>
    <definedName name="lssolver_scl" localSheetId="6" hidden="1">0</definedName>
    <definedName name="lssolver_scl" localSheetId="1" hidden="1">0</definedName>
    <definedName name="lssolver_sho" localSheetId="2" hidden="1">2</definedName>
    <definedName name="lssolver_sho" localSheetId="3" hidden="1">2</definedName>
    <definedName name="lssolver_sho" localSheetId="4" hidden="1">2</definedName>
    <definedName name="lssolver_sho" localSheetId="5" hidden="1">2</definedName>
    <definedName name="lssolver_sho" localSheetId="7" hidden="1">2</definedName>
    <definedName name="lssolver_sho" localSheetId="6" hidden="1">2</definedName>
    <definedName name="lssolver_sho" localSheetId="1" hidden="1">2</definedName>
    <definedName name="lssolver_sol" localSheetId="2" hidden="1">0.0001</definedName>
    <definedName name="lssolver_sol" localSheetId="3" hidden="1">0.0001</definedName>
    <definedName name="lssolver_sol" localSheetId="4" hidden="1">0.0001</definedName>
    <definedName name="lssolver_sol" localSheetId="5" hidden="1">0.0001</definedName>
    <definedName name="lssolver_sol" localSheetId="7" hidden="1">0.0001</definedName>
    <definedName name="lssolver_sol" localSheetId="6" hidden="1">0.0001</definedName>
    <definedName name="lssolver_sol" localSheetId="1" hidden="1">0.0001</definedName>
    <definedName name="lssolver_tim" localSheetId="2" hidden="1">100</definedName>
    <definedName name="lssolver_tim" localSheetId="3" hidden="1">1000</definedName>
    <definedName name="lssolver_tim" localSheetId="4" hidden="1">100</definedName>
    <definedName name="lssolver_tim" localSheetId="5" hidden="1">100</definedName>
    <definedName name="lssolver_tim" localSheetId="7" hidden="1">100</definedName>
    <definedName name="lssolver_tim" localSheetId="6" hidden="1">5000</definedName>
    <definedName name="lssolver_tim" localSheetId="1" hidden="1">100</definedName>
    <definedName name="lssolver_tol" localSheetId="2" hidden="1">0</definedName>
    <definedName name="lssolver_tol" localSheetId="3" hidden="1">0</definedName>
    <definedName name="lssolver_tol" localSheetId="4" hidden="1">0.05</definedName>
    <definedName name="lssolver_tol" localSheetId="5" hidden="1">0</definedName>
    <definedName name="lssolver_tol" localSheetId="7" hidden="1">0</definedName>
    <definedName name="lssolver_tol" localSheetId="6" hidden="1">0.05</definedName>
    <definedName name="lssolver_tol" localSheetId="1" hidden="1">0.05</definedName>
    <definedName name="Machines_available">Alloc1!$E$9:$E$11</definedName>
    <definedName name="Machines_used" localSheetId="2">Alloc1!$B$14:$B$16</definedName>
    <definedName name="Machines_used">Alloc2!$B$15:$F$17</definedName>
    <definedName name="Magnesium_produced">Blend1!$B$27</definedName>
    <definedName name="Magnesium_production">Blend2!$B$46:$F$46</definedName>
    <definedName name="Magnesium_required">Blend1!$B$28</definedName>
    <definedName name="Magnesium_requirement">Blend2!$B$47:$F$47</definedName>
    <definedName name="Maximum_production">Blend2!$B$33:$F$36</definedName>
    <definedName name="Maximum_products" localSheetId="2">Alloc1!$B$26:$B$28</definedName>
    <definedName name="Maximum_products">Alloc2!$B$31:$F$33</definedName>
    <definedName name="Number_available">ProductMix!$B$9:$B$13</definedName>
    <definedName name="Number_of_open_quarries">Blend2!$B$20:$F$20</definedName>
    <definedName name="Number_to_build">ProductMix!$D$7:$F$7</definedName>
    <definedName name="Number_used">ProductMix!$C$9:$C$13</definedName>
    <definedName name="Products_made" localSheetId="2">Alloc1!$B$19:$B$21</definedName>
    <definedName name="Products_made">Alloc2!$B$21:$F$23</definedName>
    <definedName name="qpsolver_itr" localSheetId="2" hidden="1">100</definedName>
    <definedName name="qpsolver_itr" localSheetId="3" hidden="1">1000</definedName>
    <definedName name="qpsolver_itr" localSheetId="4" hidden="1">100</definedName>
    <definedName name="qpsolver_itr" localSheetId="5" hidden="1">100</definedName>
    <definedName name="qpsolver_itr" localSheetId="7" hidden="1">100</definedName>
    <definedName name="qpsolver_itr" localSheetId="6" hidden="1">100</definedName>
    <definedName name="qpsolver_itr" localSheetId="1" hidden="1">100</definedName>
    <definedName name="qpsolver_lin" localSheetId="2" hidden="1">1</definedName>
    <definedName name="qpsolver_lin" localSheetId="3" hidden="1">1</definedName>
    <definedName name="qpsolver_lin" localSheetId="4" hidden="1">1</definedName>
    <definedName name="qpsolver_lin" localSheetId="5" hidden="1">1</definedName>
    <definedName name="qpsolver_lin" localSheetId="7" hidden="1">1</definedName>
    <definedName name="qpsolver_lin" localSheetId="6" hidden="1">1</definedName>
    <definedName name="qpsolver_lin" localSheetId="1" hidden="1">1</definedName>
    <definedName name="qpsolver_neg" localSheetId="2" hidden="1">1</definedName>
    <definedName name="qpsolver_neg" localSheetId="3" hidden="1">1</definedName>
    <definedName name="qpsolver_neg" localSheetId="4" hidden="1">1</definedName>
    <definedName name="qpsolver_neg" localSheetId="5" hidden="1">1</definedName>
    <definedName name="qpsolver_neg" localSheetId="7" hidden="1">1</definedName>
    <definedName name="qpsolver_neg" localSheetId="6" hidden="1">1</definedName>
    <definedName name="qpsolver_neg" localSheetId="1" hidden="1">1</definedName>
    <definedName name="qpsolver_piv" localSheetId="2" hidden="1">0.000001</definedName>
    <definedName name="qpsolver_piv" localSheetId="3" hidden="1">0.000001</definedName>
    <definedName name="qpsolver_piv" localSheetId="4" hidden="1">0.000001</definedName>
    <definedName name="qpsolver_piv" localSheetId="5" hidden="1">0.000001</definedName>
    <definedName name="qpsolver_piv" localSheetId="7" hidden="1">0.000001</definedName>
    <definedName name="qpsolver_piv" localSheetId="6" hidden="1">0.000001</definedName>
    <definedName name="qpsolver_piv" localSheetId="1" hidden="1">0.000001</definedName>
    <definedName name="qpsolver_pre" localSheetId="2" hidden="1">0.000001</definedName>
    <definedName name="qpsolver_pre" localSheetId="3" hidden="1">0.00000001</definedName>
    <definedName name="qpsolver_pre" localSheetId="4" hidden="1">0.000001</definedName>
    <definedName name="qpsolver_pre" localSheetId="5" hidden="1">0.00000001</definedName>
    <definedName name="qpsolver_pre" localSheetId="7" hidden="1">0.000001</definedName>
    <definedName name="qpsolver_pre" localSheetId="6" hidden="1">0.000001</definedName>
    <definedName name="qpsolver_pre" localSheetId="1" hidden="1">0.000001</definedName>
    <definedName name="qpsolver_red" localSheetId="2" hidden="1">0.000001</definedName>
    <definedName name="qpsolver_red" localSheetId="3" hidden="1">0.000001</definedName>
    <definedName name="qpsolver_red" localSheetId="4" hidden="1">0.000001</definedName>
    <definedName name="qpsolver_red" localSheetId="5" hidden="1">0.000001</definedName>
    <definedName name="qpsolver_red" localSheetId="7" hidden="1">0.000001</definedName>
    <definedName name="qpsolver_red" localSheetId="6" hidden="1">0.000001</definedName>
    <definedName name="qpsolver_red" localSheetId="1" hidden="1">0.000001</definedName>
    <definedName name="qpsolver_rep" localSheetId="2" hidden="1">2</definedName>
    <definedName name="qpsolver_rep" localSheetId="3" hidden="1">1</definedName>
    <definedName name="qpsolver_rep" localSheetId="4" hidden="1">2</definedName>
    <definedName name="qpsolver_rep" localSheetId="5" hidden="1">2</definedName>
    <definedName name="qpsolver_rep" localSheetId="7" hidden="1">2</definedName>
    <definedName name="qpsolver_rep" localSheetId="6" hidden="1">2</definedName>
    <definedName name="qpsolver_rep" localSheetId="1" hidden="1">2</definedName>
    <definedName name="qpsolver_scl" localSheetId="2" hidden="1">2</definedName>
    <definedName name="qpsolver_scl" localSheetId="3" hidden="1">2</definedName>
    <definedName name="qpsolver_scl" localSheetId="4" hidden="1">2</definedName>
    <definedName name="qpsolver_scl" localSheetId="5" hidden="1">2</definedName>
    <definedName name="qpsolver_scl" localSheetId="7" hidden="1">2</definedName>
    <definedName name="qpsolver_scl" localSheetId="6" hidden="1">2</definedName>
    <definedName name="qpsolver_scl" localSheetId="1" hidden="1">2</definedName>
    <definedName name="qpsolver_sho" localSheetId="2" hidden="1">2</definedName>
    <definedName name="qpsolver_sho" localSheetId="3" hidden="1">2</definedName>
    <definedName name="qpsolver_sho" localSheetId="4" hidden="1">2</definedName>
    <definedName name="qpsolver_sho" localSheetId="5" hidden="1">2</definedName>
    <definedName name="qpsolver_sho" localSheetId="7" hidden="1">2</definedName>
    <definedName name="qpsolver_sho" localSheetId="6" hidden="1">2</definedName>
    <definedName name="qpsolver_sho" localSheetId="1" hidden="1">2</definedName>
    <definedName name="qpsolver_tim" localSheetId="2" hidden="1">100</definedName>
    <definedName name="qpsolver_tim" localSheetId="3" hidden="1">1000</definedName>
    <definedName name="qpsolver_tim" localSheetId="4" hidden="1">100</definedName>
    <definedName name="qpsolver_tim" localSheetId="5" hidden="1">100</definedName>
    <definedName name="qpsolver_tim" localSheetId="7" hidden="1">100</definedName>
    <definedName name="qpsolver_tim" localSheetId="6" hidden="1">5000</definedName>
    <definedName name="qpsolver_tim" localSheetId="1" hidden="1">100</definedName>
    <definedName name="qpsolver_tol" localSheetId="2" hidden="1">0</definedName>
    <definedName name="qpsolver_tol" localSheetId="3" hidden="1">0</definedName>
    <definedName name="qpsolver_tol" localSheetId="4" hidden="1">0.05</definedName>
    <definedName name="qpsolver_tol" localSheetId="5" hidden="1">0</definedName>
    <definedName name="qpsolver_tol" localSheetId="7" hidden="1">0</definedName>
    <definedName name="qpsolver_tol" localSheetId="6" hidden="1">0.05</definedName>
    <definedName name="qpsolver_tol" localSheetId="1" hidden="1">0.05</definedName>
    <definedName name="Quarry_decisions">Blend2!$B$16:$F$19</definedName>
    <definedName name="Quarry_use">Blend1!$F$8:$F$11</definedName>
    <definedName name="scen_change" localSheetId="1" hidden="1">ProductMix!$D$7:$F$7</definedName>
    <definedName name="scen_result" localSheetId="1" hidden="1">ProductMix!$C$9:$C$13</definedName>
    <definedName name="sencount" hidden="1">4</definedName>
    <definedName name="Sheet_Demand">Cutstock!$C$24:$E$24</definedName>
    <definedName name="Sheets_made">Cutstock!$C$23:$E$23</definedName>
    <definedName name="Sheets_used">Cutstock!$G$7:$G$21</definedName>
    <definedName name="solver_adj" localSheetId="2" hidden="1">Alloc1!$B$14:$B$16,Alloc1!$B$19:$B$21</definedName>
    <definedName name="solver_adj" localSheetId="3" hidden="1">Alloc2!$B$15:$F$17,Alloc2!$B$21:$F$23</definedName>
    <definedName name="solver_adj" localSheetId="4" hidden="1">Blend1!$B$14:$B$17,Blend1!$F$8:$F$11</definedName>
    <definedName name="solver_adj" localSheetId="5" hidden="1">Blend2!$B$24:$F$27,Blend2!$B$16:$F$19</definedName>
    <definedName name="solver_adj" localSheetId="7" hidden="1">Cutstock!$G$7:$G$21</definedName>
    <definedName name="solver_adj" localSheetId="6" hidden="1">Process!$B$13:$E$13,Process!$B$14:$D$14,Process!$B$15:$C$15</definedName>
    <definedName name="solver_adj" localSheetId="1" hidden="1">ProductMix!$D$7:$F$7</definedName>
    <definedName name="solver_adj_ob" localSheetId="2" hidden="1">1</definedName>
    <definedName name="solver_adj_ob" localSheetId="3" hidden="1">1</definedName>
    <definedName name="solver_adj_ob" localSheetId="4" hidden="1">1</definedName>
    <definedName name="solver_adj_ob" localSheetId="5" hidden="1">1</definedName>
    <definedName name="solver_adj_ob" localSheetId="7" hidden="1">1</definedName>
    <definedName name="solver_adj_ob" localSheetId="6" hidden="1">1</definedName>
    <definedName name="solver_adj_ob" localSheetId="1" hidden="1">1</definedName>
    <definedName name="solver_cha" localSheetId="2" hidden="1">0</definedName>
    <definedName name="solver_cha" localSheetId="3" hidden="1">0</definedName>
    <definedName name="solver_cha" localSheetId="4" hidden="1">0</definedName>
    <definedName name="solver_cha" localSheetId="5" hidden="1">0</definedName>
    <definedName name="solver_cha" localSheetId="7" hidden="1">0</definedName>
    <definedName name="solver_cha" localSheetId="6" hidden="1">0</definedName>
    <definedName name="solver_cha" localSheetId="1" hidden="1">0</definedName>
    <definedName name="solver_chc1" localSheetId="2" hidden="1">0</definedName>
    <definedName name="solver_chc1" localSheetId="3" hidden="1">0</definedName>
    <definedName name="solver_chc1" localSheetId="4" hidden="1">0</definedName>
    <definedName name="solver_chc1" localSheetId="5" hidden="1">0</definedName>
    <definedName name="solver_chc1" localSheetId="7" hidden="1">0</definedName>
    <definedName name="solver_chc1" localSheetId="6" hidden="1">0</definedName>
    <definedName name="solver_chc1" localSheetId="1" hidden="1">0</definedName>
    <definedName name="solver_chc2" localSheetId="2" hidden="1">0</definedName>
    <definedName name="solver_chc2" localSheetId="3" hidden="1">0</definedName>
    <definedName name="solver_chc2" localSheetId="4" hidden="1">0</definedName>
    <definedName name="solver_chc2" localSheetId="5" hidden="1">0</definedName>
    <definedName name="solver_chc2" localSheetId="7" hidden="1">0</definedName>
    <definedName name="solver_chc2" localSheetId="6" hidden="1">0</definedName>
    <definedName name="solver_chc3" localSheetId="2" hidden="1">0</definedName>
    <definedName name="solver_chc3" localSheetId="3" hidden="1">0</definedName>
    <definedName name="solver_chc3" localSheetId="4" hidden="1">0</definedName>
    <definedName name="solver_chc3" localSheetId="5" hidden="1">0</definedName>
    <definedName name="solver_chc4" localSheetId="2" hidden="1">0</definedName>
    <definedName name="solver_chc4" localSheetId="3" hidden="1">0</definedName>
    <definedName name="solver_chc4" localSheetId="4" hidden="1">0</definedName>
    <definedName name="solver_chc4" localSheetId="5" hidden="1">0</definedName>
    <definedName name="solver_chc5" localSheetId="3" hidden="1">0</definedName>
    <definedName name="solver_chc5" localSheetId="4" hidden="1">0</definedName>
    <definedName name="solver_chc5" localSheetId="5" hidden="1">0</definedName>
    <definedName name="solver_chc6" localSheetId="3" hidden="1">0</definedName>
    <definedName name="solver_chc6" localSheetId="5" hidden="1">0</definedName>
    <definedName name="solver_chn" localSheetId="2" hidden="1">4</definedName>
    <definedName name="solver_chn" localSheetId="3" hidden="1">4</definedName>
    <definedName name="solver_chn" localSheetId="4" hidden="1">4</definedName>
    <definedName name="solver_chn" localSheetId="5" hidden="1">4</definedName>
    <definedName name="solver_chn" localSheetId="7" hidden="1">4</definedName>
    <definedName name="solver_chn" localSheetId="6" hidden="1">4</definedName>
    <definedName name="solver_chn" localSheetId="1" hidden="1">4</definedName>
    <definedName name="solver_chp1" localSheetId="2" hidden="1">0</definedName>
    <definedName name="solver_chp1" localSheetId="3" hidden="1">0</definedName>
    <definedName name="solver_chp1" localSheetId="4" hidden="1">0</definedName>
    <definedName name="solver_chp1" localSheetId="5" hidden="1">0</definedName>
    <definedName name="solver_chp1" localSheetId="7" hidden="1">0</definedName>
    <definedName name="solver_chp1" localSheetId="6" hidden="1">0</definedName>
    <definedName name="solver_chp1" localSheetId="1" hidden="1">0</definedName>
    <definedName name="solver_chp2" localSheetId="2" hidden="1">0</definedName>
    <definedName name="solver_chp2" localSheetId="3" hidden="1">0</definedName>
    <definedName name="solver_chp2" localSheetId="4" hidden="1">0</definedName>
    <definedName name="solver_chp2" localSheetId="5" hidden="1">0</definedName>
    <definedName name="solver_chp2" localSheetId="7" hidden="1">0</definedName>
    <definedName name="solver_chp2" localSheetId="6" hidden="1">0</definedName>
    <definedName name="solver_chp3" localSheetId="2" hidden="1">0</definedName>
    <definedName name="solver_chp3" localSheetId="3" hidden="1">0</definedName>
    <definedName name="solver_chp3" localSheetId="4" hidden="1">0</definedName>
    <definedName name="solver_chp3" localSheetId="5" hidden="1">0</definedName>
    <definedName name="solver_chp4" localSheetId="2" hidden="1">0</definedName>
    <definedName name="solver_chp4" localSheetId="3" hidden="1">0</definedName>
    <definedName name="solver_chp4" localSheetId="4" hidden="1">0</definedName>
    <definedName name="solver_chp4" localSheetId="5" hidden="1">0</definedName>
    <definedName name="solver_chp5" localSheetId="3" hidden="1">0</definedName>
    <definedName name="solver_chp5" localSheetId="4" hidden="1">0</definedName>
    <definedName name="solver_chp5" localSheetId="5" hidden="1">0</definedName>
    <definedName name="solver_chp6" localSheetId="3" hidden="1">0</definedName>
    <definedName name="solver_chp6" localSheetId="5" hidden="1">0</definedName>
    <definedName name="solver_cht" localSheetId="2" hidden="1">0</definedName>
    <definedName name="solver_cht" localSheetId="3" hidden="1">0</definedName>
    <definedName name="solver_cht" localSheetId="4" hidden="1">0</definedName>
    <definedName name="solver_cht" localSheetId="5" hidden="1">0</definedName>
    <definedName name="solver_cht" localSheetId="7" hidden="1">0</definedName>
    <definedName name="solver_cht" localSheetId="6" hidden="1">0</definedName>
    <definedName name="solver_cht" localSheetId="1" hidden="1">0</definedName>
    <definedName name="solver_cir1" localSheetId="2" hidden="1">1</definedName>
    <definedName name="solver_cir1" localSheetId="3" hidden="1">1</definedName>
    <definedName name="solver_cir1" localSheetId="4" hidden="1">1</definedName>
    <definedName name="solver_cir1" localSheetId="5" hidden="1">1</definedName>
    <definedName name="solver_cir1" localSheetId="7" hidden="1">1</definedName>
    <definedName name="solver_cir1" localSheetId="6" hidden="1">1</definedName>
    <definedName name="solver_cir1" localSheetId="1" hidden="1">1</definedName>
    <definedName name="solver_cir2" localSheetId="2" hidden="1">1</definedName>
    <definedName name="solver_cir2" localSheetId="3" hidden="1">1</definedName>
    <definedName name="solver_cir2" localSheetId="4" hidden="1">1</definedName>
    <definedName name="solver_cir2" localSheetId="5" hidden="1">1</definedName>
    <definedName name="solver_cir2" localSheetId="7" hidden="1">1</definedName>
    <definedName name="solver_cir2" localSheetId="6" hidden="1">1</definedName>
    <definedName name="solver_cir3" localSheetId="2" hidden="1">1</definedName>
    <definedName name="solver_cir3" localSheetId="3" hidden="1">1</definedName>
    <definedName name="solver_cir3" localSheetId="4" hidden="1">1</definedName>
    <definedName name="solver_cir3" localSheetId="5" hidden="1">1</definedName>
    <definedName name="solver_cir4" localSheetId="2" hidden="1">1</definedName>
    <definedName name="solver_cir4" localSheetId="3" hidden="1">1</definedName>
    <definedName name="solver_cir4" localSheetId="4" hidden="1">1</definedName>
    <definedName name="solver_cir4" localSheetId="5" hidden="1">1</definedName>
    <definedName name="solver_cir5" localSheetId="3" hidden="1">1</definedName>
    <definedName name="solver_cir5" localSheetId="4" hidden="1">1</definedName>
    <definedName name="solver_cir5" localSheetId="5" hidden="1">1</definedName>
    <definedName name="solver_cir6" localSheetId="3" hidden="1">1</definedName>
    <definedName name="solver_cir6" localSheetId="5" hidden="1">1</definedName>
    <definedName name="solver_con" localSheetId="2" hidden="1">" "</definedName>
    <definedName name="solver_con" localSheetId="3" hidden="1">" "</definedName>
    <definedName name="solver_con" localSheetId="4" hidden="1">" "</definedName>
    <definedName name="solver_con" localSheetId="5" hidden="1">" "</definedName>
    <definedName name="solver_con" localSheetId="7" hidden="1">" "</definedName>
    <definedName name="solver_con" localSheetId="6" hidden="1">" "</definedName>
    <definedName name="solver_con" localSheetId="1" hidden="1">" "</definedName>
    <definedName name="solver_con1" localSheetId="2" hidden="1">" "</definedName>
    <definedName name="solver_con1" localSheetId="3" hidden="1">" "</definedName>
    <definedName name="solver_con1" localSheetId="4" hidden="1">" "</definedName>
    <definedName name="solver_con1" localSheetId="5" hidden="1">" "</definedName>
    <definedName name="solver_con1" localSheetId="7" hidden="1">" "</definedName>
    <definedName name="solver_con1" localSheetId="6" hidden="1">" "</definedName>
    <definedName name="solver_con1" localSheetId="1" hidden="1">" "</definedName>
    <definedName name="solver_con2" localSheetId="2" hidden="1">" "</definedName>
    <definedName name="solver_con2" localSheetId="3" hidden="1">" "</definedName>
    <definedName name="solver_con2" localSheetId="4" hidden="1">" "</definedName>
    <definedName name="solver_con2" localSheetId="5" hidden="1">" "</definedName>
    <definedName name="solver_con2" localSheetId="7" hidden="1">" "</definedName>
    <definedName name="solver_con2" localSheetId="6" hidden="1">" "</definedName>
    <definedName name="solver_con3" localSheetId="2" hidden="1">" "</definedName>
    <definedName name="solver_con3" localSheetId="3" hidden="1">" "</definedName>
    <definedName name="solver_con3" localSheetId="4" hidden="1">" "</definedName>
    <definedName name="solver_con3" localSheetId="5" hidden="1">" "</definedName>
    <definedName name="solver_con4" localSheetId="2" hidden="1">" "</definedName>
    <definedName name="solver_con4" localSheetId="3" hidden="1">" "</definedName>
    <definedName name="solver_con4" localSheetId="4" hidden="1">" "</definedName>
    <definedName name="solver_con4" localSheetId="5" hidden="1">" "</definedName>
    <definedName name="solver_con5" localSheetId="3" hidden="1">" "</definedName>
    <definedName name="solver_con5" localSheetId="4" hidden="1">" "</definedName>
    <definedName name="solver_con5" localSheetId="5" hidden="1">" "</definedName>
    <definedName name="solver_con6" localSheetId="3" hidden="1">" "</definedName>
    <definedName name="solver_con6" localSheetId="5" hidden="1">" "</definedName>
    <definedName name="solver_cvg" localSheetId="2" hidden="1">0.001</definedName>
    <definedName name="solver_cvg" localSheetId="3" hidden="1">0.001</definedName>
    <definedName name="solver_cvg" localSheetId="4" hidden="1">0.001</definedName>
    <definedName name="solver_cvg" localSheetId="5" hidden="1">0.001</definedName>
    <definedName name="solver_cvg" localSheetId="7" hidden="1">0.001</definedName>
    <definedName name="solver_cvg" localSheetId="6" hidden="1">0.001</definedName>
    <definedName name="solver_cvg" localSheetId="1" hidden="1">0.001</definedName>
    <definedName name="solver_dia" localSheetId="2" hidden="1">5</definedName>
    <definedName name="solver_dia" localSheetId="3" hidden="1">5</definedName>
    <definedName name="solver_dia" localSheetId="4" hidden="1">5</definedName>
    <definedName name="solver_dia" localSheetId="5" hidden="1">5</definedName>
    <definedName name="solver_dia" localSheetId="7" hidden="1">5</definedName>
    <definedName name="solver_dia" localSheetId="6" hidden="1">5</definedName>
    <definedName name="solver_dia" localSheetId="1" hidden="1">5</definedName>
    <definedName name="solver_drv" localSheetId="2" hidden="1">1</definedName>
    <definedName name="solver_drv" localSheetId="3" hidden="1">2</definedName>
    <definedName name="solver_drv" localSheetId="4" hidden="1">1</definedName>
    <definedName name="solver_drv" localSheetId="5" hidden="1">1</definedName>
    <definedName name="solver_drv" localSheetId="7" hidden="1">1</definedName>
    <definedName name="solver_drv" localSheetId="6" hidden="1">1</definedName>
    <definedName name="solver_drv" localSheetId="1" hidden="1">1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7" hidden="1">2</definedName>
    <definedName name="solver_eng" localSheetId="6" hidden="1">2</definedName>
    <definedName name="solver_eng" localSheetId="1" hidden="1">2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0</definedName>
    <definedName name="solver_est" localSheetId="7" hidden="1">1</definedName>
    <definedName name="solver_est" localSheetId="6" hidden="1">1</definedName>
    <definedName name="solver_est" localSheetId="1" hidden="1">1</definedName>
    <definedName name="solver_iao" localSheetId="2" hidden="1">0</definedName>
    <definedName name="solver_iao" localSheetId="3" hidden="1">0</definedName>
    <definedName name="solver_iao" localSheetId="4" hidden="1">0</definedName>
    <definedName name="solver_iao" localSheetId="5" hidden="1">0</definedName>
    <definedName name="solver_iao" localSheetId="7" hidden="1">0</definedName>
    <definedName name="solver_iao" localSheetId="6" hidden="1">0</definedName>
    <definedName name="solver_iao" localSheetId="1" hidden="1">0</definedName>
    <definedName name="solver_ibd" localSheetId="2" hidden="1">2</definedName>
    <definedName name="solver_ibd" localSheetId="3" hidden="1">2</definedName>
    <definedName name="solver_ibd" localSheetId="4" hidden="1">2</definedName>
    <definedName name="solver_ibd" localSheetId="5" hidden="1">2</definedName>
    <definedName name="solver_ibd" localSheetId="7" hidden="1">2</definedName>
    <definedName name="solver_ibd" localSheetId="6" hidden="1">2</definedName>
    <definedName name="solver_ibd" localSheetId="1" hidden="1">2</definedName>
    <definedName name="solver_int" localSheetId="2" hidden="1">0</definedName>
    <definedName name="solver_int" localSheetId="3" hidden="1">0</definedName>
    <definedName name="solver_int" localSheetId="4" hidden="1">0</definedName>
    <definedName name="solver_int" localSheetId="5" hidden="1">0</definedName>
    <definedName name="solver_int" localSheetId="7" hidden="1">0</definedName>
    <definedName name="solver_int" localSheetId="6" hidden="1">0</definedName>
    <definedName name="solver_int" localSheetId="1" hidden="1">0</definedName>
    <definedName name="solver_IntTolerance" localSheetId="1" hidden="1">0.0567</definedName>
    <definedName name="solver_irs" localSheetId="2" hidden="1">0</definedName>
    <definedName name="solver_irs" localSheetId="3" hidden="1">0</definedName>
    <definedName name="solver_irs" localSheetId="4" hidden="1">0</definedName>
    <definedName name="solver_irs" localSheetId="5" hidden="1">0</definedName>
    <definedName name="solver_irs" localSheetId="7" hidden="1">0</definedName>
    <definedName name="solver_irs" localSheetId="6" hidden="1">0</definedName>
    <definedName name="solver_irs" localSheetId="1" hidden="1">0</definedName>
    <definedName name="solver_ism" localSheetId="2" hidden="1">0</definedName>
    <definedName name="solver_ism" localSheetId="3" hidden="1">0</definedName>
    <definedName name="solver_ism" localSheetId="4" hidden="1">0</definedName>
    <definedName name="solver_ism" localSheetId="5" hidden="1">0</definedName>
    <definedName name="solver_ism" localSheetId="7" hidden="1">0</definedName>
    <definedName name="solver_ism" localSheetId="6" hidden="1">0</definedName>
    <definedName name="solver_ism" localSheetId="1" hidden="1">0</definedName>
    <definedName name="solver_itr" localSheetId="2" hidden="1">100</definedName>
    <definedName name="solver_itr" localSheetId="3" hidden="1">1000</definedName>
    <definedName name="solver_itr" localSheetId="4" hidden="1">100</definedName>
    <definedName name="solver_itr" localSheetId="5" hidden="1">100</definedName>
    <definedName name="solver_itr" localSheetId="7" hidden="1">100</definedName>
    <definedName name="solver_itr" localSheetId="6" hidden="1">100</definedName>
    <definedName name="solver_itr" localSheetId="1" hidden="1">100</definedName>
    <definedName name="solver_kiv" localSheetId="2" hidden="1">2E+30</definedName>
    <definedName name="solver_kiv" localSheetId="3" hidden="1">23350</definedName>
    <definedName name="solver_kiv" localSheetId="4" hidden="1">2E+30</definedName>
    <definedName name="solver_kiv" localSheetId="5" hidden="1">2E+30</definedName>
    <definedName name="solver_kiv" localSheetId="7" hidden="1">2E+30</definedName>
    <definedName name="solver_kiv" localSheetId="6" hidden="1">2E+30</definedName>
    <definedName name="solver_kiv" localSheetId="1" hidden="1">2E+30</definedName>
    <definedName name="solver_lhs_ob1" localSheetId="2" hidden="1">0</definedName>
    <definedName name="solver_lhs_ob1" localSheetId="3" hidden="1">0</definedName>
    <definedName name="solver_lhs_ob1" localSheetId="4" hidden="1">0</definedName>
    <definedName name="solver_lhs_ob1" localSheetId="5" hidden="1">0</definedName>
    <definedName name="solver_lhs_ob1" localSheetId="7" hidden="1">0</definedName>
    <definedName name="solver_lhs_ob1" localSheetId="6" hidden="1">0</definedName>
    <definedName name="solver_lhs_ob1" localSheetId="1" hidden="1">0</definedName>
    <definedName name="solver_lhs_ob2" localSheetId="2" hidden="1">0</definedName>
    <definedName name="solver_lhs_ob2" localSheetId="3" hidden="1">0</definedName>
    <definedName name="solver_lhs_ob2" localSheetId="4" hidden="1">0</definedName>
    <definedName name="solver_lhs_ob2" localSheetId="5" hidden="1">0</definedName>
    <definedName name="solver_lhs_ob2" localSheetId="7" hidden="1">0</definedName>
    <definedName name="solver_lhs_ob2" localSheetId="6" hidden="1">0</definedName>
    <definedName name="solver_lhs_ob3" localSheetId="2" hidden="1">0</definedName>
    <definedName name="solver_lhs_ob3" localSheetId="3" hidden="1">0</definedName>
    <definedName name="solver_lhs_ob3" localSheetId="4" hidden="1">0</definedName>
    <definedName name="solver_lhs_ob3" localSheetId="5" hidden="1">0</definedName>
    <definedName name="solver_lhs_ob4" localSheetId="2" hidden="1">0</definedName>
    <definedName name="solver_lhs_ob4" localSheetId="3" hidden="1">0</definedName>
    <definedName name="solver_lhs_ob4" localSheetId="4" hidden="1">0</definedName>
    <definedName name="solver_lhs_ob4" localSheetId="5" hidden="1">0</definedName>
    <definedName name="solver_lhs_ob5" localSheetId="3" hidden="1">0</definedName>
    <definedName name="solver_lhs_ob5" localSheetId="4" hidden="1">0</definedName>
    <definedName name="solver_lhs_ob5" localSheetId="5" hidden="1">0</definedName>
    <definedName name="solver_lhs_ob6" localSheetId="3" hidden="1">0</definedName>
    <definedName name="solver_lhs_ob6" localSheetId="5" hidden="1">0</definedName>
    <definedName name="solver_lhs1" localSheetId="2" hidden="1">Alloc1!$B$14:$B$16</definedName>
    <definedName name="solver_lhs1" localSheetId="3" hidden="1">Alloc2!$B$15:$F$15</definedName>
    <definedName name="solver_lhs1" localSheetId="4" hidden="1">Blend1!$B$18</definedName>
    <definedName name="solver_lhs1" localSheetId="5" hidden="1">Blend2!$B$24:$F$27</definedName>
    <definedName name="solver_lhs1" localSheetId="7" hidden="1">Cutstock!$G$7:$G$21</definedName>
    <definedName name="solver_lhs1" localSheetId="6" hidden="1">Process!$F$13:$F$15</definedName>
    <definedName name="solver_lhs1" localSheetId="1" hidden="1">ProductMix!$C$9:$C$13</definedName>
    <definedName name="solver_lhs10" localSheetId="2" hidden="1">Alloc1!$B$19:$B$21</definedName>
    <definedName name="solver_lhs11" localSheetId="2" hidden="1">Alloc1!$B$19:$B$21</definedName>
    <definedName name="solver_lhs12" localSheetId="2" hidden="1">Alloc1!$B$14:$B$16</definedName>
    <definedName name="solver_lhs2" localSheetId="2" hidden="1">Alloc1!$B$14:$B$16</definedName>
    <definedName name="solver_lhs2" localSheetId="3" hidden="1">Alloc2!$B$16:$F$16</definedName>
    <definedName name="solver_lhs2" localSheetId="4" hidden="1">Blend1!$F$8:$F$11</definedName>
    <definedName name="solver_lhs2" localSheetId="5" hidden="1">Blend2!$B$28:$F$28</definedName>
    <definedName name="solver_lhs2" localSheetId="7" hidden="1">Cutstock!$C$23:$E$23</definedName>
    <definedName name="solver_lhs2" localSheetId="6" hidden="1">Process!$B$16:$E$16</definedName>
    <definedName name="solver_lhs2" localSheetId="1" hidden="1">ProductMix!$C$9:$C$13</definedName>
    <definedName name="solver_lhs3" localSheetId="2" hidden="1">Alloc1!$B$19:$B$21</definedName>
    <definedName name="solver_lhs3" localSheetId="3" hidden="1">Alloc2!$B$17:$F$17</definedName>
    <definedName name="solver_lhs3" localSheetId="4" hidden="1">Blend1!$B$22</definedName>
    <definedName name="solver_lhs3" localSheetId="5" hidden="1">Blend2!$B$20:$F$20</definedName>
    <definedName name="solver_lhs3" localSheetId="7" hidden="1">Cutstock!$G$7:$G$21</definedName>
    <definedName name="solver_lhs3" localSheetId="6" hidden="1">Process!$B$14:$D$14</definedName>
    <definedName name="solver_lhs3" localSheetId="1" hidden="1">ProductMix!$D$7:$F$7</definedName>
    <definedName name="solver_lhs4" localSheetId="2" hidden="1">Alloc1!$B$22</definedName>
    <definedName name="solver_lhs4" localSheetId="3" hidden="1">Alloc2!$B$15:$F$17</definedName>
    <definedName name="solver_lhs4" localSheetId="4" hidden="1">Blend1!$B$14:$B$17</definedName>
    <definedName name="solver_lhs4" localSheetId="5" hidden="1">Blend2!$B$16:$F$19</definedName>
    <definedName name="solver_lhs4" localSheetId="6" hidden="1">Process!$B$15:$C$15</definedName>
    <definedName name="solver_lhs4" localSheetId="1" hidden="1">ProductMix!$D$7:$F$7</definedName>
    <definedName name="solver_lhs5" localSheetId="2" hidden="1">Alloc1!$B$19:$B$21</definedName>
    <definedName name="solver_lhs5" localSheetId="3" hidden="1">Alloc2!$B$21:$F$23</definedName>
    <definedName name="solver_lhs5" localSheetId="4" hidden="1">Blend1!$B$27</definedName>
    <definedName name="solver_lhs5" localSheetId="5" hidden="1">Blend2!$B$40:$F$40</definedName>
    <definedName name="solver_lhs5" localSheetId="6" hidden="1">Process!$F$13:$F$15</definedName>
    <definedName name="solver_lhs6" localSheetId="2" hidden="1">Alloc1!$B$14:$B$16</definedName>
    <definedName name="solver_lhs6" localSheetId="3" hidden="1">Alloc2!$B$26:$F$26</definedName>
    <definedName name="solver_lhs6" localSheetId="5" hidden="1">Blend2!$B$46:$F$46</definedName>
    <definedName name="solver_lhs7" localSheetId="2" hidden="1">Alloc1!$B$14:$B$16</definedName>
    <definedName name="solver_lhs7" localSheetId="3" hidden="1">Alloc2!$B$16:$F$16</definedName>
    <definedName name="solver_lhs7" localSheetId="5" hidden="1">Blend2!$B$16:$F$19</definedName>
    <definedName name="solver_lhs8" localSheetId="2" hidden="1">Alloc1!$B$22</definedName>
    <definedName name="solver_lhs8" localSheetId="3" hidden="1">Alloc2!$B$17:$F$17</definedName>
    <definedName name="solver_lhs8" localSheetId="5" hidden="1">Blend2!$B$46:$F$46</definedName>
    <definedName name="solver_lhs9" localSheetId="2" hidden="1">Alloc1!$B$14:$B$16</definedName>
    <definedName name="solver_lhs9" localSheetId="5" hidden="1">Blend2!$B$28:$F$28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in" localSheetId="7" hidden="1">1</definedName>
    <definedName name="solver_lin" localSheetId="6" hidden="1">1</definedName>
    <definedName name="solver_lin" localSheetId="1" hidden="1">1</definedName>
    <definedName name="solver_mda" localSheetId="2" hidden="1">4</definedName>
    <definedName name="solver_mda" localSheetId="3" hidden="1">4</definedName>
    <definedName name="solver_mda" localSheetId="4" hidden="1">4</definedName>
    <definedName name="solver_mda" localSheetId="5" hidden="1">4</definedName>
    <definedName name="solver_mda" localSheetId="7" hidden="1">4</definedName>
    <definedName name="solver_mda" localSheetId="6" hidden="1">4</definedName>
    <definedName name="solver_mda" localSheetId="1" hidden="1">4</definedName>
    <definedName name="solver_mip" localSheetId="2" hidden="1">1000</definedName>
    <definedName name="solver_mip" localSheetId="3" hidden="1">1000</definedName>
    <definedName name="solver_mip" localSheetId="4" hidden="1">1000</definedName>
    <definedName name="solver_mip" localSheetId="5" hidden="1">1000</definedName>
    <definedName name="solver_mip" localSheetId="7" hidden="1">1000</definedName>
    <definedName name="solver_mip" localSheetId="6" hidden="1">1000</definedName>
    <definedName name="solver_mip" localSheetId="1" hidden="1">1000</definedName>
    <definedName name="solver_mni" localSheetId="2" hidden="1">30</definedName>
    <definedName name="solver_mni" localSheetId="3" hidden="1">30</definedName>
    <definedName name="solver_mni" localSheetId="1" hidden="1">30</definedName>
    <definedName name="solver_mod" localSheetId="2" hidden="1">3</definedName>
    <definedName name="solver_mod" localSheetId="3" hidden="1">3</definedName>
    <definedName name="solver_mod" localSheetId="4" hidden="1">3</definedName>
    <definedName name="solver_mod" localSheetId="5" hidden="1">3</definedName>
    <definedName name="solver_mod" localSheetId="7" hidden="1">3</definedName>
    <definedName name="solver_mod" localSheetId="6" hidden="1">3</definedName>
    <definedName name="solver_mod" localSheetId="1" hidden="1">3</definedName>
    <definedName name="solver_mrt" localSheetId="2" hidden="1">0.075</definedName>
    <definedName name="solver_mrt" localSheetId="3" hidden="1">0.075</definedName>
    <definedName name="solver_mrt" localSheetId="1" hidden="1">0.075</definedName>
    <definedName name="solver_msl" localSheetId="2" hidden="1">2</definedName>
    <definedName name="solver_msl" localSheetId="3" hidden="1">2</definedName>
    <definedName name="solver_msl" localSheetId="1" hidden="1">2</definedName>
    <definedName name="solver_nam" localSheetId="3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7" hidden="1">1</definedName>
    <definedName name="solver_neg" localSheetId="6" hidden="1">1</definedName>
    <definedName name="solver_neg" localSheetId="1" hidden="1">1</definedName>
    <definedName name="solver_nod" localSheetId="2" hidden="1">1000</definedName>
    <definedName name="solver_nod" localSheetId="3" hidden="1">5000</definedName>
    <definedName name="solver_nod" localSheetId="4" hidden="1">1000</definedName>
    <definedName name="solver_nod" localSheetId="5" hidden="1">1000</definedName>
    <definedName name="solver_nod" localSheetId="7" hidden="1">1000</definedName>
    <definedName name="solver_nod" localSheetId="6" hidden="1">1000</definedName>
    <definedName name="solver_nod" localSheetId="1" hidden="1">1000</definedName>
    <definedName name="solver_ntr" localSheetId="2" hidden="1">0</definedName>
    <definedName name="solver_ntr" localSheetId="3" hidden="1">0</definedName>
    <definedName name="solver_ntr" localSheetId="4" hidden="1">0</definedName>
    <definedName name="solver_ntr" localSheetId="5" hidden="1">0</definedName>
    <definedName name="solver_ntr" localSheetId="7" hidden="1">0</definedName>
    <definedName name="solver_ntr" localSheetId="6" hidden="1">0</definedName>
    <definedName name="solver_ntr" localSheetId="1" hidden="1">0</definedName>
    <definedName name="solver_ntri" hidden="1">1000</definedName>
    <definedName name="solver_num" localSheetId="2" hidden="1">4</definedName>
    <definedName name="solver_num" localSheetId="3" hidden="1">6</definedName>
    <definedName name="solver_num" localSheetId="4" hidden="1">5</definedName>
    <definedName name="solver_num" localSheetId="5" hidden="1">6</definedName>
    <definedName name="solver_num" localSheetId="7" hidden="1">2</definedName>
    <definedName name="solver_num" localSheetId="6" hidden="1">2</definedName>
    <definedName name="solver_num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7" hidden="1">1</definedName>
    <definedName name="solver_nwt" localSheetId="6" hidden="1">1</definedName>
    <definedName name="solver_nwt" localSheetId="1" hidden="1">1</definedName>
    <definedName name="solver_obc" localSheetId="2" hidden="1">0</definedName>
    <definedName name="solver_obc" localSheetId="3" hidden="1">0</definedName>
    <definedName name="solver_obc" localSheetId="4" hidden="1">0</definedName>
    <definedName name="solver_obc" localSheetId="5" hidden="1">0</definedName>
    <definedName name="solver_obc" localSheetId="7" hidden="1">0</definedName>
    <definedName name="solver_obc" localSheetId="6" hidden="1">0</definedName>
    <definedName name="solver_obc" localSheetId="1" hidden="1">0</definedName>
    <definedName name="solver_obp" localSheetId="2" hidden="1">0</definedName>
    <definedName name="solver_obp" localSheetId="3" hidden="1">0</definedName>
    <definedName name="solver_obp" localSheetId="4" hidden="1">0</definedName>
    <definedName name="solver_obp" localSheetId="5" hidden="1">0</definedName>
    <definedName name="solver_obp" localSheetId="7" hidden="1">0</definedName>
    <definedName name="solver_obp" localSheetId="6" hidden="1">0</definedName>
    <definedName name="solver_obp" localSheetId="1" hidden="1">0</definedName>
    <definedName name="solver_ofx" localSheetId="2" hidden="1">2</definedName>
    <definedName name="solver_ofx" localSheetId="3" hidden="1">2</definedName>
    <definedName name="solver_ofx" localSheetId="4" hidden="1">2</definedName>
    <definedName name="solver_ofx" localSheetId="5" hidden="1">2</definedName>
    <definedName name="solver_ofx" localSheetId="7" hidden="1">2</definedName>
    <definedName name="solver_ofx" localSheetId="6" hidden="1">2</definedName>
    <definedName name="solver_ofx" localSheetId="1" hidden="1">2</definedName>
    <definedName name="solver_opt" localSheetId="2" hidden="1">Alloc1!$B$30</definedName>
    <definedName name="solver_opt" localSheetId="3" hidden="1">Alloc2!$G$36</definedName>
    <definedName name="solver_opt" localSheetId="4" hidden="1">Blend1!$B$31</definedName>
    <definedName name="solver_opt" localSheetId="5" hidden="1">Blend2!$G$51</definedName>
    <definedName name="solver_opt" localSheetId="7" hidden="1">Cutstock!$H$23</definedName>
    <definedName name="solver_opt" localSheetId="6" hidden="1">Process!$H$16</definedName>
    <definedName name="solver_opt" localSheetId="1" hidden="1">ProductMix!$D$16</definedName>
    <definedName name="solver_opt_ob" localSheetId="2" hidden="1">1</definedName>
    <definedName name="solver_opt_ob" localSheetId="3" hidden="1">1</definedName>
    <definedName name="solver_opt_ob" localSheetId="4" hidden="1">1</definedName>
    <definedName name="solver_opt_ob" localSheetId="5" hidden="1">1</definedName>
    <definedName name="solver_opt_ob" localSheetId="7" hidden="1">1</definedName>
    <definedName name="solver_opt_ob" localSheetId="6" hidden="1">1</definedName>
    <definedName name="solver_opt_ob" localSheetId="1" hidden="1">1</definedName>
    <definedName name="solver_piv" localSheetId="2" hidden="1">0.000001</definedName>
    <definedName name="solver_piv" localSheetId="3" hidden="1">0.000001</definedName>
    <definedName name="solver_piv" localSheetId="4" hidden="1">0.000001</definedName>
    <definedName name="solver_piv" localSheetId="5" hidden="1">0.000001</definedName>
    <definedName name="solver_piv" localSheetId="7" hidden="1">0.000001</definedName>
    <definedName name="solver_piv" localSheetId="6" hidden="1">0.000001</definedName>
    <definedName name="solver_piv" localSheetId="1" hidden="1">0.000001</definedName>
    <definedName name="solver_pre" localSheetId="2" hidden="1">0.000001</definedName>
    <definedName name="solver_pre" localSheetId="3" hidden="1">0.0000001</definedName>
    <definedName name="solver_pre" localSheetId="4" hidden="1">0.000001</definedName>
    <definedName name="solver_pre" localSheetId="5" hidden="1">0.00000001</definedName>
    <definedName name="solver_pre" localSheetId="7" hidden="1">0.000001</definedName>
    <definedName name="solver_pre" localSheetId="6" hidden="1">0.000001</definedName>
    <definedName name="solver_pre" localSheetId="1" hidden="1">0.000001</definedName>
    <definedName name="solver_pro" localSheetId="2" hidden="1">2</definedName>
    <definedName name="solver_pro" localSheetId="3" hidden="1">2</definedName>
    <definedName name="solver_pro" localSheetId="4" hidden="1">2</definedName>
    <definedName name="solver_pro" localSheetId="5" hidden="1">2</definedName>
    <definedName name="solver_pro" localSheetId="7" hidden="1">2</definedName>
    <definedName name="solver_pro" localSheetId="6" hidden="1">2</definedName>
    <definedName name="solver_pro" localSheetId="1" hidden="1">2</definedName>
    <definedName name="solver_psi" localSheetId="2" hidden="1">0</definedName>
    <definedName name="solver_psi" localSheetId="3" hidden="1">0</definedName>
    <definedName name="solver_psi" localSheetId="4" hidden="1">0</definedName>
    <definedName name="solver_psi" localSheetId="5" hidden="1">0</definedName>
    <definedName name="solver_psi" localSheetId="7" hidden="1">0</definedName>
    <definedName name="solver_psi" localSheetId="6" hidden="1">0</definedName>
    <definedName name="solver_psi" localSheetId="1" hidden="1">0</definedName>
    <definedName name="solver_rbv" localSheetId="2" hidden="1">1</definedName>
    <definedName name="solver_rbv" localSheetId="3" hidden="1">2</definedName>
    <definedName name="solver_rbv" localSheetId="1" hidden="1">1</definedName>
    <definedName name="solver_rdp" localSheetId="2" hidden="1">0</definedName>
    <definedName name="solver_rdp" localSheetId="3" hidden="1">0</definedName>
    <definedName name="solver_rdp" localSheetId="4" hidden="1">0</definedName>
    <definedName name="solver_rdp" localSheetId="5" hidden="1">0</definedName>
    <definedName name="solver_rdp" localSheetId="7" hidden="1">0</definedName>
    <definedName name="solver_rdp" localSheetId="6" hidden="1">0</definedName>
    <definedName name="solver_rdp" localSheetId="1" hidden="1">0</definedName>
    <definedName name="solver_red" localSheetId="2" hidden="1">0.000001</definedName>
    <definedName name="solver_red" localSheetId="3" hidden="1">0.000001</definedName>
    <definedName name="solver_red" localSheetId="4" hidden="1">0.000001</definedName>
    <definedName name="solver_red" localSheetId="5" hidden="1">0.000001</definedName>
    <definedName name="solver_red" localSheetId="7" hidden="1">0.000001</definedName>
    <definedName name="solver_red" localSheetId="6" hidden="1">0.000001</definedName>
    <definedName name="solver_red" localSheetId="1" hidden="1">0.000001</definedName>
    <definedName name="solver_rel1" localSheetId="2" hidden="1">1</definedName>
    <definedName name="solver_rel1" localSheetId="3" hidden="1">1</definedName>
    <definedName name="solver_rel1" localSheetId="4" hidden="1">3</definedName>
    <definedName name="solver_rel1" localSheetId="5" hidden="1">1</definedName>
    <definedName name="solver_rel1" localSheetId="7" hidden="1">4</definedName>
    <definedName name="solver_rel1" localSheetId="6" hidden="1">1</definedName>
    <definedName name="solver_rel1" localSheetId="1" hidden="1">1</definedName>
    <definedName name="solver_rel10" localSheetId="2" hidden="1">3</definedName>
    <definedName name="solver_rel11" localSheetId="2" hidden="1">1</definedName>
    <definedName name="solver_rel12" localSheetId="2" hidden="1">4</definedName>
    <definedName name="solver_rel2" localSheetId="2" hidden="1">4</definedName>
    <definedName name="solver_rel2" localSheetId="3" hidden="1">1</definedName>
    <definedName name="solver_rel2" localSheetId="4" hidden="1">5</definedName>
    <definedName name="solver_rel2" localSheetId="5" hidden="1">3</definedName>
    <definedName name="solver_rel2" localSheetId="7" hidden="1">3</definedName>
    <definedName name="solver_rel2" localSheetId="6" hidden="1">3</definedName>
    <definedName name="solver_rel2" localSheetId="1" hidden="1">1</definedName>
    <definedName name="solver_rel3" localSheetId="2" hidden="1">1</definedName>
    <definedName name="solver_rel3" localSheetId="3" hidden="1">1</definedName>
    <definedName name="solver_rel3" localSheetId="4" hidden="1">3</definedName>
    <definedName name="solver_rel3" localSheetId="5" hidden="1">1</definedName>
    <definedName name="solver_rel3" localSheetId="7" hidden="1">4</definedName>
    <definedName name="solver_rel3" localSheetId="6" hidden="1">3</definedName>
    <definedName name="solver_rel3" localSheetId="1" hidden="1">5</definedName>
    <definedName name="solver_rel4" localSheetId="2" hidden="1">3</definedName>
    <definedName name="solver_rel4" localSheetId="3" hidden="1">4</definedName>
    <definedName name="solver_rel4" localSheetId="4" hidden="1">1</definedName>
    <definedName name="solver_rel4" localSheetId="5" hidden="1">5</definedName>
    <definedName name="solver_rel4" localSheetId="6" hidden="1">3</definedName>
    <definedName name="solver_rel4" localSheetId="1" hidden="1">4</definedName>
    <definedName name="solver_rel5" localSheetId="2" hidden="1">1</definedName>
    <definedName name="solver_rel5" localSheetId="3" hidden="1">1</definedName>
    <definedName name="solver_rel5" localSheetId="4" hidden="1">3</definedName>
    <definedName name="solver_rel5" localSheetId="5" hidden="1">3</definedName>
    <definedName name="solver_rel5" localSheetId="6" hidden="1">1</definedName>
    <definedName name="solver_rel6" localSheetId="2" hidden="1">4</definedName>
    <definedName name="solver_rel6" localSheetId="3" hidden="1">3</definedName>
    <definedName name="solver_rel6" localSheetId="5" hidden="1">3</definedName>
    <definedName name="solver_rel7" localSheetId="2" hidden="1">1</definedName>
    <definedName name="solver_rel7" localSheetId="3" hidden="1">1</definedName>
    <definedName name="solver_rel7" localSheetId="5" hidden="1">5</definedName>
    <definedName name="solver_rel8" localSheetId="2" hidden="1">3</definedName>
    <definedName name="solver_rel8" localSheetId="3" hidden="1">1</definedName>
    <definedName name="solver_rel8" localSheetId="5" hidden="1">3</definedName>
    <definedName name="solver_rel9" localSheetId="2" hidden="1">3</definedName>
    <definedName name="solver_rel9" localSheetId="5" hidden="1">3</definedName>
    <definedName name="solver_reo" localSheetId="2" hidden="1">2</definedName>
    <definedName name="solver_reo" localSheetId="3" hidden="1">2</definedName>
    <definedName name="solver_reo" localSheetId="4" hidden="1">2</definedName>
    <definedName name="solver_reo" localSheetId="5" hidden="1">2</definedName>
    <definedName name="solver_reo" localSheetId="7" hidden="1">2</definedName>
    <definedName name="solver_reo" localSheetId="6" hidden="1">2</definedName>
    <definedName name="solver_reo" localSheetId="1" hidden="1">2</definedName>
    <definedName name="solver_rep" localSheetId="2" hidden="1">2</definedName>
    <definedName name="solver_rep" localSheetId="3" hidden="1">1</definedName>
    <definedName name="solver_rep" localSheetId="4" hidden="1">2</definedName>
    <definedName name="solver_rep" localSheetId="5" hidden="1">2</definedName>
    <definedName name="solver_rep" localSheetId="7" hidden="1">2</definedName>
    <definedName name="solver_rep" localSheetId="6" hidden="1">2</definedName>
    <definedName name="solver_rep" localSheetId="1" hidden="1">2</definedName>
    <definedName name="solver_rhs1" localSheetId="2" hidden="1">Machines_available</definedName>
    <definedName name="solver_rhs1" localSheetId="3" hidden="1">Alpha1000s_available</definedName>
    <definedName name="solver_rhs1" localSheetId="4" hidden="1">Blend1!$B$19</definedName>
    <definedName name="solver_rhs1" localSheetId="5" hidden="1">Blend2!$B$33:$F$36</definedName>
    <definedName name="solver_rhs1" localSheetId="7" hidden="1">integer</definedName>
    <definedName name="solver_rhs1" localSheetId="6" hidden="1">Process!$E$3</definedName>
    <definedName name="solver_rhs1" localSheetId="1" hidden="1">Number_available</definedName>
    <definedName name="solver_rhs10" localSheetId="2" hidden="1">0</definedName>
    <definedName name="solver_rhs11" localSheetId="2" hidden="1">Alloc1!$B$26:$B$28</definedName>
    <definedName name="solver_rhs2" localSheetId="2" hidden="1">"integer"</definedName>
    <definedName name="solver_rhs2" localSheetId="3" hidden="1">Alpha2000s_available</definedName>
    <definedName name="solver_rhs2" localSheetId="4" hidden="1">binary</definedName>
    <definedName name="solver_rhs2" localSheetId="5" hidden="1">Blend2!$B$29:$F$29</definedName>
    <definedName name="solver_rhs2" localSheetId="7" hidden="1">Cutstock!$C$24:$E$24</definedName>
    <definedName name="solver_rhs2" localSheetId="6" hidden="1">Process!$B$17:$E$17</definedName>
    <definedName name="solver_rhs2" localSheetId="1" hidden="1">ProductMix!$B$9:$B$13</definedName>
    <definedName name="solver_rhs3" localSheetId="2" hidden="1">Alloc1!$B$26:$B$28</definedName>
    <definedName name="solver_rhs3" localSheetId="3" hidden="1">Alpha3000s_available</definedName>
    <definedName name="solver_rhs3" localSheetId="4" hidden="1">Blend1!$B$23</definedName>
    <definedName name="solver_rhs3" localSheetId="5" hidden="1">3</definedName>
    <definedName name="solver_rhs3" localSheetId="7" hidden="1">integer</definedName>
    <definedName name="solver_rhs3" localSheetId="6" hidden="1">0</definedName>
    <definedName name="solver_rhs3" localSheetId="1" hidden="1">14</definedName>
    <definedName name="solver_rhs4" localSheetId="2" hidden="1">Alloc1!$B$23</definedName>
    <definedName name="solver_rhs4" localSheetId="3" hidden="1">entero</definedName>
    <definedName name="solver_rhs4" localSheetId="4" hidden="1">Blend1!$D$14:$D$17</definedName>
    <definedName name="solver_rhs4" localSheetId="5" hidden="1">binary</definedName>
    <definedName name="solver_rhs4" localSheetId="6" hidden="1">0</definedName>
    <definedName name="solver_rhs5" localSheetId="2" hidden="1">Alloc1!$B$26:$B$28</definedName>
    <definedName name="solver_rhs5" localSheetId="3" hidden="1">Maximum_products</definedName>
    <definedName name="solver_rhs5" localSheetId="4" hidden="1">Blend1!$B$28</definedName>
    <definedName name="solver_rhs5" localSheetId="5" hidden="1">Blend2!$B$41:$F$41</definedName>
    <definedName name="solver_rhs5" localSheetId="6" hidden="1">Hours_available</definedName>
    <definedName name="solver_rhs6" localSheetId="2" hidden="1">integer</definedName>
    <definedName name="solver_rhs6" localSheetId="3" hidden="1">Alloc2!$B$27:$F$27</definedName>
    <definedName name="solver_rhs6" localSheetId="5" hidden="1">Blend2!$B$47:$F$47</definedName>
    <definedName name="solver_rhs7" localSheetId="2" hidden="1">Alloc1!$E$9:$E$11</definedName>
    <definedName name="solver_rhs7" localSheetId="3" hidden="1">Alpha2000s_available</definedName>
    <definedName name="solver_rhs7" localSheetId="5" hidden="1">binary</definedName>
    <definedName name="solver_rhs8" localSheetId="2" hidden="1">Alloc1!$B$23</definedName>
    <definedName name="solver_rhs8" localSheetId="3" hidden="1">Alpha3000s_available</definedName>
    <definedName name="solver_rhs8" localSheetId="5" hidden="1">Silver_required</definedName>
    <definedName name="solver_rhs9" localSheetId="2" hidden="1">0</definedName>
    <definedName name="solver_rhs9" localSheetId="5" hidden="1">Total_required</definedName>
    <definedName name="solver_rlx" localSheetId="2" hidden="1">2</definedName>
    <definedName name="solver_rlx" localSheetId="3" hidden="1">2</definedName>
    <definedName name="solver_rlx" localSheetId="4" hidden="1">0</definedName>
    <definedName name="solver_rlx" localSheetId="5" hidden="1">0</definedName>
    <definedName name="solver_rlx" localSheetId="7" hidden="1">0</definedName>
    <definedName name="solver_rlx" localSheetId="6" hidden="1">0</definedName>
    <definedName name="solver_rlx" localSheetId="1" hidden="1">2</definedName>
    <definedName name="solver_rsd" localSheetId="2" hidden="1">0</definedName>
    <definedName name="solver_rsd" localSheetId="3" hidden="1">0</definedName>
    <definedName name="solver_rsd" localSheetId="1" hidden="1">0</definedName>
    <definedName name="solver_rsmp" hidden="1">2</definedName>
    <definedName name="solver_rtr" localSheetId="2" hidden="1">0</definedName>
    <definedName name="solver_rtr" localSheetId="3" hidden="1">0</definedName>
    <definedName name="solver_rtr" localSheetId="4" hidden="1">0</definedName>
    <definedName name="solver_rtr" localSheetId="5" hidden="1">0</definedName>
    <definedName name="solver_rtr" localSheetId="7" hidden="1">0</definedName>
    <definedName name="solver_rtr" localSheetId="6" hidden="1">0</definedName>
    <definedName name="solver_rtr" localSheetId="1" hidden="1">0</definedName>
    <definedName name="solver_rxc1" localSheetId="2" hidden="1">1</definedName>
    <definedName name="solver_rxc1" localSheetId="3" hidden="1">1</definedName>
    <definedName name="solver_rxc1" localSheetId="4" hidden="1">1</definedName>
    <definedName name="solver_rxc1" localSheetId="5" hidden="1">1</definedName>
    <definedName name="solver_rxc1" localSheetId="7" hidden="1">1</definedName>
    <definedName name="solver_rxc1" localSheetId="6" hidden="1">1</definedName>
    <definedName name="solver_rxc1" localSheetId="1" hidden="1">1</definedName>
    <definedName name="solver_rxc2" localSheetId="2" hidden="1">1</definedName>
    <definedName name="solver_rxc2" localSheetId="3" hidden="1">1</definedName>
    <definedName name="solver_rxc2" localSheetId="4" hidden="1">1</definedName>
    <definedName name="solver_rxc2" localSheetId="5" hidden="1">1</definedName>
    <definedName name="solver_rxc2" localSheetId="7" hidden="1">1</definedName>
    <definedName name="solver_rxc2" localSheetId="6" hidden="1">1</definedName>
    <definedName name="solver_rxc3" localSheetId="2" hidden="1">1</definedName>
    <definedName name="solver_rxc3" localSheetId="3" hidden="1">1</definedName>
    <definedName name="solver_rxc3" localSheetId="4" hidden="1">1</definedName>
    <definedName name="solver_rxc3" localSheetId="5" hidden="1">1</definedName>
    <definedName name="solver_rxc4" localSheetId="2" hidden="1">1</definedName>
    <definedName name="solver_rxc4" localSheetId="3" hidden="1">1</definedName>
    <definedName name="solver_rxc4" localSheetId="4" hidden="1">1</definedName>
    <definedName name="solver_rxc4" localSheetId="5" hidden="1">1</definedName>
    <definedName name="solver_rxc5" localSheetId="3" hidden="1">1</definedName>
    <definedName name="solver_rxc5" localSheetId="4" hidden="1">1</definedName>
    <definedName name="solver_rxc5" localSheetId="5" hidden="1">1</definedName>
    <definedName name="solver_rxc6" localSheetId="3" hidden="1">1</definedName>
    <definedName name="solver_rxc6" localSheetId="5" hidden="1">1</definedName>
    <definedName name="solver_rxv" localSheetId="2" hidden="1">1</definedName>
    <definedName name="solver_rxv" localSheetId="3" hidden="1">1</definedName>
    <definedName name="solver_rxv" localSheetId="4" hidden="1">1</definedName>
    <definedName name="solver_rxv" localSheetId="5" hidden="1">1</definedName>
    <definedName name="solver_rxv" localSheetId="7" hidden="1">1</definedName>
    <definedName name="solver_rxv" localSheetId="6" hidden="1">1</definedName>
    <definedName name="solver_rxv" localSheetId="1" hidden="1">1</definedName>
    <definedName name="solver_scl" localSheetId="2" hidden="1">2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7" hidden="1">2</definedName>
    <definedName name="solver_scl" localSheetId="6" hidden="1">2</definedName>
    <definedName name="solver_scl" localSheetId="1" hidden="1">2</definedName>
    <definedName name="solver_seed" hidden="1">0</definedName>
    <definedName name="solver_sel" localSheetId="2" hidden="1">1</definedName>
    <definedName name="solver_sel" localSheetId="3" hidden="1">1</definedName>
    <definedName name="solver_sel" localSheetId="4" hidden="1">1</definedName>
    <definedName name="solver_sel" localSheetId="5" hidden="1">1</definedName>
    <definedName name="solver_sel" localSheetId="7" hidden="1">1</definedName>
    <definedName name="solver_sel" localSheetId="6" hidden="1">1</definedName>
    <definedName name="solver_sel" localSheetId="1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7" hidden="1">2</definedName>
    <definedName name="solver_sho" localSheetId="6" hidden="1">2</definedName>
    <definedName name="solver_sho" localSheetId="1" hidden="1">2</definedName>
    <definedName name="solver_slv" localSheetId="2" hidden="1">0</definedName>
    <definedName name="solver_slv" localSheetId="3" hidden="1">0</definedName>
    <definedName name="solver_slv" localSheetId="4" hidden="1">0</definedName>
    <definedName name="solver_slv" localSheetId="5" hidden="1">0</definedName>
    <definedName name="solver_slv" localSheetId="7" hidden="1">0</definedName>
    <definedName name="solver_slv" localSheetId="6" hidden="1">0</definedName>
    <definedName name="solver_slv" localSheetId="1" hidden="1">0</definedName>
    <definedName name="solver_slvu" localSheetId="2" hidden="1">0</definedName>
    <definedName name="solver_slvu" localSheetId="3" hidden="1">0</definedName>
    <definedName name="solver_slvu" localSheetId="4" hidden="1">0</definedName>
    <definedName name="solver_slvu" localSheetId="5" hidden="1">0</definedName>
    <definedName name="solver_slvu" localSheetId="7" hidden="1">0</definedName>
    <definedName name="solver_slvu" localSheetId="6" hidden="1">0</definedName>
    <definedName name="solver_slvu" localSheetId="1" hidden="1">0</definedName>
    <definedName name="solver_sol" localSheetId="2" hidden="1">0.0001</definedName>
    <definedName name="solver_sol" localSheetId="3" hidden="1">0.0001</definedName>
    <definedName name="solver_sol" localSheetId="5" hidden="1">0.0001</definedName>
    <definedName name="solver_sol" localSheetId="1" hidden="1">0.0001</definedName>
    <definedName name="solver_ssz" localSheetId="2" hidden="1">100</definedName>
    <definedName name="solver_ssz" localSheetId="3" hidden="1">100</definedName>
    <definedName name="solver_ssz" localSheetId="1" hidden="1">100</definedName>
    <definedName name="solver_tim" localSheetId="2" hidden="1">100</definedName>
    <definedName name="solver_tim" localSheetId="3" hidden="1">1000</definedName>
    <definedName name="solver_tim" localSheetId="4" hidden="1">100</definedName>
    <definedName name="solver_tim" localSheetId="5" hidden="1">100</definedName>
    <definedName name="solver_tim" localSheetId="7" hidden="1">100</definedName>
    <definedName name="solver_tim" localSheetId="6" hidden="1">5000</definedName>
    <definedName name="solver_tim" localSheetId="1" hidden="1">100</definedName>
    <definedName name="solver_tmp" localSheetId="2" hidden="1">INT(Alloc1!$B$14:$B$16)</definedName>
    <definedName name="solver_tmp" localSheetId="3" hidden="1">Alpha3000s_available</definedName>
    <definedName name="solver_tmp" localSheetId="4" hidden="1">[0]!Maximum_production</definedName>
    <definedName name="solver_tmp" localSheetId="5" hidden="1">3</definedName>
    <definedName name="solver_tmp" localSheetId="7" hidden="1">[0]!Demand</definedName>
    <definedName name="solver_tmp" localSheetId="6" hidden="1">Hours_available</definedName>
    <definedName name="solver_tmp" localSheetId="1" hidden="1">Number_available</definedName>
    <definedName name="solver_tol" localSheetId="2" hidden="1">0</definedName>
    <definedName name="solver_tol" localSheetId="3" hidden="1">0</definedName>
    <definedName name="solver_tol" localSheetId="4" hidden="1">0</definedName>
    <definedName name="solver_tol" localSheetId="5" hidden="1">0</definedName>
    <definedName name="solver_tol" localSheetId="7" hidden="1">0</definedName>
    <definedName name="solver_tol" localSheetId="6" hidden="1">0.05</definedName>
    <definedName name="solver_tol" localSheetId="1" hidden="1">0.05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7" hidden="1">2</definedName>
    <definedName name="solver_typ" localSheetId="6" hidden="1">2</definedName>
    <definedName name="solver_typ" localSheetId="1" hidden="1">1</definedName>
    <definedName name="solver_umod" localSheetId="2" hidden="1">1</definedName>
    <definedName name="solver_umod" localSheetId="3" hidden="1">1</definedName>
    <definedName name="solver_umod" localSheetId="4" hidden="1">1</definedName>
    <definedName name="solver_umod" localSheetId="5" hidden="1">1</definedName>
    <definedName name="solver_umod" localSheetId="7" hidden="1">1</definedName>
    <definedName name="solver_umod" localSheetId="6" hidden="1">1</definedName>
    <definedName name="solver_umod" localSheetId="1" hidden="1">1</definedName>
    <definedName name="solver_urs" localSheetId="2" hidden="1">0</definedName>
    <definedName name="solver_urs" localSheetId="3" hidden="1">0</definedName>
    <definedName name="solver_urs" localSheetId="4" hidden="1">0</definedName>
    <definedName name="solver_urs" localSheetId="5" hidden="1">0</definedName>
    <definedName name="solver_urs" localSheetId="7" hidden="1">0</definedName>
    <definedName name="solver_urs" localSheetId="6" hidden="1">0</definedName>
    <definedName name="solver_urs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7" hidden="1">0</definedName>
    <definedName name="solver_val" localSheetId="6" hidden="1">0</definedName>
    <definedName name="solver_val" localSheetId="1" hidden="1">0</definedName>
    <definedName name="solver_var" localSheetId="2" hidden="1">" "</definedName>
    <definedName name="solver_var" localSheetId="3" hidden="1">" "</definedName>
    <definedName name="solver_var" localSheetId="4" hidden="1">" "</definedName>
    <definedName name="solver_var" localSheetId="5" hidden="1">" "</definedName>
    <definedName name="solver_var" localSheetId="7" hidden="1">" "</definedName>
    <definedName name="solver_var" localSheetId="6" hidden="1">" "</definedName>
    <definedName name="solver_var" localSheetId="1" hidden="1">" "</definedName>
    <definedName name="solver_ver" localSheetId="2" hidden="1">3</definedName>
    <definedName name="solver_ver" localSheetId="3" hidden="1">3</definedName>
    <definedName name="solver_ver" localSheetId="4" hidden="1">10</definedName>
    <definedName name="solver_ver" localSheetId="5" hidden="1">10</definedName>
    <definedName name="solver_ver" localSheetId="7" hidden="1">10</definedName>
    <definedName name="solver_ver" localSheetId="6" hidden="1">10</definedName>
    <definedName name="solver_ver" localSheetId="1" hidden="1">3</definedName>
    <definedName name="solver_ver">1.2</definedName>
    <definedName name="solver_vir" localSheetId="2" hidden="1">1</definedName>
    <definedName name="solver_vir" localSheetId="3" hidden="1">1</definedName>
    <definedName name="solver_vir" localSheetId="4" hidden="1">1</definedName>
    <definedName name="solver_vir" localSheetId="5" hidden="1">1</definedName>
    <definedName name="solver_vir" localSheetId="7" hidden="1">1</definedName>
    <definedName name="solver_vir" localSheetId="6" hidden="1">1</definedName>
    <definedName name="solver_vir" localSheetId="1" hidden="1">1</definedName>
    <definedName name="solver_vol" localSheetId="2" hidden="1">0</definedName>
    <definedName name="solver_vol" localSheetId="3" hidden="1">0</definedName>
    <definedName name="solver_vol" localSheetId="4" hidden="1">0</definedName>
    <definedName name="solver_vol" localSheetId="5" hidden="1">0</definedName>
    <definedName name="solver_vol" localSheetId="7" hidden="1">0</definedName>
    <definedName name="solver_vol" localSheetId="6" hidden="1">0</definedName>
    <definedName name="solver_vol" localSheetId="1" hidden="1">0</definedName>
    <definedName name="solver_vst" localSheetId="2" hidden="1">0</definedName>
    <definedName name="solver_vst" localSheetId="3" hidden="1">0</definedName>
    <definedName name="solver_vst" localSheetId="4" hidden="1">0</definedName>
    <definedName name="solver_vst" localSheetId="5" hidden="1">0</definedName>
    <definedName name="solver_vst" localSheetId="7" hidden="1">0</definedName>
    <definedName name="solver_vst" localSheetId="6" hidden="1">0</definedName>
    <definedName name="solver_vst" localSheetId="1" hidden="1">0</definedName>
    <definedName name="sssolver_drv" localSheetId="2" hidden="1">1</definedName>
    <definedName name="sssolver_drv" localSheetId="3" hidden="1">0</definedName>
    <definedName name="sssolver_drv" localSheetId="4" hidden="1">1</definedName>
    <definedName name="sssolver_drv" localSheetId="5" hidden="1">1</definedName>
    <definedName name="sssolver_drv" localSheetId="7" hidden="1">1</definedName>
    <definedName name="sssolver_drv" localSheetId="6" hidden="1">1</definedName>
    <definedName name="sssolver_drv" localSheetId="1" hidden="1">1</definedName>
    <definedName name="sssolver_est" localSheetId="2" hidden="1">1</definedName>
    <definedName name="sssolver_est" localSheetId="3" hidden="1">0</definedName>
    <definedName name="sssolver_est" localSheetId="4" hidden="1">1</definedName>
    <definedName name="sssolver_est" localSheetId="5" hidden="1">0</definedName>
    <definedName name="sssolver_est" localSheetId="7" hidden="1">1</definedName>
    <definedName name="sssolver_est" localSheetId="6" hidden="1">1</definedName>
    <definedName name="sssolver_est" localSheetId="1" hidden="1">1</definedName>
    <definedName name="sssolver_itr" localSheetId="2" hidden="1">100</definedName>
    <definedName name="sssolver_itr" localSheetId="3" hidden="1">1000</definedName>
    <definedName name="sssolver_itr" localSheetId="4" hidden="1">100</definedName>
    <definedName name="sssolver_itr" localSheetId="5" hidden="1">100</definedName>
    <definedName name="sssolver_itr" localSheetId="7" hidden="1">100</definedName>
    <definedName name="sssolver_itr" localSheetId="6" hidden="1">100</definedName>
    <definedName name="sssolver_itr" localSheetId="1" hidden="1">100</definedName>
    <definedName name="sssolver_kiv" localSheetId="3" hidden="1">23350</definedName>
    <definedName name="sssolver_lin" localSheetId="2" hidden="1">1</definedName>
    <definedName name="sssolver_lin" localSheetId="3" hidden="1">1</definedName>
    <definedName name="sssolver_lin" localSheetId="4" hidden="1">1</definedName>
    <definedName name="sssolver_lin" localSheetId="5" hidden="1">2</definedName>
    <definedName name="sssolver_lin" localSheetId="7" hidden="1">1</definedName>
    <definedName name="sssolver_lin" localSheetId="6" hidden="1">1</definedName>
    <definedName name="sssolver_lin" localSheetId="1" hidden="1">1</definedName>
    <definedName name="sssolver_neg" localSheetId="2" hidden="1">1</definedName>
    <definedName name="sssolver_neg" localSheetId="3" hidden="1">1</definedName>
    <definedName name="sssolver_neg" localSheetId="4" hidden="1">1</definedName>
    <definedName name="sssolver_neg" localSheetId="5" hidden="1">1</definedName>
    <definedName name="sssolver_neg" localSheetId="7" hidden="1">1</definedName>
    <definedName name="sssolver_neg" localSheetId="6" hidden="1">1</definedName>
    <definedName name="sssolver_neg" localSheetId="1" hidden="1">1</definedName>
    <definedName name="sssolver_nwt" localSheetId="2" hidden="1">1</definedName>
    <definedName name="sssolver_nwt" localSheetId="3" hidden="1">1</definedName>
    <definedName name="sssolver_nwt" localSheetId="4" hidden="1">1</definedName>
    <definedName name="sssolver_nwt" localSheetId="5" hidden="1">1</definedName>
    <definedName name="sssolver_nwt" localSheetId="7" hidden="1">1</definedName>
    <definedName name="sssolver_nwt" localSheetId="6" hidden="1">1</definedName>
    <definedName name="sssolver_nwt" localSheetId="1" hidden="1">1</definedName>
    <definedName name="sssolver_pre" localSheetId="2" hidden="1">0.000001</definedName>
    <definedName name="sssolver_pre" localSheetId="3" hidden="1">0.00000001</definedName>
    <definedName name="sssolver_pre" localSheetId="4" hidden="1">0.000001</definedName>
    <definedName name="sssolver_pre" localSheetId="5" hidden="1">0.00000001</definedName>
    <definedName name="sssolver_pre" localSheetId="7" hidden="1">0.000001</definedName>
    <definedName name="sssolver_pre" localSheetId="6" hidden="1">0.000001</definedName>
    <definedName name="sssolver_pre" localSheetId="1" hidden="1">0.000001</definedName>
    <definedName name="sssolver_rep" localSheetId="2" hidden="1">2</definedName>
    <definedName name="sssolver_rep" localSheetId="3" hidden="1">1</definedName>
    <definedName name="sssolver_rep" localSheetId="4" hidden="1">2</definedName>
    <definedName name="sssolver_rep" localSheetId="5" hidden="1">2</definedName>
    <definedName name="sssolver_rep" localSheetId="7" hidden="1">2</definedName>
    <definedName name="sssolver_rep" localSheetId="6" hidden="1">2</definedName>
    <definedName name="sssolver_rep" localSheetId="1" hidden="1">2</definedName>
    <definedName name="sssolver_scl" localSheetId="2" hidden="1">2</definedName>
    <definedName name="sssolver_scl" localSheetId="3" hidden="1">2</definedName>
    <definedName name="sssolver_scl" localSheetId="4" hidden="1">2</definedName>
    <definedName name="sssolver_scl" localSheetId="5" hidden="1">2</definedName>
    <definedName name="sssolver_scl" localSheetId="7" hidden="1">2</definedName>
    <definedName name="sssolver_scl" localSheetId="6" hidden="1">2</definedName>
    <definedName name="sssolver_scl" localSheetId="1" hidden="1">2</definedName>
    <definedName name="sssolver_sho" localSheetId="2" hidden="1">2</definedName>
    <definedName name="sssolver_sho" localSheetId="3" hidden="1">2</definedName>
    <definedName name="sssolver_sho" localSheetId="4" hidden="1">2</definedName>
    <definedName name="sssolver_sho" localSheetId="5" hidden="1">2</definedName>
    <definedName name="sssolver_sho" localSheetId="7" hidden="1">2</definedName>
    <definedName name="sssolver_sho" localSheetId="6" hidden="1">2</definedName>
    <definedName name="sssolver_sho" localSheetId="1" hidden="1">2</definedName>
    <definedName name="sssolver_sol" localSheetId="5" hidden="1">0.0001</definedName>
    <definedName name="sssolver_tim" localSheetId="2" hidden="1">100</definedName>
    <definedName name="sssolver_tim" localSheetId="3" hidden="1">1000</definedName>
    <definedName name="sssolver_tim" localSheetId="4" hidden="1">100</definedName>
    <definedName name="sssolver_tim" localSheetId="5" hidden="1">100</definedName>
    <definedName name="sssolver_tim" localSheetId="7" hidden="1">100</definedName>
    <definedName name="sssolver_tim" localSheetId="6" hidden="1">5000</definedName>
    <definedName name="sssolver_tim" localSheetId="1" hidden="1">100</definedName>
    <definedName name="sssolver_tol" localSheetId="2" hidden="1">0</definedName>
    <definedName name="sssolver_tol" localSheetId="3" hidden="1">0</definedName>
    <definedName name="sssolver_tol" localSheetId="4" hidden="1">0.05</definedName>
    <definedName name="sssolver_tol" localSheetId="5" hidden="1">0</definedName>
    <definedName name="sssolver_tol" localSheetId="7" hidden="1">0</definedName>
    <definedName name="sssolver_tol" localSheetId="6" hidden="1">0.05</definedName>
    <definedName name="sssolver_tol" localSheetId="1" hidden="1">0.05</definedName>
    <definedName name="Total_cost" localSheetId="2">Alloc1!$B$30</definedName>
    <definedName name="Total_cost" localSheetId="3">Alloc2!$G$36</definedName>
    <definedName name="Total_cost" localSheetId="4">Blend1!$B$31</definedName>
    <definedName name="Total_cost" localSheetId="5">Blend2!$G$51</definedName>
    <definedName name="Total_cost">Process!$H$16</definedName>
    <definedName name="Total_hours">Process!$F$13:$F$15</definedName>
    <definedName name="Total_made" localSheetId="2">Alloc1!$B$22</definedName>
    <definedName name="Total_made">Alloc2!$B$26:$F$26</definedName>
    <definedName name="Total_planed">Process!$B$16:$E$16</definedName>
    <definedName name="Total_produced" localSheetId="4">Blend1!$B$18</definedName>
    <definedName name="Total_produced">Blend2!$B$28:$F$28</definedName>
    <definedName name="Total_profit">ProductMix!$D$16</definedName>
    <definedName name="Total_required" localSheetId="4">Blend1!$B$19</definedName>
    <definedName name="Total_required">Blend2!$B$29:$F$29</definedName>
    <definedName name="Total_waste">Cutstock!$H$23</definedName>
    <definedName name="Wood_through_planer1">Process!$B$13:$E$13</definedName>
    <definedName name="Wood_through_planer2">Process!$B$14:$D$14</definedName>
    <definedName name="Wood_through_planer3">Process!$B$15:$C$15</definedName>
  </definedNames>
  <calcPr calcId="162913"/>
</workbook>
</file>

<file path=xl/calcChain.xml><?xml version="1.0" encoding="utf-8"?>
<calcChain xmlns="http://schemas.openxmlformats.org/spreadsheetml/2006/main">
  <c r="B36" i="4" l="1"/>
  <c r="B22" i="3"/>
  <c r="B26" i="3"/>
  <c r="B27" i="3"/>
  <c r="B28" i="3"/>
  <c r="B30" i="3"/>
  <c r="B24" i="4"/>
  <c r="B26" i="4" s="1"/>
  <c r="C25" i="4" s="1"/>
  <c r="C24" i="4"/>
  <c r="D24" i="4"/>
  <c r="E24" i="4"/>
  <c r="F24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C36" i="4"/>
  <c r="D36" i="4"/>
  <c r="E36" i="4"/>
  <c r="F36" i="4"/>
  <c r="D14" i="5"/>
  <c r="D15" i="5"/>
  <c r="D16" i="5"/>
  <c r="D17" i="5"/>
  <c r="B18" i="5"/>
  <c r="B22" i="5"/>
  <c r="B23" i="5"/>
  <c r="B27" i="5"/>
  <c r="B28" i="5"/>
  <c r="B31" i="5"/>
  <c r="B20" i="6"/>
  <c r="C20" i="6"/>
  <c r="D20" i="6"/>
  <c r="E20" i="6"/>
  <c r="F20" i="6"/>
  <c r="B28" i="6"/>
  <c r="C28" i="6"/>
  <c r="D28" i="6"/>
  <c r="D41" i="6" s="1"/>
  <c r="E28" i="6"/>
  <c r="F28" i="6"/>
  <c r="F41" i="6" s="1"/>
  <c r="B33" i="6"/>
  <c r="C33" i="6"/>
  <c r="D33" i="6"/>
  <c r="E33" i="6"/>
  <c r="F33" i="6"/>
  <c r="B34" i="6"/>
  <c r="C34" i="6"/>
  <c r="D34" i="6"/>
  <c r="E34" i="6"/>
  <c r="F34" i="6"/>
  <c r="B35" i="6"/>
  <c r="C35" i="6"/>
  <c r="D35" i="6"/>
  <c r="E35" i="6"/>
  <c r="F35" i="6"/>
  <c r="B36" i="6"/>
  <c r="C36" i="6"/>
  <c r="D36" i="6"/>
  <c r="E36" i="6"/>
  <c r="F36" i="6"/>
  <c r="B40" i="6"/>
  <c r="C40" i="6"/>
  <c r="D40" i="6"/>
  <c r="E40" i="6"/>
  <c r="F40" i="6"/>
  <c r="B41" i="6"/>
  <c r="C41" i="6"/>
  <c r="E41" i="6"/>
  <c r="B46" i="6"/>
  <c r="C46" i="6"/>
  <c r="D46" i="6"/>
  <c r="E46" i="6"/>
  <c r="F46" i="6"/>
  <c r="B47" i="6"/>
  <c r="C47" i="6"/>
  <c r="E47" i="6"/>
  <c r="F47" i="6"/>
  <c r="B51" i="6"/>
  <c r="C51" i="6"/>
  <c r="D51" i="6"/>
  <c r="E51" i="6"/>
  <c r="F51" i="6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C23" i="8"/>
  <c r="D23" i="8"/>
  <c r="E23" i="8"/>
  <c r="F13" i="7"/>
  <c r="H13" i="7"/>
  <c r="H16" i="7" s="1"/>
  <c r="F14" i="7"/>
  <c r="H14" i="7"/>
  <c r="F15" i="7"/>
  <c r="H15" i="7"/>
  <c r="B16" i="7"/>
  <c r="C16" i="7"/>
  <c r="D16" i="7"/>
  <c r="E16" i="7"/>
  <c r="C9" i="2"/>
  <c r="C10" i="2"/>
  <c r="C11" i="2"/>
  <c r="C12" i="2"/>
  <c r="C13" i="2"/>
  <c r="D15" i="2"/>
  <c r="E15" i="2"/>
  <c r="F15" i="2"/>
  <c r="G51" i="6" l="1"/>
  <c r="D47" i="6"/>
  <c r="H23" i="8"/>
  <c r="D16" i="2"/>
  <c r="C26" i="4"/>
  <c r="D25" i="4" s="1"/>
  <c r="D26" i="4" s="1"/>
  <c r="E25" i="4" s="1"/>
  <c r="E26" i="4" s="1"/>
  <c r="F25" i="4" s="1"/>
  <c r="F26" i="4" s="1"/>
  <c r="G36" i="4"/>
</calcChain>
</file>

<file path=xl/sharedStrings.xml><?xml version="1.0" encoding="utf-8"?>
<sst xmlns="http://schemas.openxmlformats.org/spreadsheetml/2006/main" count="533" uniqueCount="380">
  <si>
    <t>Production Examples</t>
  </si>
  <si>
    <t>On each example worksheet, read the comments at the bottom of the sheet, then</t>
  </si>
  <si>
    <t>click Tools Solver... to examine the decision variables, constraints, and objective.</t>
  </si>
  <si>
    <t>To find the optimal solution, click the Solve button.</t>
  </si>
  <si>
    <t xml:space="preserve">One of the areas where linear and non-linear programming is applied most frequently is </t>
  </si>
  <si>
    <t xml:space="preserve">in manufacturing and production. There are many different ways in which the Solver can </t>
  </si>
  <si>
    <t xml:space="preserve">be used to increase productivity, lower cost, reduce waste, etc.  We will limit ourselves to </t>
  </si>
  <si>
    <t>5 different types of models.</t>
  </si>
  <si>
    <t xml:space="preserve">First, in the ProductMix worksheet we examine a production mix model. Here we see how </t>
  </si>
  <si>
    <t>to use parts to build different products and maximize profit.</t>
  </si>
  <si>
    <t xml:space="preserve">Second, we look at a machine allocation problem, in two different versions (Alloc1 and </t>
  </si>
  <si>
    <t xml:space="preserve">Alloc2). This model determines which machines to use to produce products, in order to  </t>
  </si>
  <si>
    <t xml:space="preserve">meet a certain demand and minimize cost. </t>
  </si>
  <si>
    <t xml:space="preserve">Third, in worksheets Blend1 and Blend2, we look at a 'continuous' rather than 'discrete' </t>
  </si>
  <si>
    <t>production problem, where the end product requires certain qualities and is a mixture</t>
  </si>
  <si>
    <t>of previously produced products. This kind of blending problem is very common in</t>
  </si>
  <si>
    <t>the oil industry and in agriculture, for example.</t>
  </si>
  <si>
    <t>Fourth, worksheet Process is a process selection problem, where we have several</t>
  </si>
  <si>
    <t>different ways of producing something (planed wood in this example) and we want to</t>
  </si>
  <si>
    <t>pick the process that minimizes cost (or maximizes profit).</t>
  </si>
  <si>
    <t>Finally, in worksheet Cutstock we look at a classic example of a cutting stock problem.</t>
  </si>
  <si>
    <t xml:space="preserve"> In this model we determine how to cut steel sheets so as to minimize the waste of steel.</t>
  </si>
  <si>
    <t>Product mix problem.</t>
  </si>
  <si>
    <t>Your company manufactures TVs, stereos and speakers, using a common parts inventory</t>
  </si>
  <si>
    <t>of power supplies, speaker cones, etc.  Parts are in limited supply and you must determine</t>
  </si>
  <si>
    <t xml:space="preserve">the most profitable mix of products to build. </t>
  </si>
  <si>
    <t>TV set</t>
  </si>
  <si>
    <t>Stereo</t>
  </si>
  <si>
    <t>No. Used</t>
  </si>
  <si>
    <t>Chassis</t>
  </si>
  <si>
    <t>Picture Tube</t>
  </si>
  <si>
    <t>Speaker Cone</t>
  </si>
  <si>
    <t>Power Supply</t>
  </si>
  <si>
    <t>Electronics</t>
  </si>
  <si>
    <t>Profits:</t>
  </si>
  <si>
    <t xml:space="preserve">Total </t>
  </si>
  <si>
    <t xml:space="preserve">Problem </t>
  </si>
  <si>
    <t xml:space="preserve">Your company builds TVs, stereos and speakers, using a common parts inventory of power supplies, </t>
  </si>
  <si>
    <t xml:space="preserve">speaker cones, etc. Parts are in limited supply. What is the best combination of products to build </t>
  </si>
  <si>
    <t>that maximizes profit?</t>
  </si>
  <si>
    <t>Solution</t>
  </si>
  <si>
    <t xml:space="preserve">1) The variables are clearly the number of TVs, stereos and speakers to build. In this worksheet, they </t>
  </si>
  <si>
    <t>are given the name Number_to_build.</t>
  </si>
  <si>
    <t>2) The constraints specify that the number of parts used cannot exceed the supply. This leads to:</t>
  </si>
  <si>
    <t xml:space="preserve">Number_used &lt;= Number_available </t>
  </si>
  <si>
    <t>There is also the logical constraint:</t>
  </si>
  <si>
    <t>Number_to_build &gt;= 0  via the Assume Non-Negative option</t>
  </si>
  <si>
    <t>3) The objective is to maximize profit. In the ProductMix worksheet this is defined as Total_profit.</t>
  </si>
  <si>
    <t>Remarks</t>
  </si>
  <si>
    <t xml:space="preserve">Although this is a good example of a product mix problem, bear in mind the limitations of the </t>
  </si>
  <si>
    <t xml:space="preserve">model. For example, market demand and price elasticity is not included in the model -- we assume </t>
  </si>
  <si>
    <t xml:space="preserve">that it doesn't matter how many TVs we build, we will always be able to sell them. Nor are there any </t>
  </si>
  <si>
    <t xml:space="preserve">pre-specified minimum or maximum of products that need to be made. The effect of introducing </t>
  </si>
  <si>
    <t>these restrictions can be studied by examining a Sensitivity Report, which you can create after the</t>
  </si>
  <si>
    <t>status bar shows 'Solver found a solution' by clicking Reports on the RSP ribbon and then selecting</t>
  </si>
  <si>
    <t>Optimization and then Sensitivity.</t>
  </si>
  <si>
    <t>Minimize the cost of operating 3 different types of machines while meeting product demand.</t>
  </si>
  <si>
    <t>Each machine has a different cost and capacity. There are a certain number of machines</t>
  </si>
  <si>
    <t>available for each type.</t>
  </si>
  <si>
    <t>Information on machines</t>
  </si>
  <si>
    <t>Initial cost per day</t>
  </si>
  <si>
    <t>Additional cost per product</t>
  </si>
  <si>
    <t>Products per day (Max)</t>
  </si>
  <si>
    <t>Number of machines</t>
  </si>
  <si>
    <t>Alpha-1000</t>
  </si>
  <si>
    <t>Alpha-2000</t>
  </si>
  <si>
    <t>Alpha-3000</t>
  </si>
  <si>
    <t>Number of machines to use</t>
  </si>
  <si>
    <t>Number of products to make per day</t>
  </si>
  <si>
    <t>Total</t>
  </si>
  <si>
    <t>Demand</t>
  </si>
  <si>
    <t>Maximum number of products that can be made per day</t>
  </si>
  <si>
    <t>Cost</t>
  </si>
  <si>
    <t>Problem</t>
  </si>
  <si>
    <t xml:space="preserve">A company has three different types of machines that all make the same product.  Each </t>
  </si>
  <si>
    <t xml:space="preserve">machine has a different capacity, start-up cost and cost per product. How should the company </t>
  </si>
  <si>
    <t>produce its product with the available machines to meet the daily demand?</t>
  </si>
  <si>
    <t xml:space="preserve">1) The variables are the number of machines to use and the number of products to make on </t>
  </si>
  <si>
    <t xml:space="preserve">each machine. In worksheet Alloc1, these are given the names Products_made and </t>
  </si>
  <si>
    <t>Machines_used.</t>
  </si>
  <si>
    <t>2) First, there are the logical constraints. These are:</t>
  </si>
  <si>
    <t>Products_made &gt;= 0  via the Assume Non-Negative option</t>
  </si>
  <si>
    <t xml:space="preserve">Machines_used  &gt;= 0  via the Assume Non-Negative option </t>
  </si>
  <si>
    <t xml:space="preserve">Machines_used = integer. </t>
  </si>
  <si>
    <t>Second, there are the demand and capacity constraints. These are:</t>
  </si>
  <si>
    <t xml:space="preserve"> </t>
  </si>
  <si>
    <t>Machines_used &lt;= Machines_available</t>
  </si>
  <si>
    <t>Products_made &lt;= Maximum_products</t>
  </si>
  <si>
    <t>Total_made &gt;= Demand</t>
  </si>
  <si>
    <t>3) The objective is to minimize cost. This is defined on the worksheet as Total_cost.</t>
  </si>
  <si>
    <t xml:space="preserve">Notice that we used an integer constraint to make sure no fractions of machines were used. </t>
  </si>
  <si>
    <t xml:space="preserve">This has the usual drawback; the problem is much more difficult to solve than the 'relaxed' </t>
  </si>
  <si>
    <t xml:space="preserve">version without the integer constraint. When large numbers of machines are involved, the </t>
  </si>
  <si>
    <t xml:space="preserve">integer constraint can often be dropped. It is most often not critical whether 1586 or 1587 </t>
  </si>
  <si>
    <t xml:space="preserve">machines are used, for example. This means that a number of 1586.4 would be acceptable. </t>
  </si>
  <si>
    <t xml:space="preserve">However, in this case there are only a few machines and it does make a big difference whether </t>
  </si>
  <si>
    <t>2 or 3 machines are used. An answer of 2.5 would not be satisfactory.</t>
  </si>
  <si>
    <t>Allocation Problem 2 (Multi-period)</t>
  </si>
  <si>
    <t>Minimize the cost of operating 3 different types of machines while meeting product demand over a</t>
  </si>
  <si>
    <t>week's time.  Each machine has a different cost and capacity. There are a certain number of machines</t>
  </si>
  <si>
    <t>Monday</t>
  </si>
  <si>
    <t>Tuesday</t>
  </si>
  <si>
    <t>Wednesday</t>
  </si>
  <si>
    <t>Thursday</t>
  </si>
  <si>
    <t>Friday</t>
  </si>
  <si>
    <t>Made</t>
  </si>
  <si>
    <t>Carry-over</t>
  </si>
  <si>
    <t>Maximum number of products that can be made</t>
  </si>
  <si>
    <t xml:space="preserve">A company has three different types of machines that all make the same product.  Each machine has </t>
  </si>
  <si>
    <t xml:space="preserve">a different capacity, start-up cost and cost per product. How should the company produce its </t>
  </si>
  <si>
    <t>product with the available machines to meet the demand over a week's time?</t>
  </si>
  <si>
    <t>The solution is very similar in structure to the one found on worksheet Alloc1.</t>
  </si>
  <si>
    <t xml:space="preserve">1) The variables are the number of machines to use and the number of products to make on each </t>
  </si>
  <si>
    <t>machine. In worksheet Alloc2, these given the names Products_made and Machines_used.</t>
  </si>
  <si>
    <t xml:space="preserve">Machines_used &gt;= 0  via the Assume Non-Negative option </t>
  </si>
  <si>
    <t>Alpha1000s_used &lt;= Alpha1000s_available</t>
  </si>
  <si>
    <t>Alpha2000s_used &lt;= Alpha2000s_available</t>
  </si>
  <si>
    <t>Alpha3000s_used &lt;= Alpha3000s_available</t>
  </si>
  <si>
    <t>3) The objective is to minimize cost. This is defined on the worksheet as Total_cost..</t>
  </si>
  <si>
    <t xml:space="preserve">Please see the comments on integer constraints in worksheet Alloc1.  In this model we allow for </t>
  </si>
  <si>
    <t xml:space="preserve">products made on one day to be carried over to the next. This makes it possible to meet a demand </t>
  </si>
  <si>
    <t>for one day that exceeds the capacity of the machines on that particular day.</t>
  </si>
  <si>
    <t>Blending Problem 1 (Single-period)</t>
  </si>
  <si>
    <t xml:space="preserve">What rock quarries should be used and how much should they produce to meet a certain  </t>
  </si>
  <si>
    <t>quality of limestone (calcium and magnesium content) and minimize cost? There are 4 quarries with</t>
  </si>
  <si>
    <t>different qualities, capacity and cost to operate. A minimum output of 6000 tons per year is required.</t>
  </si>
  <si>
    <t>Information on rock quarries</t>
  </si>
  <si>
    <t>Calcium contents (relative to required quality)</t>
  </si>
  <si>
    <t>Magnesium contents (relative to required quality)</t>
  </si>
  <si>
    <t>Maximum production per year (tons)</t>
  </si>
  <si>
    <t>Cost to keep quarry open per year ($Million)</t>
  </si>
  <si>
    <t>Quarry in use (1=yes, 0=no)</t>
  </si>
  <si>
    <t>Quarry 1</t>
  </si>
  <si>
    <t>Quarry 2</t>
  </si>
  <si>
    <t>Quarry 3</t>
  </si>
  <si>
    <t>Quarry 4</t>
  </si>
  <si>
    <t>Amounts to produce (tons).</t>
  </si>
  <si>
    <t>Avail Prod</t>
  </si>
  <si>
    <t>Totals</t>
  </si>
  <si>
    <t>Required</t>
  </si>
  <si>
    <t>Calcium restrictions</t>
  </si>
  <si>
    <t>Total Amount of Calcium</t>
  </si>
  <si>
    <t xml:space="preserve">Total Amount Required </t>
  </si>
  <si>
    <t>Calcium Required per Ton</t>
  </si>
  <si>
    <t>Magnesium restrictions</t>
  </si>
  <si>
    <t>Total Amount of Magnesium</t>
  </si>
  <si>
    <t>Magnesium Required per Ton</t>
  </si>
  <si>
    <t xml:space="preserve">Cost </t>
  </si>
  <si>
    <t>Million</t>
  </si>
  <si>
    <t xml:space="preserve">A company owns four rock quarries from which it can extract limestone with different qualities.  Two </t>
  </si>
  <si>
    <t xml:space="preserve">qualities are important, the relative amount of calcium and magnesium in the stone.  The company  </t>
  </si>
  <si>
    <t>must produce a certain total amount of limestone (6000 tons in this case), and this stone must contain</t>
  </si>
  <si>
    <t xml:space="preserve">at least a certain amount of calcium per ton and a certain amount of magnesium per ton.  There is a </t>
  </si>
  <si>
    <t xml:space="preserve">large fixed cost to keep a quarry operating for extraction purposes each year.  Which quarries should </t>
  </si>
  <si>
    <t>be used to meet the production requirement, and how much limestone should each one produce?</t>
  </si>
  <si>
    <t>1) The variables are 0-1 or binary integer variables which determine whether each quarry is open,</t>
  </si>
  <si>
    <t>and amounts of limestone to be extracted from each quarry.  In worksheet Blend1 these are given</t>
  </si>
  <si>
    <t>the names Quarry_use and Amounts_to_produce.</t>
  </si>
  <si>
    <t>Amounts_to_produce &gt;= 0  via the Assume Non-Negative option</t>
  </si>
  <si>
    <t>Quarry_use = binary</t>
  </si>
  <si>
    <t>Second, there are contraints on the total production and the amount that can be produced at each</t>
  </si>
  <si>
    <t>quarry.  These constraints are:</t>
  </si>
  <si>
    <t>Total_produced &gt;= Total_required</t>
  </si>
  <si>
    <t>Amounts_to_produce &lt;= Avail_Production</t>
  </si>
  <si>
    <t>The right hand side of the second constraint depends on the binary integer variables.</t>
  </si>
  <si>
    <t>Third, there are constraints on the qualities (calcium and magnesium content) of the limestone:</t>
  </si>
  <si>
    <t>Calcium_produced &gt;= Calcium_required</t>
  </si>
  <si>
    <t>Magnesium_produced &gt;= Magnesium_required</t>
  </si>
  <si>
    <t xml:space="preserve">Both the left-hand and right-hand sides of these constraints depend on the Amounts_to_produce </t>
  </si>
  <si>
    <t>decision variables.</t>
  </si>
  <si>
    <t>3) The objective is to minimize the cost of operating the quarries. This is defined on the worksheet as</t>
  </si>
  <si>
    <t>Total_cost.</t>
  </si>
  <si>
    <t>Blending problems are characterized by 'ratio constraints' where the constraint is often thought of as</t>
  </si>
  <si>
    <t xml:space="preserve">a quality ratio where the numerator and denominator contain decision variables.  These would be </t>
  </si>
  <si>
    <t xml:space="preserve">nonlinear, but the ratios can be expressed as linear constraints by multiplying both sides by the </t>
  </si>
  <si>
    <t>denominator of the ratio.</t>
  </si>
  <si>
    <t>Blending Problem 2 (Multi-period)</t>
  </si>
  <si>
    <t>different qualities, capacity and cost to operate. A different output and quality is required each year.</t>
  </si>
  <si>
    <t>Due to environmental restrictions, only 3 quarries are allowed to be open each year.</t>
  </si>
  <si>
    <t>Quarries to be used (1=yes, 0=no)</t>
  </si>
  <si>
    <t>Year 1</t>
  </si>
  <si>
    <t>Year 2</t>
  </si>
  <si>
    <t>Year 3</t>
  </si>
  <si>
    <t>Year 4</t>
  </si>
  <si>
    <t>Year 5</t>
  </si>
  <si>
    <t>Amounts that can be produced (tons)</t>
  </si>
  <si>
    <t>Calcium Required per Ton (Minimum)</t>
  </si>
  <si>
    <t>Magnesium Required per Ton (Minimum)</t>
  </si>
  <si>
    <t>must produce a certain total amount of limestone, with certain qualities, each year.  There is a large</t>
  </si>
  <si>
    <t>fixed cost to keep a quarry operating for extraction purposes each year.  Which quarries should be</t>
  </si>
  <si>
    <t>used each year, and how much limestone should each one produce each year?</t>
  </si>
  <si>
    <t>The solution is very similar in structure to the one found in worksheet Blend1.</t>
  </si>
  <si>
    <t>and amounts of limestone to be extracted from each quarry.  These variables occur in each year.</t>
  </si>
  <si>
    <t>In worksheet Blend2, these variables the names Quarry_decisions and Amounts_produced.</t>
  </si>
  <si>
    <t>Amounts_produced &gt;= 0  via the Assume Non-Negative option</t>
  </si>
  <si>
    <t>Quarry_decisions = binary</t>
  </si>
  <si>
    <t>Amounts_produced &lt;= Maximum_Production</t>
  </si>
  <si>
    <t>Third, there are constraints on the quality (calcium and magnesium content) of the limestone:</t>
  </si>
  <si>
    <t>Calcium_production &gt;= Calcium_requirement</t>
  </si>
  <si>
    <t>Magnesium_production &gt;= Magnesium_requirement</t>
  </si>
  <si>
    <t xml:space="preserve">Both the left-hand and right-hand sides of these constraints depend on the Amounts_produced </t>
  </si>
  <si>
    <t>Fourth, there is a constraint that limits the number of quarries that can be open each year:</t>
  </si>
  <si>
    <t>Number_of_open_quarries &lt;= 3</t>
  </si>
  <si>
    <t>See the comments on worksheet Blend1 about the characteristics of blending problems, which also</t>
  </si>
  <si>
    <t>apply here.</t>
  </si>
  <si>
    <t>A planing mill uses 3 different types of planers. What planers should the company use</t>
  </si>
  <si>
    <t>to minimize cost? The total job has to be finished in</t>
  </si>
  <si>
    <t>hours.</t>
  </si>
  <si>
    <t>Characteristics of planers</t>
  </si>
  <si>
    <t>Speed (ft/min)</t>
  </si>
  <si>
    <t>Cost ($/hour)</t>
  </si>
  <si>
    <t>Maximum wood thickness (inches)</t>
  </si>
  <si>
    <t>Planer 1</t>
  </si>
  <si>
    <t>Planer 2</t>
  </si>
  <si>
    <t>Planer 3</t>
  </si>
  <si>
    <t>Wood to be planed (ft)</t>
  </si>
  <si>
    <t>1"</t>
  </si>
  <si>
    <t>2"</t>
  </si>
  <si>
    <t>3"</t>
  </si>
  <si>
    <t>5"</t>
  </si>
  <si>
    <t>Hours</t>
  </si>
  <si>
    <t xml:space="preserve">A planing mill has three different planers. Each planer has a different speed, cost to operate and </t>
  </si>
  <si>
    <t xml:space="preserve">maximum thickness of wood it can handle. What planers should the mill use to minimize cost, given </t>
  </si>
  <si>
    <t>an amount of wood and no more than 3 hours to do the job?</t>
  </si>
  <si>
    <t>The solution is structurally very similar to the one found on worksheet Alloc1.</t>
  </si>
  <si>
    <t xml:space="preserve">1) The variables are the amounts of wood that go through the different planers. In worksheet </t>
  </si>
  <si>
    <t xml:space="preserve">Process, these are given the names Wood_through_planer1, Wood_through_planer2 and </t>
  </si>
  <si>
    <t xml:space="preserve">Wood_through_planer3. </t>
  </si>
  <si>
    <t>2) The logical constraints are all defined via the Assume Non-Negative option:</t>
  </si>
  <si>
    <t xml:space="preserve">Wood_through_planer1 &gt;= 0 </t>
  </si>
  <si>
    <t xml:space="preserve">Wood_through_planer2 &gt;= 0 </t>
  </si>
  <si>
    <t xml:space="preserve">Wood_through_planer3 &gt;= 0 </t>
  </si>
  <si>
    <t>The time and demand constraints give:</t>
  </si>
  <si>
    <t>Total_hours &lt;= Hours_available</t>
  </si>
  <si>
    <t>Total_planed &gt;= Demand</t>
  </si>
  <si>
    <t>3) The objective is to minimize cost and this is defined on the worksheet as Total_cost.</t>
  </si>
  <si>
    <t xml:space="preserve">This is only a small example of a process selection. An example where process selection is very </t>
  </si>
  <si>
    <t xml:space="preserve">important is the oil industry. A process selection model is often used to decide what method to use </t>
  </si>
  <si>
    <t>to create a product.</t>
  </si>
  <si>
    <t>Cutting Stock</t>
  </si>
  <si>
    <t>A steel mill produces sheets of steel in 3 sizes. These sizes are 100, 80 and 55 inches. Unfortunately,</t>
  </si>
  <si>
    <t>demand is in 3 other sizes; 45,30 and 18 inches.How should the mill cut the sheets to minimize waste?</t>
  </si>
  <si>
    <t>Possible combinations</t>
  </si>
  <si>
    <t>45" sheet</t>
  </si>
  <si>
    <t>30" sheet</t>
  </si>
  <si>
    <t>18" sheet</t>
  </si>
  <si>
    <t>Waste (inches)</t>
  </si>
  <si>
    <t>Number of sheets</t>
  </si>
  <si>
    <t>Total Waste</t>
  </si>
  <si>
    <t>100" sheet</t>
  </si>
  <si>
    <t>80" sheet</t>
  </si>
  <si>
    <t>55" sheet</t>
  </si>
  <si>
    <t xml:space="preserve">A steel mill produces sheets of steel in three different sizes. Demand, however, is in 3 other, smaller, sizes. </t>
  </si>
  <si>
    <t>How should the company cut the sheets of steel in order to minimize waste?</t>
  </si>
  <si>
    <t>1) There are only a limited number of ways to cut the sheets.  The variables are the number of times we have</t>
  </si>
  <si>
    <t>to cut a sheet in a certain way. In worksheet Cutstock these are defined as Sheets_used.</t>
  </si>
  <si>
    <t>2) The constraints are simple and straightforward.</t>
  </si>
  <si>
    <t>Sheets_made = Demand</t>
  </si>
  <si>
    <t>Sheets_used &gt;= 0  via the Assume Non-Negative option</t>
  </si>
  <si>
    <t>Sheets_used = integer</t>
  </si>
  <si>
    <t>3) The objective is to minimize waste. This is defined on the worksheet as Total_waste.</t>
  </si>
  <si>
    <t xml:space="preserve">In some situations it may seem rather difficult to write out all the possibilities for cutting stock as is done in </t>
  </si>
  <si>
    <t xml:space="preserve">this model. There is a technique that lets the computer do this, called column generation. It is beyond the </t>
  </si>
  <si>
    <t>scope of this example to fully discuss this technique.</t>
  </si>
  <si>
    <t>Ciclado</t>
  </si>
  <si>
    <t>Sur chaque exemple de feuille de travail, lisez les commentaires au bas de la feuille, puis</t>
  </si>
  <si>
    <t>cliquez sur Outils Solveur... pour examiner les variables de décision, les contraintes et l'objectif.</t>
  </si>
  <si>
    <t>Pour trouver la solution optimale, cliquez sur le bouton Résoudre.</t>
  </si>
  <si>
    <t>L'un des domaines où la programmation linéaire et non linéaire est appliquée le plus fréquemment est</t>
  </si>
  <si>
    <t>dans la fabrication et la production. Il existe de nombreuses manières différentes par lesquelles le solveur peut</t>
  </si>
  <si>
    <t>être utilisé pour augmenter la productivité, réduire les coûts, réduire les déchets, etc. Nous nous limiterons à</t>
  </si>
  <si>
    <t>5 types de modèles différents.</t>
  </si>
  <si>
    <t>Tout d'abord, dans la feuille de calcul ProductMix, nous examinons un modèle de mix de production. Ici on voit comment</t>
  </si>
  <si>
    <t>utiliser des pièces pour construire différents produits et maximiser les profits.</t>
  </si>
  <si>
    <t>Deuxièmement, nous examinons un problème d'allocation de machine, dans deux versions différentes (Alloc1 et</t>
  </si>
  <si>
    <t>Alloc2). Ce modèle détermine les machines à utiliser pour produire des produits, afin de</t>
  </si>
  <si>
    <t>répondre à une certaine demande et minimiser les coûts.</t>
  </si>
  <si>
    <t>Troisièmement, dans les feuilles de travail Blend1 et Blend2, nous examinons un 'continu' plutôt que 'discret'</t>
  </si>
  <si>
    <t>problème de production, où le produit final requiert certaines qualités et est un mélange</t>
  </si>
  <si>
    <t>de produits précédemment fabriqués. Ce type de problème de mélange est très courant dans</t>
  </si>
  <si>
    <t>l'industrie pétrolière et dans l'agriculture, par exemple.</t>
  </si>
  <si>
    <t>Quatrièmement, la feuille de travail Process est un problème de sélection de processus, où nous avons plusieurs</t>
  </si>
  <si>
    <t>différentes façons de produire quelque chose (bois raboté dans cet exemple) et nous voulons</t>
  </si>
  <si>
    <t>choisissez le processus qui minimise les coûts (ou maximise les profits).</t>
  </si>
  <si>
    <t>Enfin, dans la feuille de travail Cutstock, nous examinons un exemple classique de problème de stock de coupe.</t>
  </si>
  <si>
    <t xml:space="preserve"> Dans ce modèle, nous déterminons comment couper les tôles d'acier afin de minimiser le gaspillage d'acier.</t>
  </si>
  <si>
    <t>Votre entreprise fabrique des téléviseurs, des chaînes stéréo et des haut-parleurs à l'aide d'un stock de pièces commun</t>
  </si>
  <si>
    <t>des blocs d'alimentation, des cônes de haut-parleur, etc. Les pièces sont en quantité limitée et vous devez déterminer</t>
  </si>
  <si>
    <t>la combinaison de produits la plus rentable à construire.</t>
  </si>
  <si>
    <t>Nombre à construire&gt;</t>
  </si>
  <si>
    <t>Inventaire</t>
  </si>
  <si>
    <t>Problème</t>
  </si>
  <si>
    <t>Votre entreprise construit des téléviseurs, des chaînes stéréo et des haut-parleurs, en utilisant un inventaire commun de pièces d'alimentation,</t>
  </si>
  <si>
    <t>cônes de haut-parleur, etc. Les pièces sont en quantité limitée. Quelle est la meilleure combinaison de produits pour construire</t>
  </si>
  <si>
    <t>qui maximise le profit?</t>
  </si>
  <si>
    <t>1) Les variables sont clairement le nombre de téléviseurs, de chaînes stéréo et de haut-parleurs à construire. Dans cette feuille de travail, ils</t>
  </si>
  <si>
    <t>reçoivent le nom Number_to_build.</t>
  </si>
  <si>
    <t>2) Les contraintes précisent que le nombre de pièces utilisées ne peut pas dépasser l'approvisionnement. Cela mène à:</t>
  </si>
  <si>
    <t>Nombre_utilisé &lt;= Nombre_disponible</t>
  </si>
  <si>
    <t>Il y a aussi la contrainte logique :</t>
  </si>
  <si>
    <t>Number_to_build &gt;= 0 via l'option Assume Non-Negative</t>
  </si>
  <si>
    <t>3) L'objectif est de maximiser le profit. Dans la feuille de calcul ProductMix, cela est défini comme Total_profit.</t>
  </si>
  <si>
    <t>Remarques</t>
  </si>
  <si>
    <t>Bien qu'il s'agisse d'un bon exemple de problème d'assortiment de produits, gardez à l'esprit les limites du</t>
  </si>
  <si>
    <t>maquette. Par exemple, la demande du marché et l'élasticité-prix ne sont pas incluses dans le modèle -- nous supposons</t>
  </si>
  <si>
    <t>que peu importe le nombre de téléviseurs que nous construisons, nous serons toujours en mesure de les vendre. Il n'y en a pas non plus</t>
  </si>
  <si>
    <t>minimum ou maximum pré-spécifié de produits qui doivent être fabriqués. L'effet de l'introduction</t>
  </si>
  <si>
    <t>ces restrictions peuvent être étudiées en examinant un rapport de sensibilité, que vous pouvez créer après la</t>
  </si>
  <si>
    <t>la barre d'état affiche "Le solveur a trouvé une solution" en cliquant sur Rapports dans le ruban RSP, puis en sélectionnant</t>
  </si>
  <si>
    <t>Optimisation puis Sensibilité.</t>
  </si>
  <si>
    <t>Légende</t>
  </si>
  <si>
    <t>Fonction objectif</t>
  </si>
  <si>
    <t>Variables de décision</t>
  </si>
  <si>
    <t>Profit ( xi * profit de vente)</t>
  </si>
  <si>
    <t>Nom pièce</t>
  </si>
  <si>
    <t>Nombre de pièce nécessaire pour construire</t>
  </si>
  <si>
    <t>Haut parleur</t>
  </si>
  <si>
    <t>Total par produit</t>
  </si>
  <si>
    <t>Nombre de pièces utilisées après optimisation du solveur</t>
  </si>
  <si>
    <t>Selection de processus</t>
  </si>
  <si>
    <t>Une usine de rabotage utilise 3 types différents de raboteuses. Quelles raboteuses l'entreprise doit-elle utiliser</t>
  </si>
  <si>
    <t>pour minimiser les coûts ? Le travail total doit être terminé en 3 heures.</t>
  </si>
  <si>
    <t>Une usine de rabotage a trois raboteuses différentes. Chaque rabot a une vitesse, un coût de fonctionnement et une</t>
  </si>
  <si>
    <t>épaisseur maximale de bois qu'il peut supporter. Quelles raboteuses l'usine devrait-elle utiliser pour minimiser les coûts, compte tenu</t>
  </si>
  <si>
    <t>La solution est structurellement très similaire à celle trouvée sur la feuille de travail Alloc1.</t>
  </si>
  <si>
    <t>1) Les variables sont les quantités de bois qui passent par les différentes raboteuses. Dans la feuille de calcul</t>
  </si>
  <si>
    <t>Process, ceux-ci sont nommés Wood_through_planer1, Wood_through_planer2 et</t>
  </si>
  <si>
    <t>Wood_through_rabot3.</t>
  </si>
  <si>
    <t>2) Les contraintes logiques sont toutes définies via l'option Assume Non-Negative :</t>
  </si>
  <si>
    <t>Wood_through_planer1 &gt;= 0</t>
  </si>
  <si>
    <t>Wood_through_planer2 &gt;= 0</t>
  </si>
  <si>
    <t>Wood_through_planer3 &gt;= 0</t>
  </si>
  <si>
    <t>Les contraintes de temps et de demande donnent :</t>
  </si>
  <si>
    <t>Heures_totales &lt;= Heures_disponibles</t>
  </si>
  <si>
    <t>Total_planifié &gt;= Demande</t>
  </si>
  <si>
    <t>3) L'objectif est de minimiser les coûts et cela est défini sur la feuille de travail comme Total_cost.</t>
  </si>
  <si>
    <t>Ceci n'est qu'un petit exemple de sélection de processus. Un exemple où la sélection de processus est très</t>
  </si>
  <si>
    <t>importante est l'industrie pétrolière. Un modèle de sélection de processus est souvent utilisé pour décider de la méthode à utiliser</t>
  </si>
  <si>
    <t>pour créer un produit.</t>
  </si>
  <si>
    <t>une certaine quantité de bois et pas plus de 3 heures pour faire le travail ?</t>
  </si>
  <si>
    <t>Problème d'affectation - Période unique</t>
  </si>
  <si>
    <t>Minimisez le coût d'exploitation de 3 types de machines différents tout en répondant à la demande de produits.</t>
  </si>
  <si>
    <t>Chaque machine a un coût et une capacité différents. Il existe un certain nombre de machines</t>
  </si>
  <si>
    <t>disponible pour chaque type.</t>
  </si>
  <si>
    <t>Une entreprise dispose de trois types de machines différents qui fabriquent tous le même produit. Chaque</t>
  </si>
  <si>
    <t>machine a une capacité, un coût de démarrage et un coût par produit différents. Comment l'entreprise doit-elle</t>
  </si>
  <si>
    <t>produire son produit avec les machines disponibles pour répondre à la demande quotidienne ?</t>
  </si>
  <si>
    <t>1) Les variables sont le nombre de machines à utiliser et le nombre de produits à fabriquer sur</t>
  </si>
  <si>
    <t>chaque appareil. Dans la feuille de travail Alloc1, ceux-ci reçoivent les noms Products_made et</t>
  </si>
  <si>
    <t>Machines_utilisées.</t>
  </si>
  <si>
    <t>2) Premièrement, il y a les contraintes logiques. Ceux-ci sont:</t>
  </si>
  <si>
    <t>Products_made &gt;= 0 via l'option Assume Non-Negative</t>
  </si>
  <si>
    <t>Machines_used &gt;= 0 via l'option Assume Non-Negative</t>
  </si>
  <si>
    <t>Machines_utilisées = entier.</t>
  </si>
  <si>
    <t>Deuxièmement, il y a les contraintes de demande et de capacité. Ceux-ci sont:</t>
  </si>
  <si>
    <t xml:space="preserve"> Machines_utilisées &lt;= Machines_disponibles</t>
  </si>
  <si>
    <t>Produits_fabriqués &lt;= Maximum_produits</t>
  </si>
  <si>
    <t>Total_made &gt;= Demande</t>
  </si>
  <si>
    <t>3) L'objectif est de minimiser les coûts. Ceci est défini sur la feuille de travail comme Total_cost.</t>
  </si>
  <si>
    <t>Notez que nous avons utilisé une contrainte d'entier pour nous assurer qu'aucune fraction de machines n'a été utilisée.</t>
  </si>
  <si>
    <t>Cela a l'inconvénient habituel; le problème est beaucoup plus difficile à résoudre que le "détendu"</t>
  </si>
  <si>
    <t>version sans la contrainte d'entier. Lorsqu'un grand nombre de machines sont impliquées, le</t>
  </si>
  <si>
    <t>la contrainte d'entier peut souvent être abandonnée. Il n'est le plus souvent pas critique de savoir si 1586 ou 1587</t>
  </si>
  <si>
    <t>des machines sont utilisées, par exemple. Cela signifie qu'un nombre de 1586,4 serait acceptable.</t>
  </si>
  <si>
    <t>Cependant, dans ce cas, il n'y a que quelques machines et cela fait une grande différence si</t>
  </si>
  <si>
    <t>2 ou 3 machines sont utilisées. Une réponse de 2,5 ne serait pas satisfaisante.</t>
  </si>
  <si>
    <t>Coût utilisation par jour</t>
  </si>
  <si>
    <t>Coût additionnel par produit</t>
  </si>
  <si>
    <t>Produits  par jour (Max)</t>
  </si>
  <si>
    <t>Information à propos des machines</t>
  </si>
  <si>
    <t>Numbre de machines à utliser</t>
  </si>
  <si>
    <t>Nombre de produits à faire par jour</t>
  </si>
  <si>
    <t>Coût</t>
  </si>
  <si>
    <t>Demande</t>
  </si>
  <si>
    <t>Variables de décision ( Il y a 2 groupes différents)</t>
  </si>
  <si>
    <t>Nombre de machines présentes</t>
  </si>
  <si>
    <t>Nombre de machines dans l'usine</t>
  </si>
  <si>
    <t>Demande commerciale de produits clients</t>
  </si>
  <si>
    <t>Maximum de produit que chaque machine peut produire</t>
  </si>
  <si>
    <t>Somme des produits fabriqués suite à l'optmisation avec le solveur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</si>
</sst>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\(&quot;$&quot;#,##0\)"/>
    <numFmt numFmtId="165" formatCode="&quot;$&quot;#,##0.00_);\(&quot;$&quot;#,##0.00\)"/>
  </numFmts>
  <fonts count="17">
    <font>
      <sz val="8"/>
      <name val="Helv"/>
    </font>
    <font>
      <b/>
      <sz val="10"/>
      <name val="Helv"/>
    </font>
    <font>
      <sz val="8"/>
      <name val="Helv"/>
    </font>
    <font>
      <i/>
      <sz val="8"/>
      <name val="Helv"/>
    </font>
    <font>
      <b/>
      <i/>
      <sz val="8"/>
      <name val="Helv"/>
    </font>
    <font>
      <b/>
      <sz val="8"/>
      <name val="Helv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b/>
      <i/>
      <sz val="10"/>
      <name val="MS Sans Serif"/>
      <family val="2"/>
    </font>
    <font>
      <b/>
      <sz val="8"/>
      <name val="MS Sans Serif"/>
      <family val="2"/>
    </font>
    <font>
      <b/>
      <i/>
      <sz val="8"/>
      <name val="MS Sans Serif"/>
      <family val="2"/>
    </font>
    <font>
      <sz val="10"/>
      <name val="Helv"/>
    </font>
    <font>
      <sz val="10"/>
      <color theme="0"/>
      <name val="MS Sans Serif"/>
      <family val="2"/>
    </font>
    <font>
      <sz val="10"/>
      <name val="Arial Unicode MS"/>
    </font>
    <font>
      <b/>
      <sz val="10"/>
      <name val="Arial Unicode MS"/>
    </font>
    <font>
      <b/>
      <sz val="10"/>
      <name val="MS Sans Serif"/>
    </font>
  </fonts>
  <fills count="1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gray125">
        <fgColor indexed="13"/>
      </patternFill>
    </fill>
    <fill>
      <patternFill patternType="gray125">
        <fgColor indexed="9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61">
    <border>
      <left/>
      <right/>
      <top/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/>
      <right/>
      <top style="thick">
        <color indexed="17"/>
      </top>
      <bottom style="thick">
        <color indexed="17"/>
      </bottom>
      <diagonal/>
    </border>
    <border>
      <left style="thick">
        <color indexed="16"/>
      </left>
      <right/>
      <top style="thick">
        <color indexed="16"/>
      </top>
      <bottom/>
      <diagonal/>
    </border>
    <border>
      <left/>
      <right style="thick">
        <color indexed="16"/>
      </right>
      <top style="thick">
        <color indexed="16"/>
      </top>
      <bottom/>
      <diagonal/>
    </border>
    <border>
      <left style="thick">
        <color indexed="16"/>
      </left>
      <right/>
      <top/>
      <bottom/>
      <diagonal/>
    </border>
    <border>
      <left/>
      <right style="thick">
        <color indexed="16"/>
      </right>
      <top/>
      <bottom/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17"/>
      </left>
      <right/>
      <top style="thick">
        <color indexed="17"/>
      </top>
      <bottom/>
      <diagonal/>
    </border>
    <border>
      <left/>
      <right/>
      <top style="thick">
        <color indexed="17"/>
      </top>
      <bottom/>
      <diagonal/>
    </border>
    <border>
      <left/>
      <right style="thick">
        <color indexed="17"/>
      </right>
      <top style="thick">
        <color indexed="17"/>
      </top>
      <bottom/>
      <diagonal/>
    </border>
    <border>
      <left style="thick">
        <color indexed="17"/>
      </left>
      <right/>
      <top/>
      <bottom/>
      <diagonal/>
    </border>
    <border>
      <left/>
      <right style="thick">
        <color indexed="17"/>
      </right>
      <top/>
      <bottom/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 style="thick">
        <color indexed="17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16"/>
      </left>
      <right/>
      <top style="thick">
        <color indexed="16"/>
      </top>
      <bottom style="thick">
        <color indexed="16"/>
      </bottom>
      <diagonal/>
    </border>
    <border>
      <left/>
      <right/>
      <top style="thick">
        <color indexed="16"/>
      </top>
      <bottom style="thick">
        <color indexed="16"/>
      </bottom>
      <diagonal/>
    </border>
    <border>
      <left/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7"/>
      </left>
      <right style="thick">
        <color indexed="17"/>
      </right>
      <top style="thick">
        <color indexed="17"/>
      </top>
      <bottom/>
      <diagonal/>
    </border>
    <border>
      <left style="thick">
        <color indexed="17"/>
      </left>
      <right style="thick">
        <color indexed="17"/>
      </right>
      <top/>
      <bottom/>
      <diagonal/>
    </border>
    <border>
      <left style="thick">
        <color indexed="17"/>
      </left>
      <right style="thick">
        <color indexed="17"/>
      </right>
      <top/>
      <bottom style="thick">
        <color indexed="17"/>
      </bottom>
      <diagonal/>
    </border>
    <border>
      <left/>
      <right/>
      <top style="thick">
        <color indexed="16"/>
      </top>
      <bottom/>
      <diagonal/>
    </border>
    <border>
      <left style="thick">
        <color indexed="16"/>
      </left>
      <right/>
      <top/>
      <bottom style="thick">
        <color indexed="16"/>
      </bottom>
      <diagonal/>
    </border>
    <border>
      <left/>
      <right/>
      <top/>
      <bottom style="thick">
        <color indexed="16"/>
      </bottom>
      <diagonal/>
    </border>
    <border>
      <left/>
      <right style="thick">
        <color indexed="16"/>
      </right>
      <top/>
      <bottom style="thick">
        <color indexed="16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/>
      <diagonal/>
    </border>
    <border>
      <left style="thick">
        <color indexed="16"/>
      </left>
      <right style="thick">
        <color indexed="16"/>
      </right>
      <top/>
      <bottom style="thick">
        <color indexed="16"/>
      </bottom>
      <diagonal/>
    </border>
    <border>
      <left style="thick">
        <color indexed="16"/>
      </left>
      <right style="thick">
        <color indexed="16"/>
      </right>
      <top/>
      <bottom/>
      <diagonal/>
    </border>
    <border>
      <left style="thick">
        <color indexed="12"/>
      </left>
      <right/>
      <top style="thick">
        <color indexed="12"/>
      </top>
      <bottom style="medium">
        <color indexed="12"/>
      </bottom>
      <diagonal/>
    </border>
    <border>
      <left/>
      <right/>
      <top style="thick">
        <color indexed="12"/>
      </top>
      <bottom style="medium">
        <color indexed="12"/>
      </bottom>
      <diagonal/>
    </border>
    <border>
      <left/>
      <right style="thick">
        <color indexed="12"/>
      </right>
      <top style="thick">
        <color indexed="12"/>
      </top>
      <bottom style="medium">
        <color indexed="12"/>
      </bottom>
      <diagonal/>
    </border>
    <border>
      <left/>
      <right style="thick">
        <color indexed="12"/>
      </right>
      <top style="thick">
        <color indexed="17"/>
      </top>
      <bottom style="thick">
        <color indexed="17"/>
      </bottom>
      <diagonal/>
    </border>
    <border>
      <left style="thick">
        <color indexed="16"/>
      </left>
      <right/>
      <top/>
      <bottom style="thick">
        <color indexed="12"/>
      </bottom>
      <diagonal/>
    </border>
    <border>
      <left/>
      <right style="thick">
        <color indexed="16"/>
      </right>
      <top/>
      <bottom style="thick">
        <color indexed="12"/>
      </bottom>
      <diagonal/>
    </border>
    <border>
      <left/>
      <right style="thick">
        <color indexed="18"/>
      </right>
      <top/>
      <bottom style="thick">
        <color indexed="1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>
      <alignment horizontal="lef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>
      <alignment horizontal="left"/>
    </xf>
    <xf numFmtId="0" fontId="2" fillId="0" borderId="0">
      <alignment horizontal="left"/>
    </xf>
    <xf numFmtId="0" fontId="6" fillId="0" borderId="0"/>
  </cellStyleXfs>
  <cellXfs count="390">
    <xf numFmtId="0" fontId="0" fillId="0" borderId="0" xfId="0">
      <alignment horizontal="left"/>
    </xf>
    <xf numFmtId="0" fontId="1" fillId="0" borderId="0" xfId="0" quotePrefix="1" applyFont="1" applyAlignment="1">
      <alignment horizontal="left"/>
    </xf>
    <xf numFmtId="0" fontId="0" fillId="0" borderId="0" xfId="0" applyAlignment="1"/>
    <xf numFmtId="0" fontId="0" fillId="3" borderId="1" xfId="0" applyFill="1" applyBorder="1">
      <alignment horizontal="left"/>
    </xf>
    <xf numFmtId="0" fontId="0" fillId="3" borderId="2" xfId="0" applyFill="1" applyBorder="1">
      <alignment horizontal="left"/>
    </xf>
    <xf numFmtId="0" fontId="0" fillId="3" borderId="3" xfId="0" applyFill="1" applyBorder="1">
      <alignment horizontal="left"/>
    </xf>
    <xf numFmtId="0" fontId="0" fillId="3" borderId="4" xfId="0" applyFill="1" applyBorder="1">
      <alignment horizontal="left"/>
    </xf>
    <xf numFmtId="0" fontId="0" fillId="3" borderId="0" xfId="0" applyFill="1" applyBorder="1">
      <alignment horizontal="left"/>
    </xf>
    <xf numFmtId="0" fontId="0" fillId="3" borderId="5" xfId="0" applyFill="1" applyBorder="1">
      <alignment horizontal="left"/>
    </xf>
    <xf numFmtId="0" fontId="0" fillId="3" borderId="6" xfId="0" quotePrefix="1" applyFill="1" applyBorder="1" applyAlignment="1">
      <alignment horizontal="left"/>
    </xf>
    <xf numFmtId="0" fontId="0" fillId="3" borderId="7" xfId="0" applyFill="1" applyBorder="1">
      <alignment horizontal="left"/>
    </xf>
    <xf numFmtId="0" fontId="0" fillId="0" borderId="0" xfId="0" applyFill="1" applyBorder="1">
      <alignment horizontal="left"/>
    </xf>
    <xf numFmtId="0" fontId="3" fillId="0" borderId="0" xfId="0" applyNumberFormat="1" applyFont="1" applyFill="1" applyBorder="1" applyAlignment="1">
      <alignment horizontal="right"/>
    </xf>
    <xf numFmtId="164" fontId="0" fillId="0" borderId="0" xfId="0" applyNumberFormat="1">
      <alignment horizontal="left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0" fontId="4" fillId="0" borderId="0" xfId="0" applyFont="1" applyAlignment="1"/>
    <xf numFmtId="0" fontId="8" fillId="0" borderId="0" xfId="8" applyFont="1"/>
    <xf numFmtId="0" fontId="6" fillId="0" borderId="0" xfId="8"/>
    <xf numFmtId="0" fontId="9" fillId="0" borderId="1" xfId="8" applyFont="1" applyBorder="1"/>
    <xf numFmtId="0" fontId="6" fillId="0" borderId="2" xfId="8" applyBorder="1"/>
    <xf numFmtId="0" fontId="6" fillId="0" borderId="3" xfId="8" applyBorder="1"/>
    <xf numFmtId="0" fontId="6" fillId="0" borderId="4" xfId="8" applyBorder="1"/>
    <xf numFmtId="0" fontId="10" fillId="0" borderId="0" xfId="8" applyFont="1" applyBorder="1" applyAlignment="1">
      <alignment horizontal="center" wrapText="1"/>
    </xf>
    <xf numFmtId="0" fontId="10" fillId="0" borderId="5" xfId="8" quotePrefix="1" applyFont="1" applyBorder="1" applyAlignment="1">
      <alignment horizontal="center" wrapText="1"/>
    </xf>
    <xf numFmtId="0" fontId="10" fillId="0" borderId="4" xfId="8" applyFont="1" applyBorder="1"/>
    <xf numFmtId="0" fontId="6" fillId="0" borderId="0" xfId="8" applyBorder="1" applyAlignment="1">
      <alignment horizontal="center"/>
    </xf>
    <xf numFmtId="164" fontId="6" fillId="0" borderId="0" xfId="8" applyNumberFormat="1" applyBorder="1" applyAlignment="1">
      <alignment horizontal="center"/>
    </xf>
    <xf numFmtId="0" fontId="6" fillId="0" borderId="5" xfId="8" applyFont="1" applyBorder="1" applyAlignment="1">
      <alignment horizontal="center"/>
    </xf>
    <xf numFmtId="0" fontId="6" fillId="0" borderId="5" xfId="8" applyBorder="1" applyAlignment="1">
      <alignment horizontal="center"/>
    </xf>
    <xf numFmtId="0" fontId="10" fillId="0" borderId="6" xfId="8" applyFont="1" applyBorder="1"/>
    <xf numFmtId="0" fontId="6" fillId="0" borderId="7" xfId="8" applyBorder="1" applyAlignment="1">
      <alignment horizontal="center"/>
    </xf>
    <xf numFmtId="164" fontId="6" fillId="0" borderId="7" xfId="8" applyNumberFormat="1" applyBorder="1" applyAlignment="1">
      <alignment horizontal="center"/>
    </xf>
    <xf numFmtId="0" fontId="6" fillId="0" borderId="14" xfId="8" applyBorder="1" applyAlignment="1">
      <alignment horizontal="center"/>
    </xf>
    <xf numFmtId="0" fontId="10" fillId="0" borderId="0" xfId="8" applyFont="1"/>
    <xf numFmtId="0" fontId="6" fillId="0" borderId="0" xfId="8" applyAlignment="1">
      <alignment horizontal="center"/>
    </xf>
    <xf numFmtId="164" fontId="6" fillId="0" borderId="0" xfId="8" applyNumberFormat="1" applyAlignment="1">
      <alignment horizontal="center"/>
    </xf>
    <xf numFmtId="0" fontId="9" fillId="0" borderId="1" xfId="8" applyFont="1" applyBorder="1" applyAlignment="1"/>
    <xf numFmtId="0" fontId="10" fillId="0" borderId="0" xfId="8" applyFont="1" applyBorder="1" applyAlignment="1">
      <alignment horizontal="center"/>
    </xf>
    <xf numFmtId="0" fontId="6" fillId="0" borderId="0" xfId="8" applyBorder="1"/>
    <xf numFmtId="0" fontId="10" fillId="0" borderId="5" xfId="8" applyFont="1" applyBorder="1" applyAlignment="1">
      <alignment horizontal="center"/>
    </xf>
    <xf numFmtId="0" fontId="6" fillId="0" borderId="15" xfId="8" applyBorder="1" applyAlignment="1">
      <alignment horizontal="center"/>
    </xf>
    <xf numFmtId="0" fontId="6" fillId="0" borderId="16" xfId="8" applyBorder="1" applyAlignment="1">
      <alignment horizontal="center"/>
    </xf>
    <xf numFmtId="0" fontId="6" fillId="0" borderId="17" xfId="8" applyBorder="1" applyAlignment="1">
      <alignment horizontal="center"/>
    </xf>
    <xf numFmtId="2" fontId="6" fillId="0" borderId="0" xfId="8" applyNumberFormat="1" applyBorder="1" applyAlignment="1">
      <alignment horizontal="center"/>
    </xf>
    <xf numFmtId="165" fontId="6" fillId="0" borderId="5" xfId="8" applyNumberFormat="1" applyBorder="1"/>
    <xf numFmtId="0" fontId="6" fillId="0" borderId="18" xfId="8" applyBorder="1" applyAlignment="1">
      <alignment horizontal="center"/>
    </xf>
    <xf numFmtId="0" fontId="6" fillId="0" borderId="19" xfId="8" applyBorder="1" applyAlignment="1">
      <alignment horizontal="center"/>
    </xf>
    <xf numFmtId="0" fontId="6" fillId="0" borderId="20" xfId="8" applyBorder="1" applyAlignment="1">
      <alignment horizontal="center"/>
    </xf>
    <xf numFmtId="0" fontId="6" fillId="0" borderId="21" xfId="8" applyBorder="1" applyAlignment="1">
      <alignment horizontal="center"/>
    </xf>
    <xf numFmtId="0" fontId="6" fillId="0" borderId="22" xfId="8" applyBorder="1" applyAlignment="1">
      <alignment horizontal="center"/>
    </xf>
    <xf numFmtId="165" fontId="6" fillId="0" borderId="23" xfId="8" applyNumberFormat="1" applyBorder="1"/>
    <xf numFmtId="0" fontId="10" fillId="0" borderId="6" xfId="8" quotePrefix="1" applyFont="1" applyBorder="1" applyAlignment="1">
      <alignment horizontal="left"/>
    </xf>
    <xf numFmtId="0" fontId="6" fillId="0" borderId="24" xfId="8" applyBorder="1" applyAlignment="1">
      <alignment horizontal="center"/>
    </xf>
    <xf numFmtId="0" fontId="6" fillId="0" borderId="25" xfId="8" applyBorder="1" applyAlignment="1">
      <alignment horizontal="center"/>
    </xf>
    <xf numFmtId="0" fontId="6" fillId="0" borderId="26" xfId="8" applyBorder="1" applyAlignment="1">
      <alignment horizontal="center"/>
    </xf>
    <xf numFmtId="0" fontId="6" fillId="0" borderId="7" xfId="8" applyBorder="1"/>
    <xf numFmtId="0" fontId="6" fillId="0" borderId="14" xfId="8" applyBorder="1"/>
    <xf numFmtId="0" fontId="8" fillId="0" borderId="0" xfId="5" applyFont="1"/>
    <xf numFmtId="0" fontId="6" fillId="0" borderId="0" xfId="5"/>
    <xf numFmtId="0" fontId="9" fillId="0" borderId="1" xfId="5" applyFont="1" applyBorder="1"/>
    <xf numFmtId="0" fontId="6" fillId="0" borderId="2" xfId="5" applyBorder="1"/>
    <xf numFmtId="0" fontId="6" fillId="0" borderId="3" xfId="5" applyBorder="1"/>
    <xf numFmtId="0" fontId="6" fillId="0" borderId="4" xfId="5" applyBorder="1"/>
    <xf numFmtId="0" fontId="6" fillId="0" borderId="0" xfId="5" applyBorder="1"/>
    <xf numFmtId="0" fontId="10" fillId="0" borderId="0" xfId="5" applyFont="1" applyBorder="1" applyAlignment="1">
      <alignment wrapText="1"/>
    </xf>
    <xf numFmtId="0" fontId="10" fillId="0" borderId="0" xfId="5" quotePrefix="1" applyFont="1" applyBorder="1" applyAlignment="1">
      <alignment wrapText="1"/>
    </xf>
    <xf numFmtId="0" fontId="10" fillId="0" borderId="0" xfId="5" quotePrefix="1" applyFont="1" applyBorder="1" applyAlignment="1">
      <alignment horizontal="center" wrapText="1"/>
    </xf>
    <xf numFmtId="0" fontId="10" fillId="0" borderId="0" xfId="5" applyFont="1" applyBorder="1" applyAlignment="1">
      <alignment horizontal="center" wrapText="1"/>
    </xf>
    <xf numFmtId="0" fontId="10" fillId="0" borderId="5" xfId="5" applyFont="1" applyBorder="1" applyAlignment="1">
      <alignment horizontal="center" wrapText="1"/>
    </xf>
    <xf numFmtId="0" fontId="6" fillId="0" borderId="4" xfId="5" applyBorder="1" applyAlignment="1">
      <alignment horizontal="center"/>
    </xf>
    <xf numFmtId="0" fontId="10" fillId="0" borderId="0" xfId="5" applyFont="1" applyBorder="1"/>
    <xf numFmtId="0" fontId="6" fillId="0" borderId="0" xfId="5" applyBorder="1" applyAlignment="1">
      <alignment horizontal="center"/>
    </xf>
    <xf numFmtId="0" fontId="6" fillId="0" borderId="27" xfId="5" applyBorder="1" applyAlignment="1">
      <alignment horizontal="center"/>
    </xf>
    <xf numFmtId="0" fontId="6" fillId="0" borderId="5" xfId="5" applyBorder="1" applyAlignment="1">
      <alignment horizontal="center"/>
    </xf>
    <xf numFmtId="0" fontId="6" fillId="0" borderId="28" xfId="5" applyBorder="1" applyAlignment="1">
      <alignment horizontal="center"/>
    </xf>
    <xf numFmtId="0" fontId="10" fillId="0" borderId="0" xfId="5" quotePrefix="1" applyFont="1" applyBorder="1" applyAlignment="1">
      <alignment horizontal="left"/>
    </xf>
    <xf numFmtId="0" fontId="6" fillId="0" borderId="29" xfId="5" applyBorder="1" applyAlignment="1">
      <alignment horizontal="center"/>
    </xf>
    <xf numFmtId="0" fontId="6" fillId="0" borderId="5" xfId="5" applyBorder="1"/>
    <xf numFmtId="0" fontId="10" fillId="0" borderId="0" xfId="5" applyFont="1" applyBorder="1" applyAlignment="1">
      <alignment horizontal="right"/>
    </xf>
    <xf numFmtId="0" fontId="6" fillId="0" borderId="23" xfId="5" applyBorder="1" applyAlignment="1">
      <alignment horizontal="center"/>
    </xf>
    <xf numFmtId="0" fontId="6" fillId="0" borderId="6" xfId="5" applyBorder="1"/>
    <xf numFmtId="0" fontId="10" fillId="0" borderId="7" xfId="5" applyFont="1" applyBorder="1" applyAlignment="1">
      <alignment horizontal="right"/>
    </xf>
    <xf numFmtId="0" fontId="6" fillId="0" borderId="24" xfId="5" applyBorder="1" applyAlignment="1">
      <alignment horizontal="center"/>
    </xf>
    <xf numFmtId="0" fontId="6" fillId="0" borderId="25" xfId="5" applyBorder="1" applyAlignment="1">
      <alignment horizontal="center"/>
    </xf>
    <xf numFmtId="0" fontId="6" fillId="0" borderId="26" xfId="5" applyBorder="1" applyAlignment="1">
      <alignment horizontal="center"/>
    </xf>
    <xf numFmtId="0" fontId="6" fillId="0" borderId="7" xfId="5" applyBorder="1"/>
    <xf numFmtId="0" fontId="6" fillId="0" borderId="14" xfId="5" applyBorder="1"/>
    <xf numFmtId="0" fontId="8" fillId="0" borderId="0" xfId="4" quotePrefix="1" applyFont="1" applyAlignment="1">
      <alignment horizontal="left"/>
    </xf>
    <xf numFmtId="0" fontId="6" fillId="0" borderId="0" xfId="4"/>
    <xf numFmtId="0" fontId="11" fillId="0" borderId="1" xfId="4" quotePrefix="1" applyFont="1" applyBorder="1" applyAlignment="1">
      <alignment horizontal="left"/>
    </xf>
    <xf numFmtId="0" fontId="6" fillId="0" borderId="2" xfId="4" applyBorder="1"/>
    <xf numFmtId="0" fontId="7" fillId="0" borderId="2" xfId="4" quotePrefix="1" applyFont="1" applyBorder="1" applyAlignment="1">
      <alignment horizontal="left" textRotation="90"/>
    </xf>
    <xf numFmtId="0" fontId="6" fillId="0" borderId="3" xfId="4" applyBorder="1"/>
    <xf numFmtId="0" fontId="6" fillId="0" borderId="0" xfId="4" applyBorder="1"/>
    <xf numFmtId="0" fontId="6" fillId="0" borderId="4" xfId="4" applyBorder="1" applyAlignment="1">
      <alignment horizontal="right"/>
    </xf>
    <xf numFmtId="0" fontId="7" fillId="0" borderId="0" xfId="4" quotePrefix="1" applyFont="1" applyBorder="1" applyAlignment="1">
      <alignment horizontal="center" vertical="top" wrapText="1"/>
    </xf>
    <xf numFmtId="0" fontId="7" fillId="0" borderId="0" xfId="4" applyFont="1" applyBorder="1" applyAlignment="1">
      <alignment horizontal="center" vertical="top" wrapText="1"/>
    </xf>
    <xf numFmtId="0" fontId="7" fillId="0" borderId="0" xfId="4" quotePrefix="1" applyFont="1" applyBorder="1" applyAlignment="1">
      <alignment horizontal="center" wrapText="1"/>
    </xf>
    <xf numFmtId="0" fontId="6" fillId="0" borderId="4" xfId="4" applyBorder="1"/>
    <xf numFmtId="0" fontId="7" fillId="0" borderId="4" xfId="4" quotePrefix="1" applyFont="1" applyBorder="1" applyAlignment="1">
      <alignment horizontal="left"/>
    </xf>
    <xf numFmtId="0" fontId="6" fillId="0" borderId="0" xfId="4" applyBorder="1" applyAlignment="1">
      <alignment horizontal="center"/>
    </xf>
    <xf numFmtId="0" fontId="7" fillId="0" borderId="6" xfId="4" quotePrefix="1" applyFont="1" applyBorder="1" applyAlignment="1">
      <alignment horizontal="left"/>
    </xf>
    <xf numFmtId="0" fontId="6" fillId="0" borderId="7" xfId="4" applyBorder="1" applyAlignment="1">
      <alignment horizontal="center"/>
    </xf>
    <xf numFmtId="0" fontId="6" fillId="0" borderId="5" xfId="4" applyBorder="1" applyAlignment="1">
      <alignment horizontal="center"/>
    </xf>
    <xf numFmtId="0" fontId="6" fillId="0" borderId="15" xfId="4" applyBorder="1" applyAlignment="1">
      <alignment horizontal="center"/>
    </xf>
    <xf numFmtId="0" fontId="6" fillId="0" borderId="16" xfId="4" applyBorder="1" applyAlignment="1">
      <alignment horizontal="center"/>
    </xf>
    <xf numFmtId="0" fontId="6" fillId="0" borderId="17" xfId="4" applyBorder="1" applyAlignment="1">
      <alignment horizontal="center"/>
    </xf>
    <xf numFmtId="0" fontId="6" fillId="0" borderId="18" xfId="4" applyBorder="1" applyAlignment="1">
      <alignment horizontal="center"/>
    </xf>
    <xf numFmtId="0" fontId="6" fillId="0" borderId="19" xfId="4" applyBorder="1" applyAlignment="1">
      <alignment horizontal="center"/>
    </xf>
    <xf numFmtId="0" fontId="6" fillId="0" borderId="20" xfId="4" applyBorder="1" applyAlignment="1">
      <alignment horizontal="center"/>
    </xf>
    <xf numFmtId="0" fontId="6" fillId="0" borderId="21" xfId="4" applyBorder="1" applyAlignment="1">
      <alignment horizontal="center"/>
    </xf>
    <xf numFmtId="0" fontId="6" fillId="0" borderId="22" xfId="4" applyBorder="1" applyAlignment="1">
      <alignment horizontal="center"/>
    </xf>
    <xf numFmtId="0" fontId="7" fillId="0" borderId="6" xfId="4" applyFont="1" applyBorder="1"/>
    <xf numFmtId="0" fontId="6" fillId="0" borderId="14" xfId="4" applyBorder="1" applyAlignment="1">
      <alignment horizontal="center"/>
    </xf>
    <xf numFmtId="0" fontId="7" fillId="0" borderId="0" xfId="4" applyFont="1"/>
    <xf numFmtId="1" fontId="6" fillId="0" borderId="15" xfId="4" applyNumberFormat="1" applyBorder="1" applyAlignment="1">
      <alignment horizontal="center"/>
    </xf>
    <xf numFmtId="1" fontId="6" fillId="0" borderId="16" xfId="4" applyNumberFormat="1" applyBorder="1" applyAlignment="1">
      <alignment horizontal="center"/>
    </xf>
    <xf numFmtId="1" fontId="6" fillId="0" borderId="16" xfId="4" applyNumberFormat="1" applyFont="1" applyBorder="1" applyAlignment="1">
      <alignment horizontal="center"/>
    </xf>
    <xf numFmtId="1" fontId="6" fillId="0" borderId="17" xfId="4" applyNumberFormat="1" applyBorder="1" applyAlignment="1">
      <alignment horizontal="center"/>
    </xf>
    <xf numFmtId="1" fontId="6" fillId="0" borderId="18" xfId="4" applyNumberFormat="1" applyBorder="1" applyAlignment="1">
      <alignment horizontal="center"/>
    </xf>
    <xf numFmtId="1" fontId="6" fillId="0" borderId="0" xfId="4" applyNumberFormat="1" applyBorder="1" applyAlignment="1">
      <alignment horizontal="center"/>
    </xf>
    <xf numFmtId="1" fontId="6" fillId="0" borderId="0" xfId="4" applyNumberFormat="1" applyFont="1" applyBorder="1" applyAlignment="1">
      <alignment horizontal="center"/>
    </xf>
    <xf numFmtId="1" fontId="6" fillId="0" borderId="19" xfId="4" applyNumberFormat="1" applyBorder="1" applyAlignment="1">
      <alignment horizontal="center"/>
    </xf>
    <xf numFmtId="1" fontId="6" fillId="0" borderId="20" xfId="4" applyNumberFormat="1" applyBorder="1" applyAlignment="1">
      <alignment horizontal="center"/>
    </xf>
    <xf numFmtId="1" fontId="6" fillId="0" borderId="21" xfId="4" applyNumberFormat="1" applyBorder="1" applyAlignment="1">
      <alignment horizontal="center"/>
    </xf>
    <xf numFmtId="1" fontId="6" fillId="2" borderId="21" xfId="4" applyNumberFormat="1" applyFill="1" applyBorder="1" applyAlignment="1">
      <alignment horizontal="center"/>
    </xf>
    <xf numFmtId="1" fontId="6" fillId="0" borderId="22" xfId="4" applyNumberFormat="1" applyBorder="1" applyAlignment="1">
      <alignment horizontal="center"/>
    </xf>
    <xf numFmtId="0" fontId="7" fillId="0" borderId="4" xfId="4" applyFont="1" applyBorder="1"/>
    <xf numFmtId="1" fontId="6" fillId="0" borderId="5" xfId="4" applyNumberFormat="1" applyBorder="1" applyAlignment="1">
      <alignment horizontal="center"/>
    </xf>
    <xf numFmtId="0" fontId="6" fillId="0" borderId="24" xfId="4" applyBorder="1" applyAlignment="1">
      <alignment horizontal="center"/>
    </xf>
    <xf numFmtId="0" fontId="6" fillId="0" borderId="25" xfId="4" applyBorder="1" applyAlignment="1">
      <alignment horizontal="center"/>
    </xf>
    <xf numFmtId="0" fontId="6" fillId="0" borderId="26" xfId="4" applyBorder="1" applyAlignment="1">
      <alignment horizontal="center"/>
    </xf>
    <xf numFmtId="1" fontId="6" fillId="0" borderId="10" xfId="4" applyNumberFormat="1" applyBorder="1" applyAlignment="1">
      <alignment horizontal="center"/>
    </xf>
    <xf numFmtId="1" fontId="6" fillId="0" borderId="30" xfId="4" applyNumberFormat="1" applyBorder="1" applyAlignment="1">
      <alignment horizontal="center"/>
    </xf>
    <xf numFmtId="1" fontId="6" fillId="0" borderId="11" xfId="4" applyNumberFormat="1" applyBorder="1" applyAlignment="1">
      <alignment horizontal="center"/>
    </xf>
    <xf numFmtId="1" fontId="6" fillId="0" borderId="12" xfId="4" applyNumberFormat="1" applyBorder="1" applyAlignment="1">
      <alignment horizontal="center"/>
    </xf>
    <xf numFmtId="1" fontId="6" fillId="0" borderId="13" xfId="4" applyNumberFormat="1" applyBorder="1" applyAlignment="1">
      <alignment horizontal="center"/>
    </xf>
    <xf numFmtId="1" fontId="6" fillId="0" borderId="31" xfId="4" applyNumberFormat="1" applyBorder="1" applyAlignment="1">
      <alignment horizontal="center"/>
    </xf>
    <xf numFmtId="1" fontId="6" fillId="0" borderId="32" xfId="4" applyNumberFormat="1" applyBorder="1" applyAlignment="1">
      <alignment horizontal="center"/>
    </xf>
    <xf numFmtId="1" fontId="6" fillId="0" borderId="33" xfId="4" applyNumberFormat="1" applyBorder="1" applyAlignment="1">
      <alignment horizontal="center"/>
    </xf>
    <xf numFmtId="0" fontId="11" fillId="0" borderId="4" xfId="4" quotePrefix="1" applyFont="1" applyBorder="1" applyAlignment="1">
      <alignment horizontal="left"/>
    </xf>
    <xf numFmtId="0" fontId="7" fillId="0" borderId="4" xfId="4" quotePrefix="1" applyFont="1" applyBorder="1" applyAlignment="1">
      <alignment horizontal="left" wrapText="1"/>
    </xf>
    <xf numFmtId="0" fontId="7" fillId="0" borderId="6" xfId="4" quotePrefix="1" applyFont="1" applyBorder="1" applyAlignment="1">
      <alignment horizontal="left" wrapText="1"/>
    </xf>
    <xf numFmtId="0" fontId="6" fillId="0" borderId="2" xfId="4" applyBorder="1" applyAlignment="1">
      <alignment horizontal="center"/>
    </xf>
    <xf numFmtId="0" fontId="6" fillId="0" borderId="3" xfId="4" applyBorder="1" applyAlignment="1">
      <alignment horizontal="center"/>
    </xf>
    <xf numFmtId="165" fontId="6" fillId="0" borderId="7" xfId="4" applyNumberFormat="1" applyBorder="1" applyAlignment="1">
      <alignment horizontal="center"/>
    </xf>
    <xf numFmtId="165" fontId="6" fillId="0" borderId="23" xfId="4" applyNumberFormat="1" applyBorder="1"/>
    <xf numFmtId="0" fontId="8" fillId="0" borderId="0" xfId="3" applyFont="1"/>
    <xf numFmtId="0" fontId="6" fillId="0" borderId="0" xfId="3"/>
    <xf numFmtId="0" fontId="11" fillId="0" borderId="1" xfId="3" quotePrefix="1" applyFont="1" applyBorder="1" applyAlignment="1">
      <alignment horizontal="left"/>
    </xf>
    <xf numFmtId="0" fontId="6" fillId="0" borderId="2" xfId="3" applyBorder="1"/>
    <xf numFmtId="0" fontId="7" fillId="0" borderId="2" xfId="3" quotePrefix="1" applyFont="1" applyBorder="1" applyAlignment="1">
      <alignment horizontal="left" textRotation="90"/>
    </xf>
    <xf numFmtId="0" fontId="6" fillId="0" borderId="3" xfId="3" applyBorder="1"/>
    <xf numFmtId="0" fontId="6" fillId="0" borderId="0" xfId="3" applyBorder="1"/>
    <xf numFmtId="0" fontId="6" fillId="0" borderId="4" xfId="3" applyBorder="1" applyAlignment="1">
      <alignment horizontal="right"/>
    </xf>
    <xf numFmtId="0" fontId="7" fillId="0" borderId="0" xfId="3" quotePrefix="1" applyFont="1" applyBorder="1" applyAlignment="1">
      <alignment horizontal="center" vertical="top" wrapText="1"/>
    </xf>
    <xf numFmtId="0" fontId="7" fillId="0" borderId="0" xfId="3" applyFont="1" applyBorder="1" applyAlignment="1">
      <alignment horizontal="center" vertical="top" wrapText="1"/>
    </xf>
    <xf numFmtId="0" fontId="7" fillId="0" borderId="0" xfId="3" quotePrefix="1" applyFont="1" applyBorder="1" applyAlignment="1">
      <alignment horizontal="center" wrapText="1"/>
    </xf>
    <xf numFmtId="0" fontId="7" fillId="0" borderId="0" xfId="3" applyFont="1" applyBorder="1" applyAlignment="1">
      <alignment horizontal="center" wrapText="1"/>
    </xf>
    <xf numFmtId="0" fontId="6" fillId="0" borderId="4" xfId="3" applyBorder="1"/>
    <xf numFmtId="0" fontId="7" fillId="0" borderId="4" xfId="3" quotePrefix="1" applyFont="1" applyBorder="1" applyAlignment="1">
      <alignment horizontal="left"/>
    </xf>
    <xf numFmtId="0" fontId="6" fillId="0" borderId="0" xfId="3" applyBorder="1" applyAlignment="1">
      <alignment horizontal="center"/>
    </xf>
    <xf numFmtId="0" fontId="7" fillId="0" borderId="6" xfId="3" quotePrefix="1" applyFont="1" applyBorder="1" applyAlignment="1">
      <alignment horizontal="left"/>
    </xf>
    <xf numFmtId="0" fontId="6" fillId="0" borderId="7" xfId="3" applyBorder="1" applyAlignment="1">
      <alignment horizontal="center"/>
    </xf>
    <xf numFmtId="2" fontId="6" fillId="0" borderId="27" xfId="3" applyNumberFormat="1" applyBorder="1" applyAlignment="1">
      <alignment horizontal="center"/>
    </xf>
    <xf numFmtId="0" fontId="7" fillId="0" borderId="0" xfId="3" applyFont="1" applyBorder="1"/>
    <xf numFmtId="0" fontId="6" fillId="0" borderId="5" xfId="3" applyBorder="1"/>
    <xf numFmtId="164" fontId="6" fillId="0" borderId="0" xfId="3" applyNumberFormat="1"/>
    <xf numFmtId="2" fontId="6" fillId="0" borderId="28" xfId="3" applyNumberFormat="1" applyBorder="1" applyAlignment="1">
      <alignment horizontal="center"/>
    </xf>
    <xf numFmtId="2" fontId="6" fillId="0" borderId="29" xfId="3" applyNumberFormat="1" applyBorder="1" applyAlignment="1">
      <alignment horizontal="center"/>
    </xf>
    <xf numFmtId="0" fontId="7" fillId="0" borderId="4" xfId="3" applyFont="1" applyBorder="1" applyAlignment="1">
      <alignment horizontal="left"/>
    </xf>
    <xf numFmtId="0" fontId="7" fillId="0" borderId="6" xfId="3" applyFont="1" applyBorder="1" applyAlignment="1">
      <alignment horizontal="left"/>
    </xf>
    <xf numFmtId="0" fontId="6" fillId="0" borderId="34" xfId="3" applyBorder="1" applyAlignment="1">
      <alignment horizontal="center"/>
    </xf>
    <xf numFmtId="0" fontId="6" fillId="0" borderId="7" xfId="3" applyBorder="1"/>
    <xf numFmtId="0" fontId="6" fillId="0" borderId="14" xfId="3" applyBorder="1"/>
    <xf numFmtId="0" fontId="7" fillId="0" borderId="0" xfId="3" applyFont="1"/>
    <xf numFmtId="0" fontId="7" fillId="0" borderId="4" xfId="3" quotePrefix="1" applyFont="1" applyBorder="1" applyAlignment="1">
      <alignment horizontal="left" wrapText="1"/>
    </xf>
    <xf numFmtId="0" fontId="6" fillId="0" borderId="35" xfId="3" applyBorder="1" applyAlignment="1">
      <alignment horizontal="center"/>
    </xf>
    <xf numFmtId="0" fontId="6" fillId="0" borderId="36" xfId="3" applyBorder="1" applyAlignment="1">
      <alignment horizontal="center"/>
    </xf>
    <xf numFmtId="0" fontId="7" fillId="0" borderId="6" xfId="3" quotePrefix="1" applyFont="1" applyBorder="1" applyAlignment="1">
      <alignment horizontal="left" wrapText="1"/>
    </xf>
    <xf numFmtId="0" fontId="11" fillId="0" borderId="0" xfId="3" quotePrefix="1" applyFont="1" applyBorder="1" applyAlignment="1">
      <alignment horizontal="left"/>
    </xf>
    <xf numFmtId="164" fontId="6" fillId="0" borderId="23" xfId="3" applyNumberFormat="1" applyBorder="1" applyAlignment="1">
      <alignment horizontal="center"/>
    </xf>
    <xf numFmtId="0" fontId="8" fillId="0" borderId="0" xfId="2" quotePrefix="1" applyFont="1" applyAlignment="1">
      <alignment horizontal="left"/>
    </xf>
    <xf numFmtId="0" fontId="6" fillId="0" borderId="0" xfId="2"/>
    <xf numFmtId="0" fontId="7" fillId="0" borderId="0" xfId="2" quotePrefix="1" applyFont="1" applyAlignment="1">
      <alignment horizontal="left"/>
    </xf>
    <xf numFmtId="0" fontId="11" fillId="0" borderId="1" xfId="2" quotePrefix="1" applyFont="1" applyBorder="1" applyAlignment="1">
      <alignment horizontal="left"/>
    </xf>
    <xf numFmtId="0" fontId="6" fillId="0" borderId="2" xfId="2" applyBorder="1"/>
    <xf numFmtId="0" fontId="6" fillId="0" borderId="3" xfId="2" applyBorder="1"/>
    <xf numFmtId="0" fontId="11" fillId="0" borderId="4" xfId="2" quotePrefix="1" applyFont="1" applyBorder="1" applyAlignment="1">
      <alignment horizontal="left"/>
    </xf>
    <xf numFmtId="0" fontId="7" fillId="0" borderId="0" xfId="2" quotePrefix="1" applyFont="1" applyBorder="1" applyAlignment="1">
      <alignment horizontal="center" wrapText="1"/>
    </xf>
    <xf numFmtId="0" fontId="7" fillId="0" borderId="0" xfId="2" applyFont="1" applyBorder="1" applyAlignment="1">
      <alignment horizontal="center" wrapText="1"/>
    </xf>
    <xf numFmtId="0" fontId="6" fillId="0" borderId="0" xfId="2" applyBorder="1"/>
    <xf numFmtId="0" fontId="6" fillId="0" borderId="5" xfId="2" applyBorder="1"/>
    <xf numFmtId="0" fontId="7" fillId="0" borderId="4" xfId="2" applyFont="1" applyBorder="1"/>
    <xf numFmtId="164" fontId="6" fillId="0" borderId="0" xfId="2" applyNumberFormat="1" applyBorder="1" applyAlignment="1">
      <alignment horizontal="center"/>
    </xf>
    <xf numFmtId="165" fontId="6" fillId="0" borderId="0" xfId="2" applyNumberFormat="1" applyBorder="1" applyAlignment="1">
      <alignment horizontal="center"/>
    </xf>
    <xf numFmtId="0" fontId="6" fillId="0" borderId="0" xfId="2" applyBorder="1" applyAlignment="1">
      <alignment horizontal="center"/>
    </xf>
    <xf numFmtId="0" fontId="6" fillId="0" borderId="35" xfId="2" applyBorder="1" applyAlignment="1">
      <alignment horizontal="center"/>
    </xf>
    <xf numFmtId="0" fontId="7" fillId="0" borderId="4" xfId="2" quotePrefix="1" applyFont="1" applyBorder="1" applyAlignment="1">
      <alignment horizontal="left"/>
    </xf>
    <xf numFmtId="0" fontId="6" fillId="0" borderId="37" xfId="2" applyBorder="1" applyAlignment="1">
      <alignment horizontal="center"/>
    </xf>
    <xf numFmtId="0" fontId="7" fillId="0" borderId="6" xfId="2" quotePrefix="1" applyFont="1" applyBorder="1" applyAlignment="1">
      <alignment horizontal="left"/>
    </xf>
    <xf numFmtId="164" fontId="6" fillId="0" borderId="7" xfId="2" applyNumberFormat="1" applyBorder="1" applyAlignment="1">
      <alignment horizontal="center"/>
    </xf>
    <xf numFmtId="165" fontId="6" fillId="0" borderId="7" xfId="2" applyNumberFormat="1" applyBorder="1" applyAlignment="1">
      <alignment horizontal="center"/>
    </xf>
    <xf numFmtId="0" fontId="6" fillId="0" borderId="7" xfId="2" applyBorder="1" applyAlignment="1">
      <alignment horizontal="center"/>
    </xf>
    <xf numFmtId="0" fontId="6" fillId="0" borderId="36" xfId="2" applyBorder="1" applyAlignment="1">
      <alignment horizontal="center"/>
    </xf>
    <xf numFmtId="0" fontId="6" fillId="0" borderId="7" xfId="2" applyBorder="1"/>
    <xf numFmtId="0" fontId="6" fillId="0" borderId="14" xfId="2" applyBorder="1"/>
    <xf numFmtId="0" fontId="11" fillId="0" borderId="1" xfId="2" applyFont="1" applyBorder="1"/>
    <xf numFmtId="0" fontId="11" fillId="0" borderId="4" xfId="2" applyFont="1" applyBorder="1"/>
    <xf numFmtId="0" fontId="7" fillId="0" borderId="0" xfId="2" applyFont="1" applyBorder="1" applyAlignment="1">
      <alignment horizontal="center"/>
    </xf>
    <xf numFmtId="0" fontId="6" fillId="0" borderId="15" xfId="2" applyBorder="1" applyAlignment="1">
      <alignment horizontal="center"/>
    </xf>
    <xf numFmtId="0" fontId="6" fillId="0" borderId="16" xfId="2" applyBorder="1" applyAlignment="1">
      <alignment horizontal="center"/>
    </xf>
    <xf numFmtId="0" fontId="6" fillId="0" borderId="17" xfId="2" applyBorder="1" applyAlignment="1">
      <alignment horizontal="center"/>
    </xf>
    <xf numFmtId="0" fontId="6" fillId="0" borderId="18" xfId="2" applyBorder="1" applyAlignment="1">
      <alignment horizontal="center"/>
    </xf>
    <xf numFmtId="0" fontId="6" fillId="0" borderId="19" xfId="2" applyBorder="1" applyAlignment="1">
      <alignment horizontal="center"/>
    </xf>
    <xf numFmtId="0" fontId="6" fillId="0" borderId="20" xfId="2" applyBorder="1" applyAlignment="1">
      <alignment horizontal="center"/>
    </xf>
    <xf numFmtId="0" fontId="6" fillId="0" borderId="21" xfId="2" applyBorder="1" applyAlignment="1">
      <alignment horizontal="center"/>
    </xf>
    <xf numFmtId="0" fontId="6" fillId="0" borderId="22" xfId="2" applyBorder="1" applyAlignment="1">
      <alignment horizontal="center"/>
    </xf>
    <xf numFmtId="0" fontId="6" fillId="0" borderId="10" xfId="2" applyBorder="1" applyAlignment="1">
      <alignment horizontal="center"/>
    </xf>
    <xf numFmtId="0" fontId="6" fillId="0" borderId="30" xfId="2" applyBorder="1" applyAlignment="1">
      <alignment horizontal="center"/>
    </xf>
    <xf numFmtId="0" fontId="6" fillId="0" borderId="11" xfId="2" applyBorder="1" applyAlignment="1">
      <alignment horizontal="center"/>
    </xf>
    <xf numFmtId="0" fontId="7" fillId="0" borderId="6" xfId="2" applyFont="1" applyBorder="1"/>
    <xf numFmtId="0" fontId="6" fillId="0" borderId="31" xfId="2" applyBorder="1" applyAlignment="1">
      <alignment horizontal="center"/>
    </xf>
    <xf numFmtId="0" fontId="6" fillId="0" borderId="32" xfId="2" applyBorder="1" applyAlignment="1">
      <alignment horizontal="center"/>
    </xf>
    <xf numFmtId="0" fontId="6" fillId="0" borderId="33" xfId="2" applyBorder="1" applyAlignment="1">
      <alignment horizontal="center"/>
    </xf>
    <xf numFmtId="0" fontId="7" fillId="0" borderId="0" xfId="2" applyFont="1"/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  <xf numFmtId="0" fontId="7" fillId="0" borderId="0" xfId="2" quotePrefix="1" applyFont="1" applyBorder="1" applyAlignment="1">
      <alignment horizontal="left"/>
    </xf>
    <xf numFmtId="0" fontId="6" fillId="0" borderId="1" xfId="2" applyBorder="1"/>
    <xf numFmtId="0" fontId="7" fillId="0" borderId="3" xfId="2" quotePrefix="1" applyFont="1" applyBorder="1" applyAlignment="1">
      <alignment horizontal="center"/>
    </xf>
    <xf numFmtId="0" fontId="11" fillId="0" borderId="6" xfId="2" quotePrefix="1" applyFont="1" applyBorder="1" applyAlignment="1">
      <alignment horizontal="left"/>
    </xf>
    <xf numFmtId="165" fontId="6" fillId="0" borderId="23" xfId="2" applyNumberFormat="1" applyBorder="1" applyAlignment="1">
      <alignment horizontal="center"/>
    </xf>
    <xf numFmtId="0" fontId="8" fillId="0" borderId="0" xfId="1" quotePrefix="1" applyFont="1" applyAlignment="1">
      <alignment horizontal="left"/>
    </xf>
    <xf numFmtId="0" fontId="6" fillId="0" borderId="0" xfId="1"/>
    <xf numFmtId="165" fontId="6" fillId="0" borderId="0" xfId="1" applyNumberFormat="1"/>
    <xf numFmtId="0" fontId="7" fillId="0" borderId="0" xfId="1" quotePrefix="1" applyFont="1" applyAlignment="1">
      <alignment horizontal="left"/>
    </xf>
    <xf numFmtId="0" fontId="11" fillId="0" borderId="1" xfId="1" quotePrefix="1" applyFont="1" applyBorder="1" applyAlignment="1">
      <alignment horizontal="left"/>
    </xf>
    <xf numFmtId="0" fontId="6" fillId="0" borderId="2" xfId="1" applyBorder="1"/>
    <xf numFmtId="0" fontId="6" fillId="0" borderId="3" xfId="1" applyBorder="1"/>
    <xf numFmtId="0" fontId="11" fillId="0" borderId="4" xfId="1" quotePrefix="1" applyFont="1" applyBorder="1" applyAlignment="1">
      <alignment horizontal="left"/>
    </xf>
    <xf numFmtId="0" fontId="7" fillId="0" borderId="0" xfId="1" quotePrefix="1" applyFont="1" applyBorder="1" applyAlignment="1">
      <alignment horizontal="left" wrapText="1"/>
    </xf>
    <xf numFmtId="0" fontId="7" fillId="0" borderId="0" xfId="1" applyFont="1" applyBorder="1" applyAlignment="1">
      <alignment wrapText="1"/>
    </xf>
    <xf numFmtId="0" fontId="6" fillId="0" borderId="0" xfId="1" applyBorder="1"/>
    <xf numFmtId="0" fontId="6" fillId="0" borderId="5" xfId="1" applyBorder="1"/>
    <xf numFmtId="0" fontId="7" fillId="0" borderId="4" xfId="1" applyFont="1" applyBorder="1"/>
    <xf numFmtId="164" fontId="6" fillId="0" borderId="0" xfId="1" applyNumberFormat="1" applyBorder="1" applyAlignment="1">
      <alignment horizontal="center"/>
    </xf>
    <xf numFmtId="165" fontId="6" fillId="0" borderId="0" xfId="1" applyNumberFormat="1" applyBorder="1" applyAlignment="1">
      <alignment horizontal="center"/>
    </xf>
    <xf numFmtId="0" fontId="6" fillId="0" borderId="0" xfId="1" applyBorder="1" applyAlignment="1">
      <alignment horizontal="center"/>
    </xf>
    <xf numFmtId="0" fontId="7" fillId="0" borderId="4" xfId="1" quotePrefix="1" applyFont="1" applyBorder="1" applyAlignment="1">
      <alignment horizontal="left"/>
    </xf>
    <xf numFmtId="0" fontId="7" fillId="0" borderId="6" xfId="1" quotePrefix="1" applyFont="1" applyBorder="1" applyAlignment="1">
      <alignment horizontal="left"/>
    </xf>
    <xf numFmtId="164" fontId="6" fillId="0" borderId="7" xfId="1" applyNumberFormat="1" applyBorder="1" applyAlignment="1">
      <alignment horizontal="center"/>
    </xf>
    <xf numFmtId="165" fontId="6" fillId="0" borderId="7" xfId="1" applyNumberFormat="1" applyBorder="1" applyAlignment="1">
      <alignment horizontal="center"/>
    </xf>
    <xf numFmtId="0" fontId="6" fillId="0" borderId="7" xfId="1" applyBorder="1" applyAlignment="1">
      <alignment horizontal="center"/>
    </xf>
    <xf numFmtId="0" fontId="6" fillId="0" borderId="7" xfId="1" applyBorder="1"/>
    <xf numFmtId="0" fontId="6" fillId="0" borderId="14" xfId="1" applyBorder="1"/>
    <xf numFmtId="0" fontId="11" fillId="0" borderId="1" xfId="1" applyFont="1" applyBorder="1"/>
    <xf numFmtId="0" fontId="7" fillId="0" borderId="6" xfId="1" applyFont="1" applyBorder="1"/>
    <xf numFmtId="0" fontId="7" fillId="0" borderId="0" xfId="1" applyFont="1"/>
    <xf numFmtId="0" fontId="6" fillId="0" borderId="4" xfId="1" applyBorder="1"/>
    <xf numFmtId="0" fontId="11" fillId="0" borderId="6" xfId="1" quotePrefix="1" applyFont="1" applyBorder="1" applyAlignment="1">
      <alignment horizontal="left"/>
    </xf>
    <xf numFmtId="0" fontId="12" fillId="0" borderId="0" xfId="0" applyFont="1">
      <alignment horizontal="left"/>
    </xf>
    <xf numFmtId="0" fontId="1" fillId="0" borderId="0" xfId="0" applyFont="1">
      <alignment horizontal="left"/>
    </xf>
    <xf numFmtId="0" fontId="12" fillId="4" borderId="0" xfId="7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11" fillId="0" borderId="2" xfId="3" quotePrefix="1" applyFont="1" applyBorder="1" applyAlignment="1">
      <alignment horizontal="center"/>
    </xf>
    <xf numFmtId="0" fontId="2" fillId="3" borderId="0" xfId="6" applyFill="1" applyBorder="1">
      <alignment horizontal="left"/>
    </xf>
    <xf numFmtId="0" fontId="12" fillId="3" borderId="0" xfId="6" applyFont="1" applyFill="1" applyBorder="1">
      <alignment horizontal="left"/>
    </xf>
    <xf numFmtId="0" fontId="5" fillId="3" borderId="1" xfId="6" applyFont="1" applyFill="1" applyBorder="1">
      <alignment horizontal="left"/>
    </xf>
    <xf numFmtId="0" fontId="2" fillId="3" borderId="2" xfId="6" applyFill="1" applyBorder="1">
      <alignment horizontal="left"/>
    </xf>
    <xf numFmtId="0" fontId="2" fillId="3" borderId="3" xfId="6" applyFill="1" applyBorder="1">
      <alignment horizontal="left"/>
    </xf>
    <xf numFmtId="0" fontId="2" fillId="3" borderId="4" xfId="6" applyFill="1" applyBorder="1">
      <alignment horizontal="left"/>
    </xf>
    <xf numFmtId="0" fontId="2" fillId="3" borderId="5" xfId="6" applyFill="1" applyBorder="1">
      <alignment horizontal="left"/>
    </xf>
    <xf numFmtId="0" fontId="5" fillId="3" borderId="4" xfId="6" applyFont="1" applyFill="1" applyBorder="1">
      <alignment horizontal="left"/>
    </xf>
    <xf numFmtId="0" fontId="2" fillId="3" borderId="6" xfId="6" applyFill="1" applyBorder="1">
      <alignment horizontal="left"/>
    </xf>
    <xf numFmtId="0" fontId="2" fillId="3" borderId="7" xfId="6" applyFill="1" applyBorder="1">
      <alignment horizontal="left"/>
    </xf>
    <xf numFmtId="0" fontId="2" fillId="3" borderId="14" xfId="6" applyFill="1" applyBorder="1">
      <alignment horizontal="left"/>
    </xf>
    <xf numFmtId="0" fontId="0" fillId="0" borderId="1" xfId="0" applyFill="1" applyBorder="1">
      <alignment horizontal="left"/>
    </xf>
    <xf numFmtId="0" fontId="0" fillId="0" borderId="2" xfId="0" applyFill="1" applyBorder="1">
      <alignment horizontal="left"/>
    </xf>
    <xf numFmtId="0" fontId="0" fillId="0" borderId="2" xfId="0" applyFill="1" applyBorder="1" applyAlignment="1"/>
    <xf numFmtId="0" fontId="3" fillId="0" borderId="2" xfId="0" applyNumberFormat="1" applyFont="1" applyFill="1" applyBorder="1" applyAlignment="1">
      <alignment horizontal="right"/>
    </xf>
    <xf numFmtId="0" fontId="3" fillId="0" borderId="3" xfId="0" applyNumberFormat="1" applyFont="1" applyFill="1" applyBorder="1" applyAlignment="1">
      <alignment horizontal="right"/>
    </xf>
    <xf numFmtId="0" fontId="0" fillId="0" borderId="4" xfId="0" applyFill="1" applyBorder="1" applyAlignment="1"/>
    <xf numFmtId="0" fontId="3" fillId="0" borderId="4" xfId="0" applyNumberFormat="1" applyFont="1" applyFill="1" applyBorder="1" applyAlignment="1">
      <alignment horizontal="left"/>
    </xf>
    <xf numFmtId="0" fontId="0" fillId="0" borderId="5" xfId="0" applyFill="1" applyBorder="1" applyAlignment="1">
      <alignment horizontal="right"/>
    </xf>
    <xf numFmtId="0" fontId="3" fillId="0" borderId="6" xfId="0" applyNumberFormat="1" applyFont="1" applyFill="1" applyBorder="1" applyAlignment="1">
      <alignment horizontal="left"/>
    </xf>
    <xf numFmtId="0" fontId="0" fillId="0" borderId="6" xfId="0" applyFill="1" applyBorder="1">
      <alignment horizontal="left"/>
    </xf>
    <xf numFmtId="0" fontId="5" fillId="0" borderId="7" xfId="0" applyNumberFormat="1" applyFont="1" applyFill="1" applyBorder="1" applyAlignment="1">
      <alignment horizontal="right"/>
    </xf>
    <xf numFmtId="0" fontId="0" fillId="0" borderId="7" xfId="0" applyFill="1" applyBorder="1" applyAlignment="1"/>
    <xf numFmtId="0" fontId="0" fillId="0" borderId="14" xfId="0" applyFill="1" applyBorder="1" applyAlignment="1"/>
    <xf numFmtId="0" fontId="0" fillId="0" borderId="38" xfId="0" applyFill="1" applyBorder="1">
      <alignment horizontal="left"/>
    </xf>
    <xf numFmtId="0" fontId="3" fillId="0" borderId="39" xfId="0" applyNumberFormat="1" applyFont="1" applyFill="1" applyBorder="1" applyAlignment="1">
      <alignment horizontal="right"/>
    </xf>
    <xf numFmtId="0" fontId="0" fillId="0" borderId="42" xfId="0" applyFill="1" applyBorder="1" applyAlignment="1">
      <alignment horizontal="right"/>
    </xf>
    <xf numFmtId="0" fontId="12" fillId="3" borderId="1" xfId="6" applyFont="1" applyFill="1" applyBorder="1">
      <alignment horizontal="left"/>
    </xf>
    <xf numFmtId="0" fontId="12" fillId="3" borderId="2" xfId="6" applyFont="1" applyFill="1" applyBorder="1">
      <alignment horizontal="left"/>
    </xf>
    <xf numFmtId="0" fontId="12" fillId="3" borderId="3" xfId="6" applyFont="1" applyFill="1" applyBorder="1">
      <alignment horizontal="left"/>
    </xf>
    <xf numFmtId="0" fontId="12" fillId="3" borderId="4" xfId="6" applyFont="1" applyFill="1" applyBorder="1">
      <alignment horizontal="left"/>
    </xf>
    <xf numFmtId="0" fontId="12" fillId="3" borderId="5" xfId="6" applyFont="1" applyFill="1" applyBorder="1">
      <alignment horizontal="left"/>
    </xf>
    <xf numFmtId="0" fontId="12" fillId="3" borderId="6" xfId="6" applyFont="1" applyFill="1" applyBorder="1">
      <alignment horizontal="left"/>
    </xf>
    <xf numFmtId="0" fontId="12" fillId="3" borderId="7" xfId="6" applyFont="1" applyFill="1" applyBorder="1">
      <alignment horizontal="left"/>
    </xf>
    <xf numFmtId="0" fontId="12" fillId="3" borderId="14" xfId="6" applyFont="1" applyFill="1" applyBorder="1">
      <alignment horizontal="left"/>
    </xf>
    <xf numFmtId="0" fontId="2" fillId="3" borderId="1" xfId="6" applyFill="1" applyBorder="1">
      <alignment horizontal="left"/>
    </xf>
    <xf numFmtId="0" fontId="2" fillId="3" borderId="44" xfId="6" applyFill="1" applyBorder="1">
      <alignment horizontal="left"/>
    </xf>
    <xf numFmtId="0" fontId="0" fillId="3" borderId="4" xfId="6" applyFont="1" applyFill="1" applyBorder="1">
      <alignment horizontal="left"/>
    </xf>
    <xf numFmtId="1" fontId="6" fillId="0" borderId="17" xfId="2" applyNumberFormat="1" applyBorder="1" applyAlignment="1">
      <alignment horizontal="center"/>
    </xf>
    <xf numFmtId="1" fontId="6" fillId="0" borderId="19" xfId="2" applyNumberFormat="1" applyBorder="1" applyAlignment="1">
      <alignment horizontal="center"/>
    </xf>
    <xf numFmtId="0" fontId="0" fillId="3" borderId="1" xfId="6" applyFont="1" applyFill="1" applyBorder="1">
      <alignment horizontal="left"/>
    </xf>
    <xf numFmtId="0" fontId="0" fillId="3" borderId="6" xfId="6" applyFont="1" applyFill="1" applyBorder="1">
      <alignment horizontal="left"/>
    </xf>
    <xf numFmtId="0" fontId="0" fillId="3" borderId="0" xfId="6" applyFont="1" applyFill="1" applyBorder="1">
      <alignment horizontal="left"/>
    </xf>
    <xf numFmtId="0" fontId="13" fillId="5" borderId="0" xfId="2" applyFont="1" applyFill="1" applyAlignment="1">
      <alignment horizontal="center"/>
    </xf>
    <xf numFmtId="0" fontId="14" fillId="6" borderId="0" xfId="0" applyFont="1" applyFill="1" applyAlignment="1">
      <alignment horizontal="left" vertical="center"/>
    </xf>
    <xf numFmtId="0" fontId="12" fillId="6" borderId="0" xfId="0" applyFont="1" applyFill="1">
      <alignment horizontal="left"/>
    </xf>
    <xf numFmtId="0" fontId="0" fillId="6" borderId="0" xfId="0" applyFill="1" applyAlignment="1">
      <alignment horizontal="left" vertical="center"/>
    </xf>
    <xf numFmtId="0" fontId="14" fillId="6" borderId="45" xfId="0" applyFont="1" applyFill="1" applyBorder="1" applyAlignment="1">
      <alignment horizontal="left" vertical="center"/>
    </xf>
    <xf numFmtId="0" fontId="0" fillId="6" borderId="46" xfId="0" applyFill="1" applyBorder="1">
      <alignment horizontal="left"/>
    </xf>
    <xf numFmtId="0" fontId="0" fillId="6" borderId="47" xfId="0" applyFill="1" applyBorder="1">
      <alignment horizontal="left"/>
    </xf>
    <xf numFmtId="0" fontId="14" fillId="6" borderId="48" xfId="0" applyFont="1" applyFill="1" applyBorder="1" applyAlignment="1">
      <alignment horizontal="left" vertical="center"/>
    </xf>
    <xf numFmtId="0" fontId="0" fillId="6" borderId="0" xfId="0" applyFill="1" applyBorder="1">
      <alignment horizontal="left"/>
    </xf>
    <xf numFmtId="0" fontId="0" fillId="6" borderId="49" xfId="0" applyFill="1" applyBorder="1">
      <alignment horizontal="left"/>
    </xf>
    <xf numFmtId="0" fontId="14" fillId="6" borderId="50" xfId="0" applyFont="1" applyFill="1" applyBorder="1" applyAlignment="1">
      <alignment horizontal="left" vertical="center"/>
    </xf>
    <xf numFmtId="0" fontId="0" fillId="6" borderId="51" xfId="0" applyFill="1" applyBorder="1">
      <alignment horizontal="left"/>
    </xf>
    <xf numFmtId="0" fontId="0" fillId="6" borderId="52" xfId="0" applyFill="1" applyBorder="1">
      <alignment horizontal="left"/>
    </xf>
    <xf numFmtId="164" fontId="5" fillId="7" borderId="23" xfId="0" applyNumberFormat="1" applyFont="1" applyFill="1" applyBorder="1" applyAlignment="1"/>
    <xf numFmtId="0" fontId="0" fillId="7" borderId="0" xfId="0" applyFill="1">
      <alignment horizontal="left"/>
    </xf>
    <xf numFmtId="1" fontId="0" fillId="8" borderId="8" xfId="0" applyNumberFormat="1" applyFill="1" applyBorder="1" applyAlignment="1">
      <alignment horizontal="right"/>
    </xf>
    <xf numFmtId="1" fontId="0" fillId="8" borderId="9" xfId="0" applyNumberFormat="1" applyFill="1" applyBorder="1" applyAlignment="1">
      <alignment horizontal="right"/>
    </xf>
    <xf numFmtId="1" fontId="0" fillId="8" borderId="41" xfId="0" applyNumberFormat="1" applyFill="1" applyBorder="1" applyAlignment="1">
      <alignment horizontal="right"/>
    </xf>
    <xf numFmtId="0" fontId="0" fillId="8" borderId="0" xfId="0" applyFill="1">
      <alignment horizontal="left"/>
    </xf>
    <xf numFmtId="164" fontId="0" fillId="10" borderId="2" xfId="0" applyNumberFormat="1" applyFill="1" applyBorder="1" applyAlignment="1"/>
    <xf numFmtId="164" fontId="0" fillId="10" borderId="39" xfId="0" applyNumberFormat="1" applyFill="1" applyBorder="1" applyAlignment="1"/>
    <xf numFmtId="164" fontId="0" fillId="10" borderId="40" xfId="0" applyNumberFormat="1" applyFill="1" applyBorder="1" applyAlignment="1"/>
    <xf numFmtId="0" fontId="0" fillId="10" borderId="0" xfId="0" applyFill="1">
      <alignment horizontal="left"/>
    </xf>
    <xf numFmtId="0" fontId="0" fillId="9" borderId="0" xfId="0" applyFill="1" applyBorder="1" applyAlignment="1">
      <alignment horizontal="right"/>
    </xf>
    <xf numFmtId="0" fontId="0" fillId="9" borderId="5" xfId="0" applyFill="1" applyBorder="1" applyAlignment="1">
      <alignment horizontal="right"/>
    </xf>
    <xf numFmtId="0" fontId="0" fillId="9" borderId="7" xfId="0" applyFill="1" applyBorder="1" applyAlignment="1">
      <alignment horizontal="right"/>
    </xf>
    <xf numFmtId="0" fontId="0" fillId="9" borderId="14" xfId="0" applyFill="1" applyBorder="1" applyAlignment="1">
      <alignment horizontal="right"/>
    </xf>
    <xf numFmtId="164" fontId="0" fillId="9" borderId="0" xfId="0" applyNumberFormat="1" applyFill="1">
      <alignment horizontal="left"/>
    </xf>
    <xf numFmtId="1" fontId="0" fillId="11" borderId="11" xfId="0" applyNumberFormat="1" applyFill="1" applyBorder="1" applyAlignment="1">
      <alignment horizontal="right"/>
    </xf>
    <xf numFmtId="1" fontId="0" fillId="11" borderId="13" xfId="0" applyNumberFormat="1" applyFill="1" applyBorder="1" applyAlignment="1">
      <alignment horizontal="right"/>
    </xf>
    <xf numFmtId="1" fontId="0" fillId="11" borderId="43" xfId="0" applyNumberFormat="1" applyFill="1" applyBorder="1" applyAlignment="1">
      <alignment horizontal="right"/>
    </xf>
    <xf numFmtId="0" fontId="0" fillId="11" borderId="0" xfId="0" applyFill="1">
      <alignment horizontal="left"/>
    </xf>
    <xf numFmtId="0" fontId="15" fillId="6" borderId="45" xfId="0" applyFont="1" applyFill="1" applyBorder="1" applyAlignment="1">
      <alignment horizontal="left" vertical="center"/>
    </xf>
    <xf numFmtId="0" fontId="0" fillId="6" borderId="48" xfId="0" applyFill="1" applyBorder="1" applyAlignment="1">
      <alignment horizontal="left" vertical="center"/>
    </xf>
    <xf numFmtId="0" fontId="15" fillId="6" borderId="48" xfId="0" applyFont="1" applyFill="1" applyBorder="1" applyAlignment="1">
      <alignment horizontal="left" vertical="center"/>
    </xf>
    <xf numFmtId="0" fontId="0" fillId="6" borderId="48" xfId="0" applyFill="1" applyBorder="1">
      <alignment horizontal="left"/>
    </xf>
    <xf numFmtId="0" fontId="0" fillId="6" borderId="50" xfId="0" applyFill="1" applyBorder="1">
      <alignment horizontal="left"/>
    </xf>
    <xf numFmtId="0" fontId="5" fillId="0" borderId="0" xfId="0" applyFont="1">
      <alignment horizontal="left"/>
    </xf>
    <xf numFmtId="0" fontId="14" fillId="13" borderId="53" xfId="0" applyFont="1" applyFill="1" applyBorder="1" applyAlignment="1">
      <alignment horizontal="left" vertical="center"/>
    </xf>
    <xf numFmtId="0" fontId="6" fillId="13" borderId="54" xfId="8" applyFill="1" applyBorder="1"/>
    <xf numFmtId="0" fontId="6" fillId="13" borderId="55" xfId="8" applyFill="1" applyBorder="1"/>
    <xf numFmtId="0" fontId="14" fillId="13" borderId="56" xfId="0" applyFont="1" applyFill="1" applyBorder="1" applyAlignment="1">
      <alignment horizontal="left" vertical="center"/>
    </xf>
    <xf numFmtId="0" fontId="6" fillId="13" borderId="57" xfId="8" applyFill="1" applyBorder="1"/>
    <xf numFmtId="0" fontId="6" fillId="13" borderId="58" xfId="8" applyFill="1" applyBorder="1"/>
    <xf numFmtId="0" fontId="15" fillId="13" borderId="53" xfId="0" applyFont="1" applyFill="1" applyBorder="1" applyAlignment="1">
      <alignment horizontal="left" vertical="center"/>
    </xf>
    <xf numFmtId="0" fontId="14" fillId="13" borderId="59" xfId="0" applyFont="1" applyFill="1" applyBorder="1" applyAlignment="1">
      <alignment horizontal="left" vertical="center"/>
    </xf>
    <xf numFmtId="0" fontId="6" fillId="13" borderId="0" xfId="8" applyFill="1" applyBorder="1"/>
    <xf numFmtId="0" fontId="6" fillId="13" borderId="60" xfId="8" applyFill="1" applyBorder="1"/>
    <xf numFmtId="0" fontId="0" fillId="13" borderId="59" xfId="0" applyFill="1" applyBorder="1" applyAlignment="1">
      <alignment horizontal="left" vertical="center"/>
    </xf>
    <xf numFmtId="0" fontId="15" fillId="13" borderId="59" xfId="0" applyFont="1" applyFill="1" applyBorder="1" applyAlignment="1">
      <alignment horizontal="left" vertical="center"/>
    </xf>
    <xf numFmtId="0" fontId="6" fillId="13" borderId="59" xfId="8" applyFill="1" applyBorder="1"/>
    <xf numFmtId="0" fontId="6" fillId="13" borderId="56" xfId="8" applyFill="1" applyBorder="1"/>
    <xf numFmtId="0" fontId="6" fillId="13" borderId="54" xfId="1" applyFill="1" applyBorder="1"/>
    <xf numFmtId="0" fontId="6" fillId="13" borderId="55" xfId="1" applyFill="1" applyBorder="1"/>
    <xf numFmtId="0" fontId="6" fillId="13" borderId="0" xfId="1" applyFill="1" applyBorder="1"/>
    <xf numFmtId="0" fontId="6" fillId="13" borderId="60" xfId="1" applyFill="1" applyBorder="1"/>
    <xf numFmtId="0" fontId="6" fillId="13" borderId="56" xfId="1" applyFill="1" applyBorder="1"/>
    <xf numFmtId="0" fontId="6" fillId="13" borderId="57" xfId="1" applyFill="1" applyBorder="1"/>
    <xf numFmtId="0" fontId="6" fillId="13" borderId="58" xfId="1" applyFill="1" applyBorder="1"/>
    <xf numFmtId="0" fontId="6" fillId="13" borderId="59" xfId="1" applyFill="1" applyBorder="1"/>
    <xf numFmtId="0" fontId="6" fillId="14" borderId="27" xfId="1" applyFill="1" applyBorder="1" applyAlignment="1">
      <alignment horizontal="center"/>
    </xf>
    <xf numFmtId="0" fontId="6" fillId="14" borderId="28" xfId="1" applyFill="1" applyBorder="1" applyAlignment="1">
      <alignment horizontal="center"/>
    </xf>
    <xf numFmtId="0" fontId="6" fillId="14" borderId="29" xfId="1" applyFill="1" applyBorder="1" applyAlignment="1">
      <alignment horizontal="center"/>
    </xf>
    <xf numFmtId="0" fontId="6" fillId="14" borderId="0" xfId="1" applyFill="1"/>
    <xf numFmtId="165" fontId="13" fillId="5" borderId="23" xfId="1" applyNumberFormat="1" applyFont="1" applyFill="1" applyBorder="1"/>
    <xf numFmtId="0" fontId="6" fillId="5" borderId="0" xfId="1" applyFill="1"/>
    <xf numFmtId="0" fontId="6" fillId="12" borderId="35" xfId="1" applyFill="1" applyBorder="1" applyAlignment="1">
      <alignment horizontal="center"/>
    </xf>
    <xf numFmtId="0" fontId="6" fillId="12" borderId="37" xfId="1" applyFill="1" applyBorder="1" applyAlignment="1">
      <alignment horizontal="center"/>
    </xf>
    <xf numFmtId="0" fontId="6" fillId="12" borderId="36" xfId="1" applyFill="1" applyBorder="1" applyAlignment="1">
      <alignment horizontal="center"/>
    </xf>
    <xf numFmtId="0" fontId="6" fillId="12" borderId="0" xfId="1" applyFill="1"/>
    <xf numFmtId="0" fontId="6" fillId="16" borderId="34" xfId="1" applyFill="1" applyBorder="1" applyAlignment="1">
      <alignment horizontal="center"/>
    </xf>
    <xf numFmtId="0" fontId="6" fillId="16" borderId="0" xfId="1" applyFill="1"/>
    <xf numFmtId="0" fontId="6" fillId="15" borderId="35" xfId="1" applyFill="1" applyBorder="1" applyAlignment="1">
      <alignment horizontal="center"/>
    </xf>
    <xf numFmtId="0" fontId="6" fillId="15" borderId="37" xfId="1" applyFill="1" applyBorder="1" applyAlignment="1">
      <alignment horizontal="center"/>
    </xf>
    <xf numFmtId="0" fontId="6" fillId="15" borderId="36" xfId="1" applyFill="1" applyBorder="1" applyAlignment="1">
      <alignment horizontal="center"/>
    </xf>
    <xf numFmtId="0" fontId="6" fillId="15" borderId="0" xfId="1" applyFill="1"/>
    <xf numFmtId="0" fontId="16" fillId="0" borderId="0" xfId="1" applyFont="1"/>
    <xf numFmtId="0" fontId="13" fillId="17" borderId="0" xfId="1" applyFont="1" applyFill="1" applyBorder="1" applyAlignment="1">
      <alignment horizontal="center"/>
    </xf>
    <xf numFmtId="0" fontId="6" fillId="17" borderId="0" xfId="1" applyFill="1"/>
  </cellXfs>
  <cellStyles count="9">
    <cellStyle name="Normal" xfId="0" builtinId="0"/>
    <cellStyle name="Normal_ALLOC1" xfId="1"/>
    <cellStyle name="Normal_ALLOC2" xfId="2"/>
    <cellStyle name="Normal_BLEND1" xfId="3"/>
    <cellStyle name="Normal_BLEND2" xfId="4"/>
    <cellStyle name="Normal_CUTSTOCK" xfId="5"/>
    <cellStyle name="Normal_EXAMPLE1" xfId="6"/>
    <cellStyle name="Normal_FINANCE" xfId="7"/>
    <cellStyle name="Normal_PROCESS" xf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showGridLines="0" workbookViewId="0">
      <selection activeCell="N13" sqref="N13"/>
    </sheetView>
  </sheetViews>
  <sheetFormatPr defaultColWidth="9.28515625" defaultRowHeight="12.75" customHeight="1"/>
  <cols>
    <col min="1" max="8" width="9.28515625" style="263"/>
    <col min="9" max="9" width="14.28515625" style="263" customWidth="1"/>
    <col min="10" max="16384" width="9.28515625" style="263"/>
  </cols>
  <sheetData>
    <row r="1" spans="1:24" ht="12.75" customHeight="1">
      <c r="A1" s="264" t="s">
        <v>0</v>
      </c>
    </row>
    <row r="2" spans="1:24" ht="6" customHeight="1"/>
    <row r="3" spans="1:24" ht="12.75" customHeight="1">
      <c r="A3" s="265" t="s">
        <v>1</v>
      </c>
      <c r="K3" s="312" t="s">
        <v>265</v>
      </c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313"/>
      <c r="X3" s="313"/>
    </row>
    <row r="4" spans="1:24" ht="12.75" customHeight="1">
      <c r="A4" s="265" t="s">
        <v>2</v>
      </c>
      <c r="K4" s="312" t="s">
        <v>266</v>
      </c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</row>
    <row r="5" spans="1:24" ht="12.75" customHeight="1">
      <c r="A5" s="265" t="s">
        <v>3</v>
      </c>
      <c r="K5" s="312" t="s">
        <v>267</v>
      </c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3"/>
    </row>
    <row r="6" spans="1:24" ht="6" customHeight="1" thickBot="1"/>
    <row r="7" spans="1:24" ht="12.75" customHeight="1" thickTop="1">
      <c r="A7" s="295" t="s">
        <v>4</v>
      </c>
      <c r="B7" s="296"/>
      <c r="C7" s="296"/>
      <c r="D7" s="296"/>
      <c r="E7" s="296"/>
      <c r="F7" s="296"/>
      <c r="G7" s="296"/>
      <c r="H7" s="296"/>
      <c r="I7" s="297"/>
      <c r="K7" s="312" t="s">
        <v>268</v>
      </c>
      <c r="L7" s="313"/>
      <c r="M7" s="313"/>
      <c r="N7" s="313"/>
      <c r="O7" s="313"/>
      <c r="P7" s="313"/>
      <c r="Q7" s="313"/>
      <c r="R7" s="313"/>
      <c r="S7" s="313"/>
      <c r="T7" s="313"/>
      <c r="U7" s="313"/>
      <c r="V7" s="313"/>
      <c r="W7" s="313"/>
      <c r="X7" s="313"/>
    </row>
    <row r="8" spans="1:24" ht="12.75" customHeight="1">
      <c r="A8" s="298" t="s">
        <v>5</v>
      </c>
      <c r="B8" s="269"/>
      <c r="C8" s="269"/>
      <c r="D8" s="269"/>
      <c r="E8" s="269"/>
      <c r="F8" s="269"/>
      <c r="G8" s="269"/>
      <c r="H8" s="269"/>
      <c r="I8" s="299"/>
      <c r="K8" s="312" t="s">
        <v>269</v>
      </c>
      <c r="L8" s="313"/>
      <c r="M8" s="313"/>
      <c r="N8" s="313"/>
      <c r="O8" s="313"/>
      <c r="P8" s="313"/>
      <c r="Q8" s="313"/>
      <c r="R8" s="313"/>
      <c r="S8" s="313"/>
      <c r="T8" s="313"/>
      <c r="U8" s="313"/>
      <c r="V8" s="313"/>
      <c r="W8" s="313"/>
      <c r="X8" s="313"/>
    </row>
    <row r="9" spans="1:24" ht="12.75" customHeight="1">
      <c r="A9" s="298" t="s">
        <v>6</v>
      </c>
      <c r="B9" s="269"/>
      <c r="C9" s="269"/>
      <c r="D9" s="269"/>
      <c r="E9" s="269"/>
      <c r="F9" s="269"/>
      <c r="G9" s="269"/>
      <c r="H9" s="269"/>
      <c r="I9" s="299"/>
      <c r="K9" s="312" t="s">
        <v>270</v>
      </c>
      <c r="L9" s="313"/>
      <c r="M9" s="313"/>
      <c r="N9" s="313"/>
      <c r="O9" s="313"/>
      <c r="P9" s="313"/>
      <c r="Q9" s="313"/>
      <c r="R9" s="313"/>
      <c r="S9" s="313"/>
      <c r="T9" s="313"/>
      <c r="U9" s="313"/>
      <c r="V9" s="313"/>
      <c r="W9" s="313"/>
      <c r="X9" s="313"/>
    </row>
    <row r="10" spans="1:24" ht="12.75" customHeight="1">
      <c r="A10" s="298" t="s">
        <v>7</v>
      </c>
      <c r="B10" s="269"/>
      <c r="C10" s="269"/>
      <c r="D10" s="269"/>
      <c r="E10" s="269"/>
      <c r="F10" s="269"/>
      <c r="G10" s="269"/>
      <c r="H10" s="269"/>
      <c r="I10" s="299"/>
      <c r="K10" s="312" t="s">
        <v>271</v>
      </c>
      <c r="L10" s="313"/>
      <c r="M10" s="313"/>
      <c r="N10" s="313"/>
      <c r="O10" s="313"/>
      <c r="P10" s="313"/>
      <c r="Q10" s="313"/>
      <c r="R10" s="313"/>
      <c r="S10" s="313"/>
      <c r="T10" s="313"/>
      <c r="U10" s="313"/>
      <c r="V10" s="313"/>
      <c r="W10" s="313"/>
      <c r="X10" s="313"/>
    </row>
    <row r="11" spans="1:24" ht="12.75" customHeight="1">
      <c r="A11" s="298"/>
      <c r="B11" s="269"/>
      <c r="C11" s="269"/>
      <c r="D11" s="269"/>
      <c r="E11" s="269"/>
      <c r="F11" s="269"/>
      <c r="G11" s="269"/>
      <c r="H11" s="269"/>
      <c r="I11" s="299"/>
      <c r="K11" s="314"/>
      <c r="L11" s="313"/>
      <c r="M11" s="313"/>
      <c r="N11" s="313"/>
      <c r="O11" s="313"/>
      <c r="P11" s="313"/>
      <c r="Q11" s="313"/>
      <c r="R11" s="313"/>
      <c r="S11" s="313"/>
      <c r="T11" s="313"/>
      <c r="U11" s="313"/>
      <c r="V11" s="313"/>
      <c r="W11" s="313"/>
      <c r="X11" s="313"/>
    </row>
    <row r="12" spans="1:24" ht="12.75" customHeight="1">
      <c r="A12" s="298" t="s">
        <v>8</v>
      </c>
      <c r="B12" s="269"/>
      <c r="C12" s="269"/>
      <c r="D12" s="269"/>
      <c r="E12" s="269"/>
      <c r="F12" s="269"/>
      <c r="G12" s="269"/>
      <c r="H12" s="269"/>
      <c r="I12" s="299"/>
      <c r="K12" s="312" t="s">
        <v>272</v>
      </c>
      <c r="L12" s="313"/>
      <c r="M12" s="313"/>
      <c r="N12" s="313"/>
      <c r="O12" s="313"/>
      <c r="P12" s="313"/>
      <c r="Q12" s="313"/>
      <c r="R12" s="313"/>
      <c r="S12" s="313"/>
      <c r="T12" s="313"/>
      <c r="U12" s="313"/>
      <c r="V12" s="313"/>
      <c r="W12" s="313"/>
      <c r="X12" s="313"/>
    </row>
    <row r="13" spans="1:24" ht="12.75" customHeight="1">
      <c r="A13" s="298" t="s">
        <v>9</v>
      </c>
      <c r="B13" s="269"/>
      <c r="C13" s="269"/>
      <c r="D13" s="269"/>
      <c r="E13" s="269"/>
      <c r="F13" s="269"/>
      <c r="G13" s="269"/>
      <c r="H13" s="269"/>
      <c r="I13" s="299"/>
      <c r="K13" s="312" t="s">
        <v>273</v>
      </c>
      <c r="L13" s="313"/>
      <c r="M13" s="313"/>
      <c r="N13" s="313"/>
      <c r="O13" s="313"/>
      <c r="P13" s="313"/>
      <c r="Q13" s="313"/>
      <c r="R13" s="313"/>
      <c r="S13" s="313"/>
      <c r="T13" s="313"/>
      <c r="U13" s="313"/>
      <c r="V13" s="313"/>
      <c r="W13" s="313"/>
      <c r="X13" s="313"/>
    </row>
    <row r="14" spans="1:24" ht="12.75" customHeight="1">
      <c r="A14" s="298"/>
      <c r="B14" s="269"/>
      <c r="C14" s="269"/>
      <c r="D14" s="269"/>
      <c r="E14" s="269"/>
      <c r="F14" s="269"/>
      <c r="G14" s="269"/>
      <c r="H14" s="269"/>
      <c r="I14" s="299"/>
      <c r="K14" s="314"/>
      <c r="L14" s="313"/>
      <c r="M14" s="313"/>
      <c r="N14" s="313"/>
      <c r="O14" s="313"/>
      <c r="P14" s="313"/>
      <c r="Q14" s="313"/>
      <c r="R14" s="313"/>
      <c r="S14" s="313"/>
      <c r="T14" s="313"/>
      <c r="U14" s="313"/>
      <c r="V14" s="313"/>
      <c r="W14" s="313"/>
      <c r="X14" s="313"/>
    </row>
    <row r="15" spans="1:24" ht="12.75" customHeight="1">
      <c r="A15" s="298" t="s">
        <v>10</v>
      </c>
      <c r="B15" s="269"/>
      <c r="C15" s="269"/>
      <c r="D15" s="269"/>
      <c r="E15" s="269"/>
      <c r="F15" s="269"/>
      <c r="G15" s="269"/>
      <c r="H15" s="269"/>
      <c r="I15" s="299"/>
      <c r="K15" s="312" t="s">
        <v>274</v>
      </c>
      <c r="L15" s="313"/>
      <c r="M15" s="313"/>
      <c r="N15" s="313"/>
      <c r="O15" s="313"/>
      <c r="P15" s="313"/>
      <c r="Q15" s="313"/>
      <c r="R15" s="313"/>
      <c r="S15" s="313"/>
      <c r="T15" s="313"/>
      <c r="U15" s="313"/>
      <c r="V15" s="313"/>
      <c r="W15" s="313"/>
      <c r="X15" s="313"/>
    </row>
    <row r="16" spans="1:24" ht="12.75" customHeight="1">
      <c r="A16" s="298" t="s">
        <v>11</v>
      </c>
      <c r="B16" s="269"/>
      <c r="C16" s="269"/>
      <c r="D16" s="269"/>
      <c r="E16" s="269"/>
      <c r="F16" s="269"/>
      <c r="G16" s="269"/>
      <c r="H16" s="269"/>
      <c r="I16" s="299"/>
      <c r="K16" s="312" t="s">
        <v>275</v>
      </c>
      <c r="L16" s="313"/>
      <c r="M16" s="313"/>
      <c r="N16" s="313"/>
      <c r="O16" s="313"/>
      <c r="P16" s="313"/>
      <c r="Q16" s="313"/>
      <c r="R16" s="313"/>
      <c r="S16" s="313"/>
      <c r="T16" s="313"/>
      <c r="U16" s="313"/>
      <c r="V16" s="313"/>
      <c r="W16" s="313"/>
      <c r="X16" s="313"/>
    </row>
    <row r="17" spans="1:24" ht="12.75" customHeight="1">
      <c r="A17" s="298" t="s">
        <v>12</v>
      </c>
      <c r="B17" s="269"/>
      <c r="C17" s="269"/>
      <c r="D17" s="269"/>
      <c r="E17" s="269"/>
      <c r="F17" s="269"/>
      <c r="G17" s="269"/>
      <c r="H17" s="269"/>
      <c r="I17" s="299"/>
      <c r="K17" s="312" t="s">
        <v>276</v>
      </c>
      <c r="L17" s="313"/>
      <c r="M17" s="313"/>
      <c r="N17" s="313"/>
      <c r="O17" s="313"/>
      <c r="P17" s="313"/>
      <c r="Q17" s="313"/>
      <c r="R17" s="313"/>
      <c r="S17" s="313"/>
      <c r="T17" s="313"/>
      <c r="U17" s="313"/>
      <c r="V17" s="313"/>
      <c r="W17" s="313"/>
      <c r="X17" s="313"/>
    </row>
    <row r="18" spans="1:24" ht="12.75" customHeight="1">
      <c r="A18" s="298"/>
      <c r="B18" s="269"/>
      <c r="C18" s="269"/>
      <c r="D18" s="269"/>
      <c r="E18" s="269"/>
      <c r="F18" s="269"/>
      <c r="G18" s="269"/>
      <c r="H18" s="269"/>
      <c r="I18" s="299"/>
      <c r="K18" s="314"/>
      <c r="L18" s="313"/>
      <c r="M18" s="313"/>
      <c r="N18" s="313"/>
      <c r="O18" s="313"/>
      <c r="P18" s="313"/>
      <c r="Q18" s="313"/>
      <c r="R18" s="313"/>
      <c r="S18" s="313"/>
      <c r="T18" s="313"/>
      <c r="U18" s="313"/>
      <c r="V18" s="313"/>
      <c r="W18" s="313"/>
      <c r="X18" s="313"/>
    </row>
    <row r="19" spans="1:24" ht="12.75" customHeight="1">
      <c r="A19" s="298" t="s">
        <v>13</v>
      </c>
      <c r="B19" s="269"/>
      <c r="C19" s="269"/>
      <c r="D19" s="269"/>
      <c r="E19" s="269"/>
      <c r="F19" s="269"/>
      <c r="G19" s="269"/>
      <c r="H19" s="269"/>
      <c r="I19" s="299"/>
      <c r="K19" s="312" t="s">
        <v>277</v>
      </c>
      <c r="L19" s="313"/>
      <c r="M19" s="313"/>
      <c r="N19" s="313"/>
      <c r="O19" s="313"/>
      <c r="P19" s="313"/>
      <c r="Q19" s="313"/>
      <c r="R19" s="313"/>
      <c r="S19" s="313"/>
      <c r="T19" s="313"/>
      <c r="U19" s="313"/>
      <c r="V19" s="313"/>
      <c r="W19" s="313"/>
      <c r="X19" s="313"/>
    </row>
    <row r="20" spans="1:24" ht="12.75" customHeight="1">
      <c r="A20" s="298" t="s">
        <v>14</v>
      </c>
      <c r="B20" s="269"/>
      <c r="C20" s="269"/>
      <c r="D20" s="269"/>
      <c r="E20" s="269"/>
      <c r="F20" s="269"/>
      <c r="G20" s="269"/>
      <c r="H20" s="269"/>
      <c r="I20" s="299"/>
      <c r="K20" s="312" t="s">
        <v>278</v>
      </c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13"/>
    </row>
    <row r="21" spans="1:24" ht="12.75" customHeight="1">
      <c r="A21" s="298" t="s">
        <v>15</v>
      </c>
      <c r="B21" s="269"/>
      <c r="C21" s="269"/>
      <c r="D21" s="269"/>
      <c r="E21" s="269"/>
      <c r="F21" s="269"/>
      <c r="G21" s="269"/>
      <c r="H21" s="269"/>
      <c r="I21" s="299"/>
      <c r="K21" s="312" t="s">
        <v>279</v>
      </c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13"/>
    </row>
    <row r="22" spans="1:24" ht="12.75" customHeight="1">
      <c r="A22" s="298" t="s">
        <v>16</v>
      </c>
      <c r="B22" s="269"/>
      <c r="C22" s="269"/>
      <c r="D22" s="269"/>
      <c r="E22" s="269"/>
      <c r="F22" s="269"/>
      <c r="G22" s="269"/>
      <c r="H22" s="269"/>
      <c r="I22" s="299"/>
      <c r="K22" s="312" t="s">
        <v>280</v>
      </c>
      <c r="L22" s="313"/>
      <c r="M22" s="313"/>
      <c r="N22" s="313"/>
      <c r="O22" s="313"/>
      <c r="P22" s="313"/>
      <c r="Q22" s="313"/>
      <c r="R22" s="313"/>
      <c r="S22" s="313"/>
      <c r="T22" s="313"/>
      <c r="U22" s="313"/>
      <c r="V22" s="313"/>
      <c r="W22" s="313"/>
      <c r="X22" s="313"/>
    </row>
    <row r="23" spans="1:24" ht="12.75" customHeight="1">
      <c r="A23" s="298"/>
      <c r="B23" s="269"/>
      <c r="C23" s="269"/>
      <c r="D23" s="269"/>
      <c r="E23" s="269"/>
      <c r="F23" s="269"/>
      <c r="G23" s="269"/>
      <c r="H23" s="269"/>
      <c r="I23" s="299"/>
      <c r="K23" s="314"/>
      <c r="L23" s="313"/>
      <c r="M23" s="313"/>
      <c r="N23" s="313"/>
      <c r="O23" s="313"/>
      <c r="P23" s="313"/>
      <c r="Q23" s="313"/>
      <c r="R23" s="313"/>
      <c r="S23" s="313"/>
      <c r="T23" s="313"/>
      <c r="U23" s="313"/>
      <c r="V23" s="313"/>
      <c r="W23" s="313"/>
      <c r="X23" s="313"/>
    </row>
    <row r="24" spans="1:24" ht="12.75" customHeight="1">
      <c r="A24" s="298" t="s">
        <v>17</v>
      </c>
      <c r="B24" s="269"/>
      <c r="C24" s="269"/>
      <c r="D24" s="269"/>
      <c r="E24" s="269"/>
      <c r="F24" s="269"/>
      <c r="G24" s="269"/>
      <c r="H24" s="269"/>
      <c r="I24" s="299"/>
      <c r="K24" s="312" t="s">
        <v>281</v>
      </c>
      <c r="L24" s="313"/>
      <c r="M24" s="313"/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</row>
    <row r="25" spans="1:24" ht="12.75" customHeight="1">
      <c r="A25" s="298" t="s">
        <v>18</v>
      </c>
      <c r="B25" s="269"/>
      <c r="C25" s="269"/>
      <c r="D25" s="269"/>
      <c r="E25" s="269"/>
      <c r="F25" s="269"/>
      <c r="G25" s="269"/>
      <c r="H25" s="269"/>
      <c r="I25" s="299"/>
      <c r="K25" s="312" t="s">
        <v>282</v>
      </c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</row>
    <row r="26" spans="1:24" ht="12.75" customHeight="1">
      <c r="A26" s="298" t="s">
        <v>19</v>
      </c>
      <c r="B26" s="269"/>
      <c r="C26" s="269"/>
      <c r="D26" s="269"/>
      <c r="E26" s="269"/>
      <c r="F26" s="269"/>
      <c r="G26" s="269"/>
      <c r="H26" s="269"/>
      <c r="I26" s="299"/>
      <c r="K26" s="312" t="s">
        <v>283</v>
      </c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</row>
    <row r="27" spans="1:24" ht="12.75" customHeight="1">
      <c r="A27" s="298"/>
      <c r="B27" s="269"/>
      <c r="C27" s="269"/>
      <c r="D27" s="269"/>
      <c r="E27" s="269"/>
      <c r="F27" s="269"/>
      <c r="G27" s="269"/>
      <c r="H27" s="269"/>
      <c r="I27" s="299"/>
      <c r="K27" s="314"/>
      <c r="L27" s="313"/>
      <c r="M27" s="313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</row>
    <row r="28" spans="1:24" ht="12.75" customHeight="1">
      <c r="A28" s="298" t="s">
        <v>20</v>
      </c>
      <c r="B28" s="269"/>
      <c r="C28" s="269"/>
      <c r="D28" s="269"/>
      <c r="E28" s="269"/>
      <c r="F28" s="269"/>
      <c r="G28" s="269"/>
      <c r="H28" s="269"/>
      <c r="I28" s="299"/>
      <c r="K28" s="312" t="s">
        <v>284</v>
      </c>
      <c r="L28" s="313"/>
      <c r="M28" s="313"/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</row>
    <row r="29" spans="1:24" ht="12.75" customHeight="1" thickBot="1">
      <c r="A29" s="300" t="s">
        <v>21</v>
      </c>
      <c r="B29" s="301"/>
      <c r="C29" s="301"/>
      <c r="D29" s="301"/>
      <c r="E29" s="301"/>
      <c r="F29" s="301"/>
      <c r="G29" s="301"/>
      <c r="H29" s="301"/>
      <c r="I29" s="302"/>
      <c r="K29" s="312" t="s">
        <v>285</v>
      </c>
      <c r="L29" s="313"/>
      <c r="M29" s="313"/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</row>
    <row r="30" spans="1:24" ht="12.75" customHeight="1" thickTop="1">
      <c r="K30" s="313"/>
      <c r="L30" s="313"/>
      <c r="M30" s="313"/>
      <c r="N30" s="313"/>
      <c r="O30" s="313"/>
      <c r="P30" s="313"/>
      <c r="Q30" s="313"/>
      <c r="R30" s="313"/>
      <c r="S30" s="313"/>
      <c r="T30" s="313"/>
      <c r="U30" s="313"/>
      <c r="V30" s="313"/>
      <c r="W30" s="313"/>
      <c r="X30" s="313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showGridLines="0" workbookViewId="0">
      <selection activeCell="L15" sqref="L15"/>
    </sheetView>
  </sheetViews>
  <sheetFormatPr defaultColWidth="8.85546875" defaultRowHeight="10.199999999999999"/>
  <cols>
    <col min="1" max="1" width="13" style="2" customWidth="1"/>
    <col min="2" max="5" width="10.42578125" style="2" customWidth="1"/>
    <col min="6" max="6" width="14.5703125" style="2" customWidth="1"/>
    <col min="7" max="7" width="24.85546875" customWidth="1"/>
    <col min="8" max="8" width="10.7109375" customWidth="1"/>
    <col min="15" max="15" width="8.85546875" customWidth="1"/>
  </cols>
  <sheetData>
    <row r="1" spans="1:23" ht="13.2" thickBot="1">
      <c r="A1" s="1" t="s">
        <v>22</v>
      </c>
    </row>
    <row r="2" spans="1:23" ht="13.8" thickTop="1">
      <c r="A2" s="3" t="s">
        <v>23</v>
      </c>
      <c r="B2" s="4"/>
      <c r="C2" s="4"/>
      <c r="D2" s="4"/>
      <c r="E2" s="4"/>
      <c r="F2" s="4"/>
      <c r="G2" s="5"/>
      <c r="I2" s="315" t="s">
        <v>286</v>
      </c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7"/>
    </row>
    <row r="3" spans="1:23" ht="13.2">
      <c r="A3" s="6" t="s">
        <v>24</v>
      </c>
      <c r="B3" s="7"/>
      <c r="C3" s="7"/>
      <c r="D3" s="7"/>
      <c r="E3" s="7"/>
      <c r="F3" s="7"/>
      <c r="G3" s="8"/>
      <c r="I3" s="318" t="s">
        <v>287</v>
      </c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20"/>
    </row>
    <row r="4" spans="1:23" ht="13.8" thickBot="1">
      <c r="A4" s="9" t="s">
        <v>25</v>
      </c>
      <c r="B4" s="10"/>
      <c r="C4" s="10"/>
      <c r="D4" s="10"/>
      <c r="E4" s="10"/>
      <c r="F4" s="10"/>
      <c r="G4" s="278"/>
      <c r="I4" s="321" t="s">
        <v>288</v>
      </c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2"/>
      <c r="V4" s="322"/>
      <c r="W4" s="323"/>
    </row>
    <row r="5" spans="1:23" ht="3.75" customHeight="1" thickTop="1" thickBot="1">
      <c r="A5"/>
      <c r="B5"/>
      <c r="C5"/>
      <c r="D5"/>
      <c r="E5"/>
      <c r="F5"/>
    </row>
    <row r="6" spans="1:23" ht="11.4" thickTop="1" thickBot="1">
      <c r="A6" s="279"/>
      <c r="B6" s="280"/>
      <c r="C6" s="281"/>
      <c r="D6" s="282" t="s">
        <v>26</v>
      </c>
      <c r="E6" s="282" t="s">
        <v>27</v>
      </c>
      <c r="F6" s="283" t="s">
        <v>316</v>
      </c>
    </row>
    <row r="7" spans="1:23" ht="11.4" thickTop="1" thickBot="1">
      <c r="A7" s="284"/>
      <c r="B7" s="11"/>
      <c r="C7" s="12" t="s">
        <v>289</v>
      </c>
      <c r="D7" s="326">
        <v>200</v>
      </c>
      <c r="E7" s="327">
        <v>200</v>
      </c>
      <c r="F7" s="328">
        <v>0</v>
      </c>
      <c r="H7" s="13"/>
    </row>
    <row r="8" spans="1:23" ht="11.4" thickTop="1" thickBot="1">
      <c r="A8" s="285" t="s">
        <v>314</v>
      </c>
      <c r="B8" s="12" t="s">
        <v>290</v>
      </c>
      <c r="C8" s="12" t="s">
        <v>28</v>
      </c>
      <c r="D8" s="14"/>
      <c r="E8" s="14"/>
      <c r="F8" s="286"/>
      <c r="I8" s="348" t="s">
        <v>310</v>
      </c>
    </row>
    <row r="9" spans="1:23" ht="10.8" thickTop="1">
      <c r="A9" s="285" t="s">
        <v>29</v>
      </c>
      <c r="B9" s="15">
        <v>450</v>
      </c>
      <c r="C9" s="339">
        <f>$D$7*D9+$E$7*E9+$F$7*F9</f>
        <v>400</v>
      </c>
      <c r="D9" s="334">
        <v>1</v>
      </c>
      <c r="E9" s="334">
        <v>1</v>
      </c>
      <c r="F9" s="335">
        <v>0</v>
      </c>
      <c r="I9" s="325"/>
      <c r="J9" t="s">
        <v>311</v>
      </c>
    </row>
    <row r="10" spans="1:23">
      <c r="A10" s="285" t="s">
        <v>30</v>
      </c>
      <c r="B10" s="16">
        <v>250</v>
      </c>
      <c r="C10" s="340">
        <f>$D$7*D10+$E$7*E10+$F$7*F10</f>
        <v>200</v>
      </c>
      <c r="D10" s="334">
        <v>1</v>
      </c>
      <c r="E10" s="334">
        <v>0</v>
      </c>
      <c r="F10" s="335">
        <v>0</v>
      </c>
      <c r="I10" s="329"/>
      <c r="J10" t="s">
        <v>312</v>
      </c>
    </row>
    <row r="11" spans="1:23">
      <c r="A11" s="285" t="s">
        <v>31</v>
      </c>
      <c r="B11" s="16">
        <v>800</v>
      </c>
      <c r="C11" s="340">
        <f>$D$7*D11+$E$7*E11+$F$7*F11</f>
        <v>800</v>
      </c>
      <c r="D11" s="334">
        <v>2</v>
      </c>
      <c r="E11" s="334">
        <v>2</v>
      </c>
      <c r="F11" s="335">
        <v>1</v>
      </c>
      <c r="I11" s="333"/>
      <c r="J11" t="s">
        <v>313</v>
      </c>
    </row>
    <row r="12" spans="1:23">
      <c r="A12" s="285" t="s">
        <v>32</v>
      </c>
      <c r="B12" s="16">
        <v>450</v>
      </c>
      <c r="C12" s="340">
        <f>$D$7*D12+$E$7*E12+$F$7*F12</f>
        <v>400</v>
      </c>
      <c r="D12" s="334">
        <v>1</v>
      </c>
      <c r="E12" s="334">
        <v>1</v>
      </c>
      <c r="F12" s="335">
        <v>0</v>
      </c>
      <c r="H12" s="13"/>
      <c r="I12" s="338"/>
      <c r="J12" s="13" t="s">
        <v>315</v>
      </c>
    </row>
    <row r="13" spans="1:23" ht="10.8" thickBot="1">
      <c r="A13" s="287" t="s">
        <v>33</v>
      </c>
      <c r="B13" s="294">
        <v>600</v>
      </c>
      <c r="C13" s="341">
        <f>$D$7*D13+$E$7*E13+$F$7*F13</f>
        <v>600</v>
      </c>
      <c r="D13" s="336">
        <v>2</v>
      </c>
      <c r="E13" s="336">
        <v>1</v>
      </c>
      <c r="F13" s="337">
        <v>1</v>
      </c>
      <c r="I13" s="342"/>
      <c r="J13" t="s">
        <v>318</v>
      </c>
    </row>
    <row r="14" spans="1:23" ht="11.4" thickTop="1" thickBot="1">
      <c r="D14" s="17" t="s">
        <v>34</v>
      </c>
    </row>
    <row r="15" spans="1:23" ht="11.4" thickTop="1" thickBot="1">
      <c r="A15"/>
      <c r="B15" s="292"/>
      <c r="C15" s="293" t="s">
        <v>317</v>
      </c>
      <c r="D15" s="330">
        <f>75*D7</f>
        <v>15000</v>
      </c>
      <c r="E15" s="331">
        <f>50*E7</f>
        <v>10000</v>
      </c>
      <c r="F15" s="332">
        <f>35*F7</f>
        <v>0</v>
      </c>
    </row>
    <row r="16" spans="1:23" ht="11.4" thickTop="1" thickBot="1">
      <c r="A16"/>
      <c r="B16" s="288"/>
      <c r="C16" s="289" t="s">
        <v>35</v>
      </c>
      <c r="D16" s="324">
        <f>SUM(D15:F15)</f>
        <v>25000</v>
      </c>
      <c r="E16" s="290"/>
      <c r="F16" s="291"/>
    </row>
    <row r="17" spans="1:25" ht="10.8" thickTop="1"/>
    <row r="18" spans="1:25" ht="10.8" thickBot="1"/>
    <row r="19" spans="1:25" ht="12.75" customHeight="1" thickTop="1">
      <c r="A19" s="270" t="s">
        <v>36</v>
      </c>
      <c r="B19" s="271"/>
      <c r="C19" s="271"/>
      <c r="D19" s="271"/>
      <c r="E19" s="271"/>
      <c r="F19" s="271"/>
      <c r="G19" s="272"/>
      <c r="I19" s="343" t="s">
        <v>291</v>
      </c>
      <c r="J19" s="316"/>
      <c r="K19" s="316"/>
      <c r="L19" s="316"/>
      <c r="M19" s="316"/>
      <c r="N19" s="316"/>
      <c r="O19" s="316"/>
      <c r="P19" s="316"/>
      <c r="Q19" s="316"/>
      <c r="R19" s="316"/>
      <c r="S19" s="316"/>
      <c r="T19" s="316"/>
      <c r="U19" s="316"/>
      <c r="V19" s="316"/>
      <c r="W19" s="316"/>
      <c r="X19" s="316"/>
      <c r="Y19" s="317"/>
    </row>
    <row r="20" spans="1:25" ht="12.75" customHeight="1">
      <c r="A20" s="273" t="s">
        <v>37</v>
      </c>
      <c r="B20" s="268"/>
      <c r="C20" s="268"/>
      <c r="D20" s="268"/>
      <c r="E20" s="268"/>
      <c r="F20" s="268"/>
      <c r="G20" s="274"/>
      <c r="I20" s="318" t="s">
        <v>292</v>
      </c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19"/>
      <c r="Y20" s="320"/>
    </row>
    <row r="21" spans="1:25" ht="12.75" customHeight="1">
      <c r="A21" s="273" t="s">
        <v>38</v>
      </c>
      <c r="B21" s="268"/>
      <c r="C21" s="268"/>
      <c r="D21" s="268"/>
      <c r="E21" s="268"/>
      <c r="F21" s="268"/>
      <c r="G21" s="274"/>
      <c r="I21" s="318" t="s">
        <v>293</v>
      </c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19"/>
      <c r="Y21" s="320"/>
    </row>
    <row r="22" spans="1:25" ht="12.75" customHeight="1">
      <c r="A22" s="273" t="s">
        <v>39</v>
      </c>
      <c r="B22" s="268"/>
      <c r="C22" s="268"/>
      <c r="D22" s="268"/>
      <c r="E22" s="268"/>
      <c r="F22" s="268"/>
      <c r="G22" s="274"/>
      <c r="I22" s="318" t="s">
        <v>294</v>
      </c>
      <c r="J22" s="319"/>
      <c r="K22" s="319"/>
      <c r="L22" s="319"/>
      <c r="M22" s="319"/>
      <c r="N22" s="319"/>
      <c r="O22" s="319"/>
      <c r="P22" s="319"/>
      <c r="Q22" s="319"/>
      <c r="R22" s="319"/>
      <c r="S22" s="319"/>
      <c r="T22" s="319"/>
      <c r="U22" s="319"/>
      <c r="V22" s="319"/>
      <c r="W22" s="319"/>
      <c r="X22" s="319"/>
      <c r="Y22" s="320"/>
    </row>
    <row r="23" spans="1:25" ht="12.75" customHeight="1">
      <c r="A23" s="273"/>
      <c r="B23" s="268"/>
      <c r="C23" s="268"/>
      <c r="D23" s="268"/>
      <c r="E23" s="268"/>
      <c r="F23" s="268"/>
      <c r="G23" s="274"/>
      <c r="I23" s="344"/>
      <c r="J23" s="319"/>
      <c r="K23" s="319"/>
      <c r="L23" s="319"/>
      <c r="M23" s="319"/>
      <c r="N23" s="319"/>
      <c r="O23" s="319"/>
      <c r="P23" s="319"/>
      <c r="Q23" s="319"/>
      <c r="R23" s="319"/>
      <c r="S23" s="319"/>
      <c r="T23" s="319"/>
      <c r="U23" s="319"/>
      <c r="V23" s="319"/>
      <c r="W23" s="319"/>
      <c r="X23" s="319"/>
      <c r="Y23" s="320"/>
    </row>
    <row r="24" spans="1:25" ht="12.75" customHeight="1">
      <c r="A24" s="275" t="s">
        <v>40</v>
      </c>
      <c r="B24" s="268"/>
      <c r="C24" s="268"/>
      <c r="D24" s="268"/>
      <c r="E24" s="268"/>
      <c r="F24" s="268"/>
      <c r="G24" s="274"/>
      <c r="I24" s="345" t="s">
        <v>40</v>
      </c>
      <c r="J24" s="319"/>
      <c r="K24" s="319"/>
      <c r="L24" s="319"/>
      <c r="M24" s="319"/>
      <c r="N24" s="319"/>
      <c r="O24" s="319"/>
      <c r="P24" s="319"/>
      <c r="Q24" s="319"/>
      <c r="R24" s="319"/>
      <c r="S24" s="319"/>
      <c r="T24" s="319"/>
      <c r="U24" s="319"/>
      <c r="V24" s="319"/>
      <c r="W24" s="319"/>
      <c r="X24" s="319"/>
      <c r="Y24" s="320"/>
    </row>
    <row r="25" spans="1:25" ht="12.75" customHeight="1">
      <c r="A25" s="273" t="s">
        <v>41</v>
      </c>
      <c r="B25" s="268"/>
      <c r="C25" s="268"/>
      <c r="D25" s="268"/>
      <c r="E25" s="268"/>
      <c r="F25" s="268"/>
      <c r="G25" s="274"/>
      <c r="I25" s="318" t="s">
        <v>295</v>
      </c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20"/>
    </row>
    <row r="26" spans="1:25" ht="12.75" customHeight="1">
      <c r="A26" s="273" t="s">
        <v>42</v>
      </c>
      <c r="B26" s="268"/>
      <c r="C26" s="268"/>
      <c r="D26" s="268"/>
      <c r="E26" s="268"/>
      <c r="F26" s="268"/>
      <c r="G26" s="274"/>
      <c r="I26" s="318" t="s">
        <v>296</v>
      </c>
      <c r="J26" s="319"/>
      <c r="K26" s="319"/>
      <c r="L26" s="319"/>
      <c r="M26" s="319"/>
      <c r="N26" s="319"/>
      <c r="O26" s="319"/>
      <c r="P26" s="319"/>
      <c r="Q26" s="319"/>
      <c r="R26" s="319"/>
      <c r="S26" s="319"/>
      <c r="T26" s="319"/>
      <c r="U26" s="319"/>
      <c r="V26" s="319"/>
      <c r="W26" s="319"/>
      <c r="X26" s="319"/>
      <c r="Y26" s="320"/>
    </row>
    <row r="27" spans="1:25" ht="12.75" customHeight="1">
      <c r="A27" s="305" t="s">
        <v>43</v>
      </c>
      <c r="B27" s="268"/>
      <c r="C27" s="268"/>
      <c r="D27" s="268"/>
      <c r="E27" s="268"/>
      <c r="F27" s="268"/>
      <c r="G27" s="274"/>
      <c r="I27" s="318" t="s">
        <v>297</v>
      </c>
      <c r="J27" s="319"/>
      <c r="K27" s="319"/>
      <c r="L27" s="319"/>
      <c r="M27" s="319"/>
      <c r="N27" s="319"/>
      <c r="O27" s="319"/>
      <c r="P27" s="319"/>
      <c r="Q27" s="319"/>
      <c r="R27" s="319"/>
      <c r="S27" s="319"/>
      <c r="T27" s="319"/>
      <c r="U27" s="319"/>
      <c r="V27" s="319"/>
      <c r="W27" s="319"/>
      <c r="X27" s="319"/>
      <c r="Y27" s="320"/>
    </row>
    <row r="28" spans="1:25" ht="12.75" customHeight="1">
      <c r="A28" s="273"/>
      <c r="B28" s="268" t="s">
        <v>44</v>
      </c>
      <c r="C28" s="268"/>
      <c r="D28" s="268"/>
      <c r="E28" s="268"/>
      <c r="F28" s="268"/>
      <c r="G28" s="274"/>
      <c r="I28" s="318" t="s">
        <v>298</v>
      </c>
      <c r="J28" s="319"/>
      <c r="K28" s="319"/>
      <c r="L28" s="319"/>
      <c r="M28" s="319"/>
      <c r="N28" s="319"/>
      <c r="O28" s="319"/>
      <c r="P28" s="319"/>
      <c r="Q28" s="319"/>
      <c r="R28" s="319"/>
      <c r="S28" s="319"/>
      <c r="T28" s="319"/>
      <c r="U28" s="319"/>
      <c r="V28" s="319"/>
      <c r="W28" s="319"/>
      <c r="X28" s="319"/>
      <c r="Y28" s="320"/>
    </row>
    <row r="29" spans="1:25" ht="12.75" customHeight="1">
      <c r="A29" s="305" t="s">
        <v>45</v>
      </c>
      <c r="B29" s="268"/>
      <c r="C29" s="268"/>
      <c r="D29" s="268"/>
      <c r="E29" s="268"/>
      <c r="F29" s="268"/>
      <c r="G29" s="274"/>
      <c r="I29" s="318" t="s">
        <v>299</v>
      </c>
      <c r="J29" s="319"/>
      <c r="K29" s="319"/>
      <c r="L29" s="319"/>
      <c r="M29" s="319"/>
      <c r="N29" s="319"/>
      <c r="O29" s="319"/>
      <c r="P29" s="319"/>
      <c r="Q29" s="319"/>
      <c r="R29" s="319"/>
      <c r="S29" s="319"/>
      <c r="T29" s="319"/>
      <c r="U29" s="319"/>
      <c r="V29" s="319"/>
      <c r="W29" s="319"/>
      <c r="X29" s="319"/>
      <c r="Y29" s="320"/>
    </row>
    <row r="30" spans="1:25" ht="12.75" customHeight="1">
      <c r="A30" s="273"/>
      <c r="B30" s="268" t="s">
        <v>46</v>
      </c>
      <c r="C30" s="268"/>
      <c r="D30" s="268"/>
      <c r="E30" s="268"/>
      <c r="F30" s="268"/>
      <c r="G30" s="274"/>
      <c r="I30" s="318" t="s">
        <v>300</v>
      </c>
      <c r="J30" s="319"/>
      <c r="K30" s="319"/>
      <c r="L30" s="319"/>
      <c r="M30" s="319"/>
      <c r="N30" s="319"/>
      <c r="O30" s="319"/>
      <c r="P30" s="319"/>
      <c r="Q30" s="319"/>
      <c r="R30" s="319"/>
      <c r="S30" s="319"/>
      <c r="T30" s="319"/>
      <c r="U30" s="319"/>
      <c r="V30" s="319"/>
      <c r="W30" s="319"/>
      <c r="X30" s="319"/>
      <c r="Y30" s="320"/>
    </row>
    <row r="31" spans="1:25" ht="12.75" customHeight="1">
      <c r="A31" s="273" t="s">
        <v>47</v>
      </c>
      <c r="B31" s="268"/>
      <c r="C31" s="268"/>
      <c r="D31" s="268"/>
      <c r="E31" s="268"/>
      <c r="F31" s="268"/>
      <c r="G31" s="274"/>
      <c r="I31" s="318" t="s">
        <v>301</v>
      </c>
      <c r="J31" s="319"/>
      <c r="K31" s="319"/>
      <c r="L31" s="319"/>
      <c r="M31" s="319"/>
      <c r="N31" s="319"/>
      <c r="O31" s="319"/>
      <c r="P31" s="319"/>
      <c r="Q31" s="319"/>
      <c r="R31" s="319"/>
      <c r="S31" s="319"/>
      <c r="T31" s="319"/>
      <c r="U31" s="319"/>
      <c r="V31" s="319"/>
      <c r="W31" s="319"/>
      <c r="X31" s="319"/>
      <c r="Y31" s="320"/>
    </row>
    <row r="32" spans="1:25" ht="12.75" customHeight="1">
      <c r="A32" s="273"/>
      <c r="B32" s="268"/>
      <c r="C32" s="268"/>
      <c r="D32" s="268"/>
      <c r="E32" s="268"/>
      <c r="F32" s="268"/>
      <c r="G32" s="274"/>
      <c r="I32" s="346"/>
      <c r="J32" s="319"/>
      <c r="K32" s="319"/>
      <c r="L32" s="319"/>
      <c r="M32" s="319"/>
      <c r="N32" s="319"/>
      <c r="O32" s="319"/>
      <c r="P32" s="319"/>
      <c r="Q32" s="319"/>
      <c r="R32" s="319"/>
      <c r="S32" s="319"/>
      <c r="T32" s="319"/>
      <c r="U32" s="319"/>
      <c r="V32" s="319"/>
      <c r="W32" s="319"/>
      <c r="X32" s="319"/>
      <c r="Y32" s="320"/>
    </row>
    <row r="33" spans="1:25" ht="12.75" customHeight="1">
      <c r="A33" s="275" t="s">
        <v>48</v>
      </c>
      <c r="B33" s="268"/>
      <c r="C33" s="268"/>
      <c r="D33" s="268"/>
      <c r="E33" s="268"/>
      <c r="F33" s="268"/>
      <c r="G33" s="274"/>
      <c r="I33" s="345" t="s">
        <v>302</v>
      </c>
      <c r="J33" s="319"/>
      <c r="K33" s="319"/>
      <c r="L33" s="319"/>
      <c r="M33" s="319"/>
      <c r="N33" s="319"/>
      <c r="O33" s="319"/>
      <c r="P33" s="319"/>
      <c r="Q33" s="319"/>
      <c r="R33" s="319"/>
      <c r="S33" s="319"/>
      <c r="T33" s="319"/>
      <c r="U33" s="319"/>
      <c r="V33" s="319"/>
      <c r="W33" s="319"/>
      <c r="X33" s="319"/>
      <c r="Y33" s="320"/>
    </row>
    <row r="34" spans="1:25" ht="12.75" customHeight="1">
      <c r="A34" s="273" t="s">
        <v>49</v>
      </c>
      <c r="B34" s="268"/>
      <c r="C34" s="268"/>
      <c r="D34" s="268"/>
      <c r="E34" s="268"/>
      <c r="F34" s="268"/>
      <c r="G34" s="274"/>
      <c r="I34" s="318" t="s">
        <v>303</v>
      </c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19"/>
      <c r="Y34" s="320"/>
    </row>
    <row r="35" spans="1:25" ht="12.75" customHeight="1">
      <c r="A35" s="273" t="s">
        <v>50</v>
      </c>
      <c r="B35" s="268"/>
      <c r="C35" s="268"/>
      <c r="D35" s="268"/>
      <c r="E35" s="268"/>
      <c r="F35" s="268"/>
      <c r="G35" s="274"/>
      <c r="I35" s="318" t="s">
        <v>304</v>
      </c>
      <c r="J35" s="319"/>
      <c r="K35" s="319"/>
      <c r="L35" s="319"/>
      <c r="M35" s="319"/>
      <c r="N35" s="319"/>
      <c r="O35" s="319"/>
      <c r="P35" s="319"/>
      <c r="Q35" s="319"/>
      <c r="R35" s="319"/>
      <c r="S35" s="319"/>
      <c r="T35" s="319"/>
      <c r="U35" s="319"/>
      <c r="V35" s="319"/>
      <c r="W35" s="319"/>
      <c r="X35" s="319"/>
      <c r="Y35" s="320"/>
    </row>
    <row r="36" spans="1:25" ht="12.75" customHeight="1">
      <c r="A36" s="273" t="s">
        <v>51</v>
      </c>
      <c r="B36" s="268"/>
      <c r="C36" s="268"/>
      <c r="D36" s="268"/>
      <c r="E36" s="268"/>
      <c r="F36" s="268"/>
      <c r="G36" s="274"/>
      <c r="I36" s="318" t="s">
        <v>305</v>
      </c>
      <c r="J36" s="319"/>
      <c r="K36" s="319"/>
      <c r="L36" s="319"/>
      <c r="M36" s="319"/>
      <c r="N36" s="319"/>
      <c r="O36" s="319"/>
      <c r="P36" s="319"/>
      <c r="Q36" s="319"/>
      <c r="R36" s="319"/>
      <c r="S36" s="319"/>
      <c r="T36" s="319"/>
      <c r="U36" s="319"/>
      <c r="V36" s="319"/>
      <c r="W36" s="319"/>
      <c r="X36" s="319"/>
      <c r="Y36" s="320"/>
    </row>
    <row r="37" spans="1:25" ht="12.75" customHeight="1">
      <c r="A37" s="273" t="s">
        <v>52</v>
      </c>
      <c r="B37" s="268"/>
      <c r="C37" s="268"/>
      <c r="D37" s="268"/>
      <c r="E37" s="268"/>
      <c r="F37" s="268"/>
      <c r="G37" s="274"/>
      <c r="I37" s="318" t="s">
        <v>306</v>
      </c>
      <c r="J37" s="319"/>
      <c r="K37" s="319"/>
      <c r="L37" s="319"/>
      <c r="M37" s="319"/>
      <c r="N37" s="319"/>
      <c r="O37" s="319"/>
      <c r="P37" s="319"/>
      <c r="Q37" s="319"/>
      <c r="R37" s="319"/>
      <c r="S37" s="319"/>
      <c r="T37" s="319"/>
      <c r="U37" s="319"/>
      <c r="V37" s="319"/>
      <c r="W37" s="319"/>
      <c r="X37" s="319"/>
      <c r="Y37" s="320"/>
    </row>
    <row r="38" spans="1:25" ht="12.75" customHeight="1">
      <c r="A38" s="305" t="s">
        <v>53</v>
      </c>
      <c r="B38" s="268"/>
      <c r="C38" s="268"/>
      <c r="D38" s="268"/>
      <c r="E38" s="268"/>
      <c r="F38" s="268"/>
      <c r="G38" s="274"/>
      <c r="I38" s="318" t="s">
        <v>307</v>
      </c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19"/>
      <c r="Y38" s="320"/>
    </row>
    <row r="39" spans="1:25" ht="12.75" customHeight="1">
      <c r="A39" s="273" t="s">
        <v>54</v>
      </c>
      <c r="B39" s="268"/>
      <c r="C39" s="268"/>
      <c r="D39" s="268"/>
      <c r="E39" s="268"/>
      <c r="F39" s="268"/>
      <c r="G39" s="274"/>
      <c r="I39" s="318" t="s">
        <v>308</v>
      </c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319"/>
      <c r="X39" s="319"/>
      <c r="Y39" s="320"/>
    </row>
    <row r="40" spans="1:25" ht="12.75" customHeight="1" thickBot="1">
      <c r="A40" s="276" t="s">
        <v>55</v>
      </c>
      <c r="B40" s="277"/>
      <c r="C40" s="277"/>
      <c r="D40" s="277"/>
      <c r="E40" s="277"/>
      <c r="F40" s="277"/>
      <c r="G40" s="278"/>
      <c r="I40" s="318" t="s">
        <v>309</v>
      </c>
      <c r="J40" s="319"/>
      <c r="K40" s="319"/>
      <c r="L40" s="319"/>
      <c r="M40" s="319"/>
      <c r="N40" s="319"/>
      <c r="O40" s="319"/>
      <c r="P40" s="319"/>
      <c r="Q40" s="319"/>
      <c r="R40" s="319"/>
      <c r="S40" s="319"/>
      <c r="T40" s="319"/>
      <c r="U40" s="319"/>
      <c r="V40" s="319"/>
      <c r="W40" s="319"/>
      <c r="X40" s="319"/>
      <c r="Y40" s="320"/>
    </row>
    <row r="41" spans="1:25" ht="11.4" thickTop="1" thickBot="1">
      <c r="I41" s="347"/>
      <c r="J41" s="322"/>
      <c r="K41" s="322"/>
      <c r="L41" s="322"/>
      <c r="M41" s="322"/>
      <c r="N41" s="322"/>
      <c r="O41" s="322"/>
      <c r="P41" s="322"/>
      <c r="Q41" s="322"/>
      <c r="R41" s="322"/>
      <c r="S41" s="322"/>
      <c r="T41" s="322"/>
      <c r="U41" s="322"/>
      <c r="V41" s="322"/>
      <c r="W41" s="322"/>
      <c r="X41" s="322"/>
      <c r="Y41" s="323"/>
    </row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showGridLines="0" tabSelected="1" workbookViewId="0">
      <selection activeCell="K24" sqref="K24"/>
    </sheetView>
  </sheetViews>
  <sheetFormatPr defaultColWidth="10.7109375" defaultRowHeight="12.6"/>
  <cols>
    <col min="1" max="1" width="10.7109375" style="236"/>
    <col min="2" max="2" width="12.7109375" style="236" customWidth="1"/>
    <col min="3" max="16384" width="10.7109375" style="236"/>
  </cols>
  <sheetData>
    <row r="1" spans="1:19">
      <c r="A1" s="235" t="s">
        <v>340</v>
      </c>
    </row>
    <row r="2" spans="1:19" ht="3.75" customHeight="1" thickBot="1">
      <c r="A2" s="235"/>
    </row>
    <row r="3" spans="1:19" ht="13.8" thickTop="1">
      <c r="A3" s="303" t="s">
        <v>56</v>
      </c>
      <c r="B3" s="271"/>
      <c r="C3" s="271"/>
      <c r="D3" s="271"/>
      <c r="E3" s="271"/>
      <c r="F3" s="271"/>
      <c r="G3" s="272"/>
      <c r="I3" s="349" t="s">
        <v>341</v>
      </c>
      <c r="J3" s="363"/>
      <c r="K3" s="363"/>
      <c r="L3" s="363"/>
      <c r="M3" s="363"/>
      <c r="N3" s="363"/>
      <c r="O3" s="363"/>
      <c r="P3" s="363"/>
      <c r="Q3" s="363"/>
      <c r="R3" s="363"/>
      <c r="S3" s="364"/>
    </row>
    <row r="4" spans="1:19" ht="13.2">
      <c r="A4" s="273" t="s">
        <v>57</v>
      </c>
      <c r="B4" s="268"/>
      <c r="C4" s="268"/>
      <c r="D4" s="268"/>
      <c r="E4" s="268"/>
      <c r="F4" s="268"/>
      <c r="G4" s="274"/>
      <c r="H4" s="237"/>
      <c r="I4" s="356" t="s">
        <v>342</v>
      </c>
      <c r="J4" s="365"/>
      <c r="K4" s="365"/>
      <c r="L4" s="365"/>
      <c r="M4" s="365"/>
      <c r="N4" s="365"/>
      <c r="O4" s="365"/>
      <c r="P4" s="365"/>
      <c r="Q4" s="365"/>
      <c r="R4" s="365"/>
      <c r="S4" s="366"/>
    </row>
    <row r="5" spans="1:19" ht="13.8" thickBot="1">
      <c r="A5" s="276" t="s">
        <v>58</v>
      </c>
      <c r="B5" s="277"/>
      <c r="C5" s="277"/>
      <c r="D5" s="277"/>
      <c r="E5" s="277"/>
      <c r="F5" s="277"/>
      <c r="G5" s="278"/>
      <c r="I5" s="356" t="s">
        <v>343</v>
      </c>
      <c r="J5" s="365"/>
      <c r="K5" s="365"/>
      <c r="L5" s="365"/>
      <c r="M5" s="365"/>
      <c r="N5" s="365"/>
      <c r="O5" s="365"/>
      <c r="P5" s="365"/>
      <c r="Q5" s="365"/>
      <c r="R5" s="365"/>
      <c r="S5" s="366"/>
    </row>
    <row r="6" spans="1:19" ht="5.25" customHeight="1" thickTop="1" thickBot="1">
      <c r="A6" s="238"/>
      <c r="I6" s="367"/>
      <c r="J6" s="368"/>
      <c r="K6" s="368"/>
      <c r="L6" s="368"/>
      <c r="M6" s="368"/>
      <c r="N6" s="368"/>
      <c r="O6" s="368"/>
      <c r="P6" s="368"/>
      <c r="Q6" s="368"/>
      <c r="R6" s="368"/>
      <c r="S6" s="369"/>
    </row>
    <row r="7" spans="1:19" ht="13.2" thickTop="1">
      <c r="A7" s="239" t="s">
        <v>369</v>
      </c>
      <c r="B7" s="240"/>
      <c r="C7" s="240"/>
      <c r="D7" s="240"/>
      <c r="E7" s="240"/>
      <c r="F7" s="240"/>
      <c r="G7" s="241"/>
    </row>
    <row r="8" spans="1:19" ht="34.5" customHeight="1" thickBot="1">
      <c r="A8" s="242"/>
      <c r="B8" s="243" t="s">
        <v>366</v>
      </c>
      <c r="C8" s="243" t="s">
        <v>367</v>
      </c>
      <c r="D8" s="243" t="s">
        <v>368</v>
      </c>
      <c r="E8" s="244" t="s">
        <v>375</v>
      </c>
      <c r="F8" s="245"/>
      <c r="G8" s="246"/>
    </row>
    <row r="9" spans="1:19" ht="13.2" thickTop="1">
      <c r="A9" s="247" t="s">
        <v>64</v>
      </c>
      <c r="B9" s="248">
        <v>200</v>
      </c>
      <c r="C9" s="249">
        <v>1.5</v>
      </c>
      <c r="D9" s="250">
        <v>40</v>
      </c>
      <c r="E9" s="377">
        <v>8</v>
      </c>
      <c r="F9" s="245"/>
      <c r="G9" s="246"/>
      <c r="I9" s="387" t="s">
        <v>310</v>
      </c>
    </row>
    <row r="10" spans="1:19">
      <c r="A10" s="251" t="s">
        <v>65</v>
      </c>
      <c r="B10" s="248">
        <v>275</v>
      </c>
      <c r="C10" s="249">
        <v>1.8</v>
      </c>
      <c r="D10" s="250">
        <v>60</v>
      </c>
      <c r="E10" s="378">
        <v>5</v>
      </c>
      <c r="F10" s="245"/>
      <c r="G10" s="246"/>
    </row>
    <row r="11" spans="1:19" ht="13.2" thickBot="1">
      <c r="A11" s="252" t="s">
        <v>66</v>
      </c>
      <c r="B11" s="253">
        <v>325</v>
      </c>
      <c r="C11" s="254">
        <v>1.9</v>
      </c>
      <c r="D11" s="255">
        <v>85</v>
      </c>
      <c r="E11" s="379">
        <v>3</v>
      </c>
      <c r="F11" s="256"/>
      <c r="G11" s="257"/>
      <c r="I11" s="374"/>
      <c r="J11" s="236" t="s">
        <v>374</v>
      </c>
    </row>
    <row r="12" spans="1:19" ht="4.5" customHeight="1" thickTop="1" thickBot="1"/>
    <row r="13" spans="1:19" ht="13.8" thickTop="1" thickBot="1">
      <c r="A13" s="258" t="s">
        <v>370</v>
      </c>
      <c r="B13" s="240"/>
      <c r="C13" s="240"/>
      <c r="D13" s="240"/>
      <c r="E13" s="240"/>
      <c r="F13" s="240"/>
      <c r="G13" s="241"/>
      <c r="I13" s="376"/>
      <c r="J13" s="236" t="s">
        <v>311</v>
      </c>
    </row>
    <row r="14" spans="1:19" ht="13.2" thickTop="1">
      <c r="A14" s="247" t="s">
        <v>64</v>
      </c>
      <c r="B14" s="371">
        <v>5</v>
      </c>
      <c r="C14" s="245"/>
      <c r="D14" s="245"/>
      <c r="E14" s="245"/>
      <c r="F14" s="245"/>
      <c r="G14" s="246"/>
    </row>
    <row r="15" spans="1:19">
      <c r="A15" s="251" t="s">
        <v>65</v>
      </c>
      <c r="B15" s="372">
        <v>5</v>
      </c>
      <c r="C15" s="245"/>
      <c r="D15" s="245"/>
      <c r="E15" s="245"/>
      <c r="F15" s="245"/>
      <c r="G15" s="246"/>
      <c r="I15" s="380"/>
      <c r="J15" s="236" t="s">
        <v>376</v>
      </c>
    </row>
    <row r="16" spans="1:19" ht="13.2" thickBot="1">
      <c r="A16" s="252" t="s">
        <v>66</v>
      </c>
      <c r="B16" s="373">
        <v>3</v>
      </c>
      <c r="C16" s="256"/>
      <c r="D16" s="256"/>
      <c r="E16" s="256"/>
      <c r="F16" s="256"/>
      <c r="G16" s="257"/>
    </row>
    <row r="17" spans="1:10" ht="4.5" customHeight="1" thickTop="1" thickBot="1"/>
    <row r="18" spans="1:10" ht="13.8" thickTop="1" thickBot="1">
      <c r="A18" s="239" t="s">
        <v>371</v>
      </c>
      <c r="B18" s="240"/>
      <c r="C18" s="240"/>
      <c r="D18" s="240"/>
      <c r="E18" s="240"/>
      <c r="F18" s="240"/>
      <c r="G18" s="241"/>
      <c r="I18" s="382"/>
      <c r="J18" s="236" t="s">
        <v>377</v>
      </c>
    </row>
    <row r="19" spans="1:10" ht="13.2" thickTop="1">
      <c r="A19" s="247" t="s">
        <v>64</v>
      </c>
      <c r="B19" s="371">
        <v>200</v>
      </c>
      <c r="C19" s="245"/>
      <c r="D19" s="245"/>
      <c r="E19" s="245"/>
      <c r="F19" s="245"/>
      <c r="G19" s="246"/>
    </row>
    <row r="20" spans="1:10">
      <c r="A20" s="251" t="s">
        <v>65</v>
      </c>
      <c r="B20" s="372">
        <v>300.00000000000006</v>
      </c>
      <c r="C20" s="245"/>
      <c r="D20" s="245"/>
      <c r="E20" s="245"/>
      <c r="F20" s="245"/>
      <c r="G20" s="246"/>
      <c r="I20" s="386"/>
      <c r="J20" s="236" t="s">
        <v>378</v>
      </c>
    </row>
    <row r="21" spans="1:10" ht="13.2" thickBot="1">
      <c r="A21" s="251" t="s">
        <v>66</v>
      </c>
      <c r="B21" s="373">
        <v>249.99999999999994</v>
      </c>
      <c r="C21" s="245"/>
      <c r="D21" s="245"/>
      <c r="E21" s="245"/>
      <c r="F21" s="245"/>
      <c r="G21" s="246"/>
    </row>
    <row r="22" spans="1:10" ht="13.8" thickTop="1" thickBot="1">
      <c r="A22" s="247" t="s">
        <v>69</v>
      </c>
      <c r="B22" s="388">
        <f>SUM(B19:B21)</f>
        <v>750</v>
      </c>
      <c r="C22" s="245"/>
      <c r="D22" s="245"/>
      <c r="E22" s="245"/>
      <c r="F22" s="245"/>
      <c r="G22" s="246"/>
      <c r="I22" s="389"/>
      <c r="J22" s="236" t="s">
        <v>379</v>
      </c>
    </row>
    <row r="23" spans="1:10" ht="13.8" thickTop="1" thickBot="1">
      <c r="A23" s="259" t="s">
        <v>373</v>
      </c>
      <c r="B23" s="381">
        <v>750</v>
      </c>
      <c r="C23" s="256"/>
      <c r="D23" s="256"/>
      <c r="E23" s="256"/>
      <c r="F23" s="256"/>
      <c r="G23" s="257"/>
    </row>
    <row r="24" spans="1:10" ht="4.5" customHeight="1" thickTop="1" thickBot="1">
      <c r="A24" s="260"/>
    </row>
    <row r="25" spans="1:10" ht="13.8" thickTop="1" thickBot="1">
      <c r="A25" s="239" t="s">
        <v>71</v>
      </c>
      <c r="B25" s="240"/>
      <c r="C25" s="240"/>
      <c r="D25" s="240"/>
      <c r="E25" s="240"/>
      <c r="F25" s="240"/>
      <c r="G25" s="241"/>
    </row>
    <row r="26" spans="1:10" ht="13.2" thickTop="1">
      <c r="A26" s="247" t="s">
        <v>64</v>
      </c>
      <c r="B26" s="383">
        <f>B14*$D9</f>
        <v>200</v>
      </c>
      <c r="C26" s="245"/>
      <c r="D26" s="245"/>
      <c r="E26" s="245"/>
      <c r="F26" s="245"/>
      <c r="G26" s="246"/>
    </row>
    <row r="27" spans="1:10">
      <c r="A27" s="251" t="s">
        <v>65</v>
      </c>
      <c r="B27" s="384">
        <f>B15*$D10</f>
        <v>300</v>
      </c>
      <c r="C27" s="245"/>
      <c r="D27" s="245"/>
      <c r="E27" s="245"/>
      <c r="F27" s="245"/>
      <c r="G27" s="246"/>
      <c r="I27" s="237"/>
    </row>
    <row r="28" spans="1:10" ht="13.2" thickBot="1">
      <c r="A28" s="251" t="s">
        <v>66</v>
      </c>
      <c r="B28" s="385">
        <f>B16*$D11</f>
        <v>255</v>
      </c>
      <c r="C28" s="245"/>
      <c r="D28" s="245"/>
      <c r="E28" s="245"/>
      <c r="F28" s="245"/>
      <c r="G28" s="246"/>
    </row>
    <row r="29" spans="1:10" ht="13.8" thickTop="1" thickBot="1">
      <c r="A29" s="261"/>
      <c r="B29" s="245"/>
      <c r="C29" s="245"/>
      <c r="D29" s="245"/>
      <c r="E29" s="245"/>
      <c r="F29" s="245"/>
      <c r="G29" s="246"/>
    </row>
    <row r="30" spans="1:10" ht="13.8" thickTop="1" thickBot="1">
      <c r="A30" s="262" t="s">
        <v>372</v>
      </c>
      <c r="B30" s="375">
        <f>SUMPRODUCT(B19:B21,C9:C11)+SUMPRODUCT(B14:B16,B9:B11)</f>
        <v>4665</v>
      </c>
      <c r="C30" s="256"/>
      <c r="D30" s="256"/>
      <c r="E30" s="256"/>
      <c r="F30" s="256"/>
      <c r="G30" s="257"/>
    </row>
    <row r="31" spans="1:10" ht="13.2" thickTop="1"/>
    <row r="32" spans="1:10" ht="13.2" thickBot="1">
      <c r="A32" s="237"/>
      <c r="C32" s="237"/>
      <c r="E32" s="237"/>
    </row>
    <row r="33" spans="1:20" ht="13.8" thickTop="1">
      <c r="A33" s="270" t="s">
        <v>73</v>
      </c>
      <c r="B33" s="271"/>
      <c r="C33" s="271"/>
      <c r="D33" s="271"/>
      <c r="E33" s="271"/>
      <c r="F33" s="271"/>
      <c r="G33" s="272"/>
      <c r="I33" s="355" t="s">
        <v>291</v>
      </c>
      <c r="J33" s="363"/>
      <c r="K33" s="363"/>
      <c r="L33" s="363"/>
      <c r="M33" s="363"/>
      <c r="N33" s="363"/>
      <c r="O33" s="363"/>
      <c r="P33" s="363"/>
      <c r="Q33" s="363"/>
      <c r="R33" s="363"/>
      <c r="S33" s="363"/>
      <c r="T33" s="364"/>
    </row>
    <row r="34" spans="1:20" ht="13.2">
      <c r="A34" s="273" t="s">
        <v>74</v>
      </c>
      <c r="B34" s="268"/>
      <c r="C34" s="268"/>
      <c r="D34" s="268"/>
      <c r="E34" s="268"/>
      <c r="F34" s="268"/>
      <c r="G34" s="274"/>
      <c r="I34" s="356" t="s">
        <v>344</v>
      </c>
      <c r="J34" s="365"/>
      <c r="K34" s="365"/>
      <c r="L34" s="365"/>
      <c r="M34" s="365"/>
      <c r="N34" s="365"/>
      <c r="O34" s="365"/>
      <c r="P34" s="365"/>
      <c r="Q34" s="365"/>
      <c r="R34" s="365"/>
      <c r="S34" s="365"/>
      <c r="T34" s="366"/>
    </row>
    <row r="35" spans="1:20" ht="13.2">
      <c r="A35" s="273" t="s">
        <v>75</v>
      </c>
      <c r="B35" s="268"/>
      <c r="C35" s="268"/>
      <c r="D35" s="268"/>
      <c r="E35" s="268"/>
      <c r="F35" s="268"/>
      <c r="G35" s="274"/>
      <c r="I35" s="356" t="s">
        <v>345</v>
      </c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6"/>
    </row>
    <row r="36" spans="1:20" ht="13.2">
      <c r="A36" s="273" t="s">
        <v>76</v>
      </c>
      <c r="B36" s="268"/>
      <c r="C36" s="268"/>
      <c r="D36" s="268"/>
      <c r="E36" s="268"/>
      <c r="F36" s="268"/>
      <c r="G36" s="274"/>
      <c r="I36" s="356" t="s">
        <v>346</v>
      </c>
      <c r="J36" s="365"/>
      <c r="K36" s="365"/>
      <c r="L36" s="365"/>
      <c r="M36" s="365"/>
      <c r="N36" s="365"/>
      <c r="O36" s="365"/>
      <c r="P36" s="365"/>
      <c r="Q36" s="365"/>
      <c r="R36" s="365"/>
      <c r="S36" s="365"/>
      <c r="T36" s="366"/>
    </row>
    <row r="37" spans="1:20">
      <c r="A37" s="273"/>
      <c r="B37" s="268"/>
      <c r="C37" s="268"/>
      <c r="D37" s="268"/>
      <c r="E37" s="268"/>
      <c r="F37" s="268"/>
      <c r="G37" s="274"/>
      <c r="I37" s="359"/>
      <c r="J37" s="365"/>
      <c r="K37" s="365"/>
      <c r="L37" s="365"/>
      <c r="M37" s="365"/>
      <c r="N37" s="365"/>
      <c r="O37" s="365"/>
      <c r="P37" s="365"/>
      <c r="Q37" s="365"/>
      <c r="R37" s="365"/>
      <c r="S37" s="365"/>
      <c r="T37" s="366"/>
    </row>
    <row r="38" spans="1:20" ht="13.2">
      <c r="A38" s="275" t="s">
        <v>40</v>
      </c>
      <c r="B38" s="268"/>
      <c r="C38" s="268"/>
      <c r="D38" s="268"/>
      <c r="E38" s="268"/>
      <c r="F38" s="268"/>
      <c r="G38" s="274"/>
      <c r="I38" s="360" t="s">
        <v>40</v>
      </c>
      <c r="J38" s="365"/>
      <c r="K38" s="365"/>
      <c r="L38" s="365"/>
      <c r="M38" s="365"/>
      <c r="N38" s="365"/>
      <c r="O38" s="365"/>
      <c r="P38" s="365"/>
      <c r="Q38" s="365"/>
      <c r="R38" s="365"/>
      <c r="S38" s="365"/>
      <c r="T38" s="366"/>
    </row>
    <row r="39" spans="1:20" ht="13.2">
      <c r="A39" s="273" t="s">
        <v>77</v>
      </c>
      <c r="B39" s="268"/>
      <c r="C39" s="268"/>
      <c r="D39" s="268"/>
      <c r="E39" s="268"/>
      <c r="F39" s="268"/>
      <c r="G39" s="274"/>
      <c r="I39" s="356" t="s">
        <v>347</v>
      </c>
      <c r="J39" s="365"/>
      <c r="K39" s="365"/>
      <c r="L39" s="365"/>
      <c r="M39" s="365"/>
      <c r="N39" s="365"/>
      <c r="O39" s="365"/>
      <c r="P39" s="365"/>
      <c r="Q39" s="365"/>
      <c r="R39" s="365"/>
      <c r="S39" s="365"/>
      <c r="T39" s="366"/>
    </row>
    <row r="40" spans="1:20" ht="13.2">
      <c r="A40" s="273" t="s">
        <v>78</v>
      </c>
      <c r="B40" s="268"/>
      <c r="C40" s="268"/>
      <c r="D40" s="268"/>
      <c r="E40" s="268"/>
      <c r="F40" s="268"/>
      <c r="G40" s="274"/>
      <c r="I40" s="356" t="s">
        <v>348</v>
      </c>
      <c r="J40" s="365"/>
      <c r="K40" s="365"/>
      <c r="L40" s="365"/>
      <c r="M40" s="365"/>
      <c r="N40" s="365"/>
      <c r="O40" s="365"/>
      <c r="P40" s="365"/>
      <c r="Q40" s="365"/>
      <c r="R40" s="365"/>
      <c r="S40" s="365"/>
      <c r="T40" s="366"/>
    </row>
    <row r="41" spans="1:20" ht="13.2">
      <c r="A41" s="273" t="s">
        <v>79</v>
      </c>
      <c r="B41" s="268"/>
      <c r="C41" s="268"/>
      <c r="D41" s="268"/>
      <c r="E41" s="268"/>
      <c r="F41" s="268"/>
      <c r="G41" s="274"/>
      <c r="I41" s="356" t="s">
        <v>349</v>
      </c>
      <c r="J41" s="365"/>
      <c r="K41" s="365"/>
      <c r="L41" s="365"/>
      <c r="M41" s="365"/>
      <c r="N41" s="365"/>
      <c r="O41" s="365"/>
      <c r="P41" s="365"/>
      <c r="Q41" s="365"/>
      <c r="R41" s="365"/>
      <c r="S41" s="365"/>
      <c r="T41" s="366"/>
    </row>
    <row r="42" spans="1:20" ht="13.2">
      <c r="A42" s="305" t="s">
        <v>80</v>
      </c>
      <c r="B42" s="268"/>
      <c r="C42" s="268"/>
      <c r="D42" s="268"/>
      <c r="E42" s="268"/>
      <c r="F42" s="268"/>
      <c r="G42" s="274"/>
      <c r="I42" s="356" t="s">
        <v>350</v>
      </c>
      <c r="J42" s="365"/>
      <c r="K42" s="365"/>
      <c r="L42" s="365"/>
      <c r="M42" s="365"/>
      <c r="N42" s="365"/>
      <c r="O42" s="365"/>
      <c r="P42" s="365"/>
      <c r="Q42" s="365"/>
      <c r="R42" s="365"/>
      <c r="S42" s="365"/>
      <c r="T42" s="366"/>
    </row>
    <row r="43" spans="1:20" ht="13.2">
      <c r="A43" s="273"/>
      <c r="B43" s="268" t="s">
        <v>81</v>
      </c>
      <c r="C43" s="268"/>
      <c r="D43" s="268"/>
      <c r="E43" s="268"/>
      <c r="F43" s="268"/>
      <c r="G43" s="274"/>
      <c r="I43" s="356" t="s">
        <v>351</v>
      </c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6"/>
    </row>
    <row r="44" spans="1:20" ht="13.2">
      <c r="A44" s="273"/>
      <c r="B44" s="268" t="s">
        <v>82</v>
      </c>
      <c r="C44" s="268"/>
      <c r="D44" s="268"/>
      <c r="E44" s="268"/>
      <c r="F44" s="268"/>
      <c r="G44" s="274"/>
      <c r="I44" s="356" t="s">
        <v>352</v>
      </c>
      <c r="J44" s="365"/>
      <c r="K44" s="365"/>
      <c r="L44" s="365"/>
      <c r="M44" s="365"/>
      <c r="N44" s="365"/>
      <c r="O44" s="365"/>
      <c r="P44" s="365"/>
      <c r="Q44" s="365"/>
      <c r="R44" s="365"/>
      <c r="S44" s="365"/>
      <c r="T44" s="366"/>
    </row>
    <row r="45" spans="1:20" ht="13.2">
      <c r="A45" s="273"/>
      <c r="B45" s="268" t="s">
        <v>83</v>
      </c>
      <c r="C45" s="268"/>
      <c r="D45" s="268"/>
      <c r="E45" s="268"/>
      <c r="F45" s="268"/>
      <c r="G45" s="274"/>
      <c r="I45" s="356" t="s">
        <v>353</v>
      </c>
      <c r="J45" s="365"/>
      <c r="K45" s="365"/>
      <c r="L45" s="365"/>
      <c r="M45" s="365"/>
      <c r="N45" s="365"/>
      <c r="O45" s="365"/>
      <c r="P45" s="365"/>
      <c r="Q45" s="365"/>
      <c r="R45" s="365"/>
      <c r="S45" s="365"/>
      <c r="T45" s="366"/>
    </row>
    <row r="46" spans="1:20" ht="13.2">
      <c r="A46" s="273" t="s">
        <v>84</v>
      </c>
      <c r="B46" s="268"/>
      <c r="C46" s="268"/>
      <c r="D46" s="268"/>
      <c r="E46" s="268"/>
      <c r="F46" s="268"/>
      <c r="G46" s="274"/>
      <c r="I46" s="356" t="s">
        <v>354</v>
      </c>
      <c r="J46" s="365"/>
      <c r="K46" s="365"/>
      <c r="L46" s="365"/>
      <c r="M46" s="365"/>
      <c r="N46" s="365"/>
      <c r="O46" s="365"/>
      <c r="P46" s="365"/>
      <c r="Q46" s="365"/>
      <c r="R46" s="365"/>
      <c r="S46" s="365"/>
      <c r="T46" s="366"/>
    </row>
    <row r="47" spans="1:20" ht="13.2">
      <c r="A47" s="273" t="s">
        <v>85</v>
      </c>
      <c r="B47" s="268" t="s">
        <v>86</v>
      </c>
      <c r="C47" s="268"/>
      <c r="D47" s="268"/>
      <c r="E47" s="268"/>
      <c r="F47" s="268"/>
      <c r="G47" s="274"/>
      <c r="I47" s="356" t="s">
        <v>355</v>
      </c>
      <c r="J47" s="365"/>
      <c r="K47" s="365"/>
      <c r="L47" s="365"/>
      <c r="M47" s="365"/>
      <c r="N47" s="365"/>
      <c r="O47" s="365"/>
      <c r="P47" s="365"/>
      <c r="Q47" s="365"/>
      <c r="R47" s="365"/>
      <c r="S47" s="365"/>
      <c r="T47" s="366"/>
    </row>
    <row r="48" spans="1:20" ht="13.2">
      <c r="A48" s="273"/>
      <c r="B48" s="268" t="s">
        <v>87</v>
      </c>
      <c r="C48" s="268"/>
      <c r="D48" s="268"/>
      <c r="E48" s="268"/>
      <c r="F48" s="268"/>
      <c r="G48" s="274"/>
      <c r="I48" s="356" t="s">
        <v>356</v>
      </c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6"/>
    </row>
    <row r="49" spans="1:20" ht="13.2">
      <c r="A49" s="273"/>
      <c r="B49" s="268" t="s">
        <v>88</v>
      </c>
      <c r="C49" s="268"/>
      <c r="D49" s="268"/>
      <c r="E49" s="268"/>
      <c r="F49" s="268"/>
      <c r="G49" s="274"/>
      <c r="I49" s="356" t="s">
        <v>357</v>
      </c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6"/>
    </row>
    <row r="50" spans="1:20" ht="13.2">
      <c r="A50" s="273" t="s">
        <v>89</v>
      </c>
      <c r="B50" s="268"/>
      <c r="C50" s="268"/>
      <c r="D50" s="268"/>
      <c r="E50" s="268"/>
      <c r="F50" s="268"/>
      <c r="G50" s="274"/>
      <c r="I50" s="356" t="s">
        <v>358</v>
      </c>
      <c r="J50" s="365"/>
      <c r="K50" s="365"/>
      <c r="L50" s="365"/>
      <c r="M50" s="365"/>
      <c r="N50" s="365"/>
      <c r="O50" s="365"/>
      <c r="P50" s="365"/>
      <c r="Q50" s="365"/>
      <c r="R50" s="365"/>
      <c r="S50" s="365"/>
      <c r="T50" s="366"/>
    </row>
    <row r="51" spans="1:20">
      <c r="A51" s="273"/>
      <c r="B51" s="268"/>
      <c r="C51" s="268"/>
      <c r="D51" s="268"/>
      <c r="E51" s="268"/>
      <c r="F51" s="268"/>
      <c r="G51" s="274"/>
      <c r="I51" s="370"/>
      <c r="J51" s="365"/>
      <c r="K51" s="365"/>
      <c r="L51" s="365"/>
      <c r="M51" s="365"/>
      <c r="N51" s="365"/>
      <c r="O51" s="365"/>
      <c r="P51" s="365"/>
      <c r="Q51" s="365"/>
      <c r="R51" s="365"/>
      <c r="S51" s="365"/>
      <c r="T51" s="366"/>
    </row>
    <row r="52" spans="1:20" ht="13.2">
      <c r="A52" s="275" t="s">
        <v>48</v>
      </c>
      <c r="B52" s="268"/>
      <c r="C52" s="268"/>
      <c r="D52" s="268"/>
      <c r="E52" s="268"/>
      <c r="F52" s="268"/>
      <c r="G52" s="274"/>
      <c r="I52" s="360" t="s">
        <v>302</v>
      </c>
      <c r="J52" s="365"/>
      <c r="K52" s="365"/>
      <c r="L52" s="365"/>
      <c r="M52" s="365"/>
      <c r="N52" s="365"/>
      <c r="O52" s="365"/>
      <c r="P52" s="365"/>
      <c r="Q52" s="365"/>
      <c r="R52" s="365"/>
      <c r="S52" s="365"/>
      <c r="T52" s="366"/>
    </row>
    <row r="53" spans="1:20" ht="13.2">
      <c r="A53" s="305" t="s">
        <v>90</v>
      </c>
      <c r="B53" s="268"/>
      <c r="C53" s="268"/>
      <c r="D53" s="268"/>
      <c r="E53" s="268"/>
      <c r="F53" s="268"/>
      <c r="G53" s="274"/>
      <c r="I53" s="356" t="s">
        <v>359</v>
      </c>
      <c r="J53" s="365"/>
      <c r="K53" s="365"/>
      <c r="L53" s="365"/>
      <c r="M53" s="365"/>
      <c r="N53" s="365"/>
      <c r="O53" s="365"/>
      <c r="P53" s="365"/>
      <c r="Q53" s="365"/>
      <c r="R53" s="365"/>
      <c r="S53" s="365"/>
      <c r="T53" s="366"/>
    </row>
    <row r="54" spans="1:20" ht="13.2">
      <c r="A54" s="305" t="s">
        <v>91</v>
      </c>
      <c r="B54" s="268"/>
      <c r="C54" s="268"/>
      <c r="D54" s="268"/>
      <c r="E54" s="268"/>
      <c r="F54" s="268"/>
      <c r="G54" s="274"/>
      <c r="I54" s="356" t="s">
        <v>360</v>
      </c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6"/>
    </row>
    <row r="55" spans="1:20" ht="13.2">
      <c r="A55" s="305" t="s">
        <v>92</v>
      </c>
      <c r="B55" s="268"/>
      <c r="C55" s="268"/>
      <c r="D55" s="268"/>
      <c r="E55" s="268"/>
      <c r="F55" s="268"/>
      <c r="G55" s="274"/>
      <c r="I55" s="356" t="s">
        <v>361</v>
      </c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6"/>
    </row>
    <row r="56" spans="1:20" ht="13.2">
      <c r="A56" s="305" t="s">
        <v>93</v>
      </c>
      <c r="B56" s="268"/>
      <c r="C56" s="268"/>
      <c r="D56" s="268"/>
      <c r="E56" s="268"/>
      <c r="F56" s="268"/>
      <c r="G56" s="274"/>
      <c r="I56" s="356" t="s">
        <v>362</v>
      </c>
      <c r="J56" s="365"/>
      <c r="K56" s="365"/>
      <c r="L56" s="365"/>
      <c r="M56" s="365"/>
      <c r="N56" s="365"/>
      <c r="O56" s="365"/>
      <c r="P56" s="365"/>
      <c r="Q56" s="365"/>
      <c r="R56" s="365"/>
      <c r="S56" s="365"/>
      <c r="T56" s="366"/>
    </row>
    <row r="57" spans="1:20" ht="13.2">
      <c r="A57" s="305" t="s">
        <v>94</v>
      </c>
      <c r="B57" s="268"/>
      <c r="C57" s="268"/>
      <c r="D57" s="268"/>
      <c r="E57" s="268"/>
      <c r="F57" s="268"/>
      <c r="G57" s="274"/>
      <c r="I57" s="356" t="s">
        <v>363</v>
      </c>
      <c r="J57" s="365"/>
      <c r="K57" s="365"/>
      <c r="L57" s="365"/>
      <c r="M57" s="365"/>
      <c r="N57" s="365"/>
      <c r="O57" s="365"/>
      <c r="P57" s="365"/>
      <c r="Q57" s="365"/>
      <c r="R57" s="365"/>
      <c r="S57" s="365"/>
      <c r="T57" s="366"/>
    </row>
    <row r="58" spans="1:20" ht="13.2">
      <c r="A58" s="305" t="s">
        <v>95</v>
      </c>
      <c r="B58" s="268"/>
      <c r="C58" s="268"/>
      <c r="D58" s="268"/>
      <c r="E58" s="268"/>
      <c r="F58" s="268"/>
      <c r="G58" s="274"/>
      <c r="I58" s="356" t="s">
        <v>364</v>
      </c>
      <c r="J58" s="365"/>
      <c r="K58" s="365"/>
      <c r="L58" s="365"/>
      <c r="M58" s="365"/>
      <c r="N58" s="365"/>
      <c r="O58" s="365"/>
      <c r="P58" s="365"/>
      <c r="Q58" s="365"/>
      <c r="R58" s="365"/>
      <c r="S58" s="365"/>
      <c r="T58" s="366"/>
    </row>
    <row r="59" spans="1:20" ht="13.8" thickBot="1">
      <c r="A59" s="309" t="s">
        <v>96</v>
      </c>
      <c r="B59" s="277"/>
      <c r="C59" s="277"/>
      <c r="D59" s="277"/>
      <c r="E59" s="277"/>
      <c r="F59" s="277"/>
      <c r="G59" s="278"/>
      <c r="I59" s="356" t="s">
        <v>365</v>
      </c>
      <c r="J59" s="365"/>
      <c r="K59" s="365"/>
      <c r="L59" s="365"/>
      <c r="M59" s="365"/>
      <c r="N59" s="365"/>
      <c r="O59" s="365"/>
      <c r="P59" s="365"/>
      <c r="Q59" s="365"/>
      <c r="R59" s="365"/>
      <c r="S59" s="365"/>
      <c r="T59" s="366"/>
    </row>
    <row r="60" spans="1:20" ht="13.2" thickTop="1">
      <c r="I60" s="367"/>
      <c r="J60" s="368"/>
      <c r="K60" s="368"/>
      <c r="L60" s="368"/>
      <c r="M60" s="368"/>
      <c r="N60" s="368"/>
      <c r="O60" s="368"/>
      <c r="P60" s="368"/>
      <c r="Q60" s="368"/>
      <c r="R60" s="368"/>
      <c r="S60" s="368"/>
      <c r="T60" s="369"/>
    </row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showGridLines="0" workbookViewId="0">
      <selection activeCell="I22" sqref="I22"/>
    </sheetView>
  </sheetViews>
  <sheetFormatPr defaultColWidth="10.7109375" defaultRowHeight="12.6"/>
  <cols>
    <col min="1" max="1" width="10.7109375" style="185"/>
    <col min="2" max="2" width="12.140625" style="185" customWidth="1"/>
    <col min="3" max="3" width="12.28515625" style="185" customWidth="1"/>
    <col min="4" max="4" width="11" style="185" customWidth="1"/>
    <col min="5" max="5" width="11.85546875" style="185" customWidth="1"/>
    <col min="6" max="6" width="11.28515625" style="185" customWidth="1"/>
    <col min="7" max="7" width="12.140625" style="185" customWidth="1"/>
    <col min="8" max="16384" width="10.7109375" style="185"/>
  </cols>
  <sheetData>
    <row r="1" spans="1:7">
      <c r="A1" s="184" t="s">
        <v>97</v>
      </c>
    </row>
    <row r="2" spans="1:7" ht="3.75" customHeight="1" thickBot="1">
      <c r="A2" s="184"/>
    </row>
    <row r="3" spans="1:7" ht="13.2" thickTop="1">
      <c r="A3" s="308" t="s">
        <v>98</v>
      </c>
      <c r="B3" s="271"/>
      <c r="C3" s="271"/>
      <c r="D3" s="271"/>
      <c r="E3" s="271"/>
      <c r="F3" s="271"/>
      <c r="G3" s="272"/>
    </row>
    <row r="4" spans="1:7">
      <c r="A4" s="305" t="s">
        <v>99</v>
      </c>
      <c r="B4" s="268"/>
      <c r="C4" s="268"/>
      <c r="D4" s="268"/>
      <c r="E4" s="268"/>
      <c r="F4" s="268"/>
      <c r="G4" s="274"/>
    </row>
    <row r="5" spans="1:7" ht="13.2" thickBot="1">
      <c r="A5" s="309" t="s">
        <v>58</v>
      </c>
      <c r="B5" s="277"/>
      <c r="C5" s="277"/>
      <c r="D5" s="277"/>
      <c r="E5" s="277"/>
      <c r="F5" s="277"/>
      <c r="G5" s="304"/>
    </row>
    <row r="6" spans="1:7" ht="5.25" customHeight="1" thickTop="1" thickBot="1">
      <c r="A6" s="186"/>
    </row>
    <row r="7" spans="1:7" ht="13.2" thickTop="1">
      <c r="A7" s="187" t="s">
        <v>59</v>
      </c>
      <c r="B7" s="188"/>
      <c r="C7" s="188"/>
      <c r="D7" s="188"/>
      <c r="E7" s="188"/>
      <c r="F7" s="188"/>
      <c r="G7" s="189"/>
    </row>
    <row r="8" spans="1:7" ht="31.5" customHeight="1" thickBot="1">
      <c r="A8" s="190"/>
      <c r="B8" s="191" t="s">
        <v>60</v>
      </c>
      <c r="C8" s="191" t="s">
        <v>61</v>
      </c>
      <c r="D8" s="191" t="s">
        <v>62</v>
      </c>
      <c r="E8" s="192" t="s">
        <v>63</v>
      </c>
      <c r="F8" s="193"/>
      <c r="G8" s="194"/>
    </row>
    <row r="9" spans="1:7" ht="13.2" thickTop="1">
      <c r="A9" s="195" t="s">
        <v>64</v>
      </c>
      <c r="B9" s="196">
        <v>200</v>
      </c>
      <c r="C9" s="197">
        <v>1</v>
      </c>
      <c r="D9" s="198">
        <v>40</v>
      </c>
      <c r="E9" s="199">
        <v>8</v>
      </c>
      <c r="F9" s="193"/>
      <c r="G9" s="194"/>
    </row>
    <row r="10" spans="1:7">
      <c r="A10" s="200" t="s">
        <v>65</v>
      </c>
      <c r="B10" s="196">
        <v>275</v>
      </c>
      <c r="C10" s="197">
        <v>1.8</v>
      </c>
      <c r="D10" s="198">
        <v>60</v>
      </c>
      <c r="E10" s="201">
        <v>5</v>
      </c>
      <c r="F10" s="193"/>
      <c r="G10" s="194"/>
    </row>
    <row r="11" spans="1:7" ht="13.2" thickBot="1">
      <c r="A11" s="202" t="s">
        <v>66</v>
      </c>
      <c r="B11" s="203">
        <v>325</v>
      </c>
      <c r="C11" s="204">
        <v>1.9</v>
      </c>
      <c r="D11" s="205">
        <v>85</v>
      </c>
      <c r="E11" s="206">
        <v>3</v>
      </c>
      <c r="F11" s="207"/>
      <c r="G11" s="208"/>
    </row>
    <row r="12" spans="1:7" ht="3.75" customHeight="1" thickTop="1" thickBot="1"/>
    <row r="13" spans="1:7" ht="13.2" thickTop="1">
      <c r="A13" s="209" t="s">
        <v>67</v>
      </c>
      <c r="B13" s="188"/>
      <c r="C13" s="188"/>
      <c r="D13" s="188"/>
      <c r="E13" s="188"/>
      <c r="F13" s="188"/>
      <c r="G13" s="189"/>
    </row>
    <row r="14" spans="1:7" ht="13.2" thickBot="1">
      <c r="A14" s="210"/>
      <c r="B14" s="211" t="s">
        <v>100</v>
      </c>
      <c r="C14" s="211" t="s">
        <v>101</v>
      </c>
      <c r="D14" s="211" t="s">
        <v>102</v>
      </c>
      <c r="E14" s="211" t="s">
        <v>103</v>
      </c>
      <c r="F14" s="211" t="s">
        <v>104</v>
      </c>
      <c r="G14" s="194"/>
    </row>
    <row r="15" spans="1:7" ht="13.2" thickTop="1">
      <c r="A15" s="195" t="s">
        <v>64</v>
      </c>
      <c r="B15" s="212">
        <v>8</v>
      </c>
      <c r="C15" s="213">
        <v>6.0000000002785256</v>
      </c>
      <c r="D15" s="213">
        <v>8</v>
      </c>
      <c r="E15" s="213">
        <v>8</v>
      </c>
      <c r="F15" s="214">
        <v>8</v>
      </c>
      <c r="G15" s="194"/>
    </row>
    <row r="16" spans="1:7">
      <c r="A16" s="200" t="s">
        <v>65</v>
      </c>
      <c r="B16" s="215">
        <v>4</v>
      </c>
      <c r="C16" s="198">
        <v>5</v>
      </c>
      <c r="D16" s="198">
        <v>5</v>
      </c>
      <c r="E16" s="198">
        <v>2</v>
      </c>
      <c r="F16" s="216">
        <v>2</v>
      </c>
      <c r="G16" s="194"/>
    </row>
    <row r="17" spans="1:8" ht="13.2" thickBot="1">
      <c r="A17" s="202" t="s">
        <v>66</v>
      </c>
      <c r="B17" s="217">
        <v>3</v>
      </c>
      <c r="C17" s="218">
        <v>3</v>
      </c>
      <c r="D17" s="218">
        <v>3</v>
      </c>
      <c r="E17" s="218">
        <v>3</v>
      </c>
      <c r="F17" s="219">
        <v>3</v>
      </c>
      <c r="G17" s="208"/>
    </row>
    <row r="18" spans="1:8" ht="4.5" customHeight="1" thickTop="1" thickBot="1"/>
    <row r="19" spans="1:8" ht="13.2" thickTop="1">
      <c r="A19" s="187" t="s">
        <v>68</v>
      </c>
      <c r="B19" s="188"/>
      <c r="C19" s="188"/>
      <c r="D19" s="188"/>
      <c r="E19" s="188"/>
      <c r="F19" s="188"/>
      <c r="G19" s="189"/>
    </row>
    <row r="20" spans="1:8" ht="13.2" thickBot="1">
      <c r="A20" s="190"/>
      <c r="B20" s="211" t="s">
        <v>100</v>
      </c>
      <c r="C20" s="211" t="s">
        <v>101</v>
      </c>
      <c r="D20" s="211" t="s">
        <v>102</v>
      </c>
      <c r="E20" s="211" t="s">
        <v>103</v>
      </c>
      <c r="F20" s="211" t="s">
        <v>104</v>
      </c>
      <c r="G20" s="194"/>
    </row>
    <row r="21" spans="1:8" ht="13.2" thickTop="1">
      <c r="A21" s="195" t="s">
        <v>64</v>
      </c>
      <c r="B21" s="212">
        <v>320</v>
      </c>
      <c r="C21" s="213">
        <v>240.00000001104553</v>
      </c>
      <c r="D21" s="213">
        <v>319.99999999994162</v>
      </c>
      <c r="E21" s="213">
        <v>319.9999999999672</v>
      </c>
      <c r="F21" s="306">
        <v>319.99999999998408</v>
      </c>
      <c r="G21" s="194"/>
    </row>
    <row r="22" spans="1:8">
      <c r="A22" s="200" t="s">
        <v>65</v>
      </c>
      <c r="B22" s="215">
        <v>240.00000000008416</v>
      </c>
      <c r="C22" s="198">
        <v>300.00000000014097</v>
      </c>
      <c r="D22" s="198">
        <v>299.99999999998863</v>
      </c>
      <c r="E22" s="198">
        <v>119.99999999996817</v>
      </c>
      <c r="F22" s="307">
        <v>120.00000000019327</v>
      </c>
      <c r="G22" s="194"/>
    </row>
    <row r="23" spans="1:8" ht="13.2" thickBot="1">
      <c r="A23" s="200" t="s">
        <v>66</v>
      </c>
      <c r="B23" s="217">
        <v>255.00000000000003</v>
      </c>
      <c r="C23" s="218">
        <v>254.99999999997181</v>
      </c>
      <c r="D23" s="218">
        <v>254.99999999997183</v>
      </c>
      <c r="E23" s="218">
        <v>254.9999999999003</v>
      </c>
      <c r="F23" s="219">
        <v>254.99999999982688</v>
      </c>
      <c r="G23" s="194"/>
    </row>
    <row r="24" spans="1:8" ht="13.2" thickTop="1">
      <c r="A24" s="195" t="s">
        <v>105</v>
      </c>
      <c r="B24" s="198">
        <f>SUM(B21:B23)</f>
        <v>815.00000000008413</v>
      </c>
      <c r="C24" s="198">
        <f>SUM(C21:C23)</f>
        <v>795.00000001115836</v>
      </c>
      <c r="D24" s="198">
        <f>SUM(D21:D23)</f>
        <v>874.999999999902</v>
      </c>
      <c r="E24" s="198">
        <f>SUM(E21:E23)</f>
        <v>694.99999999983561</v>
      </c>
      <c r="F24" s="198">
        <f>SUM(F21:F23)</f>
        <v>695.00000000000421</v>
      </c>
      <c r="G24" s="194"/>
    </row>
    <row r="25" spans="1:8" ht="13.2" thickBot="1">
      <c r="A25" s="195" t="s">
        <v>106</v>
      </c>
      <c r="B25" s="198">
        <v>0</v>
      </c>
      <c r="C25" s="198">
        <f>B26-B27</f>
        <v>215.00000000008413</v>
      </c>
      <c r="D25" s="198">
        <f>C26-C27</f>
        <v>210.00000001124249</v>
      </c>
      <c r="E25" s="198">
        <f>D26-D27</f>
        <v>85.000000011144493</v>
      </c>
      <c r="F25" s="198">
        <f>E26-E27</f>
        <v>55.000000010980102</v>
      </c>
      <c r="G25" s="194"/>
      <c r="H25" s="311" t="s">
        <v>264</v>
      </c>
    </row>
    <row r="26" spans="1:8" ht="13.2" thickTop="1">
      <c r="A26" s="195" t="s">
        <v>69</v>
      </c>
      <c r="B26" s="220">
        <f>SUM(B24:B25)</f>
        <v>815.00000000008413</v>
      </c>
      <c r="C26" s="221">
        <f>SUM(C24:C25)</f>
        <v>1010.0000000112425</v>
      </c>
      <c r="D26" s="221">
        <f>SUM(D24:D25)</f>
        <v>1085.0000000111445</v>
      </c>
      <c r="E26" s="221">
        <f>SUM(E24:E25)</f>
        <v>780.0000000109801</v>
      </c>
      <c r="F26" s="222">
        <f>SUM(F24:F25)</f>
        <v>750.00000001098431</v>
      </c>
      <c r="G26" s="194"/>
    </row>
    <row r="27" spans="1:8" ht="13.2" thickBot="1">
      <c r="A27" s="223" t="s">
        <v>70</v>
      </c>
      <c r="B27" s="224">
        <v>600</v>
      </c>
      <c r="C27" s="225">
        <v>800</v>
      </c>
      <c r="D27" s="225">
        <v>1000</v>
      </c>
      <c r="E27" s="225">
        <v>725</v>
      </c>
      <c r="F27" s="226">
        <v>750</v>
      </c>
      <c r="G27" s="208"/>
    </row>
    <row r="28" spans="1:8" ht="5.25" customHeight="1" thickTop="1" thickBot="1">
      <c r="A28" s="227"/>
    </row>
    <row r="29" spans="1:8" ht="13.2" thickTop="1">
      <c r="A29" s="187" t="s">
        <v>107</v>
      </c>
      <c r="B29" s="188"/>
      <c r="C29" s="188"/>
      <c r="D29" s="188"/>
      <c r="E29" s="188"/>
      <c r="F29" s="188"/>
      <c r="G29" s="189"/>
    </row>
    <row r="30" spans="1:8" ht="13.2" thickBot="1">
      <c r="A30" s="190"/>
      <c r="B30" s="211" t="s">
        <v>100</v>
      </c>
      <c r="C30" s="211" t="s">
        <v>101</v>
      </c>
      <c r="D30" s="211" t="s">
        <v>102</v>
      </c>
      <c r="E30" s="211" t="s">
        <v>103</v>
      </c>
      <c r="F30" s="211" t="s">
        <v>104</v>
      </c>
      <c r="G30" s="194"/>
    </row>
    <row r="31" spans="1:8" ht="13.2" thickTop="1">
      <c r="A31" s="195" t="s">
        <v>64</v>
      </c>
      <c r="B31" s="220">
        <f t="shared" ref="B31:F33" si="0">B15*$D9</f>
        <v>320</v>
      </c>
      <c r="C31" s="221">
        <f t="shared" si="0"/>
        <v>240.00000001114103</v>
      </c>
      <c r="D31" s="221">
        <f t="shared" si="0"/>
        <v>320</v>
      </c>
      <c r="E31" s="221">
        <f t="shared" si="0"/>
        <v>320</v>
      </c>
      <c r="F31" s="222">
        <f t="shared" si="0"/>
        <v>320</v>
      </c>
      <c r="G31" s="194"/>
    </row>
    <row r="32" spans="1:8">
      <c r="A32" s="200" t="s">
        <v>65</v>
      </c>
      <c r="B32" s="228">
        <f t="shared" si="0"/>
        <v>240</v>
      </c>
      <c r="C32" s="198">
        <f t="shared" si="0"/>
        <v>300</v>
      </c>
      <c r="D32" s="198">
        <f t="shared" si="0"/>
        <v>300</v>
      </c>
      <c r="E32" s="198">
        <f t="shared" si="0"/>
        <v>120</v>
      </c>
      <c r="F32" s="229">
        <f t="shared" si="0"/>
        <v>120</v>
      </c>
      <c r="G32" s="194"/>
    </row>
    <row r="33" spans="1:7" ht="13.2" thickBot="1">
      <c r="A33" s="202" t="s">
        <v>66</v>
      </c>
      <c r="B33" s="224">
        <f t="shared" si="0"/>
        <v>255</v>
      </c>
      <c r="C33" s="225">
        <f t="shared" si="0"/>
        <v>255</v>
      </c>
      <c r="D33" s="225">
        <f t="shared" si="0"/>
        <v>255</v>
      </c>
      <c r="E33" s="225">
        <f t="shared" si="0"/>
        <v>255</v>
      </c>
      <c r="F33" s="226">
        <f t="shared" si="0"/>
        <v>255</v>
      </c>
      <c r="G33" s="208"/>
    </row>
    <row r="34" spans="1:7" ht="5.25" customHeight="1" thickTop="1" thickBot="1">
      <c r="A34" s="230"/>
      <c r="B34" s="198"/>
      <c r="C34" s="198"/>
      <c r="D34" s="198"/>
      <c r="E34" s="198"/>
      <c r="F34" s="198"/>
      <c r="G34" s="193"/>
    </row>
    <row r="35" spans="1:7" ht="12.75" customHeight="1" thickTop="1" thickBot="1">
      <c r="A35" s="231"/>
      <c r="B35" s="188"/>
      <c r="C35" s="188"/>
      <c r="D35" s="188"/>
      <c r="E35" s="188"/>
      <c r="F35" s="188"/>
      <c r="G35" s="232" t="s">
        <v>69</v>
      </c>
    </row>
    <row r="36" spans="1:7" ht="13.8" thickTop="1" thickBot="1">
      <c r="A36" s="233" t="s">
        <v>72</v>
      </c>
      <c r="B36" s="204">
        <f>SUMPRODUCT(B21:B23,$C$9:$C$11)+SUMPRODUCT(B15:B17,$B$9:$B$11)</f>
        <v>4911.500000000151</v>
      </c>
      <c r="C36" s="204">
        <f>SUMPRODUCT(C21:C23,$C$9:$C$11)+SUMPRODUCT(C15:C17,$B$9:$B$11)</f>
        <v>4814.5000000669506</v>
      </c>
      <c r="D36" s="204">
        <f>SUMPRODUCT(D21:D23,$C$9:$C$11)+SUMPRODUCT(D15:D17,$B$9:$B$11)</f>
        <v>5294.4999999998672</v>
      </c>
      <c r="E36" s="204">
        <f>SUMPRODUCT(E21:E23,$C$9:$C$11)+SUMPRODUCT(E15:E17,$B$9:$B$11)</f>
        <v>4145.4999999997208</v>
      </c>
      <c r="F36" s="204">
        <f>SUMPRODUCT(F21:F23,$C$9:$C$11)+SUMPRODUCT(F15:F17,$B$9:$B$11)</f>
        <v>4145.5000000000027</v>
      </c>
      <c r="G36" s="234">
        <f>SUM(B36:F36)</f>
        <v>23311.500000066695</v>
      </c>
    </row>
    <row r="37" spans="1:7" ht="13.2" thickTop="1"/>
    <row r="38" spans="1:7" ht="13.2" thickBot="1"/>
    <row r="39" spans="1:7" ht="13.2" thickTop="1">
      <c r="A39" s="270" t="s">
        <v>73</v>
      </c>
      <c r="B39" s="271"/>
      <c r="C39" s="271"/>
      <c r="D39" s="271"/>
      <c r="E39" s="271"/>
      <c r="F39" s="271"/>
      <c r="G39" s="272"/>
    </row>
    <row r="40" spans="1:7">
      <c r="A40" s="305" t="s">
        <v>108</v>
      </c>
      <c r="B40" s="268"/>
      <c r="C40" s="268"/>
      <c r="D40" s="268"/>
      <c r="E40" s="268"/>
      <c r="F40" s="268"/>
      <c r="G40" s="274"/>
    </row>
    <row r="41" spans="1:7">
      <c r="A41" s="305" t="s">
        <v>109</v>
      </c>
      <c r="B41" s="268"/>
      <c r="C41" s="268"/>
      <c r="D41" s="268"/>
      <c r="E41" s="268"/>
      <c r="F41" s="268"/>
      <c r="G41" s="274"/>
    </row>
    <row r="42" spans="1:7">
      <c r="A42" s="305" t="s">
        <v>110</v>
      </c>
      <c r="B42" s="268"/>
      <c r="C42" s="268"/>
      <c r="D42" s="268"/>
      <c r="E42" s="268"/>
      <c r="F42" s="268"/>
      <c r="G42" s="274"/>
    </row>
    <row r="43" spans="1:7">
      <c r="A43" s="273"/>
      <c r="B43" s="268"/>
      <c r="C43" s="268"/>
      <c r="D43" s="268"/>
      <c r="E43" s="268"/>
      <c r="F43" s="268"/>
      <c r="G43" s="274"/>
    </row>
    <row r="44" spans="1:7">
      <c r="A44" s="275" t="s">
        <v>40</v>
      </c>
      <c r="B44" s="268"/>
      <c r="C44" s="268"/>
      <c r="D44" s="268"/>
      <c r="E44" s="268"/>
      <c r="F44" s="268"/>
      <c r="G44" s="274"/>
    </row>
    <row r="45" spans="1:7">
      <c r="A45" s="305" t="s">
        <v>111</v>
      </c>
      <c r="B45" s="268"/>
      <c r="C45" s="268"/>
      <c r="D45" s="268"/>
      <c r="E45" s="268"/>
      <c r="F45" s="268"/>
      <c r="G45" s="274"/>
    </row>
    <row r="46" spans="1:7">
      <c r="A46" s="305" t="s">
        <v>112</v>
      </c>
      <c r="B46" s="268"/>
      <c r="C46" s="268"/>
      <c r="D46" s="268"/>
      <c r="E46" s="268"/>
      <c r="F46" s="268"/>
      <c r="G46" s="274"/>
    </row>
    <row r="47" spans="1:7">
      <c r="A47" s="305" t="s">
        <v>113</v>
      </c>
      <c r="B47" s="268"/>
      <c r="C47" s="268"/>
      <c r="D47" s="268"/>
      <c r="E47" s="268"/>
      <c r="F47" s="268"/>
      <c r="G47" s="274"/>
    </row>
    <row r="48" spans="1:7">
      <c r="A48" s="305" t="s">
        <v>80</v>
      </c>
      <c r="B48" s="268"/>
      <c r="C48" s="268"/>
      <c r="D48" s="268"/>
      <c r="E48" s="268"/>
      <c r="F48" s="268"/>
      <c r="G48" s="274"/>
    </row>
    <row r="49" spans="1:7">
      <c r="A49" s="273"/>
      <c r="B49" s="310" t="s">
        <v>81</v>
      </c>
      <c r="C49" s="268"/>
      <c r="D49" s="268"/>
      <c r="E49" s="268"/>
      <c r="F49" s="268"/>
      <c r="G49" s="274"/>
    </row>
    <row r="50" spans="1:7">
      <c r="A50" s="273"/>
      <c r="B50" s="310" t="s">
        <v>114</v>
      </c>
      <c r="C50" s="268"/>
      <c r="D50" s="268"/>
      <c r="E50" s="268"/>
      <c r="F50" s="268"/>
      <c r="G50" s="274"/>
    </row>
    <row r="51" spans="1:7">
      <c r="A51" s="273"/>
      <c r="B51" s="310" t="s">
        <v>83</v>
      </c>
      <c r="C51" s="268"/>
      <c r="D51" s="268"/>
      <c r="E51" s="268"/>
      <c r="F51" s="268"/>
      <c r="G51" s="274"/>
    </row>
    <row r="52" spans="1:7">
      <c r="A52" s="305" t="s">
        <v>84</v>
      </c>
      <c r="B52" s="268"/>
      <c r="C52" s="268"/>
      <c r="D52" s="268"/>
      <c r="E52" s="268"/>
      <c r="F52" s="268"/>
      <c r="G52" s="274"/>
    </row>
    <row r="53" spans="1:7">
      <c r="A53" s="273"/>
      <c r="B53" s="310" t="s">
        <v>115</v>
      </c>
      <c r="C53" s="268"/>
      <c r="D53" s="268"/>
      <c r="E53" s="268"/>
      <c r="F53" s="268"/>
      <c r="G53" s="274"/>
    </row>
    <row r="54" spans="1:7">
      <c r="A54" s="273"/>
      <c r="B54" s="268" t="s">
        <v>116</v>
      </c>
      <c r="C54" s="268"/>
      <c r="D54" s="268"/>
      <c r="E54" s="268"/>
      <c r="F54" s="268"/>
      <c r="G54" s="274"/>
    </row>
    <row r="55" spans="1:7">
      <c r="A55" s="273"/>
      <c r="B55" s="268" t="s">
        <v>117</v>
      </c>
      <c r="C55" s="268"/>
      <c r="D55" s="268"/>
      <c r="E55" s="268"/>
      <c r="F55" s="268"/>
      <c r="G55" s="274"/>
    </row>
    <row r="56" spans="1:7">
      <c r="A56" s="273" t="s">
        <v>85</v>
      </c>
      <c r="B56" s="310" t="s">
        <v>87</v>
      </c>
      <c r="C56" s="268"/>
      <c r="D56" s="268"/>
      <c r="E56" s="268"/>
      <c r="F56" s="268"/>
      <c r="G56" s="274"/>
    </row>
    <row r="57" spans="1:7">
      <c r="A57" s="273"/>
      <c r="B57" s="310" t="s">
        <v>88</v>
      </c>
      <c r="C57" s="268"/>
      <c r="D57" s="268"/>
      <c r="E57" s="268"/>
      <c r="F57" s="268"/>
      <c r="G57" s="274"/>
    </row>
    <row r="58" spans="1:7">
      <c r="A58" s="305" t="s">
        <v>118</v>
      </c>
      <c r="B58" s="268"/>
      <c r="C58" s="268"/>
      <c r="D58" s="268"/>
      <c r="E58" s="268"/>
      <c r="F58" s="268"/>
      <c r="G58" s="274"/>
    </row>
    <row r="59" spans="1:7">
      <c r="A59" s="273"/>
      <c r="B59" s="268"/>
      <c r="C59" s="268"/>
      <c r="D59" s="268"/>
      <c r="E59" s="268"/>
      <c r="F59" s="268"/>
      <c r="G59" s="274"/>
    </row>
    <row r="60" spans="1:7">
      <c r="A60" s="275" t="s">
        <v>48</v>
      </c>
      <c r="B60" s="268"/>
      <c r="C60" s="268"/>
      <c r="D60" s="268"/>
      <c r="E60" s="268"/>
      <c r="F60" s="268"/>
      <c r="G60" s="274"/>
    </row>
    <row r="61" spans="1:7">
      <c r="A61" s="305" t="s">
        <v>119</v>
      </c>
      <c r="B61" s="268"/>
      <c r="C61" s="268"/>
      <c r="D61" s="268"/>
      <c r="E61" s="268"/>
      <c r="F61" s="268"/>
      <c r="G61" s="274"/>
    </row>
    <row r="62" spans="1:7">
      <c r="A62" s="305" t="s">
        <v>120</v>
      </c>
      <c r="B62" s="268"/>
      <c r="C62" s="268"/>
      <c r="D62" s="268"/>
      <c r="E62" s="268"/>
      <c r="F62" s="268"/>
      <c r="G62" s="274"/>
    </row>
    <row r="63" spans="1:7" ht="13.2" thickBot="1">
      <c r="A63" s="309" t="s">
        <v>121</v>
      </c>
      <c r="B63" s="277"/>
      <c r="C63" s="277"/>
      <c r="D63" s="277"/>
      <c r="E63" s="277"/>
      <c r="F63" s="277"/>
      <c r="G63" s="304"/>
    </row>
    <row r="64" spans="1:7" ht="13.2" thickTop="1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showGridLines="0" workbookViewId="0">
      <selection activeCell="C8" sqref="C8"/>
    </sheetView>
  </sheetViews>
  <sheetFormatPr defaultColWidth="10.7109375" defaultRowHeight="12.6"/>
  <cols>
    <col min="1" max="1" width="16.7109375" style="150" customWidth="1"/>
    <col min="2" max="3" width="10.7109375" style="150"/>
    <col min="4" max="4" width="11.140625" style="150" customWidth="1"/>
    <col min="5" max="5" width="10.7109375" style="150"/>
    <col min="6" max="6" width="10.42578125" style="150" customWidth="1"/>
    <col min="7" max="16384" width="10.7109375" style="150"/>
  </cols>
  <sheetData>
    <row r="1" spans="1:8" ht="13.2" thickBot="1">
      <c r="A1" s="149" t="s">
        <v>122</v>
      </c>
    </row>
    <row r="2" spans="1:8" ht="13.2" thickTop="1">
      <c r="A2" s="303" t="s">
        <v>123</v>
      </c>
      <c r="B2" s="271"/>
      <c r="C2" s="271"/>
      <c r="D2" s="271"/>
      <c r="E2" s="271"/>
      <c r="F2" s="271"/>
      <c r="G2" s="272"/>
    </row>
    <row r="3" spans="1:8">
      <c r="A3" s="273" t="s">
        <v>124</v>
      </c>
      <c r="B3" s="268"/>
      <c r="C3" s="268"/>
      <c r="D3" s="268"/>
      <c r="E3" s="268"/>
      <c r="F3" s="268"/>
      <c r="G3" s="274"/>
    </row>
    <row r="4" spans="1:8" ht="13.2" thickBot="1">
      <c r="A4" s="276" t="s">
        <v>125</v>
      </c>
      <c r="B4" s="277"/>
      <c r="C4" s="277"/>
      <c r="D4" s="277"/>
      <c r="E4" s="277"/>
      <c r="F4" s="277"/>
      <c r="G4" s="278"/>
    </row>
    <row r="5" spans="1:8" ht="4.5" customHeight="1" thickTop="1" thickBot="1"/>
    <row r="6" spans="1:8" ht="13.2" thickTop="1">
      <c r="A6" s="151" t="s">
        <v>126</v>
      </c>
      <c r="B6" s="152"/>
      <c r="C6" s="153"/>
      <c r="D6" s="152"/>
      <c r="E6" s="152"/>
      <c r="F6" s="154"/>
      <c r="G6" s="155"/>
    </row>
    <row r="7" spans="1:8" ht="52.5" customHeight="1">
      <c r="A7" s="156"/>
      <c r="B7" s="157" t="s">
        <v>127</v>
      </c>
      <c r="C7" s="158" t="s">
        <v>128</v>
      </c>
      <c r="D7" s="159" t="s">
        <v>129</v>
      </c>
      <c r="E7" s="159" t="s">
        <v>130</v>
      </c>
      <c r="F7" s="160" t="s">
        <v>131</v>
      </c>
      <c r="G7" s="161"/>
      <c r="H7" s="155"/>
    </row>
    <row r="8" spans="1:8">
      <c r="A8" s="162" t="s">
        <v>132</v>
      </c>
      <c r="B8" s="163">
        <v>1</v>
      </c>
      <c r="C8" s="163">
        <v>2.2999999999999998</v>
      </c>
      <c r="D8" s="163">
        <v>2000</v>
      </c>
      <c r="E8" s="163">
        <v>3.5</v>
      </c>
      <c r="F8" s="163">
        <v>1</v>
      </c>
      <c r="G8" s="161"/>
      <c r="H8" s="155"/>
    </row>
    <row r="9" spans="1:8">
      <c r="A9" s="162" t="s">
        <v>133</v>
      </c>
      <c r="B9" s="163">
        <v>0.7</v>
      </c>
      <c r="C9" s="163">
        <v>1.6</v>
      </c>
      <c r="D9" s="163">
        <v>2500</v>
      </c>
      <c r="E9" s="163">
        <v>4</v>
      </c>
      <c r="F9" s="163">
        <v>1</v>
      </c>
      <c r="G9" s="161"/>
      <c r="H9" s="155"/>
    </row>
    <row r="10" spans="1:8">
      <c r="A10" s="162" t="s">
        <v>134</v>
      </c>
      <c r="B10" s="163">
        <v>1.5</v>
      </c>
      <c r="C10" s="163">
        <v>1.2</v>
      </c>
      <c r="D10" s="163">
        <v>1300</v>
      </c>
      <c r="E10" s="163">
        <v>4</v>
      </c>
      <c r="F10" s="163">
        <v>1</v>
      </c>
      <c r="G10" s="161"/>
      <c r="H10" s="155"/>
    </row>
    <row r="11" spans="1:8" ht="13.2" thickBot="1">
      <c r="A11" s="164" t="s">
        <v>135</v>
      </c>
      <c r="B11" s="165">
        <v>0.7</v>
      </c>
      <c r="C11" s="165">
        <v>4.0999999999999996</v>
      </c>
      <c r="D11" s="165">
        <v>3000</v>
      </c>
      <c r="E11" s="165">
        <v>2</v>
      </c>
      <c r="F11" s="165">
        <v>1</v>
      </c>
      <c r="G11" s="161"/>
      <c r="H11" s="155"/>
    </row>
    <row r="12" spans="1:8" ht="4.5" customHeight="1" thickTop="1" thickBot="1"/>
    <row r="13" spans="1:8" ht="13.8" thickTop="1" thickBot="1">
      <c r="A13" s="151" t="s">
        <v>136</v>
      </c>
      <c r="B13" s="152"/>
      <c r="C13" s="152"/>
      <c r="D13" s="267" t="s">
        <v>137</v>
      </c>
      <c r="E13" s="267"/>
      <c r="F13" s="154"/>
      <c r="G13" s="155"/>
    </row>
    <row r="14" spans="1:8" ht="13.2" thickTop="1">
      <c r="A14" s="162" t="s">
        <v>132</v>
      </c>
      <c r="B14" s="166">
        <v>0</v>
      </c>
      <c r="C14" s="155"/>
      <c r="D14" s="266">
        <f>D8*F8</f>
        <v>2000</v>
      </c>
      <c r="E14" s="163"/>
      <c r="F14" s="168"/>
      <c r="G14" s="155"/>
      <c r="H14" s="169"/>
    </row>
    <row r="15" spans="1:8">
      <c r="A15" s="162" t="s">
        <v>133</v>
      </c>
      <c r="B15" s="170">
        <v>0</v>
      </c>
      <c r="C15" s="155"/>
      <c r="D15" s="266">
        <f>D9*F9</f>
        <v>2500</v>
      </c>
      <c r="E15" s="163"/>
      <c r="F15" s="168"/>
      <c r="G15" s="155"/>
    </row>
    <row r="16" spans="1:8">
      <c r="A16" s="162" t="s">
        <v>134</v>
      </c>
      <c r="B16" s="170">
        <v>0</v>
      </c>
      <c r="C16" s="155"/>
      <c r="D16" s="266">
        <f>D10*F10</f>
        <v>1300</v>
      </c>
      <c r="E16" s="163"/>
      <c r="F16" s="168"/>
      <c r="G16" s="155"/>
    </row>
    <row r="17" spans="1:7" ht="13.2" thickBot="1">
      <c r="A17" s="162" t="s">
        <v>135</v>
      </c>
      <c r="B17" s="171">
        <v>0</v>
      </c>
      <c r="C17" s="155"/>
      <c r="D17" s="266">
        <f>D11*F11</f>
        <v>3000</v>
      </c>
      <c r="E17" s="163"/>
      <c r="F17" s="168"/>
      <c r="G17" s="155"/>
    </row>
    <row r="18" spans="1:7" ht="13.8" thickTop="1" thickBot="1">
      <c r="A18" s="172" t="s">
        <v>138</v>
      </c>
      <c r="B18" s="163">
        <f>SUM(B14:B17)</f>
        <v>0</v>
      </c>
      <c r="C18" s="155"/>
      <c r="D18" s="155"/>
      <c r="E18" s="163"/>
      <c r="F18" s="168"/>
      <c r="G18" s="155"/>
    </row>
    <row r="19" spans="1:7" ht="13.8" thickTop="1" thickBot="1">
      <c r="A19" s="173" t="s">
        <v>139</v>
      </c>
      <c r="B19" s="174">
        <v>6000</v>
      </c>
      <c r="C19" s="175"/>
      <c r="D19" s="175"/>
      <c r="E19" s="175"/>
      <c r="F19" s="176"/>
      <c r="G19" s="155"/>
    </row>
    <row r="20" spans="1:7" ht="4.5" customHeight="1" thickTop="1" thickBot="1">
      <c r="A20" s="177"/>
    </row>
    <row r="21" spans="1:7" ht="13.8" thickTop="1" thickBot="1">
      <c r="A21" s="151" t="s">
        <v>140</v>
      </c>
      <c r="B21" s="152"/>
      <c r="C21" s="152"/>
      <c r="D21" s="152"/>
      <c r="E21" s="152"/>
      <c r="F21" s="154"/>
      <c r="G21" s="155"/>
    </row>
    <row r="22" spans="1:7" ht="25.5" customHeight="1" thickTop="1">
      <c r="A22" s="178" t="s">
        <v>141</v>
      </c>
      <c r="B22" s="179">
        <f>SUMPRODUCT(B8:B11,B14:B17)</f>
        <v>0</v>
      </c>
      <c r="C22" s="155"/>
      <c r="D22" s="155"/>
      <c r="E22" s="155"/>
      <c r="F22" s="168"/>
      <c r="G22" s="155"/>
    </row>
    <row r="23" spans="1:7" ht="25.5" customHeight="1" thickBot="1">
      <c r="A23" s="178" t="s">
        <v>142</v>
      </c>
      <c r="B23" s="180">
        <f>B24*SUM(B14:B17)</f>
        <v>0</v>
      </c>
      <c r="C23" s="155"/>
      <c r="D23" s="155"/>
      <c r="E23" s="155"/>
      <c r="F23" s="168"/>
      <c r="G23" s="155"/>
    </row>
    <row r="24" spans="1:7" ht="25.5" customHeight="1" thickTop="1" thickBot="1">
      <c r="A24" s="181" t="s">
        <v>143</v>
      </c>
      <c r="B24" s="165">
        <v>0.9</v>
      </c>
      <c r="C24" s="175"/>
      <c r="D24" s="175"/>
      <c r="E24" s="175"/>
      <c r="F24" s="176"/>
      <c r="G24" s="155"/>
    </row>
    <row r="25" spans="1:7" ht="4.5" customHeight="1" thickTop="1" thickBot="1"/>
    <row r="26" spans="1:7" ht="13.8" thickTop="1" thickBot="1">
      <c r="A26" s="151" t="s">
        <v>144</v>
      </c>
      <c r="B26" s="152"/>
      <c r="C26" s="152"/>
      <c r="D26" s="152"/>
      <c r="E26" s="152"/>
      <c r="F26" s="154"/>
      <c r="G26" s="155"/>
    </row>
    <row r="27" spans="1:7" ht="25.5" customHeight="1" thickTop="1">
      <c r="A27" s="178" t="s">
        <v>145</v>
      </c>
      <c r="B27" s="179">
        <f>SUMPRODUCT(C8:C11,B14:B17)</f>
        <v>0</v>
      </c>
      <c r="C27" s="155"/>
      <c r="D27" s="155"/>
      <c r="E27" s="155"/>
      <c r="F27" s="168"/>
    </row>
    <row r="28" spans="1:7" ht="25.5" customHeight="1" thickBot="1">
      <c r="A28" s="178" t="s">
        <v>142</v>
      </c>
      <c r="B28" s="180">
        <f>B29*SUM(B14:B17)</f>
        <v>0</v>
      </c>
      <c r="C28" s="155"/>
      <c r="D28" s="155"/>
      <c r="E28" s="155"/>
      <c r="F28" s="168"/>
    </row>
    <row r="29" spans="1:7" ht="25.5" customHeight="1" thickTop="1" thickBot="1">
      <c r="A29" s="181" t="s">
        <v>146</v>
      </c>
      <c r="B29" s="165">
        <v>2.2999999999999998</v>
      </c>
      <c r="C29" s="175"/>
      <c r="D29" s="175"/>
      <c r="E29" s="175"/>
      <c r="F29" s="176"/>
    </row>
    <row r="30" spans="1:7" ht="5.25" customHeight="1" thickTop="1" thickBot="1"/>
    <row r="31" spans="1:7" ht="13.8" thickTop="1" thickBot="1">
      <c r="A31" s="182" t="s">
        <v>147</v>
      </c>
      <c r="B31" s="183">
        <f>SUMPRODUCT(E8:E11,F8:F11)</f>
        <v>13.5</v>
      </c>
      <c r="C31" s="167" t="s">
        <v>148</v>
      </c>
    </row>
    <row r="32" spans="1:7" ht="13.2" thickTop="1"/>
    <row r="33" spans="1:7" ht="13.2" thickBot="1"/>
    <row r="34" spans="1:7" ht="13.2" thickTop="1">
      <c r="A34" s="270" t="s">
        <v>73</v>
      </c>
      <c r="B34" s="271"/>
      <c r="C34" s="271"/>
      <c r="D34" s="271"/>
      <c r="E34" s="271"/>
      <c r="F34" s="271"/>
      <c r="G34" s="272"/>
    </row>
    <row r="35" spans="1:7">
      <c r="A35" s="273" t="s">
        <v>149</v>
      </c>
      <c r="B35" s="268"/>
      <c r="C35" s="268"/>
      <c r="D35" s="268"/>
      <c r="E35" s="268"/>
      <c r="F35" s="268"/>
      <c r="G35" s="274"/>
    </row>
    <row r="36" spans="1:7">
      <c r="A36" s="273" t="s">
        <v>150</v>
      </c>
      <c r="B36" s="268"/>
      <c r="C36" s="268"/>
      <c r="D36" s="268"/>
      <c r="E36" s="268"/>
      <c r="F36" s="268"/>
      <c r="G36" s="274"/>
    </row>
    <row r="37" spans="1:7">
      <c r="A37" s="273" t="s">
        <v>151</v>
      </c>
      <c r="B37" s="268"/>
      <c r="C37" s="268"/>
      <c r="D37" s="268"/>
      <c r="E37" s="268"/>
      <c r="F37" s="268"/>
      <c r="G37" s="274"/>
    </row>
    <row r="38" spans="1:7">
      <c r="A38" s="273" t="s">
        <v>152</v>
      </c>
      <c r="B38" s="268"/>
      <c r="C38" s="268"/>
      <c r="D38" s="268"/>
      <c r="E38" s="268"/>
      <c r="F38" s="268"/>
      <c r="G38" s="274"/>
    </row>
    <row r="39" spans="1:7">
      <c r="A39" s="273" t="s">
        <v>153</v>
      </c>
      <c r="B39" s="268"/>
      <c r="C39" s="268"/>
      <c r="D39" s="268"/>
      <c r="E39" s="268"/>
      <c r="F39" s="268"/>
      <c r="G39" s="274"/>
    </row>
    <row r="40" spans="1:7">
      <c r="A40" s="273" t="s">
        <v>154</v>
      </c>
      <c r="B40" s="268"/>
      <c r="C40" s="268"/>
      <c r="D40" s="268"/>
      <c r="E40" s="268"/>
      <c r="F40" s="268"/>
      <c r="G40" s="274"/>
    </row>
    <row r="41" spans="1:7">
      <c r="A41" s="273"/>
      <c r="B41" s="268"/>
      <c r="C41" s="268"/>
      <c r="D41" s="268"/>
      <c r="E41" s="268"/>
      <c r="F41" s="268"/>
      <c r="G41" s="274"/>
    </row>
    <row r="42" spans="1:7">
      <c r="A42" s="275" t="s">
        <v>40</v>
      </c>
      <c r="B42" s="268"/>
      <c r="C42" s="268"/>
      <c r="D42" s="268"/>
      <c r="E42" s="268"/>
      <c r="F42" s="268"/>
      <c r="G42" s="274"/>
    </row>
    <row r="43" spans="1:7">
      <c r="A43" s="273" t="s">
        <v>155</v>
      </c>
      <c r="B43" s="268"/>
      <c r="C43" s="268"/>
      <c r="D43" s="268"/>
      <c r="E43" s="268"/>
      <c r="F43" s="268"/>
      <c r="G43" s="274"/>
    </row>
    <row r="44" spans="1:7">
      <c r="A44" s="273" t="s">
        <v>156</v>
      </c>
      <c r="B44" s="268"/>
      <c r="C44" s="268"/>
      <c r="D44" s="268"/>
      <c r="E44" s="268"/>
      <c r="F44" s="268"/>
      <c r="G44" s="274"/>
    </row>
    <row r="45" spans="1:7">
      <c r="A45" s="273" t="s">
        <v>157</v>
      </c>
      <c r="B45" s="268"/>
      <c r="C45" s="268"/>
      <c r="D45" s="268"/>
      <c r="E45" s="268"/>
      <c r="F45" s="268"/>
      <c r="G45" s="274"/>
    </row>
    <row r="46" spans="1:7">
      <c r="A46" s="305" t="s">
        <v>80</v>
      </c>
      <c r="B46" s="268"/>
      <c r="C46" s="268"/>
      <c r="D46" s="268"/>
      <c r="E46" s="268"/>
      <c r="F46" s="268"/>
      <c r="G46" s="274"/>
    </row>
    <row r="47" spans="1:7">
      <c r="A47" s="273"/>
      <c r="B47" s="268" t="s">
        <v>158</v>
      </c>
      <c r="C47" s="268"/>
      <c r="D47" s="268"/>
      <c r="E47" s="268"/>
      <c r="F47" s="268"/>
      <c r="G47" s="274"/>
    </row>
    <row r="48" spans="1:7">
      <c r="A48" s="273"/>
      <c r="B48" s="268" t="s">
        <v>159</v>
      </c>
      <c r="C48" s="268"/>
      <c r="D48" s="268"/>
      <c r="E48" s="268"/>
      <c r="F48" s="268"/>
      <c r="G48" s="274"/>
    </row>
    <row r="49" spans="1:7">
      <c r="A49" s="273" t="s">
        <v>160</v>
      </c>
      <c r="B49" s="268"/>
      <c r="C49" s="268"/>
      <c r="D49" s="268"/>
      <c r="E49" s="268"/>
      <c r="F49" s="268"/>
      <c r="G49" s="274"/>
    </row>
    <row r="50" spans="1:7">
      <c r="A50" s="273" t="s">
        <v>161</v>
      </c>
      <c r="B50" s="268"/>
      <c r="C50" s="268"/>
      <c r="D50" s="268"/>
      <c r="E50" s="268"/>
      <c r="F50" s="268"/>
      <c r="G50" s="274"/>
    </row>
    <row r="51" spans="1:7">
      <c r="A51" s="273"/>
      <c r="B51" s="268" t="s">
        <v>162</v>
      </c>
      <c r="C51" s="268"/>
      <c r="D51" s="268"/>
      <c r="E51" s="268"/>
      <c r="F51" s="268"/>
      <c r="G51" s="274"/>
    </row>
    <row r="52" spans="1:7">
      <c r="A52" s="273"/>
      <c r="B52" s="268" t="s">
        <v>163</v>
      </c>
      <c r="C52" s="268"/>
      <c r="D52" s="268"/>
      <c r="E52" s="268"/>
      <c r="F52" s="268"/>
      <c r="G52" s="274"/>
    </row>
    <row r="53" spans="1:7">
      <c r="A53" s="273" t="s">
        <v>164</v>
      </c>
      <c r="B53" s="268"/>
      <c r="C53" s="268"/>
      <c r="D53" s="268"/>
      <c r="E53" s="268"/>
      <c r="F53" s="268"/>
      <c r="G53" s="274"/>
    </row>
    <row r="54" spans="1:7">
      <c r="A54" s="273" t="s">
        <v>165</v>
      </c>
      <c r="B54" s="268"/>
      <c r="C54" s="268"/>
      <c r="D54" s="268"/>
      <c r="E54" s="268"/>
      <c r="F54" s="268"/>
      <c r="G54" s="274"/>
    </row>
    <row r="55" spans="1:7">
      <c r="A55" s="273"/>
      <c r="B55" s="268" t="s">
        <v>166</v>
      </c>
      <c r="C55" s="268"/>
      <c r="D55" s="268"/>
      <c r="E55" s="268"/>
      <c r="F55" s="268"/>
      <c r="G55" s="274"/>
    </row>
    <row r="56" spans="1:7">
      <c r="A56" s="273"/>
      <c r="B56" s="268" t="s">
        <v>167</v>
      </c>
      <c r="C56" s="268"/>
      <c r="D56" s="268"/>
      <c r="E56" s="268"/>
      <c r="F56" s="268"/>
      <c r="G56" s="274"/>
    </row>
    <row r="57" spans="1:7">
      <c r="A57" s="273" t="s">
        <v>168</v>
      </c>
      <c r="B57" s="268"/>
      <c r="C57" s="268"/>
      <c r="D57" s="268"/>
      <c r="E57" s="268"/>
      <c r="F57" s="268"/>
      <c r="G57" s="274"/>
    </row>
    <row r="58" spans="1:7">
      <c r="A58" s="273" t="s">
        <v>169</v>
      </c>
      <c r="B58" s="268"/>
      <c r="C58" s="268"/>
      <c r="D58" s="268"/>
      <c r="E58" s="268"/>
      <c r="F58" s="268"/>
      <c r="G58" s="274"/>
    </row>
    <row r="59" spans="1:7">
      <c r="A59" s="273" t="s">
        <v>170</v>
      </c>
      <c r="B59" s="268"/>
      <c r="C59" s="268"/>
      <c r="D59" s="268"/>
      <c r="E59" s="268"/>
      <c r="F59" s="268"/>
      <c r="G59" s="274"/>
    </row>
    <row r="60" spans="1:7">
      <c r="A60" s="273" t="s">
        <v>171</v>
      </c>
      <c r="B60" s="268"/>
      <c r="C60" s="268"/>
      <c r="D60" s="268"/>
      <c r="E60" s="268"/>
      <c r="F60" s="268"/>
      <c r="G60" s="274"/>
    </row>
    <row r="61" spans="1:7">
      <c r="A61" s="273"/>
      <c r="B61" s="268"/>
      <c r="C61" s="268"/>
      <c r="D61" s="268"/>
      <c r="E61" s="268"/>
      <c r="F61" s="268"/>
      <c r="G61" s="274"/>
    </row>
    <row r="62" spans="1:7">
      <c r="A62" s="275" t="s">
        <v>48</v>
      </c>
      <c r="B62" s="268"/>
      <c r="C62" s="268"/>
      <c r="D62" s="268"/>
      <c r="E62" s="268"/>
      <c r="F62" s="268"/>
      <c r="G62" s="274"/>
    </row>
    <row r="63" spans="1:7">
      <c r="A63" s="273" t="s">
        <v>172</v>
      </c>
      <c r="B63" s="268"/>
      <c r="C63" s="268"/>
      <c r="D63" s="268"/>
      <c r="E63" s="268"/>
      <c r="F63" s="268"/>
      <c r="G63" s="274"/>
    </row>
    <row r="64" spans="1:7">
      <c r="A64" s="273" t="s">
        <v>173</v>
      </c>
      <c r="B64" s="268"/>
      <c r="C64" s="268"/>
      <c r="D64" s="268"/>
      <c r="E64" s="268"/>
      <c r="F64" s="268"/>
      <c r="G64" s="274"/>
    </row>
    <row r="65" spans="1:7">
      <c r="A65" s="273" t="s">
        <v>174</v>
      </c>
      <c r="B65" s="268"/>
      <c r="C65" s="268"/>
      <c r="D65" s="268"/>
      <c r="E65" s="268"/>
      <c r="F65" s="268"/>
      <c r="G65" s="274"/>
    </row>
    <row r="66" spans="1:7" ht="13.2" thickBot="1">
      <c r="A66" s="276" t="s">
        <v>175</v>
      </c>
      <c r="B66" s="277"/>
      <c r="C66" s="277"/>
      <c r="D66" s="277"/>
      <c r="E66" s="277"/>
      <c r="F66" s="277"/>
      <c r="G66" s="278"/>
    </row>
    <row r="67" spans="1:7" ht="13.2" thickTop="1"/>
  </sheetData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showGridLines="0" workbookViewId="0">
      <selection activeCell="A11" sqref="A11"/>
    </sheetView>
  </sheetViews>
  <sheetFormatPr defaultColWidth="10.7109375" defaultRowHeight="12.6"/>
  <cols>
    <col min="1" max="1" width="18" style="90" customWidth="1"/>
    <col min="2" max="16384" width="10.7109375" style="90"/>
  </cols>
  <sheetData>
    <row r="1" spans="1:7" ht="13.2" thickBot="1">
      <c r="A1" s="89" t="s">
        <v>176</v>
      </c>
    </row>
    <row r="2" spans="1:7" ht="13.2" thickTop="1">
      <c r="A2" s="303" t="s">
        <v>123</v>
      </c>
      <c r="B2" s="271"/>
      <c r="C2" s="271"/>
      <c r="D2" s="271"/>
      <c r="E2" s="271"/>
      <c r="F2" s="271"/>
      <c r="G2" s="272"/>
    </row>
    <row r="3" spans="1:7">
      <c r="A3" s="273" t="s">
        <v>124</v>
      </c>
      <c r="B3" s="268"/>
      <c r="C3" s="268"/>
      <c r="D3" s="268"/>
      <c r="E3" s="268"/>
      <c r="F3" s="268"/>
      <c r="G3" s="274"/>
    </row>
    <row r="4" spans="1:7">
      <c r="A4" s="273" t="s">
        <v>177</v>
      </c>
      <c r="B4" s="268"/>
      <c r="C4" s="268"/>
      <c r="D4" s="268"/>
      <c r="E4" s="268"/>
      <c r="F4" s="268"/>
      <c r="G4" s="274"/>
    </row>
    <row r="5" spans="1:7" ht="13.2" thickBot="1">
      <c r="A5" s="276" t="s">
        <v>178</v>
      </c>
      <c r="B5" s="277"/>
      <c r="C5" s="277"/>
      <c r="D5" s="277"/>
      <c r="E5" s="277"/>
      <c r="F5" s="277"/>
      <c r="G5" s="278"/>
    </row>
    <row r="6" spans="1:7" ht="4.5" customHeight="1" thickTop="1" thickBot="1"/>
    <row r="7" spans="1:7" ht="13.2" thickTop="1">
      <c r="A7" s="91" t="s">
        <v>126</v>
      </c>
      <c r="B7" s="92"/>
      <c r="C7" s="93"/>
      <c r="D7" s="92"/>
      <c r="E7" s="94"/>
      <c r="F7" s="95"/>
    </row>
    <row r="8" spans="1:7" ht="52.5" customHeight="1">
      <c r="A8" s="96"/>
      <c r="B8" s="97" t="s">
        <v>127</v>
      </c>
      <c r="C8" s="98" t="s">
        <v>128</v>
      </c>
      <c r="D8" s="99" t="s">
        <v>129</v>
      </c>
      <c r="E8" s="99" t="s">
        <v>130</v>
      </c>
      <c r="F8" s="100"/>
    </row>
    <row r="9" spans="1:7">
      <c r="A9" s="101" t="s">
        <v>132</v>
      </c>
      <c r="B9" s="102">
        <v>1</v>
      </c>
      <c r="C9" s="102">
        <v>2.2999999999999998</v>
      </c>
      <c r="D9" s="102">
        <v>2000</v>
      </c>
      <c r="E9" s="102">
        <v>3.5</v>
      </c>
      <c r="F9" s="100"/>
    </row>
    <row r="10" spans="1:7">
      <c r="A10" s="101" t="s">
        <v>133</v>
      </c>
      <c r="B10" s="102">
        <v>0.7</v>
      </c>
      <c r="C10" s="102">
        <v>1.6</v>
      </c>
      <c r="D10" s="102">
        <v>2500</v>
      </c>
      <c r="E10" s="102">
        <v>4</v>
      </c>
      <c r="F10" s="100"/>
    </row>
    <row r="11" spans="1:7">
      <c r="A11" s="101" t="s">
        <v>134</v>
      </c>
      <c r="B11" s="102">
        <v>1.5</v>
      </c>
      <c r="C11" s="102">
        <v>1.2</v>
      </c>
      <c r="D11" s="102">
        <v>1300</v>
      </c>
      <c r="E11" s="102">
        <v>4</v>
      </c>
      <c r="F11" s="100"/>
    </row>
    <row r="12" spans="1:7" ht="13.2" thickBot="1">
      <c r="A12" s="103" t="s">
        <v>135</v>
      </c>
      <c r="B12" s="104">
        <v>0.7</v>
      </c>
      <c r="C12" s="104">
        <v>4.0999999999999996</v>
      </c>
      <c r="D12" s="104">
        <v>3000</v>
      </c>
      <c r="E12" s="104">
        <v>2</v>
      </c>
      <c r="F12" s="100"/>
    </row>
    <row r="13" spans="1:7" ht="5.25" customHeight="1" thickTop="1" thickBot="1"/>
    <row r="14" spans="1:7" ht="13.2" thickTop="1">
      <c r="A14" s="91" t="s">
        <v>179</v>
      </c>
      <c r="B14" s="92"/>
      <c r="C14" s="92"/>
      <c r="D14" s="92"/>
      <c r="E14" s="92"/>
      <c r="F14" s="94"/>
    </row>
    <row r="15" spans="1:7" ht="13.2" thickBot="1">
      <c r="A15" s="100"/>
      <c r="B15" s="102" t="s">
        <v>180</v>
      </c>
      <c r="C15" s="102" t="s">
        <v>181</v>
      </c>
      <c r="D15" s="102" t="s">
        <v>182</v>
      </c>
      <c r="E15" s="102" t="s">
        <v>183</v>
      </c>
      <c r="F15" s="105" t="s">
        <v>184</v>
      </c>
    </row>
    <row r="16" spans="1:7" ht="13.2" thickTop="1">
      <c r="A16" s="101" t="s">
        <v>132</v>
      </c>
      <c r="B16" s="106">
        <v>0</v>
      </c>
      <c r="C16" s="107">
        <v>0</v>
      </c>
      <c r="D16" s="107">
        <v>0</v>
      </c>
      <c r="E16" s="107">
        <v>0</v>
      </c>
      <c r="F16" s="108">
        <v>0</v>
      </c>
    </row>
    <row r="17" spans="1:6">
      <c r="A17" s="101" t="s">
        <v>133</v>
      </c>
      <c r="B17" s="109">
        <v>0</v>
      </c>
      <c r="C17" s="102">
        <v>0</v>
      </c>
      <c r="D17" s="102">
        <v>0</v>
      </c>
      <c r="E17" s="102">
        <v>0</v>
      </c>
      <c r="F17" s="110">
        <v>0</v>
      </c>
    </row>
    <row r="18" spans="1:6">
      <c r="A18" s="101" t="s">
        <v>134</v>
      </c>
      <c r="B18" s="109">
        <v>0</v>
      </c>
      <c r="C18" s="102">
        <v>0</v>
      </c>
      <c r="D18" s="102">
        <v>0</v>
      </c>
      <c r="E18" s="102">
        <v>0</v>
      </c>
      <c r="F18" s="110">
        <v>0</v>
      </c>
    </row>
    <row r="19" spans="1:6" ht="13.2" thickBot="1">
      <c r="A19" s="101" t="s">
        <v>135</v>
      </c>
      <c r="B19" s="111">
        <v>0</v>
      </c>
      <c r="C19" s="112">
        <v>0</v>
      </c>
      <c r="D19" s="112">
        <v>0</v>
      </c>
      <c r="E19" s="112">
        <v>0</v>
      </c>
      <c r="F19" s="113">
        <v>0</v>
      </c>
    </row>
    <row r="20" spans="1:6" ht="13.8" thickTop="1" thickBot="1">
      <c r="A20" s="114" t="s">
        <v>69</v>
      </c>
      <c r="B20" s="104">
        <f>SUM(B16:B19)</f>
        <v>0</v>
      </c>
      <c r="C20" s="104">
        <f>SUM(C16:C19)</f>
        <v>0</v>
      </c>
      <c r="D20" s="104">
        <f>SUM(D16:D19)</f>
        <v>0</v>
      </c>
      <c r="E20" s="104">
        <f>SUM(E16:E19)</f>
        <v>0</v>
      </c>
      <c r="F20" s="115">
        <f>SUM(F16:F19)</f>
        <v>0</v>
      </c>
    </row>
    <row r="21" spans="1:6" ht="4.5" customHeight="1" thickTop="1" thickBot="1">
      <c r="A21" s="116"/>
    </row>
    <row r="22" spans="1:6" ht="13.2" thickTop="1">
      <c r="A22" s="91" t="s">
        <v>136</v>
      </c>
      <c r="B22" s="92"/>
      <c r="C22" s="92"/>
      <c r="D22" s="92"/>
      <c r="E22" s="92"/>
      <c r="F22" s="94"/>
    </row>
    <row r="23" spans="1:6" ht="13.2" thickBot="1">
      <c r="A23" s="100"/>
      <c r="B23" s="102" t="s">
        <v>180</v>
      </c>
      <c r="C23" s="102" t="s">
        <v>181</v>
      </c>
      <c r="D23" s="102" t="s">
        <v>182</v>
      </c>
      <c r="E23" s="102" t="s">
        <v>183</v>
      </c>
      <c r="F23" s="105" t="s">
        <v>184</v>
      </c>
    </row>
    <row r="24" spans="1:6" ht="13.2" thickTop="1">
      <c r="A24" s="101" t="s">
        <v>132</v>
      </c>
      <c r="B24" s="117">
        <v>0</v>
      </c>
      <c r="C24" s="118">
        <v>0</v>
      </c>
      <c r="D24" s="119">
        <v>0</v>
      </c>
      <c r="E24" s="118">
        <v>0</v>
      </c>
      <c r="F24" s="120">
        <v>0</v>
      </c>
    </row>
    <row r="25" spans="1:6">
      <c r="A25" s="101" t="s">
        <v>133</v>
      </c>
      <c r="B25" s="121">
        <v>0</v>
      </c>
      <c r="C25" s="122">
        <v>0</v>
      </c>
      <c r="D25" s="122">
        <v>0</v>
      </c>
      <c r="E25" s="123">
        <v>0</v>
      </c>
      <c r="F25" s="124">
        <v>0</v>
      </c>
    </row>
    <row r="26" spans="1:6">
      <c r="A26" s="101" t="s">
        <v>134</v>
      </c>
      <c r="B26" s="121">
        <v>0</v>
      </c>
      <c r="C26" s="122">
        <v>0</v>
      </c>
      <c r="D26" s="122">
        <v>0</v>
      </c>
      <c r="E26" s="122">
        <v>0</v>
      </c>
      <c r="F26" s="124">
        <v>0</v>
      </c>
    </row>
    <row r="27" spans="1:6" ht="13.2" thickBot="1">
      <c r="A27" s="101" t="s">
        <v>135</v>
      </c>
      <c r="B27" s="125">
        <v>0</v>
      </c>
      <c r="C27" s="126">
        <v>0</v>
      </c>
      <c r="D27" s="126">
        <v>0</v>
      </c>
      <c r="E27" s="127">
        <v>0</v>
      </c>
      <c r="F27" s="128">
        <v>0</v>
      </c>
    </row>
    <row r="28" spans="1:6" ht="13.8" thickTop="1" thickBot="1">
      <c r="A28" s="129" t="s">
        <v>69</v>
      </c>
      <c r="B28" s="122">
        <f>SUM(B24:B27)</f>
        <v>0</v>
      </c>
      <c r="C28" s="122">
        <f>SUM(C24:C27)</f>
        <v>0</v>
      </c>
      <c r="D28" s="122">
        <f>SUM(D24:D27)</f>
        <v>0</v>
      </c>
      <c r="E28" s="122">
        <f>SUM(E24:E27)</f>
        <v>0</v>
      </c>
      <c r="F28" s="130">
        <f>SUM(F24:F27)</f>
        <v>0</v>
      </c>
    </row>
    <row r="29" spans="1:6" ht="13.8" thickTop="1" thickBot="1">
      <c r="A29" s="114" t="s">
        <v>139</v>
      </c>
      <c r="B29" s="131">
        <v>4500</v>
      </c>
      <c r="C29" s="132">
        <v>3100</v>
      </c>
      <c r="D29" s="132">
        <v>3500</v>
      </c>
      <c r="E29" s="132">
        <v>3700</v>
      </c>
      <c r="F29" s="133">
        <v>4000</v>
      </c>
    </row>
    <row r="30" spans="1:6" ht="5.25" customHeight="1" thickTop="1" thickBot="1">
      <c r="A30" s="116"/>
    </row>
    <row r="31" spans="1:6" ht="13.2" thickTop="1">
      <c r="A31" s="91" t="s">
        <v>185</v>
      </c>
      <c r="B31" s="92"/>
      <c r="C31" s="92"/>
      <c r="D31" s="92"/>
      <c r="E31" s="92"/>
      <c r="F31" s="94"/>
    </row>
    <row r="32" spans="1:6" ht="13.2" thickBot="1">
      <c r="A32" s="100"/>
      <c r="B32" s="102" t="s">
        <v>180</v>
      </c>
      <c r="C32" s="102" t="s">
        <v>181</v>
      </c>
      <c r="D32" s="102" t="s">
        <v>182</v>
      </c>
      <c r="E32" s="102" t="s">
        <v>183</v>
      </c>
      <c r="F32" s="105" t="s">
        <v>184</v>
      </c>
    </row>
    <row r="33" spans="1:6" ht="13.2" thickTop="1">
      <c r="A33" s="101" t="s">
        <v>132</v>
      </c>
      <c r="B33" s="134">
        <f t="shared" ref="B33:F36" si="0">B16*$D9</f>
        <v>0</v>
      </c>
      <c r="C33" s="135">
        <f t="shared" si="0"/>
        <v>0</v>
      </c>
      <c r="D33" s="135">
        <f t="shared" si="0"/>
        <v>0</v>
      </c>
      <c r="E33" s="135">
        <f t="shared" si="0"/>
        <v>0</v>
      </c>
      <c r="F33" s="136">
        <f t="shared" si="0"/>
        <v>0</v>
      </c>
    </row>
    <row r="34" spans="1:6">
      <c r="A34" s="101" t="s">
        <v>133</v>
      </c>
      <c r="B34" s="137">
        <f t="shared" si="0"/>
        <v>0</v>
      </c>
      <c r="C34" s="122">
        <f t="shared" si="0"/>
        <v>0</v>
      </c>
      <c r="D34" s="122">
        <f t="shared" si="0"/>
        <v>0</v>
      </c>
      <c r="E34" s="122">
        <f t="shared" si="0"/>
        <v>0</v>
      </c>
      <c r="F34" s="138">
        <f t="shared" si="0"/>
        <v>0</v>
      </c>
    </row>
    <row r="35" spans="1:6">
      <c r="A35" s="101" t="s">
        <v>134</v>
      </c>
      <c r="B35" s="137">
        <f t="shared" si="0"/>
        <v>0</v>
      </c>
      <c r="C35" s="122">
        <f t="shared" si="0"/>
        <v>0</v>
      </c>
      <c r="D35" s="122">
        <f t="shared" si="0"/>
        <v>0</v>
      </c>
      <c r="E35" s="122">
        <f t="shared" si="0"/>
        <v>0</v>
      </c>
      <c r="F35" s="138">
        <f t="shared" si="0"/>
        <v>0</v>
      </c>
    </row>
    <row r="36" spans="1:6" ht="13.2" thickBot="1">
      <c r="A36" s="103" t="s">
        <v>135</v>
      </c>
      <c r="B36" s="139">
        <f t="shared" si="0"/>
        <v>0</v>
      </c>
      <c r="C36" s="140">
        <f t="shared" si="0"/>
        <v>0</v>
      </c>
      <c r="D36" s="140">
        <f t="shared" si="0"/>
        <v>0</v>
      </c>
      <c r="E36" s="140">
        <f t="shared" si="0"/>
        <v>0</v>
      </c>
      <c r="F36" s="141">
        <f t="shared" si="0"/>
        <v>0</v>
      </c>
    </row>
    <row r="37" spans="1:6" ht="5.25" customHeight="1" thickTop="1" thickBot="1">
      <c r="A37" s="116"/>
    </row>
    <row r="38" spans="1:6" ht="13.2" thickTop="1">
      <c r="A38" s="91" t="s">
        <v>140</v>
      </c>
      <c r="B38" s="92"/>
      <c r="C38" s="92"/>
      <c r="D38" s="92"/>
      <c r="E38" s="92"/>
      <c r="F38" s="94"/>
    </row>
    <row r="39" spans="1:6" ht="14.25" customHeight="1" thickBot="1">
      <c r="A39" s="142"/>
      <c r="B39" s="102" t="s">
        <v>180</v>
      </c>
      <c r="C39" s="102" t="s">
        <v>181</v>
      </c>
      <c r="D39" s="102" t="s">
        <v>182</v>
      </c>
      <c r="E39" s="102" t="s">
        <v>183</v>
      </c>
      <c r="F39" s="105" t="s">
        <v>184</v>
      </c>
    </row>
    <row r="40" spans="1:6" ht="25.5" customHeight="1" thickTop="1">
      <c r="A40" s="143" t="s">
        <v>141</v>
      </c>
      <c r="B40" s="134">
        <f>SUMPRODUCT(B24:B27,$B$9:$B$12)</f>
        <v>0</v>
      </c>
      <c r="C40" s="135">
        <f>SUMPRODUCT(C24:C27,$B$9:$B$12)</f>
        <v>0</v>
      </c>
      <c r="D40" s="135">
        <f>SUMPRODUCT(D24:D27,$B$9:$B$12)</f>
        <v>0</v>
      </c>
      <c r="E40" s="135">
        <f>SUMPRODUCT(E24:E27,$B$9:$B$12)</f>
        <v>0</v>
      </c>
      <c r="F40" s="136">
        <f>SUMPRODUCT(F24:F27,$B$9:$B$12)</f>
        <v>0</v>
      </c>
    </row>
    <row r="41" spans="1:6" ht="25.5" customHeight="1" thickBot="1">
      <c r="A41" s="143" t="s">
        <v>142</v>
      </c>
      <c r="B41" s="139">
        <f>B42*B28</f>
        <v>0</v>
      </c>
      <c r="C41" s="140">
        <f>C42*C28</f>
        <v>0</v>
      </c>
      <c r="D41" s="140">
        <f>D42*D28</f>
        <v>0</v>
      </c>
      <c r="E41" s="140">
        <f>E42*E28</f>
        <v>0</v>
      </c>
      <c r="F41" s="141">
        <f>F42*F28</f>
        <v>0</v>
      </c>
    </row>
    <row r="42" spans="1:6" ht="25.5" customHeight="1" thickTop="1" thickBot="1">
      <c r="A42" s="144" t="s">
        <v>186</v>
      </c>
      <c r="B42" s="104">
        <v>0.9</v>
      </c>
      <c r="C42" s="104">
        <v>1.2</v>
      </c>
      <c r="D42" s="104">
        <v>1</v>
      </c>
      <c r="E42" s="104">
        <v>1.1000000000000001</v>
      </c>
      <c r="F42" s="115">
        <v>0.8</v>
      </c>
    </row>
    <row r="43" spans="1:6" ht="4.5" customHeight="1" thickTop="1" thickBot="1">
      <c r="A43" s="116"/>
    </row>
    <row r="44" spans="1:6" ht="13.2" thickTop="1">
      <c r="A44" s="91" t="s">
        <v>144</v>
      </c>
      <c r="B44" s="92"/>
      <c r="C44" s="92"/>
      <c r="D44" s="92"/>
      <c r="E44" s="92"/>
      <c r="F44" s="94"/>
    </row>
    <row r="45" spans="1:6" ht="13.2" thickBot="1">
      <c r="A45" s="142"/>
      <c r="B45" s="102" t="s">
        <v>180</v>
      </c>
      <c r="C45" s="102" t="s">
        <v>181</v>
      </c>
      <c r="D45" s="102" t="s">
        <v>182</v>
      </c>
      <c r="E45" s="102" t="s">
        <v>183</v>
      </c>
      <c r="F45" s="105" t="s">
        <v>184</v>
      </c>
    </row>
    <row r="46" spans="1:6" ht="25.5" customHeight="1" thickTop="1">
      <c r="A46" s="143" t="s">
        <v>145</v>
      </c>
      <c r="B46" s="134">
        <f>SUMPRODUCT(B24:B27,$C$9:$C$12)</f>
        <v>0</v>
      </c>
      <c r="C46" s="135">
        <f>SUMPRODUCT(C24:C27,$C$9:$C$12)</f>
        <v>0</v>
      </c>
      <c r="D46" s="135">
        <f>SUMPRODUCT(D24:D27,$C$9:$C$12)</f>
        <v>0</v>
      </c>
      <c r="E46" s="135">
        <f>SUMPRODUCT(E24:E27,$C$9:$C$12)</f>
        <v>0</v>
      </c>
      <c r="F46" s="136">
        <f>SUMPRODUCT(F24:F27,$C$9:$C$12)</f>
        <v>0</v>
      </c>
    </row>
    <row r="47" spans="1:6" ht="25.5" customHeight="1" thickBot="1">
      <c r="A47" s="143" t="s">
        <v>142</v>
      </c>
      <c r="B47" s="139">
        <f>B48*B28</f>
        <v>0</v>
      </c>
      <c r="C47" s="140">
        <f>C48*C28</f>
        <v>0</v>
      </c>
      <c r="D47" s="140">
        <f>D48*D28</f>
        <v>0</v>
      </c>
      <c r="E47" s="140">
        <f>E48*E28</f>
        <v>0</v>
      </c>
      <c r="F47" s="141">
        <f>F48*F28</f>
        <v>0</v>
      </c>
    </row>
    <row r="48" spans="1:6" ht="25.5" customHeight="1" thickTop="1" thickBot="1">
      <c r="A48" s="144" t="s">
        <v>187</v>
      </c>
      <c r="B48" s="104">
        <v>1.9</v>
      </c>
      <c r="C48" s="104">
        <v>1.7</v>
      </c>
      <c r="D48" s="104">
        <v>2.8</v>
      </c>
      <c r="E48" s="104">
        <v>1.9</v>
      </c>
      <c r="F48" s="115">
        <v>2.1</v>
      </c>
    </row>
    <row r="49" spans="1:7" ht="4.5" customHeight="1" thickTop="1" thickBot="1"/>
    <row r="50" spans="1:7" ht="13.8" thickTop="1" thickBot="1">
      <c r="A50" s="91" t="s">
        <v>147</v>
      </c>
      <c r="B50" s="145" t="s">
        <v>180</v>
      </c>
      <c r="C50" s="145" t="s">
        <v>181</v>
      </c>
      <c r="D50" s="145" t="s">
        <v>182</v>
      </c>
      <c r="E50" s="145" t="s">
        <v>183</v>
      </c>
      <c r="F50" s="145" t="s">
        <v>184</v>
      </c>
      <c r="G50" s="146" t="s">
        <v>69</v>
      </c>
    </row>
    <row r="51" spans="1:7" ht="13.8" thickTop="1" thickBot="1">
      <c r="A51" s="144"/>
      <c r="B51" s="147">
        <f>SUMPRODUCT(B16:B19,$E$9:$E$12)</f>
        <v>0</v>
      </c>
      <c r="C51" s="147">
        <f>SUMPRODUCT(C16:C19,$E$9:$E$12)</f>
        <v>0</v>
      </c>
      <c r="D51" s="147">
        <f>SUMPRODUCT(D16:D19,$E$9:$E$12)</f>
        <v>0</v>
      </c>
      <c r="E51" s="147">
        <f>SUMPRODUCT(E16:E19,$E$9:$E$12)</f>
        <v>0</v>
      </c>
      <c r="F51" s="147">
        <f>SUMPRODUCT(F16:F19,$E$9:$E$12)</f>
        <v>0</v>
      </c>
      <c r="G51" s="148">
        <f>SUM(B51:F51)</f>
        <v>0</v>
      </c>
    </row>
    <row r="52" spans="1:7" ht="13.2" thickTop="1"/>
    <row r="53" spans="1:7" ht="13.2" thickBot="1"/>
    <row r="54" spans="1:7" ht="13.2" thickTop="1">
      <c r="A54" s="270" t="s">
        <v>73</v>
      </c>
      <c r="B54" s="271"/>
      <c r="C54" s="271"/>
      <c r="D54" s="271"/>
      <c r="E54" s="271"/>
      <c r="F54" s="271"/>
      <c r="G54" s="272"/>
    </row>
    <row r="55" spans="1:7">
      <c r="A55" s="273" t="s">
        <v>149</v>
      </c>
      <c r="B55" s="268"/>
      <c r="C55" s="268"/>
      <c r="D55" s="268"/>
      <c r="E55" s="268"/>
      <c r="F55" s="268"/>
      <c r="G55" s="274"/>
    </row>
    <row r="56" spans="1:7">
      <c r="A56" s="273" t="s">
        <v>150</v>
      </c>
      <c r="B56" s="268"/>
      <c r="C56" s="268"/>
      <c r="D56" s="268"/>
      <c r="E56" s="268"/>
      <c r="F56" s="268"/>
      <c r="G56" s="274"/>
    </row>
    <row r="57" spans="1:7">
      <c r="A57" s="273" t="s">
        <v>188</v>
      </c>
      <c r="B57" s="268"/>
      <c r="C57" s="268"/>
      <c r="D57" s="268"/>
      <c r="E57" s="268"/>
      <c r="F57" s="268"/>
      <c r="G57" s="274"/>
    </row>
    <row r="58" spans="1:7">
      <c r="A58" s="273" t="s">
        <v>189</v>
      </c>
      <c r="B58" s="268"/>
      <c r="C58" s="268"/>
      <c r="D58" s="268"/>
      <c r="E58" s="268"/>
      <c r="F58" s="268"/>
      <c r="G58" s="274"/>
    </row>
    <row r="59" spans="1:7">
      <c r="A59" s="273" t="s">
        <v>190</v>
      </c>
      <c r="B59" s="268"/>
      <c r="C59" s="268"/>
      <c r="D59" s="268"/>
      <c r="E59" s="268"/>
      <c r="F59" s="268"/>
      <c r="G59" s="274"/>
    </row>
    <row r="60" spans="1:7">
      <c r="A60" s="273"/>
      <c r="B60" s="268"/>
      <c r="C60" s="268"/>
      <c r="D60" s="268"/>
      <c r="E60" s="268"/>
      <c r="F60" s="268"/>
      <c r="G60" s="274"/>
    </row>
    <row r="61" spans="1:7">
      <c r="A61" s="275" t="s">
        <v>40</v>
      </c>
      <c r="B61" s="268"/>
      <c r="C61" s="268"/>
      <c r="D61" s="268"/>
      <c r="E61" s="268"/>
      <c r="F61" s="268"/>
      <c r="G61" s="274"/>
    </row>
    <row r="62" spans="1:7">
      <c r="A62" s="273" t="s">
        <v>191</v>
      </c>
      <c r="B62" s="268"/>
      <c r="C62" s="268"/>
      <c r="D62" s="268"/>
      <c r="E62" s="268"/>
      <c r="F62" s="268"/>
      <c r="G62" s="274"/>
    </row>
    <row r="63" spans="1:7">
      <c r="A63" s="273" t="s">
        <v>155</v>
      </c>
      <c r="B63" s="268"/>
      <c r="C63" s="268"/>
      <c r="D63" s="268"/>
      <c r="E63" s="268"/>
      <c r="F63" s="268"/>
      <c r="G63" s="274"/>
    </row>
    <row r="64" spans="1:7">
      <c r="A64" s="273" t="s">
        <v>192</v>
      </c>
      <c r="B64" s="268"/>
      <c r="C64" s="268"/>
      <c r="D64" s="268"/>
      <c r="E64" s="268"/>
      <c r="F64" s="268"/>
      <c r="G64" s="274"/>
    </row>
    <row r="65" spans="1:7">
      <c r="A65" s="273" t="s">
        <v>193</v>
      </c>
      <c r="B65" s="268"/>
      <c r="C65" s="268"/>
      <c r="D65" s="268"/>
      <c r="E65" s="268"/>
      <c r="F65" s="268"/>
      <c r="G65" s="274"/>
    </row>
    <row r="66" spans="1:7">
      <c r="A66" s="305" t="s">
        <v>80</v>
      </c>
      <c r="B66" s="268"/>
      <c r="C66" s="268"/>
      <c r="D66" s="268"/>
      <c r="E66" s="268"/>
      <c r="F66" s="268"/>
      <c r="G66" s="274"/>
    </row>
    <row r="67" spans="1:7">
      <c r="A67" s="273"/>
      <c r="B67" s="268" t="s">
        <v>194</v>
      </c>
      <c r="C67" s="268"/>
      <c r="D67" s="268"/>
      <c r="E67" s="268"/>
      <c r="F67" s="268"/>
      <c r="G67" s="274"/>
    </row>
    <row r="68" spans="1:7">
      <c r="A68" s="273"/>
      <c r="B68" s="268" t="s">
        <v>195</v>
      </c>
      <c r="C68" s="268"/>
      <c r="D68" s="268"/>
      <c r="E68" s="268"/>
      <c r="F68" s="268"/>
      <c r="G68" s="274"/>
    </row>
    <row r="69" spans="1:7">
      <c r="A69" s="273" t="s">
        <v>160</v>
      </c>
      <c r="B69" s="268"/>
      <c r="C69" s="268"/>
      <c r="D69" s="268"/>
      <c r="E69" s="268"/>
      <c r="F69" s="268"/>
      <c r="G69" s="274"/>
    </row>
    <row r="70" spans="1:7">
      <c r="A70" s="273" t="s">
        <v>161</v>
      </c>
      <c r="B70" s="268"/>
      <c r="C70" s="268"/>
      <c r="D70" s="268"/>
      <c r="E70" s="268"/>
      <c r="F70" s="268"/>
      <c r="G70" s="274"/>
    </row>
    <row r="71" spans="1:7">
      <c r="A71" s="273"/>
      <c r="B71" s="268" t="s">
        <v>162</v>
      </c>
      <c r="C71" s="268"/>
      <c r="D71" s="268"/>
      <c r="E71" s="268"/>
      <c r="F71" s="268"/>
      <c r="G71" s="274"/>
    </row>
    <row r="72" spans="1:7">
      <c r="A72" s="273"/>
      <c r="B72" s="268" t="s">
        <v>196</v>
      </c>
      <c r="C72" s="268"/>
      <c r="D72" s="268"/>
      <c r="E72" s="268"/>
      <c r="F72" s="268"/>
      <c r="G72" s="274"/>
    </row>
    <row r="73" spans="1:7">
      <c r="A73" s="273" t="s">
        <v>164</v>
      </c>
      <c r="B73" s="268"/>
      <c r="C73" s="268"/>
      <c r="D73" s="268"/>
      <c r="E73" s="268"/>
      <c r="F73" s="268"/>
      <c r="G73" s="274"/>
    </row>
    <row r="74" spans="1:7">
      <c r="A74" s="273" t="s">
        <v>197</v>
      </c>
      <c r="B74" s="268"/>
      <c r="C74" s="268"/>
      <c r="D74" s="268"/>
      <c r="E74" s="268"/>
      <c r="F74" s="268"/>
      <c r="G74" s="274"/>
    </row>
    <row r="75" spans="1:7">
      <c r="A75" s="273"/>
      <c r="B75" s="268" t="s">
        <v>198</v>
      </c>
      <c r="C75" s="268"/>
      <c r="D75" s="268"/>
      <c r="E75" s="268"/>
      <c r="F75" s="268"/>
      <c r="G75" s="274"/>
    </row>
    <row r="76" spans="1:7">
      <c r="A76" s="273"/>
      <c r="B76" s="268" t="s">
        <v>199</v>
      </c>
      <c r="C76" s="268"/>
      <c r="D76" s="268"/>
      <c r="E76" s="268"/>
      <c r="F76" s="268"/>
      <c r="G76" s="274"/>
    </row>
    <row r="77" spans="1:7">
      <c r="A77" s="273" t="s">
        <v>200</v>
      </c>
      <c r="B77" s="268"/>
      <c r="C77" s="268"/>
      <c r="D77" s="268"/>
      <c r="E77" s="268"/>
      <c r="F77" s="268"/>
      <c r="G77" s="274"/>
    </row>
    <row r="78" spans="1:7">
      <c r="A78" s="273" t="s">
        <v>169</v>
      </c>
      <c r="B78" s="268"/>
      <c r="C78" s="268"/>
      <c r="D78" s="268"/>
      <c r="E78" s="268"/>
      <c r="F78" s="268"/>
      <c r="G78" s="274"/>
    </row>
    <row r="79" spans="1:7">
      <c r="A79" s="273" t="s">
        <v>201</v>
      </c>
      <c r="B79" s="268"/>
      <c r="C79" s="268"/>
      <c r="D79" s="268"/>
      <c r="E79" s="268"/>
      <c r="F79" s="268"/>
      <c r="G79" s="274"/>
    </row>
    <row r="80" spans="1:7">
      <c r="A80" s="273"/>
      <c r="B80" s="268" t="s">
        <v>202</v>
      </c>
      <c r="C80" s="268"/>
      <c r="D80" s="268"/>
      <c r="E80" s="268"/>
      <c r="F80" s="268"/>
      <c r="G80" s="274"/>
    </row>
    <row r="81" spans="1:7">
      <c r="A81" s="273" t="s">
        <v>170</v>
      </c>
      <c r="B81" s="268"/>
      <c r="C81" s="268"/>
      <c r="D81" s="268"/>
      <c r="E81" s="268"/>
      <c r="F81" s="268"/>
      <c r="G81" s="274"/>
    </row>
    <row r="82" spans="1:7">
      <c r="A82" s="273" t="s">
        <v>171</v>
      </c>
      <c r="B82" s="268"/>
      <c r="C82" s="268"/>
      <c r="D82" s="268"/>
      <c r="E82" s="268"/>
      <c r="F82" s="268"/>
      <c r="G82" s="274"/>
    </row>
    <row r="83" spans="1:7">
      <c r="A83" s="273"/>
      <c r="B83" s="268"/>
      <c r="C83" s="268"/>
      <c r="D83" s="268"/>
      <c r="E83" s="268"/>
      <c r="F83" s="268"/>
      <c r="G83" s="274"/>
    </row>
    <row r="84" spans="1:7">
      <c r="A84" s="275" t="s">
        <v>48</v>
      </c>
      <c r="B84" s="268"/>
      <c r="C84" s="268"/>
      <c r="D84" s="268"/>
      <c r="E84" s="268"/>
      <c r="F84" s="268"/>
      <c r="G84" s="274"/>
    </row>
    <row r="85" spans="1:7">
      <c r="A85" s="273" t="s">
        <v>203</v>
      </c>
      <c r="B85" s="268"/>
      <c r="C85" s="268"/>
      <c r="D85" s="268"/>
      <c r="E85" s="268"/>
      <c r="F85" s="268"/>
      <c r="G85" s="274"/>
    </row>
    <row r="86" spans="1:7" ht="13.2" thickBot="1">
      <c r="A86" s="276" t="s">
        <v>204</v>
      </c>
      <c r="B86" s="277"/>
      <c r="C86" s="277"/>
      <c r="D86" s="277"/>
      <c r="E86" s="277"/>
      <c r="F86" s="277"/>
      <c r="G86" s="278"/>
    </row>
    <row r="87" spans="1:7" ht="13.2" thickTop="1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showGridLines="0" workbookViewId="0">
      <selection activeCell="I27" sqref="I27"/>
    </sheetView>
  </sheetViews>
  <sheetFormatPr defaultColWidth="10.7109375" defaultRowHeight="12.6"/>
  <cols>
    <col min="1" max="6" width="10.7109375" style="19"/>
    <col min="7" max="7" width="1.140625" style="19" customWidth="1"/>
    <col min="8" max="8" width="14" style="19" customWidth="1"/>
    <col min="9" max="16384" width="10.7109375" style="19"/>
  </cols>
  <sheetData>
    <row r="1" spans="1:20" ht="13.2" thickBot="1">
      <c r="A1" s="18" t="s">
        <v>319</v>
      </c>
    </row>
    <row r="2" spans="1:20" ht="13.8" thickTop="1">
      <c r="A2" s="303" t="s">
        <v>205</v>
      </c>
      <c r="B2" s="271"/>
      <c r="C2" s="271"/>
      <c r="D2" s="271"/>
      <c r="E2" s="271"/>
      <c r="F2" s="271"/>
      <c r="G2" s="271"/>
      <c r="H2" s="272"/>
      <c r="J2" s="349" t="s">
        <v>320</v>
      </c>
      <c r="K2" s="350"/>
      <c r="L2" s="350"/>
      <c r="M2" s="350"/>
      <c r="N2" s="350"/>
      <c r="O2" s="350"/>
      <c r="P2" s="350"/>
      <c r="Q2" s="350"/>
      <c r="R2" s="350"/>
      <c r="S2" s="350"/>
      <c r="T2" s="351"/>
    </row>
    <row r="3" spans="1:20" ht="13.8" thickBot="1">
      <c r="A3" s="276" t="s">
        <v>206</v>
      </c>
      <c r="B3" s="277"/>
      <c r="C3" s="277"/>
      <c r="D3" s="277"/>
      <c r="E3" s="277">
        <v>3</v>
      </c>
      <c r="F3" s="277" t="s">
        <v>207</v>
      </c>
      <c r="G3" s="277"/>
      <c r="H3" s="278"/>
      <c r="J3" s="352" t="s">
        <v>321</v>
      </c>
      <c r="K3" s="353"/>
      <c r="L3" s="353"/>
      <c r="M3" s="353"/>
      <c r="N3" s="353"/>
      <c r="O3" s="353"/>
      <c r="P3" s="353"/>
      <c r="Q3" s="353"/>
      <c r="R3" s="353"/>
      <c r="S3" s="353"/>
      <c r="T3" s="354"/>
    </row>
    <row r="4" spans="1:20" ht="4.5" customHeight="1" thickTop="1" thickBot="1"/>
    <row r="5" spans="1:20" ht="13.2" thickTop="1">
      <c r="A5" s="20" t="s">
        <v>208</v>
      </c>
      <c r="B5" s="21"/>
      <c r="C5" s="21"/>
      <c r="D5" s="22"/>
    </row>
    <row r="6" spans="1:20" ht="43.5" customHeight="1">
      <c r="A6" s="23"/>
      <c r="B6" s="24" t="s">
        <v>209</v>
      </c>
      <c r="C6" s="24" t="s">
        <v>210</v>
      </c>
      <c r="D6" s="25" t="s">
        <v>211</v>
      </c>
    </row>
    <row r="7" spans="1:20">
      <c r="A7" s="26" t="s">
        <v>212</v>
      </c>
      <c r="B7" s="27">
        <v>5</v>
      </c>
      <c r="C7" s="28">
        <v>150</v>
      </c>
      <c r="D7" s="29">
        <v>6</v>
      </c>
    </row>
    <row r="8" spans="1:20">
      <c r="A8" s="26" t="s">
        <v>213</v>
      </c>
      <c r="B8" s="27">
        <v>7</v>
      </c>
      <c r="C8" s="28">
        <v>190</v>
      </c>
      <c r="D8" s="30">
        <v>4</v>
      </c>
    </row>
    <row r="9" spans="1:20" ht="13.2" thickBot="1">
      <c r="A9" s="31" t="s">
        <v>214</v>
      </c>
      <c r="B9" s="32">
        <v>8</v>
      </c>
      <c r="C9" s="33">
        <v>225</v>
      </c>
      <c r="D9" s="34">
        <v>2</v>
      </c>
    </row>
    <row r="10" spans="1:20" ht="4.5" customHeight="1" thickTop="1" thickBot="1">
      <c r="A10" s="35"/>
      <c r="B10" s="36"/>
      <c r="C10" s="37"/>
      <c r="D10" s="36"/>
    </row>
    <row r="11" spans="1:20" ht="13.2" thickTop="1">
      <c r="A11" s="38" t="s">
        <v>215</v>
      </c>
      <c r="B11" s="21"/>
      <c r="C11" s="21"/>
      <c r="D11" s="21"/>
      <c r="E11" s="21"/>
      <c r="F11" s="21"/>
      <c r="G11" s="21"/>
      <c r="H11" s="22"/>
    </row>
    <row r="12" spans="1:20" ht="13.2" thickBot="1">
      <c r="A12" s="23"/>
      <c r="B12" s="27" t="s">
        <v>216</v>
      </c>
      <c r="C12" s="27" t="s">
        <v>217</v>
      </c>
      <c r="D12" s="27" t="s">
        <v>218</v>
      </c>
      <c r="E12" s="27" t="s">
        <v>219</v>
      </c>
      <c r="F12" s="39" t="s">
        <v>220</v>
      </c>
      <c r="G12" s="40"/>
      <c r="H12" s="41" t="s">
        <v>72</v>
      </c>
    </row>
    <row r="13" spans="1:20" ht="13.2" thickTop="1">
      <c r="A13" s="26" t="s">
        <v>212</v>
      </c>
      <c r="B13" s="42">
        <v>0</v>
      </c>
      <c r="C13" s="43">
        <v>0</v>
      </c>
      <c r="D13" s="43">
        <v>0</v>
      </c>
      <c r="E13" s="44">
        <v>0</v>
      </c>
      <c r="F13" s="45">
        <f>SUM(B13:E13)/(B7*60)</f>
        <v>0</v>
      </c>
      <c r="G13" s="40"/>
      <c r="H13" s="46">
        <f>C7*SUM(B13:E13)/(B7*60)</f>
        <v>0</v>
      </c>
    </row>
    <row r="14" spans="1:20">
      <c r="A14" s="26" t="s">
        <v>213</v>
      </c>
      <c r="B14" s="47">
        <v>0</v>
      </c>
      <c r="C14" s="27">
        <v>0</v>
      </c>
      <c r="D14" s="27">
        <v>0</v>
      </c>
      <c r="E14" s="48"/>
      <c r="F14" s="45">
        <f>SUM(B14:D14)/(B8*60)</f>
        <v>0</v>
      </c>
      <c r="G14" s="40"/>
      <c r="H14" s="46">
        <f>C8*SUM(B14:D14)/(B8*60)</f>
        <v>0</v>
      </c>
    </row>
    <row r="15" spans="1:20" ht="13.2" thickBot="1">
      <c r="A15" s="26" t="s">
        <v>214</v>
      </c>
      <c r="B15" s="49">
        <v>0</v>
      </c>
      <c r="C15" s="50">
        <v>0</v>
      </c>
      <c r="D15" s="50"/>
      <c r="E15" s="51"/>
      <c r="F15" s="45">
        <f>SUM(B15:C15)/(B9*60)</f>
        <v>0</v>
      </c>
      <c r="G15" s="40"/>
      <c r="H15" s="46">
        <f>C9*SUM(B15:C15)/(B9*60)</f>
        <v>0</v>
      </c>
    </row>
    <row r="16" spans="1:20" ht="13.8" thickTop="1" thickBot="1">
      <c r="A16" s="26" t="s">
        <v>69</v>
      </c>
      <c r="B16" s="27">
        <f>SUM(B13:B15)</f>
        <v>0</v>
      </c>
      <c r="C16" s="27">
        <f>SUM(C13:C15)</f>
        <v>0</v>
      </c>
      <c r="D16" s="27">
        <f>SUM(D13:D15)</f>
        <v>0</v>
      </c>
      <c r="E16" s="27">
        <f>SUM(E13:E15)</f>
        <v>0</v>
      </c>
      <c r="F16" s="40"/>
      <c r="G16" s="40"/>
      <c r="H16" s="52">
        <f>SUM(H13:H15)</f>
        <v>0</v>
      </c>
    </row>
    <row r="17" spans="1:22" ht="13.8" thickTop="1" thickBot="1">
      <c r="A17" s="53" t="s">
        <v>70</v>
      </c>
      <c r="B17" s="54">
        <v>500</v>
      </c>
      <c r="C17" s="55">
        <v>800</v>
      </c>
      <c r="D17" s="55">
        <v>600</v>
      </c>
      <c r="E17" s="56">
        <v>300</v>
      </c>
      <c r="F17" s="57"/>
      <c r="G17" s="57"/>
      <c r="H17" s="58"/>
    </row>
    <row r="18" spans="1:22" ht="13.2" thickTop="1"/>
    <row r="19" spans="1:22" ht="13.2" thickBot="1"/>
    <row r="20" spans="1:22" ht="13.8" thickTop="1">
      <c r="A20" s="270" t="s">
        <v>73</v>
      </c>
      <c r="B20" s="271"/>
      <c r="C20" s="271"/>
      <c r="D20" s="271"/>
      <c r="E20" s="271"/>
      <c r="F20" s="271"/>
      <c r="G20" s="271"/>
      <c r="H20" s="272"/>
      <c r="J20" s="355" t="s">
        <v>291</v>
      </c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1"/>
    </row>
    <row r="21" spans="1:22" ht="13.2">
      <c r="A21" s="273" t="s">
        <v>221</v>
      </c>
      <c r="B21" s="268"/>
      <c r="C21" s="268"/>
      <c r="D21" s="268"/>
      <c r="E21" s="268"/>
      <c r="F21" s="268"/>
      <c r="G21" s="268"/>
      <c r="H21" s="274"/>
      <c r="J21" s="356" t="s">
        <v>322</v>
      </c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8"/>
    </row>
    <row r="22" spans="1:22" ht="13.2">
      <c r="A22" s="273" t="s">
        <v>222</v>
      </c>
      <c r="B22" s="268"/>
      <c r="C22" s="268"/>
      <c r="D22" s="268"/>
      <c r="E22" s="268"/>
      <c r="F22" s="268"/>
      <c r="G22" s="268"/>
      <c r="H22" s="274"/>
      <c r="J22" s="356" t="s">
        <v>323</v>
      </c>
      <c r="K22" s="357"/>
      <c r="L22" s="357"/>
      <c r="M22" s="357"/>
      <c r="N22" s="357"/>
      <c r="O22" s="357"/>
      <c r="P22" s="357"/>
      <c r="Q22" s="357"/>
      <c r="R22" s="357"/>
      <c r="S22" s="357"/>
      <c r="T22" s="357"/>
      <c r="U22" s="357"/>
      <c r="V22" s="358"/>
    </row>
    <row r="23" spans="1:22" ht="13.2">
      <c r="A23" s="273" t="s">
        <v>223</v>
      </c>
      <c r="B23" s="268"/>
      <c r="C23" s="268"/>
      <c r="D23" s="268"/>
      <c r="E23" s="268"/>
      <c r="F23" s="268"/>
      <c r="G23" s="268"/>
      <c r="H23" s="274"/>
      <c r="J23" s="356" t="s">
        <v>339</v>
      </c>
      <c r="K23" s="357"/>
      <c r="L23" s="357"/>
      <c r="M23" s="357"/>
      <c r="N23" s="357"/>
      <c r="O23" s="357"/>
      <c r="P23" s="357"/>
      <c r="Q23" s="357"/>
      <c r="R23" s="357"/>
      <c r="S23" s="357"/>
      <c r="T23" s="357"/>
      <c r="U23" s="357"/>
      <c r="V23" s="358"/>
    </row>
    <row r="24" spans="1:22">
      <c r="A24" s="273"/>
      <c r="B24" s="268"/>
      <c r="C24" s="268"/>
      <c r="D24" s="268"/>
      <c r="E24" s="268"/>
      <c r="F24" s="268"/>
      <c r="G24" s="268"/>
      <c r="H24" s="274"/>
      <c r="J24" s="359"/>
      <c r="K24" s="357"/>
      <c r="L24" s="357"/>
      <c r="M24" s="357"/>
      <c r="N24" s="357"/>
      <c r="O24" s="357"/>
      <c r="P24" s="357"/>
      <c r="Q24" s="357"/>
      <c r="R24" s="357"/>
      <c r="S24" s="357"/>
      <c r="T24" s="357"/>
      <c r="U24" s="357"/>
      <c r="V24" s="358"/>
    </row>
    <row r="25" spans="1:22" ht="13.2">
      <c r="A25" s="275" t="s">
        <v>40</v>
      </c>
      <c r="B25" s="268"/>
      <c r="C25" s="268"/>
      <c r="D25" s="268"/>
      <c r="E25" s="268"/>
      <c r="F25" s="268"/>
      <c r="G25" s="268"/>
      <c r="H25" s="274"/>
      <c r="J25" s="360" t="s">
        <v>40</v>
      </c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8"/>
    </row>
    <row r="26" spans="1:22" ht="13.2">
      <c r="A26" s="273" t="s">
        <v>224</v>
      </c>
      <c r="B26" s="268"/>
      <c r="C26" s="268"/>
      <c r="D26" s="268"/>
      <c r="E26" s="268"/>
      <c r="F26" s="268"/>
      <c r="G26" s="268"/>
      <c r="H26" s="274"/>
      <c r="J26" s="356" t="s">
        <v>324</v>
      </c>
      <c r="K26" s="357"/>
      <c r="L26" s="357"/>
      <c r="M26" s="357"/>
      <c r="N26" s="357"/>
      <c r="O26" s="357"/>
      <c r="P26" s="357"/>
      <c r="Q26" s="357"/>
      <c r="R26" s="357"/>
      <c r="S26" s="357"/>
      <c r="T26" s="357"/>
      <c r="U26" s="357"/>
      <c r="V26" s="358"/>
    </row>
    <row r="27" spans="1:22" ht="13.2">
      <c r="A27" s="273" t="s">
        <v>225</v>
      </c>
      <c r="B27" s="268"/>
      <c r="C27" s="268"/>
      <c r="D27" s="268"/>
      <c r="E27" s="268"/>
      <c r="F27" s="268"/>
      <c r="G27" s="268"/>
      <c r="H27" s="274"/>
      <c r="J27" s="356" t="s">
        <v>325</v>
      </c>
      <c r="K27" s="357"/>
      <c r="L27" s="357"/>
      <c r="M27" s="357"/>
      <c r="N27" s="357"/>
      <c r="O27" s="357"/>
      <c r="P27" s="357"/>
      <c r="Q27" s="357"/>
      <c r="R27" s="357"/>
      <c r="S27" s="357"/>
      <c r="T27" s="357"/>
      <c r="U27" s="357"/>
      <c r="V27" s="358"/>
    </row>
    <row r="28" spans="1:22" ht="13.2">
      <c r="A28" s="273" t="s">
        <v>226</v>
      </c>
      <c r="B28" s="268"/>
      <c r="C28" s="268"/>
      <c r="D28" s="268"/>
      <c r="E28" s="268"/>
      <c r="F28" s="268"/>
      <c r="G28" s="268"/>
      <c r="H28" s="274"/>
      <c r="J28" s="356" t="s">
        <v>326</v>
      </c>
      <c r="K28" s="357"/>
      <c r="L28" s="357"/>
      <c r="M28" s="357"/>
      <c r="N28" s="357"/>
      <c r="O28" s="357"/>
      <c r="P28" s="357"/>
      <c r="Q28" s="357"/>
      <c r="R28" s="357"/>
      <c r="S28" s="357"/>
      <c r="T28" s="357"/>
      <c r="U28" s="357"/>
      <c r="V28" s="358"/>
    </row>
    <row r="29" spans="1:22" ht="13.2">
      <c r="A29" s="273" t="s">
        <v>227</v>
      </c>
      <c r="B29" s="268"/>
      <c r="C29" s="268"/>
      <c r="D29" s="268"/>
      <c r="E29" s="268"/>
      <c r="F29" s="268"/>
      <c r="G29" s="268"/>
      <c r="H29" s="274"/>
      <c r="J29" s="356" t="s">
        <v>327</v>
      </c>
      <c r="K29" s="357"/>
      <c r="L29" s="357"/>
      <c r="M29" s="357"/>
      <c r="N29" s="357"/>
      <c r="O29" s="357"/>
      <c r="P29" s="357"/>
      <c r="Q29" s="357"/>
      <c r="R29" s="357"/>
      <c r="S29" s="357"/>
      <c r="T29" s="357"/>
      <c r="U29" s="357"/>
      <c r="V29" s="358"/>
    </row>
    <row r="30" spans="1:22" ht="13.2">
      <c r="A30" s="273" t="s">
        <v>228</v>
      </c>
      <c r="B30" s="268"/>
      <c r="C30" s="268"/>
      <c r="D30" s="268"/>
      <c r="E30" s="268"/>
      <c r="F30" s="268"/>
      <c r="G30" s="268"/>
      <c r="H30" s="274"/>
      <c r="J30" s="356" t="s">
        <v>328</v>
      </c>
      <c r="K30" s="357"/>
      <c r="L30" s="357"/>
      <c r="M30" s="357"/>
      <c r="N30" s="357"/>
      <c r="O30" s="357"/>
      <c r="P30" s="357"/>
      <c r="Q30" s="357"/>
      <c r="R30" s="357"/>
      <c r="S30" s="357"/>
      <c r="T30" s="357"/>
      <c r="U30" s="357"/>
      <c r="V30" s="358"/>
    </row>
    <row r="31" spans="1:22" ht="13.2">
      <c r="A31" s="273"/>
      <c r="B31" s="268" t="s">
        <v>229</v>
      </c>
      <c r="C31" s="268"/>
      <c r="D31" s="268"/>
      <c r="E31" s="268"/>
      <c r="F31" s="268"/>
      <c r="G31" s="268"/>
      <c r="H31" s="274"/>
      <c r="J31" s="356" t="s">
        <v>329</v>
      </c>
      <c r="K31" s="357"/>
      <c r="L31" s="357"/>
      <c r="M31" s="357"/>
      <c r="N31" s="357"/>
      <c r="O31" s="357"/>
      <c r="P31" s="357"/>
      <c r="Q31" s="357"/>
      <c r="R31" s="357"/>
      <c r="S31" s="357"/>
      <c r="T31" s="357"/>
      <c r="U31" s="357"/>
      <c r="V31" s="358"/>
    </row>
    <row r="32" spans="1:22" ht="13.2">
      <c r="A32" s="273"/>
      <c r="B32" s="268" t="s">
        <v>230</v>
      </c>
      <c r="C32" s="268"/>
      <c r="D32" s="268"/>
      <c r="E32" s="268"/>
      <c r="F32" s="268"/>
      <c r="G32" s="268"/>
      <c r="H32" s="274"/>
      <c r="J32" s="356" t="s">
        <v>330</v>
      </c>
      <c r="K32" s="357"/>
      <c r="L32" s="357"/>
      <c r="M32" s="357"/>
      <c r="N32" s="357"/>
      <c r="O32" s="357"/>
      <c r="P32" s="357"/>
      <c r="Q32" s="357"/>
      <c r="R32" s="357"/>
      <c r="S32" s="357"/>
      <c r="T32" s="357"/>
      <c r="U32" s="357"/>
      <c r="V32" s="358"/>
    </row>
    <row r="33" spans="1:22" ht="13.2">
      <c r="A33" s="273"/>
      <c r="B33" s="268" t="s">
        <v>231</v>
      </c>
      <c r="C33" s="268"/>
      <c r="D33" s="268"/>
      <c r="E33" s="268"/>
      <c r="F33" s="268"/>
      <c r="G33" s="268"/>
      <c r="H33" s="274"/>
      <c r="J33" s="356" t="s">
        <v>331</v>
      </c>
      <c r="K33" s="357"/>
      <c r="L33" s="357"/>
      <c r="M33" s="357"/>
      <c r="N33" s="357"/>
      <c r="O33" s="357"/>
      <c r="P33" s="357"/>
      <c r="Q33" s="357"/>
      <c r="R33" s="357"/>
      <c r="S33" s="357"/>
      <c r="T33" s="357"/>
      <c r="U33" s="357"/>
      <c r="V33" s="358"/>
    </row>
    <row r="34" spans="1:22" ht="13.2">
      <c r="A34" s="305" t="s">
        <v>232</v>
      </c>
      <c r="B34" s="268"/>
      <c r="C34" s="268"/>
      <c r="D34" s="268"/>
      <c r="E34" s="268"/>
      <c r="F34" s="268"/>
      <c r="G34" s="268"/>
      <c r="H34" s="274"/>
      <c r="J34" s="356" t="s">
        <v>332</v>
      </c>
      <c r="K34" s="357"/>
      <c r="L34" s="357"/>
      <c r="M34" s="357"/>
      <c r="N34" s="357"/>
      <c r="O34" s="357"/>
      <c r="P34" s="357"/>
      <c r="Q34" s="357"/>
      <c r="R34" s="357"/>
      <c r="S34" s="357"/>
      <c r="T34" s="357"/>
      <c r="U34" s="357"/>
      <c r="V34" s="358"/>
    </row>
    <row r="35" spans="1:22" ht="13.2">
      <c r="A35" s="273"/>
      <c r="B35" s="268" t="s">
        <v>233</v>
      </c>
      <c r="C35" s="268"/>
      <c r="D35" s="268"/>
      <c r="E35" s="268"/>
      <c r="F35" s="268"/>
      <c r="G35" s="268"/>
      <c r="H35" s="274"/>
      <c r="J35" s="356" t="s">
        <v>333</v>
      </c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8"/>
    </row>
    <row r="36" spans="1:22" ht="13.2">
      <c r="A36" s="273"/>
      <c r="B36" s="268" t="s">
        <v>234</v>
      </c>
      <c r="C36" s="268"/>
      <c r="D36" s="268"/>
      <c r="E36" s="268"/>
      <c r="F36" s="268"/>
      <c r="G36" s="268"/>
      <c r="H36" s="274"/>
      <c r="J36" s="356" t="s">
        <v>334</v>
      </c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8"/>
    </row>
    <row r="37" spans="1:22" ht="13.2">
      <c r="A37" s="273" t="s">
        <v>235</v>
      </c>
      <c r="B37" s="268"/>
      <c r="C37" s="268"/>
      <c r="D37" s="268"/>
      <c r="E37" s="268"/>
      <c r="F37" s="268"/>
      <c r="G37" s="268"/>
      <c r="H37" s="274"/>
      <c r="J37" s="356" t="s">
        <v>335</v>
      </c>
      <c r="K37" s="357"/>
      <c r="L37" s="357"/>
      <c r="M37" s="357"/>
      <c r="N37" s="357"/>
      <c r="O37" s="357"/>
      <c r="P37" s="357"/>
      <c r="Q37" s="357"/>
      <c r="R37" s="357"/>
      <c r="S37" s="357"/>
      <c r="T37" s="357"/>
      <c r="U37" s="357"/>
      <c r="V37" s="358"/>
    </row>
    <row r="38" spans="1:22">
      <c r="A38" s="273"/>
      <c r="B38" s="268"/>
      <c r="C38" s="268"/>
      <c r="D38" s="268"/>
      <c r="E38" s="268"/>
      <c r="F38" s="268"/>
      <c r="G38" s="268"/>
      <c r="H38" s="274"/>
      <c r="J38" s="361"/>
      <c r="K38" s="357"/>
      <c r="L38" s="357"/>
      <c r="M38" s="357"/>
      <c r="N38" s="357"/>
      <c r="O38" s="357"/>
      <c r="P38" s="357"/>
      <c r="Q38" s="357"/>
      <c r="R38" s="357"/>
      <c r="S38" s="357"/>
      <c r="T38" s="357"/>
      <c r="U38" s="357"/>
      <c r="V38" s="358"/>
    </row>
    <row r="39" spans="1:22" ht="13.2">
      <c r="A39" s="275" t="s">
        <v>48</v>
      </c>
      <c r="B39" s="268"/>
      <c r="C39" s="268"/>
      <c r="D39" s="268"/>
      <c r="E39" s="268"/>
      <c r="F39" s="268"/>
      <c r="G39" s="268"/>
      <c r="H39" s="274"/>
      <c r="J39" s="360" t="s">
        <v>302</v>
      </c>
      <c r="K39" s="357"/>
      <c r="L39" s="357"/>
      <c r="M39" s="357"/>
      <c r="N39" s="357"/>
      <c r="O39" s="357"/>
      <c r="P39" s="357"/>
      <c r="Q39" s="357"/>
      <c r="R39" s="357"/>
      <c r="S39" s="357"/>
      <c r="T39" s="357"/>
      <c r="U39" s="357"/>
      <c r="V39" s="358"/>
    </row>
    <row r="40" spans="1:22" ht="13.2">
      <c r="A40" s="273" t="s">
        <v>236</v>
      </c>
      <c r="B40" s="268"/>
      <c r="C40" s="268"/>
      <c r="D40" s="268"/>
      <c r="E40" s="268"/>
      <c r="F40" s="268"/>
      <c r="G40" s="268"/>
      <c r="H40" s="274"/>
      <c r="J40" s="356" t="s">
        <v>336</v>
      </c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8"/>
    </row>
    <row r="41" spans="1:22" ht="13.2">
      <c r="A41" s="273" t="s">
        <v>237</v>
      </c>
      <c r="B41" s="268"/>
      <c r="C41" s="268"/>
      <c r="D41" s="268"/>
      <c r="E41" s="268"/>
      <c r="F41" s="268"/>
      <c r="G41" s="268"/>
      <c r="H41" s="274"/>
      <c r="J41" s="356" t="s">
        <v>337</v>
      </c>
      <c r="K41" s="357"/>
      <c r="L41" s="357"/>
      <c r="M41" s="357"/>
      <c r="N41" s="357"/>
      <c r="O41" s="357"/>
      <c r="P41" s="357"/>
      <c r="Q41" s="357"/>
      <c r="R41" s="357"/>
      <c r="S41" s="357"/>
      <c r="T41" s="357"/>
      <c r="U41" s="357"/>
      <c r="V41" s="358"/>
    </row>
    <row r="42" spans="1:22" ht="13.8" thickBot="1">
      <c r="A42" s="276" t="s">
        <v>238</v>
      </c>
      <c r="B42" s="277"/>
      <c r="C42" s="277"/>
      <c r="D42" s="277"/>
      <c r="E42" s="277"/>
      <c r="F42" s="277"/>
      <c r="G42" s="277"/>
      <c r="H42" s="278"/>
      <c r="J42" s="356" t="s">
        <v>338</v>
      </c>
      <c r="K42" s="357"/>
      <c r="L42" s="357"/>
      <c r="M42" s="357"/>
      <c r="N42" s="357"/>
      <c r="O42" s="357"/>
      <c r="P42" s="357"/>
      <c r="Q42" s="357"/>
      <c r="R42" s="357"/>
      <c r="S42" s="357"/>
      <c r="T42" s="357"/>
      <c r="U42" s="357"/>
      <c r="V42" s="358"/>
    </row>
    <row r="43" spans="1:22" ht="13.2" thickTop="1">
      <c r="J43" s="361"/>
      <c r="K43" s="357"/>
      <c r="L43" s="357"/>
      <c r="M43" s="357"/>
      <c r="N43" s="357"/>
      <c r="O43" s="357"/>
      <c r="P43" s="357"/>
      <c r="Q43" s="357"/>
      <c r="R43" s="357"/>
      <c r="S43" s="357"/>
      <c r="T43" s="357"/>
      <c r="U43" s="357"/>
      <c r="V43" s="358"/>
    </row>
    <row r="44" spans="1:22">
      <c r="J44" s="362"/>
      <c r="K44" s="353"/>
      <c r="L44" s="353"/>
      <c r="M44" s="353"/>
      <c r="N44" s="353"/>
      <c r="O44" s="353"/>
      <c r="P44" s="353"/>
      <c r="Q44" s="353"/>
      <c r="R44" s="353"/>
      <c r="S44" s="353"/>
      <c r="T44" s="353"/>
      <c r="U44" s="353"/>
      <c r="V44" s="354"/>
    </row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showGridLines="0" workbookViewId="0"/>
  </sheetViews>
  <sheetFormatPr defaultColWidth="10.7109375" defaultRowHeight="12.6"/>
  <cols>
    <col min="1" max="1" width="11" style="60" customWidth="1"/>
    <col min="2" max="2" width="11.28515625" style="60" customWidth="1"/>
    <col min="3" max="16384" width="10.7109375" style="60"/>
  </cols>
  <sheetData>
    <row r="1" spans="1:8" ht="13.2" thickBot="1">
      <c r="A1" s="59" t="s">
        <v>239</v>
      </c>
    </row>
    <row r="2" spans="1:8" ht="13.2" thickTop="1">
      <c r="A2" s="303" t="s">
        <v>240</v>
      </c>
      <c r="B2" s="271"/>
      <c r="C2" s="271"/>
      <c r="D2" s="271"/>
      <c r="E2" s="271"/>
      <c r="F2" s="271"/>
      <c r="G2" s="271"/>
      <c r="H2" s="272"/>
    </row>
    <row r="3" spans="1:8" ht="13.2" thickBot="1">
      <c r="A3" s="276" t="s">
        <v>241</v>
      </c>
      <c r="B3" s="277"/>
      <c r="C3" s="277"/>
      <c r="D3" s="277"/>
      <c r="E3" s="277"/>
      <c r="F3" s="277"/>
      <c r="G3" s="277"/>
      <c r="H3" s="278"/>
    </row>
    <row r="4" spans="1:8" ht="4.5" customHeight="1" thickTop="1" thickBot="1"/>
    <row r="5" spans="1:8" ht="13.2" thickTop="1">
      <c r="A5" s="61" t="s">
        <v>242</v>
      </c>
      <c r="B5" s="62"/>
      <c r="C5" s="62"/>
      <c r="D5" s="62"/>
      <c r="E5" s="62"/>
      <c r="F5" s="62"/>
      <c r="G5" s="62"/>
      <c r="H5" s="63"/>
    </row>
    <row r="6" spans="1:8" ht="25.5" customHeight="1" thickBot="1">
      <c r="A6" s="64"/>
      <c r="B6" s="65"/>
      <c r="C6" s="66" t="s">
        <v>243</v>
      </c>
      <c r="D6" s="66" t="s">
        <v>244</v>
      </c>
      <c r="E6" s="67" t="s">
        <v>245</v>
      </c>
      <c r="F6" s="68" t="s">
        <v>246</v>
      </c>
      <c r="G6" s="69" t="s">
        <v>247</v>
      </c>
      <c r="H6" s="70" t="s">
        <v>248</v>
      </c>
    </row>
    <row r="7" spans="1:8" ht="13.2" thickTop="1">
      <c r="A7" s="71">
        <v>1</v>
      </c>
      <c r="B7" s="72" t="s">
        <v>249</v>
      </c>
      <c r="C7" s="73">
        <v>2</v>
      </c>
      <c r="D7" s="73">
        <v>0</v>
      </c>
      <c r="E7" s="73">
        <v>0</v>
      </c>
      <c r="F7" s="73">
        <v>10</v>
      </c>
      <c r="G7" s="74">
        <v>0</v>
      </c>
      <c r="H7" s="75">
        <f t="shared" ref="H7:H21" si="0">F7*G7</f>
        <v>0</v>
      </c>
    </row>
    <row r="8" spans="1:8">
      <c r="A8" s="71">
        <v>2</v>
      </c>
      <c r="B8" s="65"/>
      <c r="C8" s="73">
        <v>1</v>
      </c>
      <c r="D8" s="73">
        <v>1</v>
      </c>
      <c r="E8" s="73">
        <v>1</v>
      </c>
      <c r="F8" s="73">
        <v>7</v>
      </c>
      <c r="G8" s="76">
        <v>0</v>
      </c>
      <c r="H8" s="75">
        <f t="shared" si="0"/>
        <v>0</v>
      </c>
    </row>
    <row r="9" spans="1:8">
      <c r="A9" s="71">
        <v>3</v>
      </c>
      <c r="B9" s="65"/>
      <c r="C9" s="73">
        <v>1</v>
      </c>
      <c r="D9" s="73">
        <v>0</v>
      </c>
      <c r="E9" s="73">
        <v>3</v>
      </c>
      <c r="F9" s="73">
        <v>1</v>
      </c>
      <c r="G9" s="76">
        <v>150</v>
      </c>
      <c r="H9" s="75">
        <f t="shared" si="0"/>
        <v>150</v>
      </c>
    </row>
    <row r="10" spans="1:8">
      <c r="A10" s="71">
        <v>4</v>
      </c>
      <c r="B10" s="65"/>
      <c r="C10" s="73">
        <v>0</v>
      </c>
      <c r="D10" s="73">
        <v>3</v>
      </c>
      <c r="E10" s="73">
        <v>0</v>
      </c>
      <c r="F10" s="73">
        <v>10</v>
      </c>
      <c r="G10" s="76">
        <v>0</v>
      </c>
      <c r="H10" s="75">
        <f t="shared" si="0"/>
        <v>0</v>
      </c>
    </row>
    <row r="11" spans="1:8">
      <c r="A11" s="71">
        <v>5</v>
      </c>
      <c r="B11" s="65"/>
      <c r="C11" s="73">
        <v>0</v>
      </c>
      <c r="D11" s="73">
        <v>2</v>
      </c>
      <c r="E11" s="73">
        <v>2</v>
      </c>
      <c r="F11" s="73">
        <v>4</v>
      </c>
      <c r="G11" s="76">
        <v>0</v>
      </c>
      <c r="H11" s="75">
        <f t="shared" si="0"/>
        <v>0</v>
      </c>
    </row>
    <row r="12" spans="1:8">
      <c r="A12" s="71">
        <v>6</v>
      </c>
      <c r="B12" s="65"/>
      <c r="C12" s="73">
        <v>0</v>
      </c>
      <c r="D12" s="73">
        <v>1</v>
      </c>
      <c r="E12" s="73">
        <v>3</v>
      </c>
      <c r="F12" s="73">
        <v>16</v>
      </c>
      <c r="G12" s="76">
        <v>0</v>
      </c>
      <c r="H12" s="75">
        <f t="shared" si="0"/>
        <v>0</v>
      </c>
    </row>
    <row r="13" spans="1:8">
      <c r="A13" s="71">
        <v>7</v>
      </c>
      <c r="B13" s="65"/>
      <c r="C13" s="73">
        <v>0</v>
      </c>
      <c r="D13" s="73">
        <v>0</v>
      </c>
      <c r="E13" s="73">
        <v>5</v>
      </c>
      <c r="F13" s="73">
        <v>10</v>
      </c>
      <c r="G13" s="76">
        <v>0</v>
      </c>
      <c r="H13" s="75">
        <f t="shared" si="0"/>
        <v>0</v>
      </c>
    </row>
    <row r="14" spans="1:8">
      <c r="A14" s="71">
        <v>8</v>
      </c>
      <c r="B14" s="72" t="s">
        <v>250</v>
      </c>
      <c r="C14" s="73">
        <v>1</v>
      </c>
      <c r="D14" s="73">
        <v>1</v>
      </c>
      <c r="E14" s="73">
        <v>0</v>
      </c>
      <c r="F14" s="73">
        <v>5</v>
      </c>
      <c r="G14" s="76">
        <v>0</v>
      </c>
      <c r="H14" s="75">
        <f t="shared" si="0"/>
        <v>0</v>
      </c>
    </row>
    <row r="15" spans="1:8">
      <c r="A15" s="71">
        <v>9</v>
      </c>
      <c r="B15" s="65"/>
      <c r="C15" s="73">
        <v>1</v>
      </c>
      <c r="D15" s="73">
        <v>0</v>
      </c>
      <c r="E15" s="73">
        <v>1</v>
      </c>
      <c r="F15" s="73">
        <v>17</v>
      </c>
      <c r="G15" s="76">
        <v>0</v>
      </c>
      <c r="H15" s="75">
        <f t="shared" si="0"/>
        <v>0</v>
      </c>
    </row>
    <row r="16" spans="1:8">
      <c r="A16" s="71">
        <v>10</v>
      </c>
      <c r="B16" s="65"/>
      <c r="C16" s="73">
        <v>0</v>
      </c>
      <c r="D16" s="73">
        <v>2</v>
      </c>
      <c r="E16" s="73">
        <v>1</v>
      </c>
      <c r="F16" s="73">
        <v>2</v>
      </c>
      <c r="G16" s="76">
        <v>100</v>
      </c>
      <c r="H16" s="75">
        <f t="shared" si="0"/>
        <v>200</v>
      </c>
    </row>
    <row r="17" spans="1:8">
      <c r="A17" s="71">
        <v>11</v>
      </c>
      <c r="B17" s="65"/>
      <c r="C17" s="73">
        <v>0</v>
      </c>
      <c r="D17" s="73">
        <v>1</v>
      </c>
      <c r="E17" s="73">
        <v>2</v>
      </c>
      <c r="F17" s="73">
        <v>14</v>
      </c>
      <c r="G17" s="76">
        <v>0</v>
      </c>
      <c r="H17" s="75">
        <f t="shared" si="0"/>
        <v>0</v>
      </c>
    </row>
    <row r="18" spans="1:8">
      <c r="A18" s="71">
        <v>12</v>
      </c>
      <c r="B18" s="65"/>
      <c r="C18" s="73">
        <v>0</v>
      </c>
      <c r="D18" s="73">
        <v>0</v>
      </c>
      <c r="E18" s="73">
        <v>4</v>
      </c>
      <c r="F18" s="73">
        <v>8</v>
      </c>
      <c r="G18" s="76">
        <v>0</v>
      </c>
      <c r="H18" s="75">
        <f t="shared" si="0"/>
        <v>0</v>
      </c>
    </row>
    <row r="19" spans="1:8">
      <c r="A19" s="71">
        <v>13</v>
      </c>
      <c r="B19" s="77" t="s">
        <v>251</v>
      </c>
      <c r="C19" s="73">
        <v>1</v>
      </c>
      <c r="D19" s="73">
        <v>0</v>
      </c>
      <c r="E19" s="73">
        <v>0</v>
      </c>
      <c r="F19" s="73">
        <v>10</v>
      </c>
      <c r="G19" s="76">
        <v>0</v>
      </c>
      <c r="H19" s="75">
        <f t="shared" si="0"/>
        <v>0</v>
      </c>
    </row>
    <row r="20" spans="1:8">
      <c r="A20" s="71">
        <v>14</v>
      </c>
      <c r="B20" s="65"/>
      <c r="C20" s="73">
        <v>0</v>
      </c>
      <c r="D20" s="73">
        <v>1</v>
      </c>
      <c r="E20" s="73">
        <v>1</v>
      </c>
      <c r="F20" s="73">
        <v>7</v>
      </c>
      <c r="G20" s="76">
        <v>0</v>
      </c>
      <c r="H20" s="75">
        <f t="shared" si="0"/>
        <v>0</v>
      </c>
    </row>
    <row r="21" spans="1:8" ht="13.2" thickBot="1">
      <c r="A21" s="71">
        <v>15</v>
      </c>
      <c r="B21" s="65"/>
      <c r="C21" s="73">
        <v>0</v>
      </c>
      <c r="D21" s="73">
        <v>0</v>
      </c>
      <c r="E21" s="73">
        <v>3</v>
      </c>
      <c r="F21" s="73">
        <v>1</v>
      </c>
      <c r="G21" s="78">
        <v>0</v>
      </c>
      <c r="H21" s="75">
        <f t="shared" si="0"/>
        <v>0</v>
      </c>
    </row>
    <row r="22" spans="1:8" ht="3.75" customHeight="1" thickTop="1" thickBot="1">
      <c r="A22" s="64"/>
      <c r="B22" s="65"/>
      <c r="C22" s="65"/>
      <c r="D22" s="65"/>
      <c r="E22" s="65"/>
      <c r="F22" s="65"/>
      <c r="G22" s="65"/>
      <c r="H22" s="79"/>
    </row>
    <row r="23" spans="1:8" ht="13.8" thickTop="1" thickBot="1">
      <c r="A23" s="64"/>
      <c r="B23" s="80" t="s">
        <v>138</v>
      </c>
      <c r="C23" s="73">
        <f>SUMPRODUCT(C7:C21,$G$7:$G$21)</f>
        <v>150</v>
      </c>
      <c r="D23" s="73">
        <f>SUMPRODUCT(D7:D21,$G$7:$G$21)</f>
        <v>200</v>
      </c>
      <c r="E23" s="73">
        <f>SUMPRODUCT(E7:E21,$G$7:$G$21)</f>
        <v>550</v>
      </c>
      <c r="F23" s="65"/>
      <c r="G23" s="80" t="s">
        <v>69</v>
      </c>
      <c r="H23" s="81">
        <f>SUM(H7:H21)</f>
        <v>350</v>
      </c>
    </row>
    <row r="24" spans="1:8" ht="13.8" thickTop="1" thickBot="1">
      <c r="A24" s="82"/>
      <c r="B24" s="83" t="s">
        <v>70</v>
      </c>
      <c r="C24" s="84">
        <v>150</v>
      </c>
      <c r="D24" s="85">
        <v>200</v>
      </c>
      <c r="E24" s="86">
        <v>175</v>
      </c>
      <c r="F24" s="87"/>
      <c r="G24" s="87"/>
      <c r="H24" s="88"/>
    </row>
    <row r="25" spans="1:8" ht="13.2" thickTop="1"/>
    <row r="26" spans="1:8" ht="13.2" thickBot="1"/>
    <row r="27" spans="1:8" ht="13.2" thickTop="1">
      <c r="A27" s="270" t="s">
        <v>73</v>
      </c>
      <c r="B27" s="271"/>
      <c r="C27" s="271"/>
      <c r="D27" s="271"/>
      <c r="E27" s="271"/>
      <c r="F27" s="271"/>
      <c r="G27" s="271"/>
      <c r="H27" s="272"/>
    </row>
    <row r="28" spans="1:8">
      <c r="A28" s="273" t="s">
        <v>252</v>
      </c>
      <c r="B28" s="268"/>
      <c r="C28" s="268"/>
      <c r="D28" s="268"/>
      <c r="E28" s="268"/>
      <c r="F28" s="268"/>
      <c r="G28" s="268"/>
      <c r="H28" s="274"/>
    </row>
    <row r="29" spans="1:8">
      <c r="A29" s="273" t="s">
        <v>253</v>
      </c>
      <c r="B29" s="268"/>
      <c r="C29" s="268"/>
      <c r="D29" s="268"/>
      <c r="E29" s="268"/>
      <c r="F29" s="268"/>
      <c r="G29" s="268"/>
      <c r="H29" s="274"/>
    </row>
    <row r="30" spans="1:8">
      <c r="A30" s="273"/>
      <c r="B30" s="268"/>
      <c r="C30" s="268"/>
      <c r="D30" s="268"/>
      <c r="E30" s="268"/>
      <c r="F30" s="268"/>
      <c r="G30" s="268"/>
      <c r="H30" s="274"/>
    </row>
    <row r="31" spans="1:8">
      <c r="A31" s="275" t="s">
        <v>40</v>
      </c>
      <c r="B31" s="268"/>
      <c r="C31" s="268"/>
      <c r="D31" s="268"/>
      <c r="E31" s="268"/>
      <c r="F31" s="268"/>
      <c r="G31" s="268"/>
      <c r="H31" s="274"/>
    </row>
    <row r="32" spans="1:8">
      <c r="A32" s="273" t="s">
        <v>254</v>
      </c>
      <c r="B32" s="268"/>
      <c r="C32" s="268"/>
      <c r="D32" s="268"/>
      <c r="E32" s="268"/>
      <c r="F32" s="268"/>
      <c r="G32" s="268"/>
      <c r="H32" s="274"/>
    </row>
    <row r="33" spans="1:8">
      <c r="A33" s="273" t="s">
        <v>255</v>
      </c>
      <c r="B33" s="268"/>
      <c r="C33" s="268"/>
      <c r="D33" s="268"/>
      <c r="E33" s="268"/>
      <c r="F33" s="268"/>
      <c r="G33" s="268"/>
      <c r="H33" s="274"/>
    </row>
    <row r="34" spans="1:8">
      <c r="A34" s="273" t="s">
        <v>256</v>
      </c>
      <c r="B34" s="268"/>
      <c r="C34" s="268"/>
      <c r="D34" s="268"/>
      <c r="E34" s="268"/>
      <c r="F34" s="268"/>
      <c r="G34" s="268"/>
      <c r="H34" s="274"/>
    </row>
    <row r="35" spans="1:8">
      <c r="A35" s="273"/>
      <c r="B35" s="268" t="s">
        <v>257</v>
      </c>
      <c r="C35" s="268"/>
      <c r="D35" s="268"/>
      <c r="E35" s="268"/>
      <c r="F35" s="268"/>
      <c r="G35" s="268"/>
      <c r="H35" s="274"/>
    </row>
    <row r="36" spans="1:8">
      <c r="A36" s="273"/>
      <c r="B36" s="268" t="s">
        <v>258</v>
      </c>
      <c r="C36" s="268"/>
      <c r="D36" s="268"/>
      <c r="E36" s="268"/>
      <c r="F36" s="268"/>
      <c r="G36" s="268"/>
      <c r="H36" s="274"/>
    </row>
    <row r="37" spans="1:8">
      <c r="A37" s="273"/>
      <c r="B37" s="268" t="s">
        <v>259</v>
      </c>
      <c r="C37" s="268"/>
      <c r="D37" s="268"/>
      <c r="E37" s="268"/>
      <c r="F37" s="268"/>
      <c r="G37" s="268"/>
      <c r="H37" s="274"/>
    </row>
    <row r="38" spans="1:8">
      <c r="A38" s="273" t="s">
        <v>260</v>
      </c>
      <c r="B38" s="268"/>
      <c r="C38" s="268"/>
      <c r="D38" s="268"/>
      <c r="E38" s="268"/>
      <c r="F38" s="268"/>
      <c r="G38" s="268"/>
      <c r="H38" s="274"/>
    </row>
    <row r="39" spans="1:8">
      <c r="A39" s="273"/>
      <c r="B39" s="268"/>
      <c r="C39" s="268"/>
      <c r="D39" s="268"/>
      <c r="E39" s="268"/>
      <c r="F39" s="268"/>
      <c r="G39" s="268"/>
      <c r="H39" s="274"/>
    </row>
    <row r="40" spans="1:8">
      <c r="A40" s="275" t="s">
        <v>48</v>
      </c>
      <c r="B40" s="268"/>
      <c r="C40" s="268"/>
      <c r="D40" s="268"/>
      <c r="E40" s="268"/>
      <c r="F40" s="268"/>
      <c r="G40" s="268"/>
      <c r="H40" s="274"/>
    </row>
    <row r="41" spans="1:8">
      <c r="A41" s="273" t="s">
        <v>261</v>
      </c>
      <c r="B41" s="268"/>
      <c r="C41" s="268"/>
      <c r="D41" s="268"/>
      <c r="E41" s="268"/>
      <c r="F41" s="268"/>
      <c r="G41" s="268"/>
      <c r="H41" s="274"/>
    </row>
    <row r="42" spans="1:8">
      <c r="A42" s="273" t="s">
        <v>262</v>
      </c>
      <c r="B42" s="268"/>
      <c r="C42" s="268"/>
      <c r="D42" s="268"/>
      <c r="E42" s="268"/>
      <c r="F42" s="268"/>
      <c r="G42" s="268"/>
      <c r="H42" s="274"/>
    </row>
    <row r="43" spans="1:8" ht="13.2" thickBot="1">
      <c r="A43" s="276" t="s">
        <v>263</v>
      </c>
      <c r="B43" s="277"/>
      <c r="C43" s="277"/>
      <c r="D43" s="277"/>
      <c r="E43" s="277"/>
      <c r="F43" s="277"/>
      <c r="G43" s="277"/>
      <c r="H43" s="278"/>
    </row>
    <row r="44" spans="1:8" ht="13.2" thickTop="1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56</vt:i4>
      </vt:variant>
    </vt:vector>
  </HeadingPairs>
  <TitlesOfParts>
    <vt:vector size="64" baseType="lpstr">
      <vt:lpstr>Summary</vt:lpstr>
      <vt:lpstr>ProductMix</vt:lpstr>
      <vt:lpstr>Alloc1</vt:lpstr>
      <vt:lpstr>Alloc2</vt:lpstr>
      <vt:lpstr>Blend1</vt:lpstr>
      <vt:lpstr>Blend2</vt:lpstr>
      <vt:lpstr>Process</vt:lpstr>
      <vt:lpstr>Cutstock</vt:lpstr>
      <vt:lpstr>Alpha1000s_available</vt:lpstr>
      <vt:lpstr>Alpha1000s_used</vt:lpstr>
      <vt:lpstr>Alpha2000s_available</vt:lpstr>
      <vt:lpstr>Alpha2000s_used</vt:lpstr>
      <vt:lpstr>Alpha3000s_available</vt:lpstr>
      <vt:lpstr>Alpha3000s_used</vt:lpstr>
      <vt:lpstr>Amounts_produced</vt:lpstr>
      <vt:lpstr>Amounts_to_produce</vt:lpstr>
      <vt:lpstr>Avail_Production</vt:lpstr>
      <vt:lpstr>Calcium_produced</vt:lpstr>
      <vt:lpstr>Calcium_production</vt:lpstr>
      <vt:lpstr>Calcium_required</vt:lpstr>
      <vt:lpstr>Calcium_requirement</vt:lpstr>
      <vt:lpstr>Alloc1!Demand</vt:lpstr>
      <vt:lpstr>Alloc2!Demand</vt:lpstr>
      <vt:lpstr>Demand</vt:lpstr>
      <vt:lpstr>Hours_available</vt:lpstr>
      <vt:lpstr>Machines_available</vt:lpstr>
      <vt:lpstr>Alloc1!Machines_used</vt:lpstr>
      <vt:lpstr>Machines_used</vt:lpstr>
      <vt:lpstr>Magnesium_produced</vt:lpstr>
      <vt:lpstr>Magnesium_production</vt:lpstr>
      <vt:lpstr>Magnesium_required</vt:lpstr>
      <vt:lpstr>Magnesium_requirement</vt:lpstr>
      <vt:lpstr>Maximum_production</vt:lpstr>
      <vt:lpstr>Alloc1!Maximum_products</vt:lpstr>
      <vt:lpstr>Maximum_products</vt:lpstr>
      <vt:lpstr>Number_available</vt:lpstr>
      <vt:lpstr>Number_of_open_quarries</vt:lpstr>
      <vt:lpstr>Number_to_build</vt:lpstr>
      <vt:lpstr>Number_used</vt:lpstr>
      <vt:lpstr>Alloc1!Products_made</vt:lpstr>
      <vt:lpstr>Products_made</vt:lpstr>
      <vt:lpstr>Quarry_decisions</vt:lpstr>
      <vt:lpstr>Quarry_use</vt:lpstr>
      <vt:lpstr>Sheet_Demand</vt:lpstr>
      <vt:lpstr>Sheets_made</vt:lpstr>
      <vt:lpstr>Sheets_used</vt:lpstr>
      <vt:lpstr>Alloc1!Total_cost</vt:lpstr>
      <vt:lpstr>Alloc2!Total_cost</vt:lpstr>
      <vt:lpstr>Blend1!Total_cost</vt:lpstr>
      <vt:lpstr>Blend2!Total_cost</vt:lpstr>
      <vt:lpstr>Total_cost</vt:lpstr>
      <vt:lpstr>Total_hours</vt:lpstr>
      <vt:lpstr>Alloc1!Total_made</vt:lpstr>
      <vt:lpstr>Total_made</vt:lpstr>
      <vt:lpstr>Total_planed</vt:lpstr>
      <vt:lpstr>Blend1!Total_produced</vt:lpstr>
      <vt:lpstr>Total_produced</vt:lpstr>
      <vt:lpstr>Total_profit</vt:lpstr>
      <vt:lpstr>Blend1!Total_required</vt:lpstr>
      <vt:lpstr>Total_required</vt:lpstr>
      <vt:lpstr>Total_waste</vt:lpstr>
      <vt:lpstr>Wood_through_planer1</vt:lpstr>
      <vt:lpstr>Wood_through_planer2</vt:lpstr>
      <vt:lpstr>Wood_through_planer3</vt:lpstr>
    </vt:vector>
  </TitlesOfParts>
  <Company>Frontline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Straver</dc:creator>
  <cp:lastModifiedBy>estelle</cp:lastModifiedBy>
  <dcterms:created xsi:type="dcterms:W3CDTF">1999-05-07T21:34:16Z</dcterms:created>
  <dcterms:modified xsi:type="dcterms:W3CDTF">2022-04-06T16:06:30Z</dcterms:modified>
</cp:coreProperties>
</file>