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minimized="1" xWindow="0" yWindow="0" windowWidth="16320" windowHeight="5772" activeTab="3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egende">Alloc1!$I$11:$I$22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2" hidden="1">1</definedName>
    <definedName name="solver_rbv" localSheetId="3" hidden="1">2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Machines_available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Number_available</definedName>
    <definedName name="solver_rhs10" localSheetId="2" hidden="1">0</definedName>
    <definedName name="solver_rhs11" localSheetId="2" hidden="1">Alloc1!$B$26:$B$28</definedName>
    <definedName name="solver_rhs2" localSheetId="2" hidden="1">"integer"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"integer"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2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3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3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62913"/>
</workbook>
</file>

<file path=xl/calcChain.xml><?xml version="1.0" encoding="utf-8"?>
<calcChain xmlns="http://schemas.openxmlformats.org/spreadsheetml/2006/main">
  <c r="B27" i="3" l="1"/>
  <c r="B36" i="4" l="1"/>
  <c r="B22" i="3"/>
  <c r="B26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H16" i="7" s="1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G51" i="6" l="1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<sst xmlns="http://schemas.openxmlformats.org/spreadsheetml/2006/main" count="574" uniqueCount="399">
  <si>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</si>
  <si>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</si>
  <si>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</si>
  <si>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</si>
  <si>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</si>
  <si>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</si>
  <si>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</si>
  <si>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</si>
  <si>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</si>
  <si>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</si>
  <si>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</si>
  <si>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</si>
  <si>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</si>
  <si>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</si>
  <si>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</si>
  <si>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</si>
  <si>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</si>
  <si>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</si>
  <si>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</si>
  <si>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</si>
  <si>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</si>
  <si>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</si>
  <si>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</si>
  <si>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</si>
  <si>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</si>
  <si>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</si>
  <si>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</si>
  <si>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</si>
  <si>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</si>
  <si>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</si>
  <si>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</si>
  <si>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</si>
  <si>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</si>
  <si>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</si>
  <si>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</si>
  <si>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</si>
  <si>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</si>
  <si>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</si>
  <si>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</si>
  <si>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</si>
  <si>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</si>
  <si>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</si>
  <si>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</si>
  <si>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</si>
  <si>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</si>
  <si>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</si>
  <si>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</si>
  <si>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</si>
  <si>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</si>
  <si>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</si>
  <si>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</si>
  <si>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</si>
  <si>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</si>
  <si>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</si>
  <si>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</si>
  <si>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</si>
  <si>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</si>
  <si>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</si>
  <si>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</si>
  <si>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Alpha-1000</t>
  </si>
  <si>
    <t>Alpha-2000</t>
  </si>
  <si>
    <t>Alpha-3000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</si>
  <si>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</si>
  <si>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</si>
  <si>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</si>
  <si>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</si>
  <si>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</si>
  <si>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</si>
  <si>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</si>
  <si>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</si>
  <si>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</si>
  <si>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</si>
  <si>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</si>
  <si>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</si>
  <si>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</si>
  <si>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</si>
  <si>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</si>
  <si>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</si>
  <si>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</si>
  <si>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</si>
  <si>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</si>
  <si>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</si>
  <si>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</si>
  <si>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</si>
  <si>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</si>
  <si>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</si>
  <si>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</si>
  <si>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</si>
  <si>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</si>
  <si>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</si>
  <si>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Minimize the cost of operating 3 different types of machines while meeting product demand over a</t>
  </si>
  <si>
    <t>week's time.  Each machine has a different cost and capacity. There are a certain number of machines</t>
  </si>
  <si>
    <t>Made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</si>
  <si>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</si>
  <si>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</si>
  <si>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</si>
  <si>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</si>
  <si>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</si>
  <si>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</si>
  <si>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</si>
  <si>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</si>
  <si>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</si>
  <si>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</si>
  <si>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</si>
  <si>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</si>
  <si>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</si>
  <si>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</si>
  <si>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</si>
  <si>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</si>
  <si>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</si>
  <si>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</si>
  <si>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</si>
  <si>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</si>
  <si>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</si>
  <si>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</si>
  <si>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</si>
  <si>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</si>
  <si>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</si>
  <si>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</si>
  <si>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</si>
  <si>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</si>
  <si>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</si>
  <si>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</si>
  <si>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</si>
  <si>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</si>
  <si>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</si>
  <si>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</si>
  <si>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</si>
  <si>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</si>
  <si>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</si>
  <si>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</si>
  <si>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</si>
  <si>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</si>
  <si>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</si>
  <si>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</si>
  <si>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</si>
  <si>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</si>
  <si>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</si>
  <si>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</si>
  <si>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</si>
  <si>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</si>
  <si>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</si>
  <si>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</si>
  <si>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</si>
  <si>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</si>
  <si>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</si>
  <si>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</si>
  <si>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</si>
  <si>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</si>
  <si>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</si>
  <si>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</si>
  <si>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</si>
  <si>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</si>
  <si>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</si>
  <si>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</si>
  <si>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</si>
  <si>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</si>
  <si>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</si>
  <si>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</si>
  <si>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</si>
  <si>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</si>
  <si>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</si>
  <si>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</si>
  <si>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</si>
  <si>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</si>
  <si>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</si>
  <si>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</si>
  <si>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</si>
  <si>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</si>
  <si>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</si>
  <si>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</si>
  <si>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</si>
  <si>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</si>
  <si>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</si>
  <si>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</si>
  <si>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</si>
  <si>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</si>
  <si>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</si>
  <si>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</si>
  <si>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</si>
  <si>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</si>
  <si>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</si>
  <si>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</si>
  <si>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</si>
  <si>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</si>
  <si>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</si>
  <si>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</si>
  <si>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</si>
  <si>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</si>
  <si>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</si>
  <si>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</si>
  <si>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</si>
  <si>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</si>
  <si>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</si>
  <si>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</si>
  <si>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</si>
  <si>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</si>
  <si>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</si>
  <si>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</si>
  <si>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</si>
  <si>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</si>
  <si>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</si>
  <si>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</si>
  <si>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</si>
  <si>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</si>
  <si>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</si>
  <si>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</si>
  <si>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</si>
  <si>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</si>
  <si>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</si>
  <si>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</si>
  <si>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</si>
  <si>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</si>
  <si>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</si>
  <si>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</si>
  <si>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</si>
  <si>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</si>
  <si>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</si>
  <si>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</si>
  <si>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</si>
  <si>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</si>
  <si>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</si>
  <si>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</si>
  <si>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</si>
  <si>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</si>
  <si>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</si>
  <si>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</si>
  <si>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</si>
  <si>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</si>
  <si>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</si>
  <si>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</si>
  <si>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</si>
  <si>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</si>
  <si>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</si>
  <si>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</si>
  <si>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</si>
  <si>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</si>
  <si>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</si>
  <si>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</si>
  <si>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</si>
  <si>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</si>
  <si>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</si>
  <si>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</si>
  <si>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</si>
  <si>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</si>
  <si>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</si>
  <si>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</si>
  <si>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</si>
  <si>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</si>
  <si>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</si>
  <si>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</si>
  <si>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</si>
  <si>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</si>
  <si>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</si>
  <si>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</si>
  <si>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</si>
  <si>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</si>
  <si>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</si>
  <si>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</si>
  <si>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</si>
  <si>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</si>
  <si>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</si>
  <si>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</si>
  <si>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</si>
  <si>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</si>
  <si>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</si>
  <si>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</si>
  <si>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</si>
  <si>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</si>
  <si>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</si>
  <si>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</si>
  <si>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</si>
  <si>
    <t>Votre entreprise fabrique des téléviseurs, des chaînes stéréo et des haut-parleurs à l'aide d'un stock de pièces commun</t>
  </si>
  <si>
    <t>des blocs d'alimentation, des cônes de haut-parleur, etc. Les pièces sont en quantité limitée et vous devez déterminer</t>
  </si>
  <si>
    <t>la combinaison de produits la plus rentable à construire.</t>
  </si>
  <si>
    <t>Nombre à construire&gt;</t>
  </si>
  <si>
    <t>Inventaire</t>
  </si>
  <si>
    <t>Problème</t>
  </si>
  <si>
    <t>Votre entreprise construit des téléviseurs, des chaînes stéréo et des haut-parleurs, en utilisant un inventaire commun de pièces d'alimentation,</t>
  </si>
  <si>
    <t>cônes de haut-parleur, etc. Les pièces sont en quantité limitée. Quelle est la meilleure combinaison de produits pour construire</t>
  </si>
  <si>
    <t>qui maximise le profit?</t>
  </si>
  <si>
    <t>1) Les variables sont clairement le nombre de téléviseurs, de chaînes stéréo et de haut-parleurs à construire. Dans cette feuille de travail, ils</t>
  </si>
  <si>
    <t>reçoivent le nom Number_to_build.</t>
  </si>
  <si>
    <t>2) Les contraintes précisent que le nombre de pièces utilisées ne peut pas dépasser l'approvisionnement. Cela mène à:</t>
  </si>
  <si>
    <t>Nombre_utilisé &lt;= Nombre_disponible</t>
  </si>
  <si>
    <t>Il y a aussi la contrainte logique :</t>
  </si>
  <si>
    <t>Number_to_build &gt;= 0 via l'option Assume Non-Negative</t>
  </si>
  <si>
    <t>3) L'objectif est de maximiser le profit. Dans la feuille de calcul ProductMix, cela est défini comme Total_profit.</t>
  </si>
  <si>
    <t>Remarques</t>
  </si>
  <si>
    <t>Bien qu'il s'agisse d'un bon exemple de problème d'assortiment de produits, gardez à l'esprit les limites du</t>
  </si>
  <si>
    <t>maquette. Par exemple, la demande du marché et l'élasticité-prix ne sont pas incluses dans le modèle -- nous supposons</t>
  </si>
  <si>
    <t>que peu importe le nombre de téléviseurs que nous construisons, nous serons toujours en mesure de les vendre. Il n'y en a pas non plus</t>
  </si>
  <si>
    <t>minimum ou maximum pré-spécifié de produits qui doivent être fabriqués. L'effet de l'introduction</t>
  </si>
  <si>
    <t>ces restrictions peuvent être étudiées en examinant un rapport de sensibilité, que vous pouvez créer après la</t>
  </si>
  <si>
    <t>la barre d'état affiche "Le solveur a trouvé une solution" en cliquant sur Rapports dans le ruban RSP, puis en sélectionnant</t>
  </si>
  <si>
    <t>Optimisation puis Sensibilité.</t>
  </si>
  <si>
    <t>Légende</t>
  </si>
  <si>
    <t>Fonction objectif</t>
  </si>
  <si>
    <t>Variables de décision</t>
  </si>
  <si>
    <t>Profit ( xi * profit de vente)</t>
  </si>
  <si>
    <t>Nom pièce</t>
  </si>
  <si>
    <t>Nombre de pièce nécessaire pour construire</t>
  </si>
  <si>
    <t>Haut parleur</t>
  </si>
  <si>
    <t>Total par produit</t>
  </si>
  <si>
    <t>Nombre de pièces utilisées après optimisation du solveur</t>
  </si>
  <si>
    <t>Selection de processus</t>
  </si>
  <si>
    <t>Une usine de rabotage utilise 3 types différents de raboteuses. Quelles raboteuses l'entreprise doit-elle utiliser</t>
  </si>
  <si>
    <t>pour minimiser les coûts ? Le travail total doit être terminé en 3 heures.</t>
  </si>
  <si>
    <t>Une usine de rabotage a trois raboteuses différentes. Chaque rabot a une vitesse, un coût de fonctionnement et une</t>
  </si>
  <si>
    <t>épaisseur maximale de bois qu'il peut supporter. Quelles raboteuses l'usine devrait-elle utiliser pour minimiser les coûts, compte tenu</t>
  </si>
  <si>
    <t>La solution est structurellement très similaire à celle trouvée sur la feuille de travail Alloc1.</t>
  </si>
  <si>
    <t>1) Les variables sont les quantités de bois qui passent par les différentes raboteuses. Dans la feuille de calcul</t>
  </si>
  <si>
    <t>Process, ceux-ci sont nommés Wood_through_planer1, Wood_through_planer2 et</t>
  </si>
  <si>
    <t>Wood_through_rabot3.</t>
  </si>
  <si>
    <t>2) Les contraintes logiques sont toutes définies via l'option Assume Non-Negative :</t>
  </si>
  <si>
    <t>Wood_through_planer1 &gt;= 0</t>
  </si>
  <si>
    <t>Wood_through_planer2 &gt;= 0</t>
  </si>
  <si>
    <t>Wood_through_planer3 &gt;= 0</t>
  </si>
  <si>
    <t>Les contraintes de temps et de demande donnent :</t>
  </si>
  <si>
    <t>Heures_totales &lt;= Heures_disponibles</t>
  </si>
  <si>
    <t>Total_planifié &gt;= Demande</t>
  </si>
  <si>
    <t>3) L'objectif est de minimiser les coûts et cela est défini sur la feuille de travail comme Total_cost.</t>
  </si>
  <si>
    <t>Ceci n'est qu'un petit exemple de sélection de processus. Un exemple où la sélection de processus est très</t>
  </si>
  <si>
    <t>importante est l'industrie pétrolière. Un modèle de sélection de processus est souvent utilisé pour décider de la méthode à utiliser</t>
  </si>
  <si>
    <t>pour créer un produit.</t>
  </si>
  <si>
    <t>une certaine quantité de bois et pas plus de 3 heures pour faire le travail ?</t>
  </si>
  <si>
    <t>Problème d'affectation - Période unique</t>
  </si>
  <si>
    <t>Minimisez le coût d'exploitation de 3 types de machines différents tout en répondant à la demande de produits.</t>
  </si>
  <si>
    <t>Chaque machine a un coût et une capacité différents. Il existe un certain nombre de machines</t>
  </si>
  <si>
    <t>disponible pour chaque type.</t>
  </si>
  <si>
    <t>Une entreprise dispose de trois types de machines différents qui fabriquent tous le même produit. Chaque</t>
  </si>
  <si>
    <t>machine a une capacité, un coût de démarrage et un coût par produit différents. Comment l'entreprise doit-elle</t>
  </si>
  <si>
    <t>produire son produit avec les machines disponibles pour répondre à la demande quotidienne ?</t>
  </si>
  <si>
    <t>1) Les variables sont le nombre de machines à utiliser et le nombre de produits à fabriquer sur</t>
  </si>
  <si>
    <t>chaque appareil. Dans la feuille de travail Alloc1, ceux-ci reçoivent les noms Products_made et</t>
  </si>
  <si>
    <t>Machines_utilisées.</t>
  </si>
  <si>
    <t>2) Premièrement, il y a les contraintes logiques. Ceux-ci sont:</t>
  </si>
  <si>
    <t>Products_made &gt;= 0 via l'option Assume Non-Negative</t>
  </si>
  <si>
    <t>Machines_used &gt;= 0 via l'option Assume Non-Negative</t>
  </si>
  <si>
    <t>Machines_utilisées = entier.</t>
  </si>
  <si>
    <t>Deuxièmement, il y a les contraintes de demande et de capacité. Ceux-ci sont:</t>
  </si>
  <si>
    <t xml:space="preserve"> Machines_utilisées &lt;= Machines_disponibles</t>
  </si>
  <si>
    <t>Produits_fabriqués &lt;= Maximum_produits</t>
  </si>
  <si>
    <t>Total_made &gt;= Demande</t>
  </si>
  <si>
    <t>3) L'objectif est de minimiser les coûts. Ceci est défini sur la feuille de travail comme Total_cost.</t>
  </si>
  <si>
    <t>Notez que nous avons utilisé une contrainte d'entier pour nous assurer qu'aucune fraction de machines n'a été utilisée.</t>
  </si>
  <si>
    <t>Cela a l'inconvénient habituel; le problème est beaucoup plus difficile à résoudre que le "détendu"</t>
  </si>
  <si>
    <t>version sans la contrainte d'entier. Lorsqu'un grand nombre de machines sont impliquées, le</t>
  </si>
  <si>
    <t>la contrainte d'entier peut souvent être abandonnée. Il n'est le plus souvent pas critique de savoir si 1586 ou 1587</t>
  </si>
  <si>
    <t>des machines sont utilisées, par exemple. Cela signifie qu'un nombre de 1586,4 serait acceptable.</t>
  </si>
  <si>
    <t>Cependant, dans ce cas, il n'y a que quelques machines et cela fait une grande différence si</t>
  </si>
  <si>
    <t>2 ou 3 machines sont utilisées. Une réponse de 2,5 ne serait pas satisfaisante.</t>
  </si>
  <si>
    <t>Coût utilisation par jour</t>
  </si>
  <si>
    <t>Coût additionnel par produit</t>
  </si>
  <si>
    <t>Produits  par jour (Max)</t>
  </si>
  <si>
    <t>Information à propos des machines</t>
  </si>
  <si>
    <t>Nombre de produits à faire par jour</t>
  </si>
  <si>
    <t>Coût</t>
  </si>
  <si>
    <t>Demande</t>
  </si>
  <si>
    <t>Nombre de machines présentes</t>
  </si>
  <si>
    <t>Nombre de machines dans l'usine</t>
  </si>
  <si>
    <t>Somme des produits fabriqués suite à l'optmisation avec le solveur</t>
  </si>
  <si>
    <t>Demande commerciale de produits de la part des clients</t>
  </si>
  <si>
    <t>Maximum de produits que chaque machine peut produire  suite à l'optmisation avec le solveur</t>
  </si>
  <si>
    <t>Nombre de machines à utliser</t>
  </si>
  <si>
    <t>Les coûts d'utilisation sont différents par machines</t>
  </si>
  <si>
    <t>Les machines produisent plus ou moins par jour</t>
  </si>
  <si>
    <t>Variables de décision qui sont calculées par le solveur après appui sur le bouton "solve" ( Il y a 2 groupes différents)</t>
  </si>
  <si>
    <t>Problème d'affectation - Multi période</t>
  </si>
  <si>
    <t>Minimiser le coût d'exploitation de 3 types de machines différentes tout en répondant à la demande de produits sur une</t>
  </si>
  <si>
    <r>
      <t xml:space="preserve"> semaine.</t>
    </r>
    <r>
      <rPr>
        <sz val="10"/>
        <rFont val="Arial Unicode MS"/>
      </rPr>
      <t xml:space="preserve"> Chaque machine a un coût et une capacité différents. Il existe un certain nombre de machines</t>
    </r>
  </si>
  <si>
    <t>Lundi</t>
  </si>
  <si>
    <t>Mardi</t>
  </si>
  <si>
    <t>Mercredi</t>
  </si>
  <si>
    <t>Jeudi</t>
  </si>
  <si>
    <t>Vendredi</t>
  </si>
  <si>
    <t>Demande commerciale de produits de la part des clients par jour</t>
  </si>
  <si>
    <t>Stock déjà présent</t>
  </si>
  <si>
    <t>Stock des semaines précédentes</t>
  </si>
  <si>
    <t>Stock disponible en fin de semaine</t>
  </si>
  <si>
    <t>Nombre de machines à utliliser</t>
  </si>
  <si>
    <t>Coût total par jour</t>
  </si>
  <si>
    <t>Total semaine</t>
  </si>
  <si>
    <t xml:space="preserve">Une entreprise a trois types différents de machines qui font toutes le même produit. Chaque machine a </t>
  </si>
  <si>
    <t xml:space="preserve">une capacité, un coût de démarrage et un coût par produit différents. Comment l’entreprise devrait produire son </t>
  </si>
  <si>
    <t>produit avec les machines disponibles pour répondre à la demande sur une semaine?</t>
  </si>
  <si>
    <t>La solution est très similaire en structure à celle trouvée sur la feuille de travail Alloc1.</t>
  </si>
  <si>
    <t xml:space="preserve">1) Les variables sont le nombre de machines à utiliser et le nombre de produits à fabriquer sur chaque </t>
  </si>
  <si>
    <t>machine. Dans la feuille de travail Alloc2, ceux-ci ont donné les noms Products_made et Machines_used.</t>
  </si>
  <si>
    <t>2) Premièrement, il y a les contraintes logiques. Ce sont :</t>
  </si>
  <si>
    <t>Products_made &gt;= 0 via l’option Assume Non-Negative</t>
  </si>
  <si>
    <t xml:space="preserve">Machines_used &gt;= 0 via l’option Assume Non-Negative </t>
  </si>
  <si>
    <t xml:space="preserve">Machines_used = entier. </t>
  </si>
  <si>
    <t>Deuxièmement, il y a la demande et les contraintes de capacité. Ce sont:</t>
  </si>
  <si>
    <t>Produits fabriqués &lt;= Maximum_products</t>
  </si>
  <si>
    <t>3) L’objectif est de minimiser les coûts. Ceci est défini sur la feuille de travail comme Total_cost.</t>
  </si>
  <si>
    <t xml:space="preserve">Veuillez consulter les commentaires sur les contraintes d’entiers dans la feuille de travail Alloc1. Dans ce modèle, nous permettons </t>
  </si>
  <si>
    <t xml:space="preserve">produits fabriqués un jour pour être reportés au suivant. Cela permet de répondre à une demande </t>
  </si>
  <si>
    <t>pour une journée qui dépasse la capacité des machines ce jour-là.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</si>
</sst>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8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  <font>
      <b/>
      <sz val="10"/>
      <name val="Arial Unicode MS"/>
    </font>
    <font>
      <b/>
      <sz val="10"/>
      <name val="MS Sans Serif"/>
    </font>
    <font>
      <sz val="10"/>
      <color theme="1"/>
      <name val="MS Sans Serif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6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434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7" fillId="0" borderId="6" xfId="2" quotePrefix="1" applyFont="1" applyBorder="1" applyAlignment="1">
      <alignment horizontal="left"/>
    </xf>
    <xf numFmtId="165" fontId="6" fillId="0" borderId="7" xfId="2" applyNumberFormat="1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7" fillId="0" borderId="6" xfId="2" applyFont="1" applyBorder="1"/>
    <xf numFmtId="0" fontId="7" fillId="0" borderId="0" xfId="2" applyFont="1"/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5" fontId="6" fillId="0" borderId="0" xfId="1" applyNumberFormat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7" fillId="0" borderId="6" xfId="1" quotePrefix="1" applyFont="1" applyBorder="1" applyAlignment="1">
      <alignment horizontal="left"/>
    </xf>
    <xf numFmtId="165" fontId="6" fillId="0" borderId="7" xfId="1" applyNumberFormat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7" fillId="0" borderId="6" xfId="1" applyFont="1" applyBorder="1"/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  <xf numFmtId="0" fontId="14" fillId="6" borderId="45" xfId="0" applyFont="1" applyFill="1" applyBorder="1" applyAlignment="1">
      <alignment horizontal="left" vertical="center"/>
    </xf>
    <xf numFmtId="0" fontId="0" fillId="6" borderId="46" xfId="0" applyFill="1" applyBorder="1">
      <alignment horizontal="left"/>
    </xf>
    <xf numFmtId="0" fontId="0" fillId="6" borderId="47" xfId="0" applyFill="1" applyBorder="1">
      <alignment horizontal="left"/>
    </xf>
    <xf numFmtId="0" fontId="14" fillId="6" borderId="48" xfId="0" applyFont="1" applyFill="1" applyBorder="1" applyAlignment="1">
      <alignment horizontal="left" vertical="center"/>
    </xf>
    <xf numFmtId="0" fontId="0" fillId="6" borderId="0" xfId="0" applyFill="1" applyBorder="1">
      <alignment horizontal="left"/>
    </xf>
    <xf numFmtId="0" fontId="0" fillId="6" borderId="49" xfId="0" applyFill="1" applyBorder="1">
      <alignment horizontal="left"/>
    </xf>
    <xf numFmtId="0" fontId="14" fillId="6" borderId="50" xfId="0" applyFont="1" applyFill="1" applyBorder="1" applyAlignment="1">
      <alignment horizontal="left" vertical="center"/>
    </xf>
    <xf numFmtId="0" fontId="0" fillId="6" borderId="51" xfId="0" applyFill="1" applyBorder="1">
      <alignment horizontal="left"/>
    </xf>
    <xf numFmtId="0" fontId="0" fillId="6" borderId="52" xfId="0" applyFill="1" applyBorder="1">
      <alignment horizontal="left"/>
    </xf>
    <xf numFmtId="164" fontId="5" fillId="7" borderId="23" xfId="0" applyNumberFormat="1" applyFont="1" applyFill="1" applyBorder="1" applyAlignment="1"/>
    <xf numFmtId="0" fontId="0" fillId="7" borderId="0" xfId="0" applyFill="1">
      <alignment horizontal="left"/>
    </xf>
    <xf numFmtId="1" fontId="0" fillId="8" borderId="8" xfId="0" applyNumberFormat="1" applyFill="1" applyBorder="1" applyAlignment="1">
      <alignment horizontal="right"/>
    </xf>
    <xf numFmtId="1" fontId="0" fillId="8" borderId="9" xfId="0" applyNumberFormat="1" applyFill="1" applyBorder="1" applyAlignment="1">
      <alignment horizontal="right"/>
    </xf>
    <xf numFmtId="1" fontId="0" fillId="8" borderId="41" xfId="0" applyNumberFormat="1" applyFill="1" applyBorder="1" applyAlignment="1">
      <alignment horizontal="right"/>
    </xf>
    <xf numFmtId="0" fontId="0" fillId="8" borderId="0" xfId="0" applyFill="1">
      <alignment horizontal="left"/>
    </xf>
    <xf numFmtId="164" fontId="0" fillId="10" borderId="2" xfId="0" applyNumberFormat="1" applyFill="1" applyBorder="1" applyAlignment="1"/>
    <xf numFmtId="164" fontId="0" fillId="10" borderId="39" xfId="0" applyNumberFormat="1" applyFill="1" applyBorder="1" applyAlignment="1"/>
    <xf numFmtId="164" fontId="0" fillId="10" borderId="40" xfId="0" applyNumberFormat="1" applyFill="1" applyBorder="1" applyAlignment="1"/>
    <xf numFmtId="0" fontId="0" fillId="10" borderId="0" xfId="0" applyFill="1">
      <alignment horizontal="left"/>
    </xf>
    <xf numFmtId="0" fontId="0" fillId="9" borderId="0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164" fontId="0" fillId="9" borderId="0" xfId="0" applyNumberFormat="1" applyFill="1">
      <alignment horizontal="left"/>
    </xf>
    <xf numFmtId="1" fontId="0" fillId="11" borderId="11" xfId="0" applyNumberFormat="1" applyFill="1" applyBorder="1" applyAlignment="1">
      <alignment horizontal="right"/>
    </xf>
    <xf numFmtId="1" fontId="0" fillId="11" borderId="13" xfId="0" applyNumberFormat="1" applyFill="1" applyBorder="1" applyAlignment="1">
      <alignment horizontal="right"/>
    </xf>
    <xf numFmtId="1" fontId="0" fillId="11" borderId="43" xfId="0" applyNumberFormat="1" applyFill="1" applyBorder="1" applyAlignment="1">
      <alignment horizontal="right"/>
    </xf>
    <xf numFmtId="0" fontId="0" fillId="11" borderId="0" xfId="0" applyFill="1">
      <alignment horizontal="left"/>
    </xf>
    <xf numFmtId="0" fontId="15" fillId="6" borderId="45" xfId="0" applyFont="1" applyFill="1" applyBorder="1" applyAlignment="1">
      <alignment horizontal="left" vertical="center"/>
    </xf>
    <xf numFmtId="0" fontId="0" fillId="6" borderId="48" xfId="0" applyFill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/>
    </xf>
    <xf numFmtId="0" fontId="0" fillId="6" borderId="48" xfId="0" applyFill="1" applyBorder="1">
      <alignment horizontal="left"/>
    </xf>
    <xf numFmtId="0" fontId="0" fillId="6" borderId="50" xfId="0" applyFill="1" applyBorder="1">
      <alignment horizontal="left"/>
    </xf>
    <xf numFmtId="0" fontId="5" fillId="0" borderId="0" xfId="0" applyFont="1">
      <alignment horizontal="left"/>
    </xf>
    <xf numFmtId="0" fontId="14" fillId="13" borderId="53" xfId="0" applyFont="1" applyFill="1" applyBorder="1" applyAlignment="1">
      <alignment horizontal="left" vertical="center"/>
    </xf>
    <xf numFmtId="0" fontId="6" fillId="13" borderId="54" xfId="8" applyFill="1" applyBorder="1"/>
    <xf numFmtId="0" fontId="6" fillId="13" borderId="55" xfId="8" applyFill="1" applyBorder="1"/>
    <xf numFmtId="0" fontId="14" fillId="13" borderId="56" xfId="0" applyFont="1" applyFill="1" applyBorder="1" applyAlignment="1">
      <alignment horizontal="left" vertical="center"/>
    </xf>
    <xf numFmtId="0" fontId="6" fillId="13" borderId="57" xfId="8" applyFill="1" applyBorder="1"/>
    <xf numFmtId="0" fontId="6" fillId="13" borderId="58" xfId="8" applyFill="1" applyBorder="1"/>
    <xf numFmtId="0" fontId="15" fillId="13" borderId="53" xfId="0" applyFont="1" applyFill="1" applyBorder="1" applyAlignment="1">
      <alignment horizontal="left" vertical="center"/>
    </xf>
    <xf numFmtId="0" fontId="14" fillId="13" borderId="59" xfId="0" applyFont="1" applyFill="1" applyBorder="1" applyAlignment="1">
      <alignment horizontal="left" vertical="center"/>
    </xf>
    <xf numFmtId="0" fontId="6" fillId="13" borderId="0" xfId="8" applyFill="1" applyBorder="1"/>
    <xf numFmtId="0" fontId="6" fillId="13" borderId="60" xfId="8" applyFill="1" applyBorder="1"/>
    <xf numFmtId="0" fontId="0" fillId="13" borderId="59" xfId="0" applyFill="1" applyBorder="1" applyAlignment="1">
      <alignment horizontal="left" vertical="center"/>
    </xf>
    <xf numFmtId="0" fontId="15" fillId="13" borderId="59" xfId="0" applyFont="1" applyFill="1" applyBorder="1" applyAlignment="1">
      <alignment horizontal="left" vertical="center"/>
    </xf>
    <xf numFmtId="0" fontId="6" fillId="13" borderId="59" xfId="8" applyFill="1" applyBorder="1"/>
    <xf numFmtId="0" fontId="6" fillId="13" borderId="56" xfId="8" applyFill="1" applyBorder="1"/>
    <xf numFmtId="0" fontId="6" fillId="13" borderId="54" xfId="1" applyFill="1" applyBorder="1"/>
    <xf numFmtId="0" fontId="6" fillId="13" borderId="55" xfId="1" applyFill="1" applyBorder="1"/>
    <xf numFmtId="0" fontId="6" fillId="13" borderId="0" xfId="1" applyFill="1" applyBorder="1"/>
    <xf numFmtId="0" fontId="6" fillId="13" borderId="60" xfId="1" applyFill="1" applyBorder="1"/>
    <xf numFmtId="0" fontId="6" fillId="13" borderId="56" xfId="1" applyFill="1" applyBorder="1"/>
    <xf numFmtId="0" fontId="6" fillId="13" borderId="57" xfId="1" applyFill="1" applyBorder="1"/>
    <xf numFmtId="0" fontId="6" fillId="13" borderId="58" xfId="1" applyFill="1" applyBorder="1"/>
    <xf numFmtId="0" fontId="6" fillId="13" borderId="59" xfId="1" applyFill="1" applyBorder="1"/>
    <xf numFmtId="0" fontId="6" fillId="14" borderId="27" xfId="1" applyFill="1" applyBorder="1" applyAlignment="1">
      <alignment horizontal="center"/>
    </xf>
    <xf numFmtId="0" fontId="6" fillId="14" borderId="28" xfId="1" applyFill="1" applyBorder="1" applyAlignment="1">
      <alignment horizontal="center"/>
    </xf>
    <xf numFmtId="0" fontId="6" fillId="14" borderId="29" xfId="1" applyFill="1" applyBorder="1" applyAlignment="1">
      <alignment horizontal="center"/>
    </xf>
    <xf numFmtId="0" fontId="6" fillId="14" borderId="0" xfId="1" applyFill="1"/>
    <xf numFmtId="165" fontId="13" fillId="5" borderId="23" xfId="1" applyNumberFormat="1" applyFont="1" applyFill="1" applyBorder="1"/>
    <xf numFmtId="0" fontId="6" fillId="5" borderId="0" xfId="1" applyFill="1"/>
    <xf numFmtId="0" fontId="6" fillId="12" borderId="35" xfId="1" applyFill="1" applyBorder="1" applyAlignment="1">
      <alignment horizontal="center"/>
    </xf>
    <xf numFmtId="0" fontId="6" fillId="12" borderId="37" xfId="1" applyFill="1" applyBorder="1" applyAlignment="1">
      <alignment horizontal="center"/>
    </xf>
    <xf numFmtId="0" fontId="6" fillId="12" borderId="36" xfId="1" applyFill="1" applyBorder="1" applyAlignment="1">
      <alignment horizontal="center"/>
    </xf>
    <xf numFmtId="0" fontId="6" fillId="12" borderId="0" xfId="1" applyFill="1"/>
    <xf numFmtId="0" fontId="6" fillId="16" borderId="34" xfId="1" applyFill="1" applyBorder="1" applyAlignment="1">
      <alignment horizontal="center"/>
    </xf>
    <xf numFmtId="0" fontId="6" fillId="16" borderId="0" xfId="1" applyFill="1"/>
    <xf numFmtId="0" fontId="6" fillId="15" borderId="35" xfId="1" applyFill="1" applyBorder="1" applyAlignment="1">
      <alignment horizontal="center"/>
    </xf>
    <xf numFmtId="0" fontId="6" fillId="15" borderId="37" xfId="1" applyFill="1" applyBorder="1" applyAlignment="1">
      <alignment horizontal="center"/>
    </xf>
    <xf numFmtId="0" fontId="6" fillId="15" borderId="36" xfId="1" applyFill="1" applyBorder="1" applyAlignment="1">
      <alignment horizontal="center"/>
    </xf>
    <xf numFmtId="0" fontId="6" fillId="15" borderId="0" xfId="1" applyFill="1"/>
    <xf numFmtId="0" fontId="16" fillId="0" borderId="0" xfId="1" applyFont="1"/>
    <xf numFmtId="0" fontId="13" fillId="17" borderId="0" xfId="1" applyFont="1" applyFill="1" applyBorder="1" applyAlignment="1">
      <alignment horizontal="center"/>
    </xf>
    <xf numFmtId="0" fontId="6" fillId="17" borderId="0" xfId="1" applyFill="1"/>
    <xf numFmtId="164" fontId="6" fillId="18" borderId="0" xfId="1" applyNumberFormat="1" applyFill="1" applyBorder="1" applyAlignment="1">
      <alignment horizontal="center"/>
    </xf>
    <xf numFmtId="164" fontId="6" fillId="18" borderId="7" xfId="1" applyNumberFormat="1" applyFill="1" applyBorder="1" applyAlignment="1">
      <alignment horizontal="center"/>
    </xf>
    <xf numFmtId="0" fontId="6" fillId="18" borderId="0" xfId="1" applyFill="1"/>
    <xf numFmtId="0" fontId="13" fillId="19" borderId="0" xfId="1" applyFont="1" applyFill="1" applyBorder="1" applyAlignment="1">
      <alignment horizontal="center"/>
    </xf>
    <xf numFmtId="0" fontId="13" fillId="19" borderId="7" xfId="1" applyFont="1" applyFill="1" applyBorder="1" applyAlignment="1">
      <alignment horizontal="center"/>
    </xf>
    <xf numFmtId="165" fontId="6" fillId="19" borderId="0" xfId="1" applyNumberFormat="1" applyFill="1"/>
    <xf numFmtId="0" fontId="6" fillId="13" borderId="0" xfId="2" applyFill="1" applyBorder="1"/>
    <xf numFmtId="0" fontId="6" fillId="13" borderId="49" xfId="2" applyFill="1" applyBorder="1"/>
    <xf numFmtId="0" fontId="14" fillId="13" borderId="50" xfId="0" applyFont="1" applyFill="1" applyBorder="1" applyAlignment="1">
      <alignment horizontal="left" vertical="center"/>
    </xf>
    <xf numFmtId="0" fontId="6" fillId="13" borderId="51" xfId="2" applyFill="1" applyBorder="1"/>
    <xf numFmtId="0" fontId="6" fillId="13" borderId="52" xfId="2" applyFill="1" applyBorder="1"/>
    <xf numFmtId="0" fontId="15" fillId="13" borderId="45" xfId="0" applyFont="1" applyFill="1" applyBorder="1" applyAlignment="1">
      <alignment horizontal="left" vertical="center"/>
    </xf>
    <xf numFmtId="0" fontId="8" fillId="13" borderId="46" xfId="2" applyFont="1" applyFill="1" applyBorder="1"/>
    <xf numFmtId="0" fontId="8" fillId="13" borderId="47" xfId="2" applyFont="1" applyFill="1" applyBorder="1"/>
    <xf numFmtId="0" fontId="15" fillId="13" borderId="48" xfId="0" applyFont="1" applyFill="1" applyBorder="1" applyAlignment="1">
      <alignment horizontal="left" vertical="center"/>
    </xf>
    <xf numFmtId="164" fontId="6" fillId="18" borderId="0" xfId="2" applyNumberFormat="1" applyFill="1" applyBorder="1" applyAlignment="1">
      <alignment horizontal="center"/>
    </xf>
    <xf numFmtId="164" fontId="6" fillId="18" borderId="7" xfId="2" applyNumberFormat="1" applyFill="1" applyBorder="1" applyAlignment="1">
      <alignment horizontal="center"/>
    </xf>
    <xf numFmtId="0" fontId="13" fillId="19" borderId="0" xfId="2" applyFont="1" applyFill="1" applyBorder="1" applyAlignment="1">
      <alignment horizontal="center"/>
    </xf>
    <xf numFmtId="0" fontId="13" fillId="19" borderId="7" xfId="2" applyFont="1" applyFill="1" applyBorder="1" applyAlignment="1">
      <alignment horizontal="center"/>
    </xf>
    <xf numFmtId="0" fontId="6" fillId="20" borderId="35" xfId="2" applyFill="1" applyBorder="1" applyAlignment="1">
      <alignment horizontal="center"/>
    </xf>
    <xf numFmtId="0" fontId="6" fillId="20" borderId="37" xfId="2" applyFill="1" applyBorder="1" applyAlignment="1">
      <alignment horizontal="center"/>
    </xf>
    <xf numFmtId="0" fontId="6" fillId="20" borderId="36" xfId="2" applyFill="1" applyBorder="1" applyAlignment="1">
      <alignment horizontal="center"/>
    </xf>
    <xf numFmtId="0" fontId="6" fillId="14" borderId="15" xfId="2" applyFill="1" applyBorder="1" applyAlignment="1">
      <alignment horizontal="center"/>
    </xf>
    <xf numFmtId="0" fontId="6" fillId="14" borderId="16" xfId="2" applyFill="1" applyBorder="1" applyAlignment="1">
      <alignment horizontal="center"/>
    </xf>
    <xf numFmtId="0" fontId="6" fillId="14" borderId="17" xfId="2" applyFill="1" applyBorder="1" applyAlignment="1">
      <alignment horizontal="center"/>
    </xf>
    <xf numFmtId="0" fontId="6" fillId="14" borderId="18" xfId="2" applyFill="1" applyBorder="1" applyAlignment="1">
      <alignment horizontal="center"/>
    </xf>
    <xf numFmtId="0" fontId="6" fillId="14" borderId="0" xfId="2" applyFill="1" applyBorder="1" applyAlignment="1">
      <alignment horizontal="center"/>
    </xf>
    <xf numFmtId="0" fontId="6" fillId="14" borderId="19" xfId="2" applyFill="1" applyBorder="1" applyAlignment="1">
      <alignment horizontal="center"/>
    </xf>
    <xf numFmtId="0" fontId="6" fillId="14" borderId="20" xfId="2" applyFill="1" applyBorder="1" applyAlignment="1">
      <alignment horizontal="center"/>
    </xf>
    <xf numFmtId="0" fontId="6" fillId="14" borderId="21" xfId="2" applyFill="1" applyBorder="1" applyAlignment="1">
      <alignment horizontal="center"/>
    </xf>
    <xf numFmtId="0" fontId="6" fillId="14" borderId="22" xfId="2" applyFill="1" applyBorder="1" applyAlignment="1">
      <alignment horizontal="center"/>
    </xf>
    <xf numFmtId="1" fontId="6" fillId="14" borderId="17" xfId="2" applyNumberFormat="1" applyFill="1" applyBorder="1" applyAlignment="1">
      <alignment horizontal="center"/>
    </xf>
    <xf numFmtId="1" fontId="6" fillId="14" borderId="19" xfId="2" applyNumberFormat="1" applyFill="1" applyBorder="1" applyAlignment="1">
      <alignment horizontal="center"/>
    </xf>
    <xf numFmtId="165" fontId="13" fillId="5" borderId="23" xfId="2" applyNumberFormat="1" applyFont="1" applyFill="1" applyBorder="1" applyAlignment="1">
      <alignment horizontal="center"/>
    </xf>
    <xf numFmtId="0" fontId="6" fillId="16" borderId="31" xfId="2" applyFill="1" applyBorder="1" applyAlignment="1">
      <alignment horizontal="center"/>
    </xf>
    <xf numFmtId="0" fontId="6" fillId="16" borderId="32" xfId="2" applyFill="1" applyBorder="1" applyAlignment="1">
      <alignment horizontal="center"/>
    </xf>
    <xf numFmtId="0" fontId="6" fillId="16" borderId="33" xfId="2" applyFill="1" applyBorder="1" applyAlignment="1">
      <alignment horizontal="center"/>
    </xf>
    <xf numFmtId="0" fontId="6" fillId="16" borderId="59" xfId="1" applyFill="1" applyBorder="1"/>
    <xf numFmtId="0" fontId="16" fillId="0" borderId="0" xfId="2" applyFont="1"/>
    <xf numFmtId="0" fontId="6" fillId="14" borderId="53" xfId="1" applyFill="1" applyBorder="1"/>
    <xf numFmtId="0" fontId="6" fillId="0" borderId="54" xfId="1" applyBorder="1"/>
    <xf numFmtId="0" fontId="6" fillId="0" borderId="55" xfId="1" applyBorder="1"/>
    <xf numFmtId="0" fontId="6" fillId="0" borderId="59" xfId="2" applyBorder="1"/>
    <xf numFmtId="0" fontId="6" fillId="0" borderId="60" xfId="2" applyBorder="1"/>
    <xf numFmtId="0" fontId="6" fillId="5" borderId="59" xfId="1" applyFill="1" applyBorder="1"/>
    <xf numFmtId="0" fontId="6" fillId="12" borderId="59" xfId="1" applyFill="1" applyBorder="1"/>
    <xf numFmtId="0" fontId="6" fillId="15" borderId="59" xfId="1" applyFill="1" applyBorder="1"/>
    <xf numFmtId="0" fontId="6" fillId="0" borderId="59" xfId="1" applyBorder="1"/>
    <xf numFmtId="0" fontId="6" fillId="17" borderId="59" xfId="1" applyFill="1" applyBorder="1"/>
    <xf numFmtId="0" fontId="6" fillId="18" borderId="59" xfId="1" applyFill="1" applyBorder="1"/>
    <xf numFmtId="165" fontId="6" fillId="19" borderId="56" xfId="1" applyNumberFormat="1" applyFill="1" applyBorder="1"/>
    <xf numFmtId="0" fontId="6" fillId="0" borderId="57" xfId="2" applyBorder="1"/>
    <xf numFmtId="0" fontId="6" fillId="0" borderId="58" xfId="2" applyBorder="1"/>
    <xf numFmtId="0" fontId="17" fillId="15" borderId="10" xfId="2" applyFont="1" applyFill="1" applyBorder="1" applyAlignment="1">
      <alignment horizontal="center"/>
    </xf>
    <xf numFmtId="0" fontId="17" fillId="15" borderId="30" xfId="2" applyFont="1" applyFill="1" applyBorder="1" applyAlignment="1">
      <alignment horizontal="center"/>
    </xf>
    <xf numFmtId="0" fontId="17" fillId="15" borderId="11" xfId="2" applyFont="1" applyFill="1" applyBorder="1" applyAlignment="1">
      <alignment horizontal="center"/>
    </xf>
    <xf numFmtId="0" fontId="17" fillId="15" borderId="12" xfId="2" applyFont="1" applyFill="1" applyBorder="1" applyAlignment="1">
      <alignment horizontal="center"/>
    </xf>
    <xf numFmtId="0" fontId="17" fillId="15" borderId="0" xfId="2" applyFont="1" applyFill="1" applyBorder="1" applyAlignment="1">
      <alignment horizontal="center"/>
    </xf>
    <xf numFmtId="0" fontId="17" fillId="15" borderId="13" xfId="2" applyFont="1" applyFill="1" applyBorder="1" applyAlignment="1">
      <alignment horizontal="center"/>
    </xf>
    <xf numFmtId="0" fontId="17" fillId="15" borderId="31" xfId="2" applyFont="1" applyFill="1" applyBorder="1" applyAlignment="1">
      <alignment horizontal="center"/>
    </xf>
    <xf numFmtId="0" fontId="17" fillId="15" borderId="32" xfId="2" applyFont="1" applyFill="1" applyBorder="1" applyAlignment="1">
      <alignment horizontal="center"/>
    </xf>
    <xf numFmtId="0" fontId="17" fillId="15" borderId="33" xfId="2" applyFont="1" applyFill="1" applyBorder="1" applyAlignment="1">
      <alignment horizontal="center"/>
    </xf>
    <xf numFmtId="0" fontId="13" fillId="21" borderId="0" xfId="2" applyFont="1" applyFill="1" applyBorder="1" applyAlignment="1">
      <alignment horizontal="center"/>
    </xf>
    <xf numFmtId="0" fontId="13" fillId="22" borderId="10" xfId="2" applyFont="1" applyFill="1" applyBorder="1" applyAlignment="1">
      <alignment horizontal="center"/>
    </xf>
    <xf numFmtId="0" fontId="13" fillId="22" borderId="30" xfId="2" applyFont="1" applyFill="1" applyBorder="1" applyAlignment="1">
      <alignment horizontal="center"/>
    </xf>
    <xf numFmtId="0" fontId="13" fillId="22" borderId="11" xfId="2" applyFont="1" applyFill="1" applyBorder="1" applyAlignment="1">
      <alignment horizontal="center"/>
    </xf>
    <xf numFmtId="0" fontId="13" fillId="23" borderId="0" xfId="2" applyFont="1" applyFill="1" applyBorder="1" applyAlignment="1">
      <alignment horizontal="center"/>
    </xf>
    <xf numFmtId="0" fontId="6" fillId="21" borderId="59" xfId="2" applyFill="1" applyBorder="1"/>
    <xf numFmtId="0" fontId="6" fillId="22" borderId="59" xfId="2" applyFill="1" applyBorder="1"/>
    <xf numFmtId="0" fontId="6" fillId="0" borderId="56" xfId="2" applyBorder="1"/>
    <xf numFmtId="0" fontId="16" fillId="13" borderId="45" xfId="2" applyFont="1" applyFill="1" applyBorder="1"/>
    <xf numFmtId="0" fontId="6" fillId="13" borderId="46" xfId="2" applyFill="1" applyBorder="1"/>
    <xf numFmtId="0" fontId="6" fillId="13" borderId="47" xfId="2" applyFill="1" applyBorder="1"/>
    <xf numFmtId="0" fontId="6" fillId="13" borderId="48" xfId="2" applyFill="1" applyBorder="1"/>
    <xf numFmtId="0" fontId="16" fillId="13" borderId="48" xfId="2" applyFont="1" applyFill="1" applyBorder="1"/>
    <xf numFmtId="0" fontId="6" fillId="13" borderId="50" xfId="2" applyFill="1" applyBorder="1"/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0"/>
  <sheetViews>
    <sheetView showGridLines="0" workbookViewId="0">
      <selection activeCell="N13" sqref="N13"/>
    </sheetView>
  </sheetViews>
  <sheetFormatPr defaultColWidth="9.28515625" defaultRowHeight="12.75" customHeight="1"/>
  <cols>
    <col min="1" max="8" width="9.28515625" style="233"/>
    <col min="9" max="9" width="14.28515625" style="233" customWidth="1"/>
    <col min="10" max="16384" width="9.28515625" style="233"/>
  </cols>
  <sheetData>
    <row r="1" spans="1:24" ht="12.75" customHeight="1">
      <c r="A1" s="234" t="s">
        <v>0</v>
      </c>
    </row>
    <row r="2" spans="1:24" ht="6" customHeight="1"/>
    <row r="3" spans="1:24" ht="12.75" customHeight="1">
      <c r="A3" s="235" t="s">
        <v>1</v>
      </c>
      <c r="K3" s="280" t="s">
        <v>251</v>
      </c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</row>
    <row r="4" spans="1:24" ht="12.75" customHeight="1">
      <c r="A4" s="235" t="s">
        <v>2</v>
      </c>
      <c r="K4" s="280" t="s">
        <v>252</v>
      </c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</row>
    <row r="5" spans="1:24" ht="12.75" customHeight="1">
      <c r="A5" s="235" t="s">
        <v>3</v>
      </c>
      <c r="K5" s="280" t="s">
        <v>253</v>
      </c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</row>
    <row r="6" spans="1:24" ht="6" customHeight="1" thickBot="1"/>
    <row r="7" spans="1:24" ht="12.75" customHeight="1" thickTop="1">
      <c r="A7" s="265" t="s">
        <v>4</v>
      </c>
      <c r="B7" s="266"/>
      <c r="C7" s="266"/>
      <c r="D7" s="266"/>
      <c r="E7" s="266"/>
      <c r="F7" s="266"/>
      <c r="G7" s="266"/>
      <c r="H7" s="266"/>
      <c r="I7" s="267"/>
      <c r="K7" s="280" t="s">
        <v>254</v>
      </c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</row>
    <row r="8" spans="1:24" ht="12.75" customHeight="1">
      <c r="A8" s="268" t="s">
        <v>5</v>
      </c>
      <c r="B8" s="239"/>
      <c r="C8" s="239"/>
      <c r="D8" s="239"/>
      <c r="E8" s="239"/>
      <c r="F8" s="239"/>
      <c r="G8" s="239"/>
      <c r="H8" s="239"/>
      <c r="I8" s="269"/>
      <c r="K8" s="280" t="s">
        <v>255</v>
      </c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</row>
    <row r="9" spans="1:24" ht="12.75" customHeight="1">
      <c r="A9" s="268" t="s">
        <v>6</v>
      </c>
      <c r="B9" s="239"/>
      <c r="C9" s="239"/>
      <c r="D9" s="239"/>
      <c r="E9" s="239"/>
      <c r="F9" s="239"/>
      <c r="G9" s="239"/>
      <c r="H9" s="239"/>
      <c r="I9" s="269"/>
      <c r="K9" s="280" t="s">
        <v>256</v>
      </c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</row>
    <row r="10" spans="1:24" ht="12.75" customHeight="1">
      <c r="A10" s="268" t="s">
        <v>7</v>
      </c>
      <c r="B10" s="239"/>
      <c r="C10" s="239"/>
      <c r="D10" s="239"/>
      <c r="E10" s="239"/>
      <c r="F10" s="239"/>
      <c r="G10" s="239"/>
      <c r="H10" s="239"/>
      <c r="I10" s="269"/>
      <c r="K10" s="280" t="s">
        <v>257</v>
      </c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</row>
    <row r="11" spans="1:24" ht="12.75" customHeight="1">
      <c r="A11" s="268"/>
      <c r="B11" s="239"/>
      <c r="C11" s="239"/>
      <c r="D11" s="239"/>
      <c r="E11" s="239"/>
      <c r="F11" s="239"/>
      <c r="G11" s="239"/>
      <c r="H11" s="239"/>
      <c r="I11" s="269"/>
      <c r="K11" s="282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</row>
    <row r="12" spans="1:24" ht="12.75" customHeight="1">
      <c r="A12" s="268" t="s">
        <v>8</v>
      </c>
      <c r="B12" s="239"/>
      <c r="C12" s="239"/>
      <c r="D12" s="239"/>
      <c r="E12" s="239"/>
      <c r="F12" s="239"/>
      <c r="G12" s="239"/>
      <c r="H12" s="239"/>
      <c r="I12" s="269"/>
      <c r="K12" s="280" t="s">
        <v>258</v>
      </c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</row>
    <row r="13" spans="1:24" ht="12.75" customHeight="1">
      <c r="A13" s="268" t="s">
        <v>9</v>
      </c>
      <c r="B13" s="239"/>
      <c r="C13" s="239"/>
      <c r="D13" s="239"/>
      <c r="E13" s="239"/>
      <c r="F13" s="239"/>
      <c r="G13" s="239"/>
      <c r="H13" s="239"/>
      <c r="I13" s="269"/>
      <c r="K13" s="280" t="s">
        <v>259</v>
      </c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</row>
    <row r="14" spans="1:24" ht="12.75" customHeight="1">
      <c r="A14" s="268"/>
      <c r="B14" s="239"/>
      <c r="C14" s="239"/>
      <c r="D14" s="239"/>
      <c r="E14" s="239"/>
      <c r="F14" s="239"/>
      <c r="G14" s="239"/>
      <c r="H14" s="239"/>
      <c r="I14" s="269"/>
      <c r="K14" s="282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</row>
    <row r="15" spans="1:24" ht="12.75" customHeight="1">
      <c r="A15" s="268" t="s">
        <v>10</v>
      </c>
      <c r="B15" s="239"/>
      <c r="C15" s="239"/>
      <c r="D15" s="239"/>
      <c r="E15" s="239"/>
      <c r="F15" s="239"/>
      <c r="G15" s="239"/>
      <c r="H15" s="239"/>
      <c r="I15" s="269"/>
      <c r="K15" s="280" t="s">
        <v>260</v>
      </c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</row>
    <row r="16" spans="1:24" ht="12.75" customHeight="1">
      <c r="A16" s="268" t="s">
        <v>11</v>
      </c>
      <c r="B16" s="239"/>
      <c r="C16" s="239"/>
      <c r="D16" s="239"/>
      <c r="E16" s="239"/>
      <c r="F16" s="239"/>
      <c r="G16" s="239"/>
      <c r="H16" s="239"/>
      <c r="I16" s="269"/>
      <c r="K16" s="280" t="s">
        <v>261</v>
      </c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</row>
    <row r="17" spans="1:24" ht="12.75" customHeight="1">
      <c r="A17" s="268" t="s">
        <v>12</v>
      </c>
      <c r="B17" s="239"/>
      <c r="C17" s="239"/>
      <c r="D17" s="239"/>
      <c r="E17" s="239"/>
      <c r="F17" s="239"/>
      <c r="G17" s="239"/>
      <c r="H17" s="239"/>
      <c r="I17" s="269"/>
      <c r="K17" s="280" t="s">
        <v>262</v>
      </c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</row>
    <row r="18" spans="1:24" ht="12.75" customHeight="1">
      <c r="A18" s="268"/>
      <c r="B18" s="239"/>
      <c r="C18" s="239"/>
      <c r="D18" s="239"/>
      <c r="E18" s="239"/>
      <c r="F18" s="239"/>
      <c r="G18" s="239"/>
      <c r="H18" s="239"/>
      <c r="I18" s="269"/>
      <c r="K18" s="282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</row>
    <row r="19" spans="1:24" ht="12.75" customHeight="1">
      <c r="A19" s="268" t="s">
        <v>13</v>
      </c>
      <c r="B19" s="239"/>
      <c r="C19" s="239"/>
      <c r="D19" s="239"/>
      <c r="E19" s="239"/>
      <c r="F19" s="239"/>
      <c r="G19" s="239"/>
      <c r="H19" s="239"/>
      <c r="I19" s="269"/>
      <c r="K19" s="280" t="s">
        <v>263</v>
      </c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</row>
    <row r="20" spans="1:24" ht="12.75" customHeight="1">
      <c r="A20" s="268" t="s">
        <v>14</v>
      </c>
      <c r="B20" s="239"/>
      <c r="C20" s="239"/>
      <c r="D20" s="239"/>
      <c r="E20" s="239"/>
      <c r="F20" s="239"/>
      <c r="G20" s="239"/>
      <c r="H20" s="239"/>
      <c r="I20" s="269"/>
      <c r="K20" s="280" t="s">
        <v>264</v>
      </c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</row>
    <row r="21" spans="1:24" ht="12.75" customHeight="1">
      <c r="A21" s="268" t="s">
        <v>15</v>
      </c>
      <c r="B21" s="239"/>
      <c r="C21" s="239"/>
      <c r="D21" s="239"/>
      <c r="E21" s="239"/>
      <c r="F21" s="239"/>
      <c r="G21" s="239"/>
      <c r="H21" s="239"/>
      <c r="I21" s="269"/>
      <c r="K21" s="280" t="s">
        <v>265</v>
      </c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</row>
    <row r="22" spans="1:24" ht="12.75" customHeight="1">
      <c r="A22" s="268" t="s">
        <v>16</v>
      </c>
      <c r="B22" s="239"/>
      <c r="C22" s="239"/>
      <c r="D22" s="239"/>
      <c r="E22" s="239"/>
      <c r="F22" s="239"/>
      <c r="G22" s="239"/>
      <c r="H22" s="239"/>
      <c r="I22" s="269"/>
      <c r="K22" s="280" t="s">
        <v>266</v>
      </c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</row>
    <row r="23" spans="1:24" ht="12.75" customHeight="1">
      <c r="A23" s="268"/>
      <c r="B23" s="239"/>
      <c r="C23" s="239"/>
      <c r="D23" s="239"/>
      <c r="E23" s="239"/>
      <c r="F23" s="239"/>
      <c r="G23" s="239"/>
      <c r="H23" s="239"/>
      <c r="I23" s="269"/>
      <c r="K23" s="282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</row>
    <row r="24" spans="1:24" ht="12.75" customHeight="1">
      <c r="A24" s="268" t="s">
        <v>17</v>
      </c>
      <c r="B24" s="239"/>
      <c r="C24" s="239"/>
      <c r="D24" s="239"/>
      <c r="E24" s="239"/>
      <c r="F24" s="239"/>
      <c r="G24" s="239"/>
      <c r="H24" s="239"/>
      <c r="I24" s="269"/>
      <c r="K24" s="280" t="s">
        <v>267</v>
      </c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</row>
    <row r="25" spans="1:24" ht="12.75" customHeight="1">
      <c r="A25" s="268" t="s">
        <v>18</v>
      </c>
      <c r="B25" s="239"/>
      <c r="C25" s="239"/>
      <c r="D25" s="239"/>
      <c r="E25" s="239"/>
      <c r="F25" s="239"/>
      <c r="G25" s="239"/>
      <c r="H25" s="239"/>
      <c r="I25" s="269"/>
      <c r="K25" s="280" t="s">
        <v>268</v>
      </c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</row>
    <row r="26" spans="1:24" ht="12.75" customHeight="1">
      <c r="A26" s="268" t="s">
        <v>19</v>
      </c>
      <c r="B26" s="239"/>
      <c r="C26" s="239"/>
      <c r="D26" s="239"/>
      <c r="E26" s="239"/>
      <c r="F26" s="239"/>
      <c r="G26" s="239"/>
      <c r="H26" s="239"/>
      <c r="I26" s="269"/>
      <c r="K26" s="280" t="s">
        <v>269</v>
      </c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</row>
    <row r="27" spans="1:24" ht="12.75" customHeight="1">
      <c r="A27" s="268"/>
      <c r="B27" s="239"/>
      <c r="C27" s="239"/>
      <c r="D27" s="239"/>
      <c r="E27" s="239"/>
      <c r="F27" s="239"/>
      <c r="G27" s="239"/>
      <c r="H27" s="239"/>
      <c r="I27" s="269"/>
      <c r="K27" s="282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</row>
    <row r="28" spans="1:24" ht="12.75" customHeight="1">
      <c r="A28" s="268" t="s">
        <v>20</v>
      </c>
      <c r="B28" s="239"/>
      <c r="C28" s="239"/>
      <c r="D28" s="239"/>
      <c r="E28" s="239"/>
      <c r="F28" s="239"/>
      <c r="G28" s="239"/>
      <c r="H28" s="239"/>
      <c r="I28" s="269"/>
      <c r="K28" s="280" t="s">
        <v>270</v>
      </c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</row>
    <row r="29" spans="1:24" ht="12.75" customHeight="1" thickBot="1">
      <c r="A29" s="270" t="s">
        <v>21</v>
      </c>
      <c r="B29" s="271"/>
      <c r="C29" s="271"/>
      <c r="D29" s="271"/>
      <c r="E29" s="271"/>
      <c r="F29" s="271"/>
      <c r="G29" s="271"/>
      <c r="H29" s="271"/>
      <c r="I29" s="272"/>
      <c r="K29" s="280" t="s">
        <v>271</v>
      </c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</row>
    <row r="30" spans="1:24" ht="12.75" customHeight="1" thickTop="1"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41"/>
  <sheetViews>
    <sheetView showGridLines="0" workbookViewId="0">
      <selection activeCell="L15" sqref="L15"/>
    </sheetView>
  </sheetViews>
  <sheetFormatPr defaultColWidth="8.85546875" defaultRowHeight="10.199999999999999"/>
  <cols>
    <col min="1" max="1" width="13" style="2" customWidth="1"/>
    <col min="2" max="5" width="10.42578125" style="2" customWidth="1"/>
    <col min="6" max="6" width="14.5703125" style="2" customWidth="1"/>
    <col min="7" max="7" width="24.85546875" customWidth="1"/>
    <col min="8" max="8" width="10.7109375" customWidth="1"/>
    <col min="15" max="15" width="8.85546875" customWidth="1"/>
  </cols>
  <sheetData>
    <row r="1" spans="1:23" ht="13.2" thickBot="1">
      <c r="A1" s="1" t="s">
        <v>22</v>
      </c>
    </row>
    <row r="2" spans="1:23" ht="13.8" thickTop="1">
      <c r="A2" s="3" t="s">
        <v>23</v>
      </c>
      <c r="B2" s="4"/>
      <c r="C2" s="4"/>
      <c r="D2" s="4"/>
      <c r="E2" s="4"/>
      <c r="F2" s="4"/>
      <c r="G2" s="5"/>
      <c r="I2" s="283" t="s">
        <v>272</v>
      </c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5"/>
    </row>
    <row r="3" spans="1:23" ht="13.2">
      <c r="A3" s="6" t="s">
        <v>24</v>
      </c>
      <c r="B3" s="7"/>
      <c r="C3" s="7"/>
      <c r="D3" s="7"/>
      <c r="E3" s="7"/>
      <c r="F3" s="7"/>
      <c r="G3" s="8"/>
      <c r="I3" s="286" t="s">
        <v>273</v>
      </c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8"/>
    </row>
    <row r="4" spans="1:23" ht="13.8" thickBot="1">
      <c r="A4" s="9" t="s">
        <v>25</v>
      </c>
      <c r="B4" s="10"/>
      <c r="C4" s="10"/>
      <c r="D4" s="10"/>
      <c r="E4" s="10"/>
      <c r="F4" s="10"/>
      <c r="G4" s="248"/>
      <c r="I4" s="289" t="s">
        <v>274</v>
      </c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290"/>
      <c r="U4" s="290"/>
      <c r="V4" s="290"/>
      <c r="W4" s="291"/>
    </row>
    <row r="5" spans="1:23" ht="3.75" customHeight="1" thickTop="1" thickBot="1">
      <c r="A5"/>
      <c r="B5"/>
      <c r="C5"/>
      <c r="D5"/>
      <c r="E5"/>
      <c r="F5"/>
    </row>
    <row r="6" spans="1:23" ht="11.4" thickTop="1" thickBot="1">
      <c r="A6" s="249"/>
      <c r="B6" s="250"/>
      <c r="C6" s="251"/>
      <c r="D6" s="252" t="s">
        <v>26</v>
      </c>
      <c r="E6" s="252" t="s">
        <v>27</v>
      </c>
      <c r="F6" s="253" t="s">
        <v>302</v>
      </c>
    </row>
    <row r="7" spans="1:23" ht="11.4" thickTop="1" thickBot="1">
      <c r="A7" s="254"/>
      <c r="B7" s="11"/>
      <c r="C7" s="12" t="s">
        <v>275</v>
      </c>
      <c r="D7" s="294">
        <v>200</v>
      </c>
      <c r="E7" s="295">
        <v>200</v>
      </c>
      <c r="F7" s="296">
        <v>0</v>
      </c>
      <c r="H7" s="13"/>
    </row>
    <row r="8" spans="1:23" ht="11.4" thickTop="1" thickBot="1">
      <c r="A8" s="255" t="s">
        <v>300</v>
      </c>
      <c r="B8" s="12" t="s">
        <v>276</v>
      </c>
      <c r="C8" s="12" t="s">
        <v>28</v>
      </c>
      <c r="D8" s="14"/>
      <c r="E8" s="14"/>
      <c r="F8" s="256"/>
      <c r="I8" s="316" t="s">
        <v>296</v>
      </c>
    </row>
    <row r="9" spans="1:23" ht="10.8" thickTop="1">
      <c r="A9" s="255" t="s">
        <v>29</v>
      </c>
      <c r="B9" s="15">
        <v>450</v>
      </c>
      <c r="C9" s="307">
        <f>$D$7*D9+$E$7*E9+$F$7*F9</f>
        <v>400</v>
      </c>
      <c r="D9" s="302">
        <v>1</v>
      </c>
      <c r="E9" s="302">
        <v>1</v>
      </c>
      <c r="F9" s="303">
        <v>0</v>
      </c>
      <c r="I9" s="293"/>
      <c r="J9" t="s">
        <v>297</v>
      </c>
    </row>
    <row r="10" spans="1:23">
      <c r="A10" s="255" t="s">
        <v>30</v>
      </c>
      <c r="B10" s="16">
        <v>250</v>
      </c>
      <c r="C10" s="308">
        <f>$D$7*D10+$E$7*E10+$F$7*F10</f>
        <v>200</v>
      </c>
      <c r="D10" s="302">
        <v>1</v>
      </c>
      <c r="E10" s="302">
        <v>0</v>
      </c>
      <c r="F10" s="303">
        <v>0</v>
      </c>
      <c r="I10" s="297"/>
      <c r="J10" t="s">
        <v>298</v>
      </c>
    </row>
    <row r="11" spans="1:23">
      <c r="A11" s="255" t="s">
        <v>31</v>
      </c>
      <c r="B11" s="16">
        <v>800</v>
      </c>
      <c r="C11" s="308">
        <f>$D$7*D11+$E$7*E11+$F$7*F11</f>
        <v>800</v>
      </c>
      <c r="D11" s="302">
        <v>2</v>
      </c>
      <c r="E11" s="302">
        <v>2</v>
      </c>
      <c r="F11" s="303">
        <v>1</v>
      </c>
      <c r="I11" s="301"/>
      <c r="J11" t="s">
        <v>299</v>
      </c>
    </row>
    <row r="12" spans="1:23">
      <c r="A12" s="255" t="s">
        <v>32</v>
      </c>
      <c r="B12" s="16">
        <v>450</v>
      </c>
      <c r="C12" s="308">
        <f>$D$7*D12+$E$7*E12+$F$7*F12</f>
        <v>400</v>
      </c>
      <c r="D12" s="302">
        <v>1</v>
      </c>
      <c r="E12" s="302">
        <v>1</v>
      </c>
      <c r="F12" s="303">
        <v>0</v>
      </c>
      <c r="H12" s="13"/>
      <c r="I12" s="306"/>
      <c r="J12" s="13" t="s">
        <v>301</v>
      </c>
    </row>
    <row r="13" spans="1:23" ht="10.8" thickBot="1">
      <c r="A13" s="257" t="s">
        <v>33</v>
      </c>
      <c r="B13" s="264">
        <v>600</v>
      </c>
      <c r="C13" s="309">
        <f>$D$7*D13+$E$7*E13+$F$7*F13</f>
        <v>600</v>
      </c>
      <c r="D13" s="304">
        <v>2</v>
      </c>
      <c r="E13" s="304">
        <v>1</v>
      </c>
      <c r="F13" s="305">
        <v>1</v>
      </c>
      <c r="I13" s="310"/>
      <c r="J13" t="s">
        <v>304</v>
      </c>
    </row>
    <row r="14" spans="1:23" ht="11.4" thickTop="1" thickBot="1">
      <c r="D14" s="17" t="s">
        <v>34</v>
      </c>
    </row>
    <row r="15" spans="1:23" ht="11.4" thickTop="1" thickBot="1">
      <c r="A15"/>
      <c r="B15" s="262"/>
      <c r="C15" s="263" t="s">
        <v>303</v>
      </c>
      <c r="D15" s="298">
        <f>75*D7</f>
        <v>15000</v>
      </c>
      <c r="E15" s="299">
        <f>50*E7</f>
        <v>10000</v>
      </c>
      <c r="F15" s="300">
        <f>35*F7</f>
        <v>0</v>
      </c>
    </row>
    <row r="16" spans="1:23" ht="11.4" thickTop="1" thickBot="1">
      <c r="A16"/>
      <c r="B16" s="258"/>
      <c r="C16" s="259" t="s">
        <v>35</v>
      </c>
      <c r="D16" s="292">
        <f>SUM(D15:F15)</f>
        <v>25000</v>
      </c>
      <c r="E16" s="260"/>
      <c r="F16" s="261"/>
    </row>
    <row r="17" spans="1:25" ht="10.8" thickTop="1"/>
    <row r="18" spans="1:25" ht="10.8" thickBot="1"/>
    <row r="19" spans="1:25" ht="12.75" customHeight="1" thickTop="1">
      <c r="A19" s="240" t="s">
        <v>36</v>
      </c>
      <c r="B19" s="241"/>
      <c r="C19" s="241"/>
      <c r="D19" s="241"/>
      <c r="E19" s="241"/>
      <c r="F19" s="241"/>
      <c r="G19" s="242"/>
      <c r="I19" s="311" t="s">
        <v>277</v>
      </c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5"/>
    </row>
    <row r="20" spans="1:25" ht="12.75" customHeight="1">
      <c r="A20" s="243" t="s">
        <v>37</v>
      </c>
      <c r="B20" s="238"/>
      <c r="C20" s="238"/>
      <c r="D20" s="238"/>
      <c r="E20" s="238"/>
      <c r="F20" s="238"/>
      <c r="G20" s="244"/>
      <c r="I20" s="286" t="s">
        <v>278</v>
      </c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8"/>
    </row>
    <row r="21" spans="1:25" ht="12.75" customHeight="1">
      <c r="A21" s="243" t="s">
        <v>38</v>
      </c>
      <c r="B21" s="238"/>
      <c r="C21" s="238"/>
      <c r="D21" s="238"/>
      <c r="E21" s="238"/>
      <c r="F21" s="238"/>
      <c r="G21" s="244"/>
      <c r="I21" s="286" t="s">
        <v>279</v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8"/>
    </row>
    <row r="22" spans="1:25" ht="12.75" customHeight="1">
      <c r="A22" s="243" t="s">
        <v>39</v>
      </c>
      <c r="B22" s="238"/>
      <c r="C22" s="238"/>
      <c r="D22" s="238"/>
      <c r="E22" s="238"/>
      <c r="F22" s="238"/>
      <c r="G22" s="244"/>
      <c r="I22" s="286" t="s">
        <v>280</v>
      </c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8"/>
    </row>
    <row r="23" spans="1:25" ht="12.75" customHeight="1">
      <c r="A23" s="243"/>
      <c r="B23" s="238"/>
      <c r="C23" s="238"/>
      <c r="D23" s="238"/>
      <c r="E23" s="238"/>
      <c r="F23" s="238"/>
      <c r="G23" s="244"/>
      <c r="I23" s="312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8"/>
    </row>
    <row r="24" spans="1:25" ht="12.75" customHeight="1">
      <c r="A24" s="245" t="s">
        <v>40</v>
      </c>
      <c r="B24" s="238"/>
      <c r="C24" s="238"/>
      <c r="D24" s="238"/>
      <c r="E24" s="238"/>
      <c r="F24" s="238"/>
      <c r="G24" s="244"/>
      <c r="I24" s="313" t="s">
        <v>40</v>
      </c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8"/>
    </row>
    <row r="25" spans="1:25" ht="12.75" customHeight="1">
      <c r="A25" s="243" t="s">
        <v>41</v>
      </c>
      <c r="B25" s="238"/>
      <c r="C25" s="238"/>
      <c r="D25" s="238"/>
      <c r="E25" s="238"/>
      <c r="F25" s="238"/>
      <c r="G25" s="244"/>
      <c r="I25" s="286" t="s">
        <v>281</v>
      </c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8"/>
    </row>
    <row r="26" spans="1:25" ht="12.75" customHeight="1">
      <c r="A26" s="243" t="s">
        <v>42</v>
      </c>
      <c r="B26" s="238"/>
      <c r="C26" s="238"/>
      <c r="D26" s="238"/>
      <c r="E26" s="238"/>
      <c r="F26" s="238"/>
      <c r="G26" s="244"/>
      <c r="I26" s="286" t="s">
        <v>282</v>
      </c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8"/>
    </row>
    <row r="27" spans="1:25" ht="12.75" customHeight="1">
      <c r="A27" s="275" t="s">
        <v>43</v>
      </c>
      <c r="B27" s="238"/>
      <c r="C27" s="238"/>
      <c r="D27" s="238"/>
      <c r="E27" s="238"/>
      <c r="F27" s="238"/>
      <c r="G27" s="244"/>
      <c r="I27" s="286" t="s">
        <v>283</v>
      </c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8"/>
    </row>
    <row r="28" spans="1:25" ht="12.75" customHeight="1">
      <c r="A28" s="243"/>
      <c r="B28" s="238" t="s">
        <v>44</v>
      </c>
      <c r="C28" s="238"/>
      <c r="D28" s="238"/>
      <c r="E28" s="238"/>
      <c r="F28" s="238"/>
      <c r="G28" s="244"/>
      <c r="I28" s="286" t="s">
        <v>284</v>
      </c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8"/>
    </row>
    <row r="29" spans="1:25" ht="12.75" customHeight="1">
      <c r="A29" s="275" t="s">
        <v>45</v>
      </c>
      <c r="B29" s="238"/>
      <c r="C29" s="238"/>
      <c r="D29" s="238"/>
      <c r="E29" s="238"/>
      <c r="F29" s="238"/>
      <c r="G29" s="244"/>
      <c r="I29" s="286" t="s">
        <v>285</v>
      </c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8"/>
    </row>
    <row r="30" spans="1:25" ht="12.75" customHeight="1">
      <c r="A30" s="243"/>
      <c r="B30" s="238" t="s">
        <v>46</v>
      </c>
      <c r="C30" s="238"/>
      <c r="D30" s="238"/>
      <c r="E30" s="238"/>
      <c r="F30" s="238"/>
      <c r="G30" s="244"/>
      <c r="I30" s="286" t="s">
        <v>286</v>
      </c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8"/>
    </row>
    <row r="31" spans="1:25" ht="12.75" customHeight="1">
      <c r="A31" s="243" t="s">
        <v>47</v>
      </c>
      <c r="B31" s="238"/>
      <c r="C31" s="238"/>
      <c r="D31" s="238"/>
      <c r="E31" s="238"/>
      <c r="F31" s="238"/>
      <c r="G31" s="244"/>
      <c r="I31" s="286" t="s">
        <v>287</v>
      </c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8"/>
    </row>
    <row r="32" spans="1:25" ht="12.75" customHeight="1">
      <c r="A32" s="243"/>
      <c r="B32" s="238"/>
      <c r="C32" s="238"/>
      <c r="D32" s="238"/>
      <c r="E32" s="238"/>
      <c r="F32" s="238"/>
      <c r="G32" s="244"/>
      <c r="I32" s="314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8"/>
    </row>
    <row r="33" spans="1:25" ht="12.75" customHeight="1">
      <c r="A33" s="245" t="s">
        <v>48</v>
      </c>
      <c r="B33" s="238"/>
      <c r="C33" s="238"/>
      <c r="D33" s="238"/>
      <c r="E33" s="238"/>
      <c r="F33" s="238"/>
      <c r="G33" s="244"/>
      <c r="I33" s="313" t="s">
        <v>288</v>
      </c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8"/>
    </row>
    <row r="34" spans="1:25" ht="12.75" customHeight="1">
      <c r="A34" s="243" t="s">
        <v>49</v>
      </c>
      <c r="B34" s="238"/>
      <c r="C34" s="238"/>
      <c r="D34" s="238"/>
      <c r="E34" s="238"/>
      <c r="F34" s="238"/>
      <c r="G34" s="244"/>
      <c r="I34" s="286" t="s">
        <v>289</v>
      </c>
      <c r="J34" s="287"/>
      <c r="K34" s="287"/>
      <c r="L34" s="287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8"/>
    </row>
    <row r="35" spans="1:25" ht="12.75" customHeight="1">
      <c r="A35" s="243" t="s">
        <v>50</v>
      </c>
      <c r="B35" s="238"/>
      <c r="C35" s="238"/>
      <c r="D35" s="238"/>
      <c r="E35" s="238"/>
      <c r="F35" s="238"/>
      <c r="G35" s="244"/>
      <c r="I35" s="286" t="s">
        <v>290</v>
      </c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8"/>
    </row>
    <row r="36" spans="1:25" ht="12.75" customHeight="1">
      <c r="A36" s="243" t="s">
        <v>51</v>
      </c>
      <c r="B36" s="238"/>
      <c r="C36" s="238"/>
      <c r="D36" s="238"/>
      <c r="E36" s="238"/>
      <c r="F36" s="238"/>
      <c r="G36" s="244"/>
      <c r="I36" s="286" t="s">
        <v>291</v>
      </c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8"/>
    </row>
    <row r="37" spans="1:25" ht="12.75" customHeight="1">
      <c r="A37" s="243" t="s">
        <v>52</v>
      </c>
      <c r="B37" s="238"/>
      <c r="C37" s="238"/>
      <c r="D37" s="238"/>
      <c r="E37" s="238"/>
      <c r="F37" s="238"/>
      <c r="G37" s="244"/>
      <c r="I37" s="286" t="s">
        <v>292</v>
      </c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8"/>
    </row>
    <row r="38" spans="1:25" ht="12.75" customHeight="1">
      <c r="A38" s="275" t="s">
        <v>53</v>
      </c>
      <c r="B38" s="238"/>
      <c r="C38" s="238"/>
      <c r="D38" s="238"/>
      <c r="E38" s="238"/>
      <c r="F38" s="238"/>
      <c r="G38" s="244"/>
      <c r="I38" s="286" t="s">
        <v>293</v>
      </c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8"/>
    </row>
    <row r="39" spans="1:25" ht="12.75" customHeight="1">
      <c r="A39" s="243" t="s">
        <v>54</v>
      </c>
      <c r="B39" s="238"/>
      <c r="C39" s="238"/>
      <c r="D39" s="238"/>
      <c r="E39" s="238"/>
      <c r="F39" s="238"/>
      <c r="G39" s="244"/>
      <c r="I39" s="286" t="s">
        <v>294</v>
      </c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8"/>
    </row>
    <row r="40" spans="1:25" ht="12.75" customHeight="1" thickBot="1">
      <c r="A40" s="246" t="s">
        <v>55</v>
      </c>
      <c r="B40" s="247"/>
      <c r="C40" s="247"/>
      <c r="D40" s="247"/>
      <c r="E40" s="247"/>
      <c r="F40" s="247"/>
      <c r="G40" s="248"/>
      <c r="I40" s="286" t="s">
        <v>295</v>
      </c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8"/>
    </row>
    <row r="41" spans="1:25" ht="11.4" thickTop="1" thickBot="1">
      <c r="I41" s="315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1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0"/>
  <sheetViews>
    <sheetView showGridLines="0" topLeftCell="A16" workbookViewId="0">
      <selection activeCell="I15" sqref="I15:M15"/>
    </sheetView>
  </sheetViews>
  <sheetFormatPr defaultColWidth="10.7109375" defaultRowHeight="12.6"/>
  <cols>
    <col min="1" max="1" width="10.7109375" style="210"/>
    <col min="2" max="2" width="12.7109375" style="210" customWidth="1"/>
    <col min="3" max="16384" width="10.7109375" style="210"/>
  </cols>
  <sheetData>
    <row r="1" spans="1:19">
      <c r="A1" s="209" t="s">
        <v>326</v>
      </c>
    </row>
    <row r="2" spans="1:19" ht="3.75" customHeight="1" thickBot="1">
      <c r="A2" s="209"/>
    </row>
    <row r="3" spans="1:19" ht="13.8" thickTop="1">
      <c r="A3" s="273" t="s">
        <v>56</v>
      </c>
      <c r="B3" s="241"/>
      <c r="C3" s="241"/>
      <c r="D3" s="241"/>
      <c r="E3" s="241"/>
      <c r="F3" s="241"/>
      <c r="G3" s="242"/>
      <c r="I3" s="323" t="s">
        <v>327</v>
      </c>
      <c r="J3" s="331"/>
      <c r="K3" s="331"/>
      <c r="L3" s="331"/>
      <c r="M3" s="331"/>
      <c r="N3" s="331"/>
      <c r="O3" s="331"/>
      <c r="P3" s="331"/>
      <c r="Q3" s="331"/>
      <c r="R3" s="331"/>
      <c r="S3" s="332"/>
    </row>
    <row r="4" spans="1:19" ht="13.2">
      <c r="A4" s="243" t="s">
        <v>57</v>
      </c>
      <c r="B4" s="238"/>
      <c r="C4" s="238"/>
      <c r="D4" s="238"/>
      <c r="E4" s="238"/>
      <c r="F4" s="238"/>
      <c r="G4" s="244"/>
      <c r="H4" s="211"/>
      <c r="I4" s="324" t="s">
        <v>328</v>
      </c>
      <c r="J4" s="333"/>
      <c r="K4" s="333"/>
      <c r="L4" s="333"/>
      <c r="M4" s="333"/>
      <c r="N4" s="333"/>
      <c r="O4" s="333"/>
      <c r="P4" s="333"/>
      <c r="Q4" s="333"/>
      <c r="R4" s="333"/>
      <c r="S4" s="334"/>
    </row>
    <row r="5" spans="1:19" ht="13.8" thickBot="1">
      <c r="A5" s="246" t="s">
        <v>58</v>
      </c>
      <c r="B5" s="247"/>
      <c r="C5" s="247"/>
      <c r="D5" s="247"/>
      <c r="E5" s="247"/>
      <c r="F5" s="247"/>
      <c r="G5" s="248"/>
      <c r="I5" s="324" t="s">
        <v>329</v>
      </c>
      <c r="J5" s="333"/>
      <c r="K5" s="333"/>
      <c r="L5" s="333"/>
      <c r="M5" s="333"/>
      <c r="N5" s="333"/>
      <c r="O5" s="333"/>
      <c r="P5" s="333"/>
      <c r="Q5" s="333"/>
      <c r="R5" s="333"/>
      <c r="S5" s="334"/>
    </row>
    <row r="6" spans="1:19" ht="5.25" customHeight="1" thickTop="1" thickBot="1">
      <c r="A6" s="212"/>
      <c r="I6" s="335"/>
      <c r="J6" s="336"/>
      <c r="K6" s="336"/>
      <c r="L6" s="336"/>
      <c r="M6" s="336"/>
      <c r="N6" s="336"/>
      <c r="O6" s="336"/>
      <c r="P6" s="336"/>
      <c r="Q6" s="336"/>
      <c r="R6" s="336"/>
      <c r="S6" s="337"/>
    </row>
    <row r="7" spans="1:19" ht="13.2" thickTop="1">
      <c r="A7" s="213" t="s">
        <v>355</v>
      </c>
      <c r="B7" s="214"/>
      <c r="C7" s="214"/>
      <c r="D7" s="214"/>
      <c r="E7" s="214"/>
      <c r="F7" s="214"/>
      <c r="G7" s="215"/>
    </row>
    <row r="8" spans="1:19" ht="34.5" customHeight="1" thickBot="1">
      <c r="A8" s="216"/>
      <c r="B8" s="217" t="s">
        <v>352</v>
      </c>
      <c r="C8" s="217" t="s">
        <v>353</v>
      </c>
      <c r="D8" s="217" t="s">
        <v>354</v>
      </c>
      <c r="E8" s="218" t="s">
        <v>359</v>
      </c>
      <c r="F8" s="219"/>
      <c r="G8" s="220"/>
    </row>
    <row r="9" spans="1:19" ht="13.2" thickTop="1">
      <c r="A9" s="221" t="s">
        <v>59</v>
      </c>
      <c r="B9" s="358">
        <v>200</v>
      </c>
      <c r="C9" s="222">
        <v>1.5</v>
      </c>
      <c r="D9" s="361">
        <v>40</v>
      </c>
      <c r="E9" s="345">
        <v>8</v>
      </c>
      <c r="F9" s="219"/>
      <c r="G9" s="220"/>
      <c r="I9" s="355" t="s">
        <v>296</v>
      </c>
    </row>
    <row r="10" spans="1:19">
      <c r="A10" s="223" t="s">
        <v>60</v>
      </c>
      <c r="B10" s="358">
        <v>275</v>
      </c>
      <c r="C10" s="222">
        <v>1.8</v>
      </c>
      <c r="D10" s="361">
        <v>60</v>
      </c>
      <c r="E10" s="346">
        <v>5</v>
      </c>
      <c r="F10" s="219"/>
      <c r="G10" s="220"/>
    </row>
    <row r="11" spans="1:19" ht="13.2" thickBot="1">
      <c r="A11" s="224" t="s">
        <v>61</v>
      </c>
      <c r="B11" s="359">
        <v>325</v>
      </c>
      <c r="C11" s="225">
        <v>1.9</v>
      </c>
      <c r="D11" s="362">
        <v>85</v>
      </c>
      <c r="E11" s="347">
        <v>3</v>
      </c>
      <c r="F11" s="226"/>
      <c r="G11" s="227"/>
      <c r="I11" s="342"/>
      <c r="J11" s="210" t="s">
        <v>367</v>
      </c>
    </row>
    <row r="12" spans="1:19" ht="4.5" customHeight="1" thickTop="1" thickBot="1"/>
    <row r="13" spans="1:19" ht="13.8" thickTop="1" thickBot="1">
      <c r="A13" s="228" t="s">
        <v>364</v>
      </c>
      <c r="B13" s="214"/>
      <c r="C13" s="214"/>
      <c r="D13" s="214"/>
      <c r="E13" s="214"/>
      <c r="F13" s="214"/>
      <c r="G13" s="215"/>
      <c r="I13" s="344"/>
      <c r="J13" s="210" t="s">
        <v>297</v>
      </c>
    </row>
    <row r="14" spans="1:19" ht="13.2" thickTop="1">
      <c r="A14" s="221" t="s">
        <v>59</v>
      </c>
      <c r="B14" s="339">
        <v>5</v>
      </c>
      <c r="C14" s="219"/>
      <c r="D14" s="219"/>
      <c r="E14" s="219"/>
      <c r="F14" s="219"/>
      <c r="G14" s="220"/>
    </row>
    <row r="15" spans="1:19">
      <c r="A15" s="223" t="s">
        <v>60</v>
      </c>
      <c r="B15" s="340">
        <v>5</v>
      </c>
      <c r="C15" s="219"/>
      <c r="D15" s="219"/>
      <c r="E15" s="219"/>
      <c r="F15" s="219"/>
      <c r="G15" s="220"/>
      <c r="I15" s="348"/>
      <c r="J15" s="210" t="s">
        <v>360</v>
      </c>
    </row>
    <row r="16" spans="1:19" ht="13.2" thickBot="1">
      <c r="A16" s="224" t="s">
        <v>61</v>
      </c>
      <c r="B16" s="341">
        <v>3</v>
      </c>
      <c r="C16" s="226"/>
      <c r="D16" s="226"/>
      <c r="E16" s="226"/>
      <c r="F16" s="226"/>
      <c r="G16" s="227"/>
    </row>
    <row r="17" spans="1:10" ht="4.5" customHeight="1" thickTop="1" thickBot="1"/>
    <row r="18" spans="1:10" ht="13.8" thickTop="1" thickBot="1">
      <c r="A18" s="213" t="s">
        <v>356</v>
      </c>
      <c r="B18" s="214"/>
      <c r="C18" s="214"/>
      <c r="D18" s="214"/>
      <c r="E18" s="214"/>
      <c r="F18" s="214"/>
      <c r="G18" s="215"/>
      <c r="I18" s="350"/>
      <c r="J18" s="210" t="s">
        <v>362</v>
      </c>
    </row>
    <row r="19" spans="1:10" ht="13.2" thickTop="1">
      <c r="A19" s="221" t="s">
        <v>59</v>
      </c>
      <c r="B19" s="339">
        <v>200</v>
      </c>
      <c r="C19" s="219"/>
      <c r="D19" s="219"/>
      <c r="E19" s="219"/>
      <c r="F19" s="219"/>
      <c r="G19" s="220"/>
    </row>
    <row r="20" spans="1:10">
      <c r="A20" s="223" t="s">
        <v>60</v>
      </c>
      <c r="B20" s="340">
        <v>300.00000000000006</v>
      </c>
      <c r="C20" s="219"/>
      <c r="D20" s="219"/>
      <c r="E20" s="219"/>
      <c r="F20" s="219"/>
      <c r="G20" s="220"/>
      <c r="I20" s="354"/>
      <c r="J20" s="210" t="s">
        <v>363</v>
      </c>
    </row>
    <row r="21" spans="1:10" ht="13.2" thickBot="1">
      <c r="A21" s="223" t="s">
        <v>61</v>
      </c>
      <c r="B21" s="341">
        <v>249.99999999999994</v>
      </c>
      <c r="C21" s="219"/>
      <c r="D21" s="219"/>
      <c r="E21" s="219"/>
      <c r="F21" s="219"/>
      <c r="G21" s="220"/>
    </row>
    <row r="22" spans="1:10" ht="13.8" thickTop="1" thickBot="1">
      <c r="A22" s="221" t="s">
        <v>62</v>
      </c>
      <c r="B22" s="356">
        <f>SUM(B19:B21)</f>
        <v>750</v>
      </c>
      <c r="C22" s="219"/>
      <c r="D22" s="219"/>
      <c r="E22" s="219"/>
      <c r="F22" s="219"/>
      <c r="G22" s="220"/>
      <c r="I22" s="357"/>
      <c r="J22" s="210" t="s">
        <v>361</v>
      </c>
    </row>
    <row r="23" spans="1:10" ht="13.8" thickTop="1" thickBot="1">
      <c r="A23" s="229" t="s">
        <v>358</v>
      </c>
      <c r="B23" s="349">
        <v>750</v>
      </c>
      <c r="C23" s="226"/>
      <c r="D23" s="226"/>
      <c r="E23" s="226"/>
      <c r="F23" s="226"/>
      <c r="G23" s="227"/>
    </row>
    <row r="24" spans="1:10" ht="4.5" customHeight="1" thickTop="1" thickBot="1">
      <c r="A24" s="230"/>
    </row>
    <row r="25" spans="1:10" ht="13.8" thickTop="1" thickBot="1">
      <c r="A25" s="213" t="s">
        <v>64</v>
      </c>
      <c r="B25" s="214"/>
      <c r="C25" s="214"/>
      <c r="D25" s="214"/>
      <c r="E25" s="214"/>
      <c r="F25" s="214"/>
      <c r="G25" s="215"/>
      <c r="I25" s="360"/>
      <c r="J25" s="210" t="s">
        <v>365</v>
      </c>
    </row>
    <row r="26" spans="1:10" ht="13.2" thickTop="1">
      <c r="A26" s="221" t="s">
        <v>59</v>
      </c>
      <c r="B26" s="351">
        <f>B14*$D9</f>
        <v>200</v>
      </c>
      <c r="C26" s="219"/>
      <c r="D26" s="219"/>
      <c r="E26" s="219"/>
      <c r="F26" s="219"/>
      <c r="G26" s="220"/>
    </row>
    <row r="27" spans="1:10">
      <c r="A27" s="223" t="s">
        <v>60</v>
      </c>
      <c r="B27" s="352">
        <f>B15*$D10</f>
        <v>300</v>
      </c>
      <c r="C27" s="219"/>
      <c r="D27" s="219"/>
      <c r="E27" s="219"/>
      <c r="F27" s="219"/>
      <c r="G27" s="220"/>
      <c r="I27" s="363"/>
      <c r="J27" s="210" t="s">
        <v>366</v>
      </c>
    </row>
    <row r="28" spans="1:10" ht="13.2" thickBot="1">
      <c r="A28" s="223" t="s">
        <v>61</v>
      </c>
      <c r="B28" s="353">
        <f>B16*$D11</f>
        <v>255</v>
      </c>
      <c r="C28" s="219"/>
      <c r="D28" s="219"/>
      <c r="E28" s="219"/>
      <c r="F28" s="219"/>
      <c r="G28" s="220"/>
    </row>
    <row r="29" spans="1:10" ht="13.8" thickTop="1" thickBot="1">
      <c r="A29" s="231"/>
      <c r="B29" s="219"/>
      <c r="C29" s="219"/>
      <c r="D29" s="219"/>
      <c r="E29" s="219"/>
      <c r="F29" s="219"/>
      <c r="G29" s="220"/>
    </row>
    <row r="30" spans="1:10" ht="13.8" thickTop="1" thickBot="1">
      <c r="A30" s="232" t="s">
        <v>357</v>
      </c>
      <c r="B30" s="343">
        <f>SUMPRODUCT(B19:B21,C9:C11)+SUMPRODUCT(B14:B16,B9:B11)</f>
        <v>4665</v>
      </c>
      <c r="C30" s="226"/>
      <c r="D30" s="226"/>
      <c r="E30" s="226"/>
      <c r="F30" s="226"/>
      <c r="G30" s="227"/>
    </row>
    <row r="31" spans="1:10" ht="13.2" thickTop="1"/>
    <row r="32" spans="1:10" ht="13.2" thickBot="1">
      <c r="A32" s="211"/>
      <c r="C32" s="211"/>
      <c r="E32" s="211"/>
    </row>
    <row r="33" spans="1:20" ht="13.8" thickTop="1">
      <c r="A33" s="240" t="s">
        <v>66</v>
      </c>
      <c r="B33" s="241"/>
      <c r="C33" s="241"/>
      <c r="D33" s="241"/>
      <c r="E33" s="241"/>
      <c r="F33" s="241"/>
      <c r="G33" s="242"/>
      <c r="I33" s="323" t="s">
        <v>277</v>
      </c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2"/>
    </row>
    <row r="34" spans="1:20" ht="13.2">
      <c r="A34" s="243" t="s">
        <v>67</v>
      </c>
      <c r="B34" s="238"/>
      <c r="C34" s="238"/>
      <c r="D34" s="238"/>
      <c r="E34" s="238"/>
      <c r="F34" s="238"/>
      <c r="G34" s="244"/>
      <c r="I34" s="324" t="s">
        <v>330</v>
      </c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4"/>
    </row>
    <row r="35" spans="1:20" ht="13.2">
      <c r="A35" s="243" t="s">
        <v>68</v>
      </c>
      <c r="B35" s="238"/>
      <c r="C35" s="238"/>
      <c r="D35" s="238"/>
      <c r="E35" s="238"/>
      <c r="F35" s="238"/>
      <c r="G35" s="244"/>
      <c r="I35" s="324" t="s">
        <v>331</v>
      </c>
      <c r="J35" s="333"/>
      <c r="K35" s="333"/>
      <c r="L35" s="333"/>
      <c r="M35" s="333"/>
      <c r="N35" s="333"/>
      <c r="O35" s="333"/>
      <c r="P35" s="333"/>
      <c r="Q35" s="333"/>
      <c r="R35" s="333"/>
      <c r="S35" s="333"/>
      <c r="T35" s="334"/>
    </row>
    <row r="36" spans="1:20" ht="13.2">
      <c r="A36" s="243" t="s">
        <v>69</v>
      </c>
      <c r="B36" s="238"/>
      <c r="C36" s="238"/>
      <c r="D36" s="238"/>
      <c r="E36" s="238"/>
      <c r="F36" s="238"/>
      <c r="G36" s="244"/>
      <c r="I36" s="324" t="s">
        <v>332</v>
      </c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>
      <c r="A37" s="243"/>
      <c r="B37" s="238"/>
      <c r="C37" s="238"/>
      <c r="D37" s="238"/>
      <c r="E37" s="238"/>
      <c r="F37" s="238"/>
      <c r="G37" s="244"/>
      <c r="I37" s="327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4"/>
    </row>
    <row r="38" spans="1:20" ht="13.2">
      <c r="A38" s="245" t="s">
        <v>40</v>
      </c>
      <c r="B38" s="238"/>
      <c r="C38" s="238"/>
      <c r="D38" s="238"/>
      <c r="E38" s="238"/>
      <c r="F38" s="238"/>
      <c r="G38" s="244"/>
      <c r="I38" s="328" t="s">
        <v>40</v>
      </c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4"/>
    </row>
    <row r="39" spans="1:20" ht="13.2">
      <c r="A39" s="243" t="s">
        <v>70</v>
      </c>
      <c r="B39" s="238"/>
      <c r="C39" s="238"/>
      <c r="D39" s="238"/>
      <c r="E39" s="238"/>
      <c r="F39" s="238"/>
      <c r="G39" s="244"/>
      <c r="I39" s="324" t="s">
        <v>333</v>
      </c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4"/>
    </row>
    <row r="40" spans="1:20" ht="13.2">
      <c r="A40" s="243" t="s">
        <v>71</v>
      </c>
      <c r="B40" s="238"/>
      <c r="C40" s="238"/>
      <c r="D40" s="238"/>
      <c r="E40" s="238"/>
      <c r="F40" s="238"/>
      <c r="G40" s="244"/>
      <c r="I40" s="324" t="s">
        <v>334</v>
      </c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4"/>
    </row>
    <row r="41" spans="1:20" ht="13.2">
      <c r="A41" s="243" t="s">
        <v>72</v>
      </c>
      <c r="B41" s="238"/>
      <c r="C41" s="238"/>
      <c r="D41" s="238"/>
      <c r="E41" s="238"/>
      <c r="F41" s="238"/>
      <c r="G41" s="244"/>
      <c r="I41" s="324" t="s">
        <v>335</v>
      </c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4"/>
    </row>
    <row r="42" spans="1:20" ht="13.2">
      <c r="A42" s="275" t="s">
        <v>73</v>
      </c>
      <c r="B42" s="238"/>
      <c r="C42" s="238"/>
      <c r="D42" s="238"/>
      <c r="E42" s="238"/>
      <c r="F42" s="238"/>
      <c r="G42" s="244"/>
      <c r="I42" s="324" t="s">
        <v>336</v>
      </c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4"/>
    </row>
    <row r="43" spans="1:20" ht="13.2">
      <c r="A43" s="243"/>
      <c r="B43" s="238" t="s">
        <v>74</v>
      </c>
      <c r="C43" s="238"/>
      <c r="D43" s="238"/>
      <c r="E43" s="238"/>
      <c r="F43" s="238"/>
      <c r="G43" s="244"/>
      <c r="I43" s="324" t="s">
        <v>337</v>
      </c>
      <c r="J43" s="333"/>
      <c r="K43" s="333"/>
      <c r="L43" s="333"/>
      <c r="M43" s="333"/>
      <c r="N43" s="333"/>
      <c r="O43" s="333"/>
      <c r="P43" s="333"/>
      <c r="Q43" s="333"/>
      <c r="R43" s="333"/>
      <c r="S43" s="333"/>
      <c r="T43" s="334"/>
    </row>
    <row r="44" spans="1:20" ht="13.2">
      <c r="A44" s="243"/>
      <c r="B44" s="238" t="s">
        <v>75</v>
      </c>
      <c r="C44" s="238"/>
      <c r="D44" s="238"/>
      <c r="E44" s="238"/>
      <c r="F44" s="238"/>
      <c r="G44" s="244"/>
      <c r="I44" s="324" t="s">
        <v>338</v>
      </c>
      <c r="J44" s="333"/>
      <c r="K44" s="333"/>
      <c r="L44" s="333"/>
      <c r="M44" s="333"/>
      <c r="N44" s="333"/>
      <c r="O44" s="333"/>
      <c r="P44" s="333"/>
      <c r="Q44" s="333"/>
      <c r="R44" s="333"/>
      <c r="S44" s="333"/>
      <c r="T44" s="334"/>
    </row>
    <row r="45" spans="1:20" ht="13.2">
      <c r="A45" s="243"/>
      <c r="B45" s="238" t="s">
        <v>76</v>
      </c>
      <c r="C45" s="238"/>
      <c r="D45" s="238"/>
      <c r="E45" s="238"/>
      <c r="F45" s="238"/>
      <c r="G45" s="244"/>
      <c r="I45" s="324" t="s">
        <v>339</v>
      </c>
      <c r="J45" s="333"/>
      <c r="K45" s="333"/>
      <c r="L45" s="333"/>
      <c r="M45" s="333"/>
      <c r="N45" s="333"/>
      <c r="O45" s="333"/>
      <c r="P45" s="333"/>
      <c r="Q45" s="333"/>
      <c r="R45" s="333"/>
      <c r="S45" s="333"/>
      <c r="T45" s="334"/>
    </row>
    <row r="46" spans="1:20" ht="13.2">
      <c r="A46" s="243" t="s">
        <v>77</v>
      </c>
      <c r="B46" s="238"/>
      <c r="C46" s="238"/>
      <c r="D46" s="238"/>
      <c r="E46" s="238"/>
      <c r="F46" s="238"/>
      <c r="G46" s="244"/>
      <c r="I46" s="324" t="s">
        <v>340</v>
      </c>
      <c r="J46" s="333"/>
      <c r="K46" s="333"/>
      <c r="L46" s="333"/>
      <c r="M46" s="333"/>
      <c r="N46" s="333"/>
      <c r="O46" s="333"/>
      <c r="P46" s="333"/>
      <c r="Q46" s="333"/>
      <c r="R46" s="333"/>
      <c r="S46" s="333"/>
      <c r="T46" s="334"/>
    </row>
    <row r="47" spans="1:20" ht="13.2">
      <c r="A47" s="243" t="s">
        <v>78</v>
      </c>
      <c r="B47" s="238" t="s">
        <v>79</v>
      </c>
      <c r="C47" s="238"/>
      <c r="D47" s="238"/>
      <c r="E47" s="238"/>
      <c r="F47" s="238"/>
      <c r="G47" s="244"/>
      <c r="I47" s="324" t="s">
        <v>341</v>
      </c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4"/>
    </row>
    <row r="48" spans="1:20" ht="13.2">
      <c r="A48" s="243"/>
      <c r="B48" s="238" t="s">
        <v>80</v>
      </c>
      <c r="C48" s="238"/>
      <c r="D48" s="238"/>
      <c r="E48" s="238"/>
      <c r="F48" s="238"/>
      <c r="G48" s="244"/>
      <c r="I48" s="324" t="s">
        <v>342</v>
      </c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4"/>
    </row>
    <row r="49" spans="1:20" ht="13.2">
      <c r="A49" s="243"/>
      <c r="B49" s="238" t="s">
        <v>81</v>
      </c>
      <c r="C49" s="238"/>
      <c r="D49" s="238"/>
      <c r="E49" s="238"/>
      <c r="F49" s="238"/>
      <c r="G49" s="244"/>
      <c r="I49" s="324" t="s">
        <v>343</v>
      </c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4"/>
    </row>
    <row r="50" spans="1:20" ht="13.2">
      <c r="A50" s="243" t="s">
        <v>82</v>
      </c>
      <c r="B50" s="238"/>
      <c r="C50" s="238"/>
      <c r="D50" s="238"/>
      <c r="E50" s="238"/>
      <c r="F50" s="238"/>
      <c r="G50" s="244"/>
      <c r="I50" s="324" t="s">
        <v>344</v>
      </c>
      <c r="J50" s="333"/>
      <c r="K50" s="333"/>
      <c r="L50" s="333"/>
      <c r="M50" s="333"/>
      <c r="N50" s="333"/>
      <c r="O50" s="333"/>
      <c r="P50" s="333"/>
      <c r="Q50" s="333"/>
      <c r="R50" s="333"/>
      <c r="S50" s="333"/>
      <c r="T50" s="334"/>
    </row>
    <row r="51" spans="1:20">
      <c r="A51" s="243"/>
      <c r="B51" s="238"/>
      <c r="C51" s="238"/>
      <c r="D51" s="238"/>
      <c r="E51" s="238"/>
      <c r="F51" s="238"/>
      <c r="G51" s="244"/>
      <c r="I51" s="338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4"/>
    </row>
    <row r="52" spans="1:20" ht="13.2">
      <c r="A52" s="245" t="s">
        <v>48</v>
      </c>
      <c r="B52" s="238"/>
      <c r="C52" s="238"/>
      <c r="D52" s="238"/>
      <c r="E52" s="238"/>
      <c r="F52" s="238"/>
      <c r="G52" s="244"/>
      <c r="I52" s="328" t="s">
        <v>288</v>
      </c>
      <c r="J52" s="333"/>
      <c r="K52" s="333"/>
      <c r="L52" s="333"/>
      <c r="M52" s="333"/>
      <c r="N52" s="333"/>
      <c r="O52" s="333"/>
      <c r="P52" s="333"/>
      <c r="Q52" s="333"/>
      <c r="R52" s="333"/>
      <c r="S52" s="333"/>
      <c r="T52" s="334"/>
    </row>
    <row r="53" spans="1:20" ht="13.2">
      <c r="A53" s="275" t="s">
        <v>83</v>
      </c>
      <c r="B53" s="238"/>
      <c r="C53" s="238"/>
      <c r="D53" s="238"/>
      <c r="E53" s="238"/>
      <c r="F53" s="238"/>
      <c r="G53" s="244"/>
      <c r="I53" s="324" t="s">
        <v>345</v>
      </c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4"/>
    </row>
    <row r="54" spans="1:20" ht="13.2">
      <c r="A54" s="275" t="s">
        <v>84</v>
      </c>
      <c r="B54" s="238"/>
      <c r="C54" s="238"/>
      <c r="D54" s="238"/>
      <c r="E54" s="238"/>
      <c r="F54" s="238"/>
      <c r="G54" s="244"/>
      <c r="I54" s="324" t="s">
        <v>346</v>
      </c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4"/>
    </row>
    <row r="55" spans="1:20" ht="13.2">
      <c r="A55" s="275" t="s">
        <v>85</v>
      </c>
      <c r="B55" s="238"/>
      <c r="C55" s="238"/>
      <c r="D55" s="238"/>
      <c r="E55" s="238"/>
      <c r="F55" s="238"/>
      <c r="G55" s="244"/>
      <c r="I55" s="324" t="s">
        <v>347</v>
      </c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4"/>
    </row>
    <row r="56" spans="1:20" ht="13.2">
      <c r="A56" s="275" t="s">
        <v>86</v>
      </c>
      <c r="B56" s="238"/>
      <c r="C56" s="238"/>
      <c r="D56" s="238"/>
      <c r="E56" s="238"/>
      <c r="F56" s="238"/>
      <c r="G56" s="244"/>
      <c r="I56" s="324" t="s">
        <v>348</v>
      </c>
      <c r="J56" s="333"/>
      <c r="K56" s="333"/>
      <c r="L56" s="333"/>
      <c r="M56" s="333"/>
      <c r="N56" s="333"/>
      <c r="O56" s="333"/>
      <c r="P56" s="333"/>
      <c r="Q56" s="333"/>
      <c r="R56" s="333"/>
      <c r="S56" s="333"/>
      <c r="T56" s="334"/>
    </row>
    <row r="57" spans="1:20" ht="13.2">
      <c r="A57" s="275" t="s">
        <v>87</v>
      </c>
      <c r="B57" s="238"/>
      <c r="C57" s="238"/>
      <c r="D57" s="238"/>
      <c r="E57" s="238"/>
      <c r="F57" s="238"/>
      <c r="G57" s="244"/>
      <c r="I57" s="324" t="s">
        <v>349</v>
      </c>
      <c r="J57" s="333"/>
      <c r="K57" s="333"/>
      <c r="L57" s="333"/>
      <c r="M57" s="333"/>
      <c r="N57" s="333"/>
      <c r="O57" s="333"/>
      <c r="P57" s="333"/>
      <c r="Q57" s="333"/>
      <c r="R57" s="333"/>
      <c r="S57" s="333"/>
      <c r="T57" s="334"/>
    </row>
    <row r="58" spans="1:20" ht="13.2">
      <c r="A58" s="275" t="s">
        <v>88</v>
      </c>
      <c r="B58" s="238"/>
      <c r="C58" s="238"/>
      <c r="D58" s="238"/>
      <c r="E58" s="238"/>
      <c r="F58" s="238"/>
      <c r="G58" s="244"/>
      <c r="I58" s="324" t="s">
        <v>350</v>
      </c>
      <c r="J58" s="333"/>
      <c r="K58" s="333"/>
      <c r="L58" s="333"/>
      <c r="M58" s="333"/>
      <c r="N58" s="333"/>
      <c r="O58" s="333"/>
      <c r="P58" s="333"/>
      <c r="Q58" s="333"/>
      <c r="R58" s="333"/>
      <c r="S58" s="333"/>
      <c r="T58" s="334"/>
    </row>
    <row r="59" spans="1:20" ht="13.8" thickBot="1">
      <c r="A59" s="277" t="s">
        <v>89</v>
      </c>
      <c r="B59" s="247"/>
      <c r="C59" s="247"/>
      <c r="D59" s="247"/>
      <c r="E59" s="247"/>
      <c r="F59" s="247"/>
      <c r="G59" s="248"/>
      <c r="I59" s="324" t="s">
        <v>351</v>
      </c>
      <c r="J59" s="333"/>
      <c r="K59" s="333"/>
      <c r="L59" s="333"/>
      <c r="M59" s="333"/>
      <c r="N59" s="333"/>
      <c r="O59" s="333"/>
      <c r="P59" s="333"/>
      <c r="Q59" s="333"/>
      <c r="R59" s="333"/>
      <c r="S59" s="333"/>
      <c r="T59" s="334"/>
    </row>
    <row r="60" spans="1:20" ht="13.2" thickTop="1">
      <c r="I60" s="335"/>
      <c r="J60" s="336"/>
      <c r="K60" s="336"/>
      <c r="L60" s="336"/>
      <c r="M60" s="336"/>
      <c r="N60" s="336"/>
      <c r="O60" s="336"/>
      <c r="P60" s="336"/>
      <c r="Q60" s="336"/>
      <c r="R60" s="336"/>
      <c r="S60" s="336"/>
      <c r="T60" s="337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7"/>
  <sheetViews>
    <sheetView showGridLines="0" tabSelected="1" workbookViewId="0">
      <selection activeCell="E9" sqref="E9"/>
    </sheetView>
  </sheetViews>
  <sheetFormatPr defaultColWidth="10.7109375" defaultRowHeight="12.6"/>
  <cols>
    <col min="1" max="1" width="20.5703125" style="185" customWidth="1"/>
    <col min="2" max="2" width="12.140625" style="185" customWidth="1"/>
    <col min="3" max="3" width="12.28515625" style="185" customWidth="1"/>
    <col min="4" max="4" width="14.85546875" style="185" customWidth="1"/>
    <col min="5" max="5" width="11.85546875" style="185" customWidth="1"/>
    <col min="6" max="6" width="17" style="185" customWidth="1"/>
    <col min="7" max="7" width="19" style="185" customWidth="1"/>
    <col min="8" max="19" width="10.7109375" style="185"/>
    <col min="20" max="20" width="21.5703125" style="185" customWidth="1"/>
    <col min="21" max="16384" width="10.7109375" style="185"/>
  </cols>
  <sheetData>
    <row r="1" spans="1:20">
      <c r="A1" s="209" t="s">
        <v>368</v>
      </c>
      <c r="B1" s="210"/>
      <c r="C1" s="210"/>
      <c r="D1" s="210"/>
    </row>
    <row r="2" spans="1:20" ht="3.75" customHeight="1" thickBot="1">
      <c r="A2" s="184"/>
    </row>
    <row r="3" spans="1:20" ht="13.8" thickTop="1">
      <c r="A3" s="276" t="s">
        <v>90</v>
      </c>
      <c r="B3" s="241"/>
      <c r="C3" s="241"/>
      <c r="D3" s="241"/>
      <c r="E3" s="241"/>
      <c r="F3" s="241"/>
      <c r="G3" s="242"/>
      <c r="I3" s="369" t="s">
        <v>369</v>
      </c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1"/>
    </row>
    <row r="4" spans="1:20" ht="13.2">
      <c r="A4" s="275" t="s">
        <v>91</v>
      </c>
      <c r="B4" s="238"/>
      <c r="C4" s="238"/>
      <c r="D4" s="238"/>
      <c r="E4" s="238"/>
      <c r="F4" s="238"/>
      <c r="G4" s="244"/>
      <c r="I4" s="372" t="s">
        <v>370</v>
      </c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5"/>
    </row>
    <row r="5" spans="1:20" ht="13.8" thickBot="1">
      <c r="A5" s="277" t="s">
        <v>58</v>
      </c>
      <c r="B5" s="247"/>
      <c r="C5" s="247"/>
      <c r="D5" s="247"/>
      <c r="E5" s="247"/>
      <c r="F5" s="247"/>
      <c r="G5" s="274"/>
      <c r="I5" s="366" t="s">
        <v>329</v>
      </c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8"/>
    </row>
    <row r="6" spans="1:20" ht="5.25" customHeight="1" thickTop="1" thickBot="1">
      <c r="A6" s="186"/>
    </row>
    <row r="7" spans="1:20" ht="13.2" thickTop="1">
      <c r="A7" s="213" t="s">
        <v>355</v>
      </c>
      <c r="B7" s="188"/>
      <c r="C7" s="188"/>
      <c r="D7" s="188"/>
      <c r="E7" s="188"/>
      <c r="F7" s="188"/>
      <c r="G7" s="189"/>
    </row>
    <row r="8" spans="1:20" ht="31.5" customHeight="1" thickBot="1">
      <c r="A8" s="190"/>
      <c r="B8" s="217" t="s">
        <v>352</v>
      </c>
      <c r="C8" s="217" t="s">
        <v>353</v>
      </c>
      <c r="D8" s="217" t="s">
        <v>354</v>
      </c>
      <c r="E8" s="218" t="s">
        <v>359</v>
      </c>
      <c r="F8" s="191"/>
      <c r="G8" s="192"/>
    </row>
    <row r="9" spans="1:20" ht="13.2" thickTop="1">
      <c r="A9" s="193" t="s">
        <v>59</v>
      </c>
      <c r="B9" s="373">
        <v>200</v>
      </c>
      <c r="C9" s="194">
        <v>1</v>
      </c>
      <c r="D9" s="375">
        <v>40</v>
      </c>
      <c r="E9" s="377">
        <v>8</v>
      </c>
      <c r="F9" s="191"/>
      <c r="G9" s="192"/>
      <c r="I9" s="396" t="s">
        <v>296</v>
      </c>
    </row>
    <row r="10" spans="1:20">
      <c r="A10" s="196" t="s">
        <v>60</v>
      </c>
      <c r="B10" s="373">
        <v>275</v>
      </c>
      <c r="C10" s="194">
        <v>1.8</v>
      </c>
      <c r="D10" s="375">
        <v>60</v>
      </c>
      <c r="E10" s="378">
        <v>5</v>
      </c>
      <c r="F10" s="191"/>
      <c r="G10" s="192"/>
      <c r="I10" s="397"/>
      <c r="J10" s="398" t="s">
        <v>367</v>
      </c>
      <c r="K10" s="398"/>
      <c r="L10" s="398"/>
      <c r="M10" s="398"/>
      <c r="N10" s="398"/>
      <c r="O10" s="398"/>
      <c r="P10" s="398"/>
      <c r="Q10" s="398"/>
      <c r="R10" s="398"/>
      <c r="S10" s="398"/>
      <c r="T10" s="399"/>
    </row>
    <row r="11" spans="1:20" ht="13.2" thickBot="1">
      <c r="A11" s="197" t="s">
        <v>61</v>
      </c>
      <c r="B11" s="374">
        <v>325</v>
      </c>
      <c r="C11" s="198">
        <v>1.9</v>
      </c>
      <c r="D11" s="376">
        <v>85</v>
      </c>
      <c r="E11" s="379">
        <v>3</v>
      </c>
      <c r="F11" s="199"/>
      <c r="G11" s="200"/>
      <c r="I11" s="400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401"/>
    </row>
    <row r="12" spans="1:20" ht="3.75" customHeight="1" thickTop="1" thickBot="1">
      <c r="I12" s="400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401"/>
    </row>
    <row r="13" spans="1:20" ht="13.2" thickTop="1">
      <c r="A13" s="228" t="s">
        <v>380</v>
      </c>
      <c r="B13" s="188"/>
      <c r="C13" s="188"/>
      <c r="D13" s="188"/>
      <c r="E13" s="188"/>
      <c r="F13" s="188"/>
      <c r="G13" s="189"/>
      <c r="I13" s="402"/>
      <c r="J13" s="219" t="s">
        <v>297</v>
      </c>
      <c r="K13" s="219"/>
      <c r="L13" s="191"/>
      <c r="M13" s="191"/>
      <c r="N13" s="191"/>
      <c r="O13" s="191"/>
      <c r="P13" s="191"/>
      <c r="Q13" s="191"/>
      <c r="R13" s="191"/>
      <c r="S13" s="191"/>
      <c r="T13" s="401"/>
    </row>
    <row r="14" spans="1:20" ht="13.2" thickBot="1">
      <c r="A14" s="201"/>
      <c r="B14" s="202" t="s">
        <v>371</v>
      </c>
      <c r="C14" s="202" t="s">
        <v>372</v>
      </c>
      <c r="D14" s="202" t="s">
        <v>373</v>
      </c>
      <c r="E14" s="202" t="s">
        <v>374</v>
      </c>
      <c r="F14" s="202" t="s">
        <v>375</v>
      </c>
      <c r="G14" s="192"/>
      <c r="I14" s="400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401"/>
    </row>
    <row r="15" spans="1:20" ht="13.2" thickTop="1">
      <c r="A15" s="193" t="s">
        <v>59</v>
      </c>
      <c r="B15" s="380">
        <v>8</v>
      </c>
      <c r="C15" s="381">
        <v>8</v>
      </c>
      <c r="D15" s="381">
        <v>6</v>
      </c>
      <c r="E15" s="381">
        <v>8</v>
      </c>
      <c r="F15" s="382">
        <v>8</v>
      </c>
      <c r="G15" s="192"/>
      <c r="I15" s="403"/>
      <c r="J15" s="219" t="s">
        <v>360</v>
      </c>
      <c r="K15" s="219"/>
      <c r="L15" s="219"/>
      <c r="M15" s="219"/>
      <c r="N15" s="191"/>
      <c r="O15" s="191"/>
      <c r="P15" s="191"/>
      <c r="Q15" s="191"/>
      <c r="R15" s="191"/>
      <c r="S15" s="191"/>
      <c r="T15" s="401"/>
    </row>
    <row r="16" spans="1:20">
      <c r="A16" s="196" t="s">
        <v>60</v>
      </c>
      <c r="B16" s="383">
        <v>3</v>
      </c>
      <c r="C16" s="384">
        <v>5</v>
      </c>
      <c r="D16" s="384">
        <v>5</v>
      </c>
      <c r="E16" s="384">
        <v>3</v>
      </c>
      <c r="F16" s="385">
        <v>2</v>
      </c>
      <c r="G16" s="192"/>
      <c r="I16" s="400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401"/>
    </row>
    <row r="17" spans="1:20" ht="13.2" thickBot="1">
      <c r="A17" s="197" t="s">
        <v>61</v>
      </c>
      <c r="B17" s="386">
        <v>3</v>
      </c>
      <c r="C17" s="387">
        <v>3</v>
      </c>
      <c r="D17" s="387">
        <v>3</v>
      </c>
      <c r="E17" s="387">
        <v>3</v>
      </c>
      <c r="F17" s="388">
        <v>3</v>
      </c>
      <c r="G17" s="200"/>
      <c r="I17" s="395"/>
      <c r="J17" s="219" t="s">
        <v>376</v>
      </c>
      <c r="K17" s="219"/>
      <c r="L17" s="219"/>
      <c r="M17" s="219"/>
      <c r="N17" s="219"/>
      <c r="O17" s="219"/>
      <c r="P17" s="191"/>
      <c r="Q17" s="191"/>
      <c r="R17" s="191"/>
      <c r="S17" s="191"/>
      <c r="T17" s="401"/>
    </row>
    <row r="18" spans="1:20" ht="4.5" customHeight="1" thickTop="1" thickBot="1">
      <c r="I18" s="400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401"/>
    </row>
    <row r="19" spans="1:20" ht="13.2" thickTop="1">
      <c r="A19" s="213" t="s">
        <v>356</v>
      </c>
      <c r="B19" s="188"/>
      <c r="C19" s="188"/>
      <c r="D19" s="188"/>
      <c r="E19" s="188"/>
      <c r="F19" s="188"/>
      <c r="G19" s="189"/>
      <c r="I19" s="400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401"/>
    </row>
    <row r="20" spans="1:20" ht="13.2" thickBot="1">
      <c r="A20" s="190"/>
      <c r="B20" s="202" t="s">
        <v>371</v>
      </c>
      <c r="C20" s="202" t="s">
        <v>372</v>
      </c>
      <c r="D20" s="202" t="s">
        <v>373</v>
      </c>
      <c r="E20" s="202" t="s">
        <v>374</v>
      </c>
      <c r="F20" s="202" t="s">
        <v>375</v>
      </c>
      <c r="G20" s="192"/>
      <c r="I20" s="404"/>
      <c r="J20" s="219" t="s">
        <v>363</v>
      </c>
      <c r="K20" s="219"/>
      <c r="L20" s="219"/>
      <c r="M20" s="219"/>
      <c r="N20" s="219"/>
      <c r="O20" s="219"/>
      <c r="P20" s="219"/>
      <c r="Q20" s="219"/>
      <c r="R20" s="219"/>
      <c r="S20" s="191"/>
      <c r="T20" s="401"/>
    </row>
    <row r="21" spans="1:20" ht="13.2" thickTop="1">
      <c r="A21" s="193" t="s">
        <v>59</v>
      </c>
      <c r="B21" s="380">
        <v>320</v>
      </c>
      <c r="C21" s="381">
        <v>320</v>
      </c>
      <c r="D21" s="381">
        <v>240</v>
      </c>
      <c r="E21" s="381">
        <v>320</v>
      </c>
      <c r="F21" s="389">
        <v>320</v>
      </c>
      <c r="G21" s="192"/>
      <c r="I21" s="405"/>
      <c r="J21" s="219"/>
      <c r="K21" s="219"/>
      <c r="L21" s="219"/>
      <c r="M21" s="219"/>
      <c r="N21" s="219"/>
      <c r="O21" s="219"/>
      <c r="P21" s="219"/>
      <c r="Q21" s="219"/>
      <c r="R21" s="219"/>
      <c r="S21" s="191"/>
      <c r="T21" s="401"/>
    </row>
    <row r="22" spans="1:20">
      <c r="A22" s="196" t="s">
        <v>60</v>
      </c>
      <c r="B22" s="383">
        <v>180</v>
      </c>
      <c r="C22" s="384">
        <v>300</v>
      </c>
      <c r="D22" s="384">
        <v>300</v>
      </c>
      <c r="E22" s="384">
        <v>180</v>
      </c>
      <c r="F22" s="390">
        <v>120</v>
      </c>
      <c r="G22" s="192"/>
      <c r="I22" s="406"/>
      <c r="J22" s="219" t="s">
        <v>361</v>
      </c>
      <c r="K22" s="219"/>
      <c r="L22" s="219"/>
      <c r="M22" s="219"/>
      <c r="N22" s="219"/>
      <c r="O22" s="219"/>
      <c r="P22" s="219"/>
      <c r="Q22" s="219"/>
      <c r="R22" s="219"/>
      <c r="S22" s="191"/>
      <c r="T22" s="401"/>
    </row>
    <row r="23" spans="1:20" ht="13.2" thickBot="1">
      <c r="A23" s="196" t="s">
        <v>61</v>
      </c>
      <c r="B23" s="386">
        <v>255</v>
      </c>
      <c r="C23" s="387">
        <v>255</v>
      </c>
      <c r="D23" s="387">
        <v>255</v>
      </c>
      <c r="E23" s="387">
        <v>254.99999999999994</v>
      </c>
      <c r="F23" s="388">
        <v>254.99999999999997</v>
      </c>
      <c r="G23" s="192"/>
      <c r="I23" s="400"/>
      <c r="J23" s="191"/>
      <c r="K23" s="191"/>
      <c r="L23" s="191"/>
      <c r="M23" s="191"/>
      <c r="N23" s="191"/>
      <c r="O23" s="219"/>
      <c r="P23" s="191"/>
      <c r="Q23" s="191"/>
      <c r="R23" s="191"/>
      <c r="S23" s="191"/>
      <c r="T23" s="401"/>
    </row>
    <row r="24" spans="1:20" ht="13.2" thickTop="1">
      <c r="A24" s="193" t="s">
        <v>92</v>
      </c>
      <c r="B24" s="424">
        <f>SUM(B21:B23)</f>
        <v>755</v>
      </c>
      <c r="C24" s="424">
        <f>SUM(C21:C23)</f>
        <v>875</v>
      </c>
      <c r="D24" s="424">
        <f>SUM(D21:D23)</f>
        <v>795</v>
      </c>
      <c r="E24" s="424">
        <f>SUM(E21:E23)</f>
        <v>755</v>
      </c>
      <c r="F24" s="424">
        <f>SUM(F21:F23)</f>
        <v>695</v>
      </c>
      <c r="G24" s="192"/>
      <c r="I24" s="407"/>
      <c r="J24" s="219" t="s">
        <v>365</v>
      </c>
      <c r="K24" s="219"/>
      <c r="L24" s="219"/>
      <c r="M24" s="219"/>
      <c r="N24" s="219"/>
      <c r="O24" s="219"/>
      <c r="P24" s="191"/>
      <c r="Q24" s="191"/>
      <c r="R24" s="191"/>
      <c r="S24" s="191"/>
      <c r="T24" s="401"/>
    </row>
    <row r="25" spans="1:20" ht="13.2" thickBot="1">
      <c r="A25" s="193" t="s">
        <v>377</v>
      </c>
      <c r="B25" s="420">
        <v>0</v>
      </c>
      <c r="C25" s="420">
        <f>B26-B27</f>
        <v>155</v>
      </c>
      <c r="D25" s="420">
        <f>C26-C27</f>
        <v>230</v>
      </c>
      <c r="E25" s="420">
        <f>D26-D27</f>
        <v>25</v>
      </c>
      <c r="F25" s="420">
        <f>E26-E27</f>
        <v>55</v>
      </c>
      <c r="G25" s="192"/>
      <c r="H25" s="279" t="s">
        <v>250</v>
      </c>
      <c r="I25" s="405"/>
      <c r="J25" s="219"/>
      <c r="K25" s="219"/>
      <c r="L25" s="219"/>
      <c r="M25" s="219"/>
      <c r="N25" s="219"/>
      <c r="O25" s="219"/>
      <c r="P25" s="191"/>
      <c r="Q25" s="191"/>
      <c r="R25" s="191"/>
      <c r="S25" s="191"/>
      <c r="T25" s="401"/>
    </row>
    <row r="26" spans="1:20" ht="13.2" thickTop="1">
      <c r="A26" s="193" t="s">
        <v>62</v>
      </c>
      <c r="B26" s="421">
        <f>SUM(B24:B25)</f>
        <v>755</v>
      </c>
      <c r="C26" s="422">
        <f>SUM(C24:C25)</f>
        <v>1030</v>
      </c>
      <c r="D26" s="422">
        <f>SUM(D24:D25)</f>
        <v>1025</v>
      </c>
      <c r="E26" s="422">
        <f>SUM(E24:E25)</f>
        <v>780</v>
      </c>
      <c r="F26" s="423">
        <f>SUM(F24:F25)</f>
        <v>750</v>
      </c>
      <c r="G26" s="192"/>
      <c r="I26" s="408"/>
      <c r="J26" s="219" t="s">
        <v>366</v>
      </c>
      <c r="K26" s="219"/>
      <c r="L26" s="219"/>
      <c r="M26" s="219"/>
      <c r="N26" s="219"/>
      <c r="O26" s="191"/>
      <c r="P26" s="191"/>
      <c r="Q26" s="191"/>
      <c r="R26" s="191"/>
      <c r="S26" s="191"/>
      <c r="T26" s="191"/>
    </row>
    <row r="27" spans="1:20" ht="13.2" thickBot="1">
      <c r="A27" s="203" t="s">
        <v>358</v>
      </c>
      <c r="B27" s="392">
        <v>600</v>
      </c>
      <c r="C27" s="393">
        <v>800</v>
      </c>
      <c r="D27" s="393">
        <v>1000</v>
      </c>
      <c r="E27" s="393">
        <v>725</v>
      </c>
      <c r="F27" s="394">
        <v>750</v>
      </c>
      <c r="G27" s="200"/>
      <c r="I27" s="400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401"/>
    </row>
    <row r="28" spans="1:20" ht="5.25" customHeight="1" thickTop="1" thickBot="1">
      <c r="A28" s="204"/>
      <c r="I28" s="400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401"/>
    </row>
    <row r="29" spans="1:20" ht="13.2" thickTop="1">
      <c r="A29" s="187" t="s">
        <v>93</v>
      </c>
      <c r="B29" s="188"/>
      <c r="C29" s="188"/>
      <c r="D29" s="188"/>
      <c r="E29" s="188"/>
      <c r="F29" s="188"/>
      <c r="G29" s="189"/>
      <c r="I29" s="425"/>
      <c r="J29" s="191" t="s">
        <v>378</v>
      </c>
      <c r="K29" s="191"/>
      <c r="L29" s="191"/>
      <c r="M29" s="191"/>
      <c r="N29" s="191"/>
      <c r="O29" s="191"/>
      <c r="P29" s="191"/>
      <c r="Q29" s="191"/>
      <c r="R29" s="191"/>
      <c r="S29" s="191"/>
      <c r="T29" s="401"/>
    </row>
    <row r="30" spans="1:20" ht="13.2" thickBot="1">
      <c r="A30" s="190"/>
      <c r="B30" s="202" t="s">
        <v>371</v>
      </c>
      <c r="C30" s="202" t="s">
        <v>372</v>
      </c>
      <c r="D30" s="202" t="s">
        <v>373</v>
      </c>
      <c r="E30" s="202" t="s">
        <v>374</v>
      </c>
      <c r="F30" s="202" t="s">
        <v>375</v>
      </c>
      <c r="G30" s="192"/>
      <c r="I30" s="400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401"/>
    </row>
    <row r="31" spans="1:20" ht="13.2" thickTop="1">
      <c r="A31" s="193" t="s">
        <v>59</v>
      </c>
      <c r="B31" s="411">
        <f t="shared" ref="B31:F33" si="0">B15*$D9</f>
        <v>320</v>
      </c>
      <c r="C31" s="412">
        <f t="shared" si="0"/>
        <v>320</v>
      </c>
      <c r="D31" s="412">
        <f t="shared" si="0"/>
        <v>240</v>
      </c>
      <c r="E31" s="412">
        <f t="shared" si="0"/>
        <v>320</v>
      </c>
      <c r="F31" s="413">
        <f t="shared" si="0"/>
        <v>320</v>
      </c>
      <c r="G31" s="192"/>
      <c r="I31" s="426"/>
      <c r="J31" s="191" t="s">
        <v>379</v>
      </c>
      <c r="K31" s="191"/>
      <c r="L31" s="191"/>
      <c r="M31" s="191"/>
      <c r="N31" s="191"/>
      <c r="O31" s="191"/>
      <c r="P31" s="191"/>
      <c r="Q31" s="191"/>
      <c r="R31" s="191"/>
      <c r="S31" s="191"/>
      <c r="T31" s="401"/>
    </row>
    <row r="32" spans="1:20">
      <c r="A32" s="196" t="s">
        <v>60</v>
      </c>
      <c r="B32" s="414">
        <f t="shared" si="0"/>
        <v>180</v>
      </c>
      <c r="C32" s="415">
        <f t="shared" si="0"/>
        <v>300</v>
      </c>
      <c r="D32" s="415">
        <f t="shared" si="0"/>
        <v>300</v>
      </c>
      <c r="E32" s="415">
        <f t="shared" si="0"/>
        <v>180</v>
      </c>
      <c r="F32" s="416">
        <f t="shared" si="0"/>
        <v>120</v>
      </c>
      <c r="G32" s="192"/>
      <c r="I32" s="427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10"/>
    </row>
    <row r="33" spans="1:20" ht="13.2" thickBot="1">
      <c r="A33" s="197" t="s">
        <v>61</v>
      </c>
      <c r="B33" s="417">
        <f t="shared" si="0"/>
        <v>255</v>
      </c>
      <c r="C33" s="418">
        <f t="shared" si="0"/>
        <v>255</v>
      </c>
      <c r="D33" s="418">
        <f t="shared" si="0"/>
        <v>255</v>
      </c>
      <c r="E33" s="418">
        <f t="shared" si="0"/>
        <v>255</v>
      </c>
      <c r="F33" s="419">
        <f t="shared" si="0"/>
        <v>255</v>
      </c>
      <c r="G33" s="200"/>
    </row>
    <row r="34" spans="1:20" ht="5.25" customHeight="1" thickTop="1" thickBot="1">
      <c r="A34" s="205"/>
      <c r="B34" s="195"/>
      <c r="C34" s="195"/>
      <c r="D34" s="195"/>
      <c r="E34" s="195"/>
      <c r="F34" s="195"/>
      <c r="G34" s="191"/>
    </row>
    <row r="35" spans="1:20" ht="12.75" customHeight="1" thickTop="1" thickBot="1">
      <c r="A35" s="206"/>
      <c r="B35" s="188"/>
      <c r="C35" s="188"/>
      <c r="D35" s="188"/>
      <c r="E35" s="188"/>
      <c r="F35" s="188"/>
      <c r="G35" s="207" t="s">
        <v>382</v>
      </c>
    </row>
    <row r="36" spans="1:20" ht="13.8" thickTop="1" thickBot="1">
      <c r="A36" s="208" t="s">
        <v>381</v>
      </c>
      <c r="B36" s="198">
        <f>SUMPRODUCT(B21:B23,$C$9:$C$11)+SUMPRODUCT(B15:B17,$B$9:$B$11)</f>
        <v>4528.5</v>
      </c>
      <c r="C36" s="198">
        <f>SUMPRODUCT(C21:C23,$C$9:$C$11)+SUMPRODUCT(C15:C17,$B$9:$B$11)</f>
        <v>5294.5</v>
      </c>
      <c r="D36" s="198">
        <f>SUMPRODUCT(D21:D23,$C$9:$C$11)+SUMPRODUCT(D15:D17,$B$9:$B$11)</f>
        <v>4814.5</v>
      </c>
      <c r="E36" s="198">
        <f>SUMPRODUCT(E21:E23,$C$9:$C$11)+SUMPRODUCT(E15:E17,$B$9:$B$11)</f>
        <v>4528.5</v>
      </c>
      <c r="F36" s="198">
        <f>SUMPRODUCT(F21:F23,$C$9:$C$11)+SUMPRODUCT(F15:F17,$B$9:$B$11)</f>
        <v>4145.5</v>
      </c>
      <c r="G36" s="391">
        <f>SUM(B36:F36)</f>
        <v>23311.5</v>
      </c>
    </row>
    <row r="37" spans="1:20" ht="13.2" thickTop="1"/>
    <row r="38" spans="1:20" ht="13.2" thickBot="1"/>
    <row r="39" spans="1:20" ht="13.2" thickTop="1">
      <c r="A39" s="240" t="s">
        <v>66</v>
      </c>
      <c r="B39" s="241"/>
      <c r="C39" s="241"/>
      <c r="D39" s="241"/>
      <c r="E39" s="241"/>
      <c r="F39" s="241"/>
      <c r="G39" s="242"/>
      <c r="I39" s="428" t="s">
        <v>277</v>
      </c>
      <c r="J39" s="429"/>
      <c r="K39" s="429"/>
      <c r="L39" s="429"/>
      <c r="M39" s="429"/>
      <c r="N39" s="429"/>
      <c r="O39" s="429"/>
      <c r="P39" s="429"/>
      <c r="Q39" s="429"/>
      <c r="R39" s="429"/>
      <c r="S39" s="429"/>
      <c r="T39" s="430"/>
    </row>
    <row r="40" spans="1:20">
      <c r="A40" s="275" t="s">
        <v>94</v>
      </c>
      <c r="B40" s="238"/>
      <c r="C40" s="238"/>
      <c r="D40" s="238"/>
      <c r="E40" s="238"/>
      <c r="F40" s="238"/>
      <c r="G40" s="244"/>
      <c r="I40" s="431" t="s">
        <v>383</v>
      </c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5"/>
    </row>
    <row r="41" spans="1:20">
      <c r="A41" s="275" t="s">
        <v>95</v>
      </c>
      <c r="B41" s="238"/>
      <c r="C41" s="238"/>
      <c r="D41" s="238"/>
      <c r="E41" s="238"/>
      <c r="F41" s="238"/>
      <c r="G41" s="244"/>
      <c r="I41" s="431" t="s">
        <v>384</v>
      </c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5"/>
    </row>
    <row r="42" spans="1:20">
      <c r="A42" s="275" t="s">
        <v>96</v>
      </c>
      <c r="B42" s="238"/>
      <c r="C42" s="238"/>
      <c r="D42" s="238"/>
      <c r="E42" s="238"/>
      <c r="F42" s="238"/>
      <c r="G42" s="244"/>
      <c r="I42" s="431" t="s">
        <v>385</v>
      </c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5"/>
    </row>
    <row r="43" spans="1:20">
      <c r="A43" s="243"/>
      <c r="B43" s="238"/>
      <c r="C43" s="238"/>
      <c r="D43" s="238"/>
      <c r="E43" s="238"/>
      <c r="F43" s="238"/>
      <c r="G43" s="244"/>
      <c r="I43" s="431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5"/>
    </row>
    <row r="44" spans="1:20">
      <c r="A44" s="245" t="s">
        <v>40</v>
      </c>
      <c r="B44" s="238"/>
      <c r="C44" s="238"/>
      <c r="D44" s="238"/>
      <c r="E44" s="238"/>
      <c r="F44" s="238"/>
      <c r="G44" s="244"/>
      <c r="I44" s="432" t="s">
        <v>40</v>
      </c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5"/>
    </row>
    <row r="45" spans="1:20">
      <c r="A45" s="275" t="s">
        <v>97</v>
      </c>
      <c r="B45" s="238"/>
      <c r="C45" s="238"/>
      <c r="D45" s="238"/>
      <c r="E45" s="238"/>
      <c r="F45" s="238"/>
      <c r="G45" s="244"/>
      <c r="I45" s="431" t="s">
        <v>386</v>
      </c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365"/>
    </row>
    <row r="46" spans="1:20">
      <c r="A46" s="275" t="s">
        <v>98</v>
      </c>
      <c r="B46" s="238"/>
      <c r="C46" s="238"/>
      <c r="D46" s="238"/>
      <c r="E46" s="238"/>
      <c r="F46" s="238"/>
      <c r="G46" s="244"/>
      <c r="I46" s="431" t="s">
        <v>387</v>
      </c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5"/>
    </row>
    <row r="47" spans="1:20">
      <c r="A47" s="275" t="s">
        <v>99</v>
      </c>
      <c r="B47" s="238"/>
      <c r="C47" s="238"/>
      <c r="D47" s="238"/>
      <c r="E47" s="238"/>
      <c r="F47" s="238"/>
      <c r="G47" s="244"/>
      <c r="I47" s="431" t="s">
        <v>388</v>
      </c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5"/>
    </row>
    <row r="48" spans="1:20">
      <c r="A48" s="275" t="s">
        <v>73</v>
      </c>
      <c r="B48" s="238"/>
      <c r="C48" s="238"/>
      <c r="D48" s="238"/>
      <c r="E48" s="238"/>
      <c r="F48" s="238"/>
      <c r="G48" s="244"/>
      <c r="I48" s="431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365"/>
    </row>
    <row r="49" spans="1:20">
      <c r="A49" s="243"/>
      <c r="B49" s="278" t="s">
        <v>74</v>
      </c>
      <c r="C49" s="238"/>
      <c r="D49" s="238"/>
      <c r="E49" s="238"/>
      <c r="F49" s="238"/>
      <c r="G49" s="244"/>
      <c r="I49" s="431" t="s">
        <v>389</v>
      </c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5"/>
    </row>
    <row r="50" spans="1:20">
      <c r="A50" s="243"/>
      <c r="B50" s="278" t="s">
        <v>100</v>
      </c>
      <c r="C50" s="238"/>
      <c r="D50" s="238"/>
      <c r="E50" s="238"/>
      <c r="F50" s="238"/>
      <c r="G50" s="244"/>
      <c r="I50" s="431"/>
      <c r="J50" s="364" t="s">
        <v>390</v>
      </c>
      <c r="K50" s="364"/>
      <c r="L50" s="364"/>
      <c r="M50" s="364"/>
      <c r="N50" s="364"/>
      <c r="O50" s="364"/>
      <c r="P50" s="364"/>
      <c r="Q50" s="364"/>
      <c r="R50" s="364"/>
      <c r="S50" s="364"/>
      <c r="T50" s="365"/>
    </row>
    <row r="51" spans="1:20">
      <c r="A51" s="243"/>
      <c r="B51" s="278" t="s">
        <v>76</v>
      </c>
      <c r="C51" s="238"/>
      <c r="D51" s="238"/>
      <c r="E51" s="238"/>
      <c r="F51" s="238"/>
      <c r="G51" s="244"/>
      <c r="I51" s="431"/>
      <c r="J51" s="364" t="s">
        <v>391</v>
      </c>
      <c r="K51" s="364"/>
      <c r="L51" s="364"/>
      <c r="M51" s="364"/>
      <c r="N51" s="364"/>
      <c r="O51" s="364"/>
      <c r="P51" s="364"/>
      <c r="Q51" s="364"/>
      <c r="R51" s="364"/>
      <c r="S51" s="364"/>
      <c r="T51" s="365"/>
    </row>
    <row r="52" spans="1:20">
      <c r="A52" s="275" t="s">
        <v>77</v>
      </c>
      <c r="B52" s="238"/>
      <c r="C52" s="238"/>
      <c r="D52" s="238"/>
      <c r="E52" s="238"/>
      <c r="F52" s="238"/>
      <c r="G52" s="244"/>
      <c r="I52" s="431"/>
      <c r="J52" s="364" t="s">
        <v>392</v>
      </c>
      <c r="K52" s="364"/>
      <c r="L52" s="364"/>
      <c r="M52" s="364"/>
      <c r="N52" s="364"/>
      <c r="O52" s="364"/>
      <c r="P52" s="364"/>
      <c r="Q52" s="364"/>
      <c r="R52" s="364"/>
      <c r="S52" s="364"/>
      <c r="T52" s="365"/>
    </row>
    <row r="53" spans="1:20">
      <c r="A53" s="243"/>
      <c r="B53" s="278" t="s">
        <v>101</v>
      </c>
      <c r="C53" s="238"/>
      <c r="D53" s="238"/>
      <c r="E53" s="238"/>
      <c r="F53" s="238"/>
      <c r="G53" s="244"/>
      <c r="I53" s="431" t="s">
        <v>393</v>
      </c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5"/>
    </row>
    <row r="54" spans="1:20">
      <c r="A54" s="243"/>
      <c r="B54" s="238" t="s">
        <v>102</v>
      </c>
      <c r="C54" s="238"/>
      <c r="D54" s="238"/>
      <c r="E54" s="238"/>
      <c r="F54" s="238"/>
      <c r="G54" s="244"/>
      <c r="I54" s="431"/>
      <c r="J54" s="364" t="s">
        <v>101</v>
      </c>
      <c r="K54" s="364"/>
      <c r="L54" s="364"/>
      <c r="M54" s="364"/>
      <c r="N54" s="364"/>
      <c r="O54" s="364"/>
      <c r="P54" s="364"/>
      <c r="Q54" s="364"/>
      <c r="R54" s="364"/>
      <c r="S54" s="364"/>
      <c r="T54" s="365"/>
    </row>
    <row r="55" spans="1:20">
      <c r="A55" s="243"/>
      <c r="B55" s="238" t="s">
        <v>103</v>
      </c>
      <c r="C55" s="238"/>
      <c r="D55" s="238"/>
      <c r="E55" s="238"/>
      <c r="F55" s="238"/>
      <c r="G55" s="244"/>
      <c r="I55" s="431"/>
      <c r="J55" s="364" t="s">
        <v>102</v>
      </c>
      <c r="K55" s="364"/>
      <c r="L55" s="364"/>
      <c r="M55" s="364"/>
      <c r="N55" s="364"/>
      <c r="O55" s="364"/>
      <c r="P55" s="364"/>
      <c r="Q55" s="364"/>
      <c r="R55" s="364"/>
      <c r="S55" s="364"/>
      <c r="T55" s="365"/>
    </row>
    <row r="56" spans="1:20">
      <c r="A56" s="243" t="s">
        <v>78</v>
      </c>
      <c r="B56" s="278" t="s">
        <v>80</v>
      </c>
      <c r="C56" s="238"/>
      <c r="D56" s="238"/>
      <c r="E56" s="238"/>
      <c r="F56" s="238"/>
      <c r="G56" s="244"/>
      <c r="I56" s="431"/>
      <c r="J56" s="364" t="s">
        <v>103</v>
      </c>
      <c r="K56" s="364"/>
      <c r="L56" s="364"/>
      <c r="M56" s="364"/>
      <c r="N56" s="364"/>
      <c r="O56" s="364"/>
      <c r="P56" s="364"/>
      <c r="Q56" s="364"/>
      <c r="R56" s="364"/>
      <c r="S56" s="364"/>
      <c r="T56" s="365"/>
    </row>
    <row r="57" spans="1:20">
      <c r="A57" s="243"/>
      <c r="B57" s="278" t="s">
        <v>81</v>
      </c>
      <c r="C57" s="238"/>
      <c r="D57" s="238"/>
      <c r="E57" s="238"/>
      <c r="F57" s="238"/>
      <c r="G57" s="244"/>
      <c r="I57" s="431" t="s">
        <v>78</v>
      </c>
      <c r="J57" s="364" t="s">
        <v>394</v>
      </c>
      <c r="K57" s="364"/>
      <c r="L57" s="364"/>
      <c r="M57" s="364"/>
      <c r="N57" s="364"/>
      <c r="O57" s="364"/>
      <c r="P57" s="364"/>
      <c r="Q57" s="364"/>
      <c r="R57" s="364"/>
      <c r="S57" s="364"/>
      <c r="T57" s="365"/>
    </row>
    <row r="58" spans="1:20">
      <c r="A58" s="275" t="s">
        <v>104</v>
      </c>
      <c r="B58" s="238"/>
      <c r="C58" s="238"/>
      <c r="D58" s="238"/>
      <c r="E58" s="238"/>
      <c r="F58" s="238"/>
      <c r="G58" s="244"/>
      <c r="I58" s="431"/>
      <c r="J58" s="364" t="s">
        <v>343</v>
      </c>
      <c r="K58" s="364"/>
      <c r="L58" s="364"/>
      <c r="M58" s="364"/>
      <c r="N58" s="364"/>
      <c r="O58" s="364"/>
      <c r="P58" s="364"/>
      <c r="Q58" s="364"/>
      <c r="R58" s="364"/>
      <c r="S58" s="364"/>
      <c r="T58" s="365"/>
    </row>
    <row r="59" spans="1:20">
      <c r="A59" s="243"/>
      <c r="B59" s="238"/>
      <c r="C59" s="238"/>
      <c r="D59" s="238"/>
      <c r="E59" s="238"/>
      <c r="F59" s="238"/>
      <c r="G59" s="244"/>
      <c r="I59" s="431" t="s">
        <v>395</v>
      </c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5"/>
    </row>
    <row r="60" spans="1:20">
      <c r="A60" s="245" t="s">
        <v>48</v>
      </c>
      <c r="B60" s="238"/>
      <c r="C60" s="238"/>
      <c r="D60" s="238"/>
      <c r="E60" s="238"/>
      <c r="F60" s="238"/>
      <c r="G60" s="244"/>
      <c r="I60" s="431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5"/>
    </row>
    <row r="61" spans="1:20">
      <c r="A61" s="275" t="s">
        <v>105</v>
      </c>
      <c r="B61" s="238"/>
      <c r="C61" s="238"/>
      <c r="D61" s="238"/>
      <c r="E61" s="238"/>
      <c r="F61" s="238"/>
      <c r="G61" s="244"/>
      <c r="I61" s="431" t="s">
        <v>395</v>
      </c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5"/>
    </row>
    <row r="62" spans="1:20">
      <c r="A62" s="275" t="s">
        <v>106</v>
      </c>
      <c r="B62" s="238"/>
      <c r="C62" s="238"/>
      <c r="D62" s="238"/>
      <c r="E62" s="238"/>
      <c r="F62" s="238"/>
      <c r="G62" s="244"/>
      <c r="I62" s="431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5"/>
    </row>
    <row r="63" spans="1:20" ht="13.2" thickBot="1">
      <c r="A63" s="277" t="s">
        <v>107</v>
      </c>
      <c r="B63" s="247"/>
      <c r="C63" s="247"/>
      <c r="D63" s="247"/>
      <c r="E63" s="247"/>
      <c r="F63" s="247"/>
      <c r="G63" s="274"/>
      <c r="I63" s="432" t="s">
        <v>288</v>
      </c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5"/>
    </row>
    <row r="64" spans="1:20" ht="13.2" thickTop="1">
      <c r="I64" s="431" t="s">
        <v>396</v>
      </c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5"/>
    </row>
    <row r="65" spans="9:20">
      <c r="I65" s="431" t="s">
        <v>397</v>
      </c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5"/>
    </row>
    <row r="66" spans="9:20">
      <c r="I66" s="431" t="s">
        <v>398</v>
      </c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5"/>
    </row>
    <row r="67" spans="9:20" ht="13.2" thickBot="1">
      <c r="I67" s="433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8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7"/>
  <sheetViews>
    <sheetView showGridLines="0" workbookViewId="0">
      <selection activeCell="F8" sqref="F8"/>
    </sheetView>
  </sheetViews>
  <sheetFormatPr defaultColWidth="10.7109375" defaultRowHeight="12.6"/>
  <cols>
    <col min="1" max="1" width="16.7109375" style="150" customWidth="1"/>
    <col min="2" max="3" width="10.7109375" style="150"/>
    <col min="4" max="4" width="11.140625" style="150" customWidth="1"/>
    <col min="5" max="5" width="10.7109375" style="150"/>
    <col min="6" max="6" width="10.42578125" style="150" customWidth="1"/>
    <col min="7" max="16384" width="10.7109375" style="150"/>
  </cols>
  <sheetData>
    <row r="1" spans="1:8" ht="13.2" thickBot="1">
      <c r="A1" s="149" t="s">
        <v>108</v>
      </c>
    </row>
    <row r="2" spans="1:8" ht="13.2" thickTop="1">
      <c r="A2" s="273" t="s">
        <v>109</v>
      </c>
      <c r="B2" s="241"/>
      <c r="C2" s="241"/>
      <c r="D2" s="241"/>
      <c r="E2" s="241"/>
      <c r="F2" s="241"/>
      <c r="G2" s="242"/>
    </row>
    <row r="3" spans="1:8">
      <c r="A3" s="243" t="s">
        <v>110</v>
      </c>
      <c r="B3" s="238"/>
      <c r="C3" s="238"/>
      <c r="D3" s="238"/>
      <c r="E3" s="238"/>
      <c r="F3" s="238"/>
      <c r="G3" s="244"/>
    </row>
    <row r="4" spans="1:8" ht="13.2" thickBot="1">
      <c r="A4" s="246" t="s">
        <v>111</v>
      </c>
      <c r="B4" s="247"/>
      <c r="C4" s="247"/>
      <c r="D4" s="247"/>
      <c r="E4" s="247"/>
      <c r="F4" s="247"/>
      <c r="G4" s="248"/>
    </row>
    <row r="5" spans="1:8" ht="4.5" customHeight="1" thickTop="1" thickBot="1"/>
    <row r="6" spans="1:8" ht="13.2" thickTop="1">
      <c r="A6" s="151" t="s">
        <v>112</v>
      </c>
      <c r="B6" s="152"/>
      <c r="C6" s="153"/>
      <c r="D6" s="152"/>
      <c r="E6" s="152"/>
      <c r="F6" s="154"/>
      <c r="G6" s="155"/>
    </row>
    <row r="7" spans="1:8" ht="52.5" customHeight="1">
      <c r="A7" s="156"/>
      <c r="B7" s="157" t="s">
        <v>113</v>
      </c>
      <c r="C7" s="158" t="s">
        <v>114</v>
      </c>
      <c r="D7" s="159" t="s">
        <v>115</v>
      </c>
      <c r="E7" s="159" t="s">
        <v>116</v>
      </c>
      <c r="F7" s="160" t="s">
        <v>117</v>
      </c>
      <c r="G7" s="161"/>
      <c r="H7" s="155"/>
    </row>
    <row r="8" spans="1:8">
      <c r="A8" s="162" t="s">
        <v>118</v>
      </c>
      <c r="B8" s="163">
        <v>1</v>
      </c>
      <c r="C8" s="163">
        <v>2.2999999999999998</v>
      </c>
      <c r="D8" s="163">
        <v>2000</v>
      </c>
      <c r="E8" s="163">
        <v>3.5</v>
      </c>
      <c r="F8" s="163">
        <v>1</v>
      </c>
      <c r="G8" s="161"/>
      <c r="H8" s="155"/>
    </row>
    <row r="9" spans="1:8">
      <c r="A9" s="162" t="s">
        <v>119</v>
      </c>
      <c r="B9" s="163">
        <v>0.7</v>
      </c>
      <c r="C9" s="163">
        <v>1.6</v>
      </c>
      <c r="D9" s="163">
        <v>2500</v>
      </c>
      <c r="E9" s="163">
        <v>4</v>
      </c>
      <c r="F9" s="163">
        <v>1</v>
      </c>
      <c r="G9" s="161"/>
      <c r="H9" s="155"/>
    </row>
    <row r="10" spans="1:8">
      <c r="A10" s="162" t="s">
        <v>120</v>
      </c>
      <c r="B10" s="163">
        <v>1.5</v>
      </c>
      <c r="C10" s="163">
        <v>1.2</v>
      </c>
      <c r="D10" s="163">
        <v>1300</v>
      </c>
      <c r="E10" s="163">
        <v>4</v>
      </c>
      <c r="F10" s="163">
        <v>1</v>
      </c>
      <c r="G10" s="161"/>
      <c r="H10" s="155"/>
    </row>
    <row r="11" spans="1:8" ht="13.2" thickBot="1">
      <c r="A11" s="164" t="s">
        <v>121</v>
      </c>
      <c r="B11" s="165">
        <v>0.7</v>
      </c>
      <c r="C11" s="165">
        <v>4.0999999999999996</v>
      </c>
      <c r="D11" s="165">
        <v>3000</v>
      </c>
      <c r="E11" s="165">
        <v>2</v>
      </c>
      <c r="F11" s="165">
        <v>1</v>
      </c>
      <c r="G11" s="161"/>
      <c r="H11" s="155"/>
    </row>
    <row r="12" spans="1:8" ht="4.5" customHeight="1" thickTop="1" thickBot="1"/>
    <row r="13" spans="1:8" ht="13.8" thickTop="1" thickBot="1">
      <c r="A13" s="151" t="s">
        <v>122</v>
      </c>
      <c r="B13" s="152"/>
      <c r="C13" s="152"/>
      <c r="D13" s="237" t="s">
        <v>123</v>
      </c>
      <c r="E13" s="237"/>
      <c r="F13" s="154"/>
      <c r="G13" s="155"/>
    </row>
    <row r="14" spans="1:8" ht="13.2" thickTop="1">
      <c r="A14" s="162" t="s">
        <v>118</v>
      </c>
      <c r="B14" s="166">
        <v>0</v>
      </c>
      <c r="C14" s="155"/>
      <c r="D14" s="236">
        <f>D8*F8</f>
        <v>2000</v>
      </c>
      <c r="E14" s="163"/>
      <c r="F14" s="168"/>
      <c r="G14" s="155"/>
      <c r="H14" s="169"/>
    </row>
    <row r="15" spans="1:8">
      <c r="A15" s="162" t="s">
        <v>119</v>
      </c>
      <c r="B15" s="170">
        <v>0</v>
      </c>
      <c r="C15" s="155"/>
      <c r="D15" s="236">
        <f>D9*F9</f>
        <v>2500</v>
      </c>
      <c r="E15" s="163"/>
      <c r="F15" s="168"/>
      <c r="G15" s="155"/>
    </row>
    <row r="16" spans="1:8">
      <c r="A16" s="162" t="s">
        <v>120</v>
      </c>
      <c r="B16" s="170">
        <v>0</v>
      </c>
      <c r="C16" s="155"/>
      <c r="D16" s="236">
        <f>D10*F10</f>
        <v>1300</v>
      </c>
      <c r="E16" s="163"/>
      <c r="F16" s="168"/>
      <c r="G16" s="155"/>
    </row>
    <row r="17" spans="1:7" ht="13.2" thickBot="1">
      <c r="A17" s="162" t="s">
        <v>121</v>
      </c>
      <c r="B17" s="171">
        <v>0</v>
      </c>
      <c r="C17" s="155"/>
      <c r="D17" s="236">
        <f>D11*F11</f>
        <v>3000</v>
      </c>
      <c r="E17" s="163"/>
      <c r="F17" s="168"/>
      <c r="G17" s="155"/>
    </row>
    <row r="18" spans="1:7" ht="13.8" thickTop="1" thickBot="1">
      <c r="A18" s="172" t="s">
        <v>124</v>
      </c>
      <c r="B18" s="163">
        <f>SUM(B14:B17)</f>
        <v>0</v>
      </c>
      <c r="C18" s="155"/>
      <c r="D18" s="155"/>
      <c r="E18" s="163"/>
      <c r="F18" s="168"/>
      <c r="G18" s="155"/>
    </row>
    <row r="19" spans="1:7" ht="13.8" thickTop="1" thickBot="1">
      <c r="A19" s="173" t="s">
        <v>125</v>
      </c>
      <c r="B19" s="174">
        <v>6000</v>
      </c>
      <c r="C19" s="175"/>
      <c r="D19" s="175"/>
      <c r="E19" s="175"/>
      <c r="F19" s="176"/>
      <c r="G19" s="155"/>
    </row>
    <row r="20" spans="1:7" ht="4.5" customHeight="1" thickTop="1" thickBot="1">
      <c r="A20" s="177"/>
    </row>
    <row r="21" spans="1:7" ht="13.8" thickTop="1" thickBot="1">
      <c r="A21" s="151" t="s">
        <v>126</v>
      </c>
      <c r="B21" s="152"/>
      <c r="C21" s="152"/>
      <c r="D21" s="152"/>
      <c r="E21" s="152"/>
      <c r="F21" s="154"/>
      <c r="G21" s="155"/>
    </row>
    <row r="22" spans="1:7" ht="25.5" customHeight="1" thickTop="1">
      <c r="A22" s="178" t="s">
        <v>127</v>
      </c>
      <c r="B22" s="179">
        <f>SUMPRODUCT(B8:B11,B14:B17)</f>
        <v>0</v>
      </c>
      <c r="C22" s="155"/>
      <c r="D22" s="155"/>
      <c r="E22" s="155"/>
      <c r="F22" s="168"/>
      <c r="G22" s="155"/>
    </row>
    <row r="23" spans="1:7" ht="25.5" customHeight="1" thickBot="1">
      <c r="A23" s="178" t="s">
        <v>128</v>
      </c>
      <c r="B23" s="180">
        <f>B24*SUM(B14:B17)</f>
        <v>0</v>
      </c>
      <c r="C23" s="155"/>
      <c r="D23" s="155"/>
      <c r="E23" s="155"/>
      <c r="F23" s="168"/>
      <c r="G23" s="155"/>
    </row>
    <row r="24" spans="1:7" ht="25.5" customHeight="1" thickTop="1" thickBot="1">
      <c r="A24" s="181" t="s">
        <v>129</v>
      </c>
      <c r="B24" s="165">
        <v>0.9</v>
      </c>
      <c r="C24" s="175"/>
      <c r="D24" s="175"/>
      <c r="E24" s="175"/>
      <c r="F24" s="176"/>
      <c r="G24" s="155"/>
    </row>
    <row r="25" spans="1:7" ht="4.5" customHeight="1" thickTop="1" thickBot="1"/>
    <row r="26" spans="1:7" ht="13.8" thickTop="1" thickBot="1">
      <c r="A26" s="151" t="s">
        <v>130</v>
      </c>
      <c r="B26" s="152"/>
      <c r="C26" s="152"/>
      <c r="D26" s="152"/>
      <c r="E26" s="152"/>
      <c r="F26" s="154"/>
      <c r="G26" s="155"/>
    </row>
    <row r="27" spans="1:7" ht="25.5" customHeight="1" thickTop="1">
      <c r="A27" s="178" t="s">
        <v>131</v>
      </c>
      <c r="B27" s="179">
        <f>SUMPRODUCT(C8:C11,B14:B17)</f>
        <v>0</v>
      </c>
      <c r="C27" s="155"/>
      <c r="D27" s="155"/>
      <c r="E27" s="155"/>
      <c r="F27" s="168"/>
    </row>
    <row r="28" spans="1:7" ht="25.5" customHeight="1" thickBot="1">
      <c r="A28" s="178" t="s">
        <v>128</v>
      </c>
      <c r="B28" s="180">
        <f>B29*SUM(B14:B17)</f>
        <v>0</v>
      </c>
      <c r="C28" s="155"/>
      <c r="D28" s="155"/>
      <c r="E28" s="155"/>
      <c r="F28" s="168"/>
    </row>
    <row r="29" spans="1:7" ht="25.5" customHeight="1" thickTop="1" thickBot="1">
      <c r="A29" s="181" t="s">
        <v>132</v>
      </c>
      <c r="B29" s="165">
        <v>2.2999999999999998</v>
      </c>
      <c r="C29" s="175"/>
      <c r="D29" s="175"/>
      <c r="E29" s="175"/>
      <c r="F29" s="176"/>
    </row>
    <row r="30" spans="1:7" ht="5.25" customHeight="1" thickTop="1" thickBot="1"/>
    <row r="31" spans="1:7" ht="13.8" thickTop="1" thickBot="1">
      <c r="A31" s="182" t="s">
        <v>133</v>
      </c>
      <c r="B31" s="183">
        <f>SUMPRODUCT(E8:E11,F8:F11)</f>
        <v>13.5</v>
      </c>
      <c r="C31" s="167" t="s">
        <v>134</v>
      </c>
    </row>
    <row r="32" spans="1:7" ht="13.2" thickTop="1"/>
    <row r="33" spans="1:7" ht="13.2" thickBot="1"/>
    <row r="34" spans="1:7" ht="13.2" thickTop="1">
      <c r="A34" s="240" t="s">
        <v>66</v>
      </c>
      <c r="B34" s="241"/>
      <c r="C34" s="241"/>
      <c r="D34" s="241"/>
      <c r="E34" s="241"/>
      <c r="F34" s="241"/>
      <c r="G34" s="242"/>
    </row>
    <row r="35" spans="1:7">
      <c r="A35" s="243" t="s">
        <v>135</v>
      </c>
      <c r="B35" s="238"/>
      <c r="C35" s="238"/>
      <c r="D35" s="238"/>
      <c r="E35" s="238"/>
      <c r="F35" s="238"/>
      <c r="G35" s="244"/>
    </row>
    <row r="36" spans="1:7">
      <c r="A36" s="243" t="s">
        <v>136</v>
      </c>
      <c r="B36" s="238"/>
      <c r="C36" s="238"/>
      <c r="D36" s="238"/>
      <c r="E36" s="238"/>
      <c r="F36" s="238"/>
      <c r="G36" s="244"/>
    </row>
    <row r="37" spans="1:7">
      <c r="A37" s="243" t="s">
        <v>137</v>
      </c>
      <c r="B37" s="238"/>
      <c r="C37" s="238"/>
      <c r="D37" s="238"/>
      <c r="E37" s="238"/>
      <c r="F37" s="238"/>
      <c r="G37" s="244"/>
    </row>
    <row r="38" spans="1:7">
      <c r="A38" s="243" t="s">
        <v>138</v>
      </c>
      <c r="B38" s="238"/>
      <c r="C38" s="238"/>
      <c r="D38" s="238"/>
      <c r="E38" s="238"/>
      <c r="F38" s="238"/>
      <c r="G38" s="244"/>
    </row>
    <row r="39" spans="1:7">
      <c r="A39" s="243" t="s">
        <v>139</v>
      </c>
      <c r="B39" s="238"/>
      <c r="C39" s="238"/>
      <c r="D39" s="238"/>
      <c r="E39" s="238"/>
      <c r="F39" s="238"/>
      <c r="G39" s="244"/>
    </row>
    <row r="40" spans="1:7">
      <c r="A40" s="243" t="s">
        <v>140</v>
      </c>
      <c r="B40" s="238"/>
      <c r="C40" s="238"/>
      <c r="D40" s="238"/>
      <c r="E40" s="238"/>
      <c r="F40" s="238"/>
      <c r="G40" s="244"/>
    </row>
    <row r="41" spans="1:7">
      <c r="A41" s="243"/>
      <c r="B41" s="238"/>
      <c r="C41" s="238"/>
      <c r="D41" s="238"/>
      <c r="E41" s="238"/>
      <c r="F41" s="238"/>
      <c r="G41" s="244"/>
    </row>
    <row r="42" spans="1:7">
      <c r="A42" s="245" t="s">
        <v>40</v>
      </c>
      <c r="B42" s="238"/>
      <c r="C42" s="238"/>
      <c r="D42" s="238"/>
      <c r="E42" s="238"/>
      <c r="F42" s="238"/>
      <c r="G42" s="244"/>
    </row>
    <row r="43" spans="1:7">
      <c r="A43" s="243" t="s">
        <v>141</v>
      </c>
      <c r="B43" s="238"/>
      <c r="C43" s="238"/>
      <c r="D43" s="238"/>
      <c r="E43" s="238"/>
      <c r="F43" s="238"/>
      <c r="G43" s="244"/>
    </row>
    <row r="44" spans="1:7">
      <c r="A44" s="243" t="s">
        <v>142</v>
      </c>
      <c r="B44" s="238"/>
      <c r="C44" s="238"/>
      <c r="D44" s="238"/>
      <c r="E44" s="238"/>
      <c r="F44" s="238"/>
      <c r="G44" s="244"/>
    </row>
    <row r="45" spans="1:7">
      <c r="A45" s="243" t="s">
        <v>143</v>
      </c>
      <c r="B45" s="238"/>
      <c r="C45" s="238"/>
      <c r="D45" s="238"/>
      <c r="E45" s="238"/>
      <c r="F45" s="238"/>
      <c r="G45" s="244"/>
    </row>
    <row r="46" spans="1:7">
      <c r="A46" s="275" t="s">
        <v>73</v>
      </c>
      <c r="B46" s="238"/>
      <c r="C46" s="238"/>
      <c r="D46" s="238"/>
      <c r="E46" s="238"/>
      <c r="F46" s="238"/>
      <c r="G46" s="244"/>
    </row>
    <row r="47" spans="1:7">
      <c r="A47" s="243"/>
      <c r="B47" s="238" t="s">
        <v>144</v>
      </c>
      <c r="C47" s="238"/>
      <c r="D47" s="238"/>
      <c r="E47" s="238"/>
      <c r="F47" s="238"/>
      <c r="G47" s="244"/>
    </row>
    <row r="48" spans="1:7">
      <c r="A48" s="243"/>
      <c r="B48" s="238" t="s">
        <v>145</v>
      </c>
      <c r="C48" s="238"/>
      <c r="D48" s="238"/>
      <c r="E48" s="238"/>
      <c r="F48" s="238"/>
      <c r="G48" s="244"/>
    </row>
    <row r="49" spans="1:7">
      <c r="A49" s="243" t="s">
        <v>146</v>
      </c>
      <c r="B49" s="238"/>
      <c r="C49" s="238"/>
      <c r="D49" s="238"/>
      <c r="E49" s="238"/>
      <c r="F49" s="238"/>
      <c r="G49" s="244"/>
    </row>
    <row r="50" spans="1:7">
      <c r="A50" s="243" t="s">
        <v>147</v>
      </c>
      <c r="B50" s="238"/>
      <c r="C50" s="238"/>
      <c r="D50" s="238"/>
      <c r="E50" s="238"/>
      <c r="F50" s="238"/>
      <c r="G50" s="244"/>
    </row>
    <row r="51" spans="1:7">
      <c r="A51" s="243"/>
      <c r="B51" s="238" t="s">
        <v>148</v>
      </c>
      <c r="C51" s="238"/>
      <c r="D51" s="238"/>
      <c r="E51" s="238"/>
      <c r="F51" s="238"/>
      <c r="G51" s="244"/>
    </row>
    <row r="52" spans="1:7">
      <c r="A52" s="243"/>
      <c r="B52" s="238" t="s">
        <v>149</v>
      </c>
      <c r="C52" s="238"/>
      <c r="D52" s="238"/>
      <c r="E52" s="238"/>
      <c r="F52" s="238"/>
      <c r="G52" s="244"/>
    </row>
    <row r="53" spans="1:7">
      <c r="A53" s="243" t="s">
        <v>150</v>
      </c>
      <c r="B53" s="238"/>
      <c r="C53" s="238"/>
      <c r="D53" s="238"/>
      <c r="E53" s="238"/>
      <c r="F53" s="238"/>
      <c r="G53" s="244"/>
    </row>
    <row r="54" spans="1:7">
      <c r="A54" s="243" t="s">
        <v>151</v>
      </c>
      <c r="B54" s="238"/>
      <c r="C54" s="238"/>
      <c r="D54" s="238"/>
      <c r="E54" s="238"/>
      <c r="F54" s="238"/>
      <c r="G54" s="244"/>
    </row>
    <row r="55" spans="1:7">
      <c r="A55" s="243"/>
      <c r="B55" s="238" t="s">
        <v>152</v>
      </c>
      <c r="C55" s="238"/>
      <c r="D55" s="238"/>
      <c r="E55" s="238"/>
      <c r="F55" s="238"/>
      <c r="G55" s="244"/>
    </row>
    <row r="56" spans="1:7">
      <c r="A56" s="243"/>
      <c r="B56" s="238" t="s">
        <v>153</v>
      </c>
      <c r="C56" s="238"/>
      <c r="D56" s="238"/>
      <c r="E56" s="238"/>
      <c r="F56" s="238"/>
      <c r="G56" s="244"/>
    </row>
    <row r="57" spans="1:7">
      <c r="A57" s="243" t="s">
        <v>154</v>
      </c>
      <c r="B57" s="238"/>
      <c r="C57" s="238"/>
      <c r="D57" s="238"/>
      <c r="E57" s="238"/>
      <c r="F57" s="238"/>
      <c r="G57" s="244"/>
    </row>
    <row r="58" spans="1:7">
      <c r="A58" s="243" t="s">
        <v>155</v>
      </c>
      <c r="B58" s="238"/>
      <c r="C58" s="238"/>
      <c r="D58" s="238"/>
      <c r="E58" s="238"/>
      <c r="F58" s="238"/>
      <c r="G58" s="244"/>
    </row>
    <row r="59" spans="1:7">
      <c r="A59" s="243" t="s">
        <v>156</v>
      </c>
      <c r="B59" s="238"/>
      <c r="C59" s="238"/>
      <c r="D59" s="238"/>
      <c r="E59" s="238"/>
      <c r="F59" s="238"/>
      <c r="G59" s="244"/>
    </row>
    <row r="60" spans="1:7">
      <c r="A60" s="243" t="s">
        <v>157</v>
      </c>
      <c r="B60" s="238"/>
      <c r="C60" s="238"/>
      <c r="D60" s="238"/>
      <c r="E60" s="238"/>
      <c r="F60" s="238"/>
      <c r="G60" s="244"/>
    </row>
    <row r="61" spans="1:7">
      <c r="A61" s="243"/>
      <c r="B61" s="238"/>
      <c r="C61" s="238"/>
      <c r="D61" s="238"/>
      <c r="E61" s="238"/>
      <c r="F61" s="238"/>
      <c r="G61" s="244"/>
    </row>
    <row r="62" spans="1:7">
      <c r="A62" s="245" t="s">
        <v>48</v>
      </c>
      <c r="B62" s="238"/>
      <c r="C62" s="238"/>
      <c r="D62" s="238"/>
      <c r="E62" s="238"/>
      <c r="F62" s="238"/>
      <c r="G62" s="244"/>
    </row>
    <row r="63" spans="1:7">
      <c r="A63" s="243" t="s">
        <v>158</v>
      </c>
      <c r="B63" s="238"/>
      <c r="C63" s="238"/>
      <c r="D63" s="238"/>
      <c r="E63" s="238"/>
      <c r="F63" s="238"/>
      <c r="G63" s="244"/>
    </row>
    <row r="64" spans="1:7">
      <c r="A64" s="243" t="s">
        <v>159</v>
      </c>
      <c r="B64" s="238"/>
      <c r="C64" s="238"/>
      <c r="D64" s="238"/>
      <c r="E64" s="238"/>
      <c r="F64" s="238"/>
      <c r="G64" s="244"/>
    </row>
    <row r="65" spans="1:7">
      <c r="A65" s="243" t="s">
        <v>160</v>
      </c>
      <c r="B65" s="238"/>
      <c r="C65" s="238"/>
      <c r="D65" s="238"/>
      <c r="E65" s="238"/>
      <c r="F65" s="238"/>
      <c r="G65" s="244"/>
    </row>
    <row r="66" spans="1:7" ht="13.2" thickBot="1">
      <c r="A66" s="246" t="s">
        <v>161</v>
      </c>
      <c r="B66" s="247"/>
      <c r="C66" s="247"/>
      <c r="D66" s="247"/>
      <c r="E66" s="247"/>
      <c r="F66" s="247"/>
      <c r="G66" s="248"/>
    </row>
    <row r="67" spans="1:7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87"/>
  <sheetViews>
    <sheetView showGridLines="0" workbookViewId="0">
      <selection activeCell="A11" sqref="A11"/>
    </sheetView>
  </sheetViews>
  <sheetFormatPr defaultColWidth="10.7109375" defaultRowHeight="12.6"/>
  <cols>
    <col min="1" max="1" width="18" style="90" customWidth="1"/>
    <col min="2" max="16384" width="10.7109375" style="90"/>
  </cols>
  <sheetData>
    <row r="1" spans="1:7" ht="13.2" thickBot="1">
      <c r="A1" s="89" t="s">
        <v>162</v>
      </c>
    </row>
    <row r="2" spans="1:7" ht="13.2" thickTop="1">
      <c r="A2" s="273" t="s">
        <v>109</v>
      </c>
      <c r="B2" s="241"/>
      <c r="C2" s="241"/>
      <c r="D2" s="241"/>
      <c r="E2" s="241"/>
      <c r="F2" s="241"/>
      <c r="G2" s="242"/>
    </row>
    <row r="3" spans="1:7">
      <c r="A3" s="243" t="s">
        <v>110</v>
      </c>
      <c r="B3" s="238"/>
      <c r="C3" s="238"/>
      <c r="D3" s="238"/>
      <c r="E3" s="238"/>
      <c r="F3" s="238"/>
      <c r="G3" s="244"/>
    </row>
    <row r="4" spans="1:7">
      <c r="A4" s="243" t="s">
        <v>163</v>
      </c>
      <c r="B4" s="238"/>
      <c r="C4" s="238"/>
      <c r="D4" s="238"/>
      <c r="E4" s="238"/>
      <c r="F4" s="238"/>
      <c r="G4" s="244"/>
    </row>
    <row r="5" spans="1:7" ht="13.2" thickBot="1">
      <c r="A5" s="246" t="s">
        <v>164</v>
      </c>
      <c r="B5" s="247"/>
      <c r="C5" s="247"/>
      <c r="D5" s="247"/>
      <c r="E5" s="247"/>
      <c r="F5" s="247"/>
      <c r="G5" s="248"/>
    </row>
    <row r="6" spans="1:7" ht="4.5" customHeight="1" thickTop="1" thickBot="1"/>
    <row r="7" spans="1:7" ht="13.2" thickTop="1">
      <c r="A7" s="91" t="s">
        <v>112</v>
      </c>
      <c r="B7" s="92"/>
      <c r="C7" s="93"/>
      <c r="D7" s="92"/>
      <c r="E7" s="94"/>
      <c r="F7" s="95"/>
    </row>
    <row r="8" spans="1:7" ht="52.5" customHeight="1">
      <c r="A8" s="96"/>
      <c r="B8" s="97" t="s">
        <v>113</v>
      </c>
      <c r="C8" s="98" t="s">
        <v>114</v>
      </c>
      <c r="D8" s="99" t="s">
        <v>115</v>
      </c>
      <c r="E8" s="99" t="s">
        <v>116</v>
      </c>
      <c r="F8" s="100"/>
    </row>
    <row r="9" spans="1:7">
      <c r="A9" s="101" t="s">
        <v>118</v>
      </c>
      <c r="B9" s="102">
        <v>1</v>
      </c>
      <c r="C9" s="102">
        <v>2.2999999999999998</v>
      </c>
      <c r="D9" s="102">
        <v>2000</v>
      </c>
      <c r="E9" s="102">
        <v>3.5</v>
      </c>
      <c r="F9" s="100"/>
    </row>
    <row r="10" spans="1:7">
      <c r="A10" s="101" t="s">
        <v>119</v>
      </c>
      <c r="B10" s="102">
        <v>0.7</v>
      </c>
      <c r="C10" s="102">
        <v>1.6</v>
      </c>
      <c r="D10" s="102">
        <v>2500</v>
      </c>
      <c r="E10" s="102">
        <v>4</v>
      </c>
      <c r="F10" s="100"/>
    </row>
    <row r="11" spans="1:7">
      <c r="A11" s="101" t="s">
        <v>120</v>
      </c>
      <c r="B11" s="102">
        <v>1.5</v>
      </c>
      <c r="C11" s="102">
        <v>1.2</v>
      </c>
      <c r="D11" s="102">
        <v>1300</v>
      </c>
      <c r="E11" s="102">
        <v>4</v>
      </c>
      <c r="F11" s="100"/>
    </row>
    <row r="12" spans="1:7" ht="13.2" thickBot="1">
      <c r="A12" s="103" t="s">
        <v>121</v>
      </c>
      <c r="B12" s="104">
        <v>0.7</v>
      </c>
      <c r="C12" s="104">
        <v>4.0999999999999996</v>
      </c>
      <c r="D12" s="104">
        <v>3000</v>
      </c>
      <c r="E12" s="104">
        <v>2</v>
      </c>
      <c r="F12" s="100"/>
    </row>
    <row r="13" spans="1:7" ht="5.25" customHeight="1" thickTop="1" thickBot="1"/>
    <row r="14" spans="1:7" ht="13.2" thickTop="1">
      <c r="A14" s="91" t="s">
        <v>165</v>
      </c>
      <c r="B14" s="92"/>
      <c r="C14" s="92"/>
      <c r="D14" s="92"/>
      <c r="E14" s="92"/>
      <c r="F14" s="94"/>
    </row>
    <row r="15" spans="1:7" ht="13.2" thickBot="1">
      <c r="A15" s="100"/>
      <c r="B15" s="102" t="s">
        <v>166</v>
      </c>
      <c r="C15" s="102" t="s">
        <v>167</v>
      </c>
      <c r="D15" s="102" t="s">
        <v>168</v>
      </c>
      <c r="E15" s="102" t="s">
        <v>169</v>
      </c>
      <c r="F15" s="105" t="s">
        <v>170</v>
      </c>
    </row>
    <row r="16" spans="1:7" ht="13.2" thickTop="1">
      <c r="A16" s="101" t="s">
        <v>118</v>
      </c>
      <c r="B16" s="106">
        <v>0</v>
      </c>
      <c r="C16" s="107">
        <v>0</v>
      </c>
      <c r="D16" s="107">
        <v>0</v>
      </c>
      <c r="E16" s="107">
        <v>0</v>
      </c>
      <c r="F16" s="108">
        <v>0</v>
      </c>
    </row>
    <row r="17" spans="1:6">
      <c r="A17" s="101" t="s">
        <v>119</v>
      </c>
      <c r="B17" s="109">
        <v>0</v>
      </c>
      <c r="C17" s="102">
        <v>0</v>
      </c>
      <c r="D17" s="102">
        <v>0</v>
      </c>
      <c r="E17" s="102">
        <v>0</v>
      </c>
      <c r="F17" s="110">
        <v>0</v>
      </c>
    </row>
    <row r="18" spans="1:6">
      <c r="A18" s="101" t="s">
        <v>120</v>
      </c>
      <c r="B18" s="109">
        <v>0</v>
      </c>
      <c r="C18" s="102">
        <v>0</v>
      </c>
      <c r="D18" s="102">
        <v>0</v>
      </c>
      <c r="E18" s="102">
        <v>0</v>
      </c>
      <c r="F18" s="110">
        <v>0</v>
      </c>
    </row>
    <row r="19" spans="1:6" ht="13.2" thickBot="1">
      <c r="A19" s="101" t="s">
        <v>121</v>
      </c>
      <c r="B19" s="111">
        <v>0</v>
      </c>
      <c r="C19" s="112">
        <v>0</v>
      </c>
      <c r="D19" s="112">
        <v>0</v>
      </c>
      <c r="E19" s="112">
        <v>0</v>
      </c>
      <c r="F19" s="113">
        <v>0</v>
      </c>
    </row>
    <row r="20" spans="1:6" ht="13.8" thickTop="1" thickBot="1">
      <c r="A20" s="114" t="s">
        <v>62</v>
      </c>
      <c r="B20" s="104">
        <f>SUM(B16:B19)</f>
        <v>0</v>
      </c>
      <c r="C20" s="104">
        <f>SUM(C16:C19)</f>
        <v>0</v>
      </c>
      <c r="D20" s="104">
        <f>SUM(D16:D19)</f>
        <v>0</v>
      </c>
      <c r="E20" s="104">
        <f>SUM(E16:E19)</f>
        <v>0</v>
      </c>
      <c r="F20" s="115">
        <f>SUM(F16:F19)</f>
        <v>0</v>
      </c>
    </row>
    <row r="21" spans="1:6" ht="4.5" customHeight="1" thickTop="1" thickBot="1">
      <c r="A21" s="116"/>
    </row>
    <row r="22" spans="1:6" ht="13.2" thickTop="1">
      <c r="A22" s="91" t="s">
        <v>122</v>
      </c>
      <c r="B22" s="92"/>
      <c r="C22" s="92"/>
      <c r="D22" s="92"/>
      <c r="E22" s="92"/>
      <c r="F22" s="94"/>
    </row>
    <row r="23" spans="1:6" ht="13.2" thickBot="1">
      <c r="A23" s="100"/>
      <c r="B23" s="102" t="s">
        <v>166</v>
      </c>
      <c r="C23" s="102" t="s">
        <v>167</v>
      </c>
      <c r="D23" s="102" t="s">
        <v>168</v>
      </c>
      <c r="E23" s="102" t="s">
        <v>169</v>
      </c>
      <c r="F23" s="105" t="s">
        <v>170</v>
      </c>
    </row>
    <row r="24" spans="1:6" ht="13.2" thickTop="1">
      <c r="A24" s="101" t="s">
        <v>118</v>
      </c>
      <c r="B24" s="117">
        <v>0</v>
      </c>
      <c r="C24" s="118">
        <v>0</v>
      </c>
      <c r="D24" s="119">
        <v>0</v>
      </c>
      <c r="E24" s="118">
        <v>0</v>
      </c>
      <c r="F24" s="120">
        <v>0</v>
      </c>
    </row>
    <row r="25" spans="1:6">
      <c r="A25" s="101" t="s">
        <v>119</v>
      </c>
      <c r="B25" s="121">
        <v>0</v>
      </c>
      <c r="C25" s="122">
        <v>0</v>
      </c>
      <c r="D25" s="122">
        <v>0</v>
      </c>
      <c r="E25" s="123">
        <v>0</v>
      </c>
      <c r="F25" s="124">
        <v>0</v>
      </c>
    </row>
    <row r="26" spans="1:6">
      <c r="A26" s="101" t="s">
        <v>120</v>
      </c>
      <c r="B26" s="121">
        <v>0</v>
      </c>
      <c r="C26" s="122">
        <v>0</v>
      </c>
      <c r="D26" s="122">
        <v>0</v>
      </c>
      <c r="E26" s="122">
        <v>0</v>
      </c>
      <c r="F26" s="124">
        <v>0</v>
      </c>
    </row>
    <row r="27" spans="1:6" ht="13.2" thickBot="1">
      <c r="A27" s="101" t="s">
        <v>121</v>
      </c>
      <c r="B27" s="125">
        <v>0</v>
      </c>
      <c r="C27" s="126">
        <v>0</v>
      </c>
      <c r="D27" s="126">
        <v>0</v>
      </c>
      <c r="E27" s="127">
        <v>0</v>
      </c>
      <c r="F27" s="128">
        <v>0</v>
      </c>
    </row>
    <row r="28" spans="1:6" ht="13.8" thickTop="1" thickBot="1">
      <c r="A28" s="129" t="s">
        <v>62</v>
      </c>
      <c r="B28" s="122">
        <f>SUM(B24:B27)</f>
        <v>0</v>
      </c>
      <c r="C28" s="122">
        <f>SUM(C24:C27)</f>
        <v>0</v>
      </c>
      <c r="D28" s="122">
        <f>SUM(D24:D27)</f>
        <v>0</v>
      </c>
      <c r="E28" s="122">
        <f>SUM(E24:E27)</f>
        <v>0</v>
      </c>
      <c r="F28" s="130">
        <f>SUM(F24:F27)</f>
        <v>0</v>
      </c>
    </row>
    <row r="29" spans="1:6" ht="13.8" thickTop="1" thickBot="1">
      <c r="A29" s="114" t="s">
        <v>125</v>
      </c>
      <c r="B29" s="131">
        <v>4500</v>
      </c>
      <c r="C29" s="132">
        <v>3100</v>
      </c>
      <c r="D29" s="132">
        <v>3500</v>
      </c>
      <c r="E29" s="132">
        <v>3700</v>
      </c>
      <c r="F29" s="133">
        <v>4000</v>
      </c>
    </row>
    <row r="30" spans="1:6" ht="5.25" customHeight="1" thickTop="1" thickBot="1">
      <c r="A30" s="116"/>
    </row>
    <row r="31" spans="1:6" ht="13.2" thickTop="1">
      <c r="A31" s="91" t="s">
        <v>171</v>
      </c>
      <c r="B31" s="92"/>
      <c r="C31" s="92"/>
      <c r="D31" s="92"/>
      <c r="E31" s="92"/>
      <c r="F31" s="94"/>
    </row>
    <row r="32" spans="1:6" ht="13.2" thickBot="1">
      <c r="A32" s="100"/>
      <c r="B32" s="102" t="s">
        <v>166</v>
      </c>
      <c r="C32" s="102" t="s">
        <v>167</v>
      </c>
      <c r="D32" s="102" t="s">
        <v>168</v>
      </c>
      <c r="E32" s="102" t="s">
        <v>169</v>
      </c>
      <c r="F32" s="105" t="s">
        <v>170</v>
      </c>
    </row>
    <row r="33" spans="1:6" ht="13.2" thickTop="1">
      <c r="A33" s="101" t="s">
        <v>118</v>
      </c>
      <c r="B33" s="134">
        <f t="shared" ref="B33:F36" si="0">B16*$D9</f>
        <v>0</v>
      </c>
      <c r="C33" s="135">
        <f t="shared" si="0"/>
        <v>0</v>
      </c>
      <c r="D33" s="135">
        <f t="shared" si="0"/>
        <v>0</v>
      </c>
      <c r="E33" s="135">
        <f t="shared" si="0"/>
        <v>0</v>
      </c>
      <c r="F33" s="136">
        <f t="shared" si="0"/>
        <v>0</v>
      </c>
    </row>
    <row r="34" spans="1:6">
      <c r="A34" s="101" t="s">
        <v>119</v>
      </c>
      <c r="B34" s="137">
        <f t="shared" si="0"/>
        <v>0</v>
      </c>
      <c r="C34" s="122">
        <f t="shared" si="0"/>
        <v>0</v>
      </c>
      <c r="D34" s="122">
        <f t="shared" si="0"/>
        <v>0</v>
      </c>
      <c r="E34" s="122">
        <f t="shared" si="0"/>
        <v>0</v>
      </c>
      <c r="F34" s="138">
        <f t="shared" si="0"/>
        <v>0</v>
      </c>
    </row>
    <row r="35" spans="1:6">
      <c r="A35" s="101" t="s">
        <v>120</v>
      </c>
      <c r="B35" s="137">
        <f t="shared" si="0"/>
        <v>0</v>
      </c>
      <c r="C35" s="122">
        <f t="shared" si="0"/>
        <v>0</v>
      </c>
      <c r="D35" s="122">
        <f t="shared" si="0"/>
        <v>0</v>
      </c>
      <c r="E35" s="122">
        <f t="shared" si="0"/>
        <v>0</v>
      </c>
      <c r="F35" s="138">
        <f t="shared" si="0"/>
        <v>0</v>
      </c>
    </row>
    <row r="36" spans="1:6" ht="13.2" thickBot="1">
      <c r="A36" s="103" t="s">
        <v>121</v>
      </c>
      <c r="B36" s="139">
        <f t="shared" si="0"/>
        <v>0</v>
      </c>
      <c r="C36" s="140">
        <f t="shared" si="0"/>
        <v>0</v>
      </c>
      <c r="D36" s="140">
        <f t="shared" si="0"/>
        <v>0</v>
      </c>
      <c r="E36" s="140">
        <f t="shared" si="0"/>
        <v>0</v>
      </c>
      <c r="F36" s="141">
        <f t="shared" si="0"/>
        <v>0</v>
      </c>
    </row>
    <row r="37" spans="1:6" ht="5.25" customHeight="1" thickTop="1" thickBot="1">
      <c r="A37" s="116"/>
    </row>
    <row r="38" spans="1:6" ht="13.2" thickTop="1">
      <c r="A38" s="91" t="s">
        <v>126</v>
      </c>
      <c r="B38" s="92"/>
      <c r="C38" s="92"/>
      <c r="D38" s="92"/>
      <c r="E38" s="92"/>
      <c r="F38" s="94"/>
    </row>
    <row r="39" spans="1:6" ht="14.25" customHeight="1" thickBot="1">
      <c r="A39" s="142"/>
      <c r="B39" s="102" t="s">
        <v>166</v>
      </c>
      <c r="C39" s="102" t="s">
        <v>167</v>
      </c>
      <c r="D39" s="102" t="s">
        <v>168</v>
      </c>
      <c r="E39" s="102" t="s">
        <v>169</v>
      </c>
      <c r="F39" s="105" t="s">
        <v>170</v>
      </c>
    </row>
    <row r="40" spans="1:6" ht="25.5" customHeight="1" thickTop="1">
      <c r="A40" s="143" t="s">
        <v>127</v>
      </c>
      <c r="B40" s="134">
        <f>SUMPRODUCT(B24:B27,$B$9:$B$12)</f>
        <v>0</v>
      </c>
      <c r="C40" s="135">
        <f>SUMPRODUCT(C24:C27,$B$9:$B$12)</f>
        <v>0</v>
      </c>
      <c r="D40" s="135">
        <f>SUMPRODUCT(D24:D27,$B$9:$B$12)</f>
        <v>0</v>
      </c>
      <c r="E40" s="135">
        <f>SUMPRODUCT(E24:E27,$B$9:$B$12)</f>
        <v>0</v>
      </c>
      <c r="F40" s="136">
        <f>SUMPRODUCT(F24:F27,$B$9:$B$12)</f>
        <v>0</v>
      </c>
    </row>
    <row r="41" spans="1:6" ht="25.5" customHeight="1" thickBot="1">
      <c r="A41" s="143" t="s">
        <v>128</v>
      </c>
      <c r="B41" s="139">
        <f>B42*B28</f>
        <v>0</v>
      </c>
      <c r="C41" s="140">
        <f>C42*C28</f>
        <v>0</v>
      </c>
      <c r="D41" s="140">
        <f>D42*D28</f>
        <v>0</v>
      </c>
      <c r="E41" s="140">
        <f>E42*E28</f>
        <v>0</v>
      </c>
      <c r="F41" s="141">
        <f>F42*F28</f>
        <v>0</v>
      </c>
    </row>
    <row r="42" spans="1:6" ht="25.5" customHeight="1" thickTop="1" thickBot="1">
      <c r="A42" s="144" t="s">
        <v>172</v>
      </c>
      <c r="B42" s="104">
        <v>0.9</v>
      </c>
      <c r="C42" s="104">
        <v>1.2</v>
      </c>
      <c r="D42" s="104">
        <v>1</v>
      </c>
      <c r="E42" s="104">
        <v>1.1000000000000001</v>
      </c>
      <c r="F42" s="115">
        <v>0.8</v>
      </c>
    </row>
    <row r="43" spans="1:6" ht="4.5" customHeight="1" thickTop="1" thickBot="1">
      <c r="A43" s="116"/>
    </row>
    <row r="44" spans="1:6" ht="13.2" thickTop="1">
      <c r="A44" s="91" t="s">
        <v>130</v>
      </c>
      <c r="B44" s="92"/>
      <c r="C44" s="92"/>
      <c r="D44" s="92"/>
      <c r="E44" s="92"/>
      <c r="F44" s="94"/>
    </row>
    <row r="45" spans="1:6" ht="13.2" thickBot="1">
      <c r="A45" s="142"/>
      <c r="B45" s="102" t="s">
        <v>166</v>
      </c>
      <c r="C45" s="102" t="s">
        <v>167</v>
      </c>
      <c r="D45" s="102" t="s">
        <v>168</v>
      </c>
      <c r="E45" s="102" t="s">
        <v>169</v>
      </c>
      <c r="F45" s="105" t="s">
        <v>170</v>
      </c>
    </row>
    <row r="46" spans="1:6" ht="25.5" customHeight="1" thickTop="1">
      <c r="A46" s="143" t="s">
        <v>131</v>
      </c>
      <c r="B46" s="134">
        <f>SUMPRODUCT(B24:B27,$C$9:$C$12)</f>
        <v>0</v>
      </c>
      <c r="C46" s="135">
        <f>SUMPRODUCT(C24:C27,$C$9:$C$12)</f>
        <v>0</v>
      </c>
      <c r="D46" s="135">
        <f>SUMPRODUCT(D24:D27,$C$9:$C$12)</f>
        <v>0</v>
      </c>
      <c r="E46" s="135">
        <f>SUMPRODUCT(E24:E27,$C$9:$C$12)</f>
        <v>0</v>
      </c>
      <c r="F46" s="136">
        <f>SUMPRODUCT(F24:F27,$C$9:$C$12)</f>
        <v>0</v>
      </c>
    </row>
    <row r="47" spans="1:6" ht="25.5" customHeight="1" thickBot="1">
      <c r="A47" s="143" t="s">
        <v>128</v>
      </c>
      <c r="B47" s="139">
        <f>B48*B28</f>
        <v>0</v>
      </c>
      <c r="C47" s="140">
        <f>C48*C28</f>
        <v>0</v>
      </c>
      <c r="D47" s="140">
        <f>D48*D28</f>
        <v>0</v>
      </c>
      <c r="E47" s="140">
        <f>E48*E28</f>
        <v>0</v>
      </c>
      <c r="F47" s="141">
        <f>F48*F28</f>
        <v>0</v>
      </c>
    </row>
    <row r="48" spans="1:6" ht="25.5" customHeight="1" thickTop="1" thickBot="1">
      <c r="A48" s="144" t="s">
        <v>173</v>
      </c>
      <c r="B48" s="104">
        <v>1.9</v>
      </c>
      <c r="C48" s="104">
        <v>1.7</v>
      </c>
      <c r="D48" s="104">
        <v>2.8</v>
      </c>
      <c r="E48" s="104">
        <v>1.9</v>
      </c>
      <c r="F48" s="115">
        <v>2.1</v>
      </c>
    </row>
    <row r="49" spans="1:7" ht="4.5" customHeight="1" thickTop="1" thickBot="1"/>
    <row r="50" spans="1:7" ht="13.8" thickTop="1" thickBot="1">
      <c r="A50" s="91" t="s">
        <v>133</v>
      </c>
      <c r="B50" s="145" t="s">
        <v>166</v>
      </c>
      <c r="C50" s="145" t="s">
        <v>167</v>
      </c>
      <c r="D50" s="145" t="s">
        <v>168</v>
      </c>
      <c r="E50" s="145" t="s">
        <v>169</v>
      </c>
      <c r="F50" s="145" t="s">
        <v>170</v>
      </c>
      <c r="G50" s="146" t="s">
        <v>62</v>
      </c>
    </row>
    <row r="51" spans="1:7" ht="13.8" thickTop="1" thickBot="1">
      <c r="A51" s="144"/>
      <c r="B51" s="147">
        <f>SUMPRODUCT(B16:B19,$E$9:$E$12)</f>
        <v>0</v>
      </c>
      <c r="C51" s="147">
        <f>SUMPRODUCT(C16:C19,$E$9:$E$12)</f>
        <v>0</v>
      </c>
      <c r="D51" s="147">
        <f>SUMPRODUCT(D16:D19,$E$9:$E$12)</f>
        <v>0</v>
      </c>
      <c r="E51" s="147">
        <f>SUMPRODUCT(E16:E19,$E$9:$E$12)</f>
        <v>0</v>
      </c>
      <c r="F51" s="147">
        <f>SUMPRODUCT(F16:F19,$E$9:$E$12)</f>
        <v>0</v>
      </c>
      <c r="G51" s="148">
        <f>SUM(B51:F51)</f>
        <v>0</v>
      </c>
    </row>
    <row r="52" spans="1:7" ht="13.2" thickTop="1"/>
    <row r="53" spans="1:7" ht="13.2" thickBot="1"/>
    <row r="54" spans="1:7" ht="13.2" thickTop="1">
      <c r="A54" s="240" t="s">
        <v>66</v>
      </c>
      <c r="B54" s="241"/>
      <c r="C54" s="241"/>
      <c r="D54" s="241"/>
      <c r="E54" s="241"/>
      <c r="F54" s="241"/>
      <c r="G54" s="242"/>
    </row>
    <row r="55" spans="1:7">
      <c r="A55" s="243" t="s">
        <v>135</v>
      </c>
      <c r="B55" s="238"/>
      <c r="C55" s="238"/>
      <c r="D55" s="238"/>
      <c r="E55" s="238"/>
      <c r="F55" s="238"/>
      <c r="G55" s="244"/>
    </row>
    <row r="56" spans="1:7">
      <c r="A56" s="243" t="s">
        <v>136</v>
      </c>
      <c r="B56" s="238"/>
      <c r="C56" s="238"/>
      <c r="D56" s="238"/>
      <c r="E56" s="238"/>
      <c r="F56" s="238"/>
      <c r="G56" s="244"/>
    </row>
    <row r="57" spans="1:7">
      <c r="A57" s="243" t="s">
        <v>174</v>
      </c>
      <c r="B57" s="238"/>
      <c r="C57" s="238"/>
      <c r="D57" s="238"/>
      <c r="E57" s="238"/>
      <c r="F57" s="238"/>
      <c r="G57" s="244"/>
    </row>
    <row r="58" spans="1:7">
      <c r="A58" s="243" t="s">
        <v>175</v>
      </c>
      <c r="B58" s="238"/>
      <c r="C58" s="238"/>
      <c r="D58" s="238"/>
      <c r="E58" s="238"/>
      <c r="F58" s="238"/>
      <c r="G58" s="244"/>
    </row>
    <row r="59" spans="1:7">
      <c r="A59" s="243" t="s">
        <v>176</v>
      </c>
      <c r="B59" s="238"/>
      <c r="C59" s="238"/>
      <c r="D59" s="238"/>
      <c r="E59" s="238"/>
      <c r="F59" s="238"/>
      <c r="G59" s="244"/>
    </row>
    <row r="60" spans="1:7">
      <c r="A60" s="243"/>
      <c r="B60" s="238"/>
      <c r="C60" s="238"/>
      <c r="D60" s="238"/>
      <c r="E60" s="238"/>
      <c r="F60" s="238"/>
      <c r="G60" s="244"/>
    </row>
    <row r="61" spans="1:7">
      <c r="A61" s="245" t="s">
        <v>40</v>
      </c>
      <c r="B61" s="238"/>
      <c r="C61" s="238"/>
      <c r="D61" s="238"/>
      <c r="E61" s="238"/>
      <c r="F61" s="238"/>
      <c r="G61" s="244"/>
    </row>
    <row r="62" spans="1:7">
      <c r="A62" s="243" t="s">
        <v>177</v>
      </c>
      <c r="B62" s="238"/>
      <c r="C62" s="238"/>
      <c r="D62" s="238"/>
      <c r="E62" s="238"/>
      <c r="F62" s="238"/>
      <c r="G62" s="244"/>
    </row>
    <row r="63" spans="1:7">
      <c r="A63" s="243" t="s">
        <v>141</v>
      </c>
      <c r="B63" s="238"/>
      <c r="C63" s="238"/>
      <c r="D63" s="238"/>
      <c r="E63" s="238"/>
      <c r="F63" s="238"/>
      <c r="G63" s="244"/>
    </row>
    <row r="64" spans="1:7">
      <c r="A64" s="243" t="s">
        <v>178</v>
      </c>
      <c r="B64" s="238"/>
      <c r="C64" s="238"/>
      <c r="D64" s="238"/>
      <c r="E64" s="238"/>
      <c r="F64" s="238"/>
      <c r="G64" s="244"/>
    </row>
    <row r="65" spans="1:7">
      <c r="A65" s="243" t="s">
        <v>179</v>
      </c>
      <c r="B65" s="238"/>
      <c r="C65" s="238"/>
      <c r="D65" s="238"/>
      <c r="E65" s="238"/>
      <c r="F65" s="238"/>
      <c r="G65" s="244"/>
    </row>
    <row r="66" spans="1:7">
      <c r="A66" s="275" t="s">
        <v>73</v>
      </c>
      <c r="B66" s="238"/>
      <c r="C66" s="238"/>
      <c r="D66" s="238"/>
      <c r="E66" s="238"/>
      <c r="F66" s="238"/>
      <c r="G66" s="244"/>
    </row>
    <row r="67" spans="1:7">
      <c r="A67" s="243"/>
      <c r="B67" s="238" t="s">
        <v>180</v>
      </c>
      <c r="C67" s="238"/>
      <c r="D67" s="238"/>
      <c r="E67" s="238"/>
      <c r="F67" s="238"/>
      <c r="G67" s="244"/>
    </row>
    <row r="68" spans="1:7">
      <c r="A68" s="243"/>
      <c r="B68" s="238" t="s">
        <v>181</v>
      </c>
      <c r="C68" s="238"/>
      <c r="D68" s="238"/>
      <c r="E68" s="238"/>
      <c r="F68" s="238"/>
      <c r="G68" s="244"/>
    </row>
    <row r="69" spans="1:7">
      <c r="A69" s="243" t="s">
        <v>146</v>
      </c>
      <c r="B69" s="238"/>
      <c r="C69" s="238"/>
      <c r="D69" s="238"/>
      <c r="E69" s="238"/>
      <c r="F69" s="238"/>
      <c r="G69" s="244"/>
    </row>
    <row r="70" spans="1:7">
      <c r="A70" s="243" t="s">
        <v>147</v>
      </c>
      <c r="B70" s="238"/>
      <c r="C70" s="238"/>
      <c r="D70" s="238"/>
      <c r="E70" s="238"/>
      <c r="F70" s="238"/>
      <c r="G70" s="244"/>
    </row>
    <row r="71" spans="1:7">
      <c r="A71" s="243"/>
      <c r="B71" s="238" t="s">
        <v>148</v>
      </c>
      <c r="C71" s="238"/>
      <c r="D71" s="238"/>
      <c r="E71" s="238"/>
      <c r="F71" s="238"/>
      <c r="G71" s="244"/>
    </row>
    <row r="72" spans="1:7">
      <c r="A72" s="243"/>
      <c r="B72" s="238" t="s">
        <v>182</v>
      </c>
      <c r="C72" s="238"/>
      <c r="D72" s="238"/>
      <c r="E72" s="238"/>
      <c r="F72" s="238"/>
      <c r="G72" s="244"/>
    </row>
    <row r="73" spans="1:7">
      <c r="A73" s="243" t="s">
        <v>150</v>
      </c>
      <c r="B73" s="238"/>
      <c r="C73" s="238"/>
      <c r="D73" s="238"/>
      <c r="E73" s="238"/>
      <c r="F73" s="238"/>
      <c r="G73" s="244"/>
    </row>
    <row r="74" spans="1:7">
      <c r="A74" s="243" t="s">
        <v>183</v>
      </c>
      <c r="B74" s="238"/>
      <c r="C74" s="238"/>
      <c r="D74" s="238"/>
      <c r="E74" s="238"/>
      <c r="F74" s="238"/>
      <c r="G74" s="244"/>
    </row>
    <row r="75" spans="1:7">
      <c r="A75" s="243"/>
      <c r="B75" s="238" t="s">
        <v>184</v>
      </c>
      <c r="C75" s="238"/>
      <c r="D75" s="238"/>
      <c r="E75" s="238"/>
      <c r="F75" s="238"/>
      <c r="G75" s="244"/>
    </row>
    <row r="76" spans="1:7">
      <c r="A76" s="243"/>
      <c r="B76" s="238" t="s">
        <v>185</v>
      </c>
      <c r="C76" s="238"/>
      <c r="D76" s="238"/>
      <c r="E76" s="238"/>
      <c r="F76" s="238"/>
      <c r="G76" s="244"/>
    </row>
    <row r="77" spans="1:7">
      <c r="A77" s="243" t="s">
        <v>186</v>
      </c>
      <c r="B77" s="238"/>
      <c r="C77" s="238"/>
      <c r="D77" s="238"/>
      <c r="E77" s="238"/>
      <c r="F77" s="238"/>
      <c r="G77" s="244"/>
    </row>
    <row r="78" spans="1:7">
      <c r="A78" s="243" t="s">
        <v>155</v>
      </c>
      <c r="B78" s="238"/>
      <c r="C78" s="238"/>
      <c r="D78" s="238"/>
      <c r="E78" s="238"/>
      <c r="F78" s="238"/>
      <c r="G78" s="244"/>
    </row>
    <row r="79" spans="1:7">
      <c r="A79" s="243" t="s">
        <v>187</v>
      </c>
      <c r="B79" s="238"/>
      <c r="C79" s="238"/>
      <c r="D79" s="238"/>
      <c r="E79" s="238"/>
      <c r="F79" s="238"/>
      <c r="G79" s="244"/>
    </row>
    <row r="80" spans="1:7">
      <c r="A80" s="243"/>
      <c r="B80" s="238" t="s">
        <v>188</v>
      </c>
      <c r="C80" s="238"/>
      <c r="D80" s="238"/>
      <c r="E80" s="238"/>
      <c r="F80" s="238"/>
      <c r="G80" s="244"/>
    </row>
    <row r="81" spans="1:7">
      <c r="A81" s="243" t="s">
        <v>156</v>
      </c>
      <c r="B81" s="238"/>
      <c r="C81" s="238"/>
      <c r="D81" s="238"/>
      <c r="E81" s="238"/>
      <c r="F81" s="238"/>
      <c r="G81" s="244"/>
    </row>
    <row r="82" spans="1:7">
      <c r="A82" s="243" t="s">
        <v>157</v>
      </c>
      <c r="B82" s="238"/>
      <c r="C82" s="238"/>
      <c r="D82" s="238"/>
      <c r="E82" s="238"/>
      <c r="F82" s="238"/>
      <c r="G82" s="244"/>
    </row>
    <row r="83" spans="1:7">
      <c r="A83" s="243"/>
      <c r="B83" s="238"/>
      <c r="C83" s="238"/>
      <c r="D83" s="238"/>
      <c r="E83" s="238"/>
      <c r="F83" s="238"/>
      <c r="G83" s="244"/>
    </row>
    <row r="84" spans="1:7">
      <c r="A84" s="245" t="s">
        <v>48</v>
      </c>
      <c r="B84" s="238"/>
      <c r="C84" s="238"/>
      <c r="D84" s="238"/>
      <c r="E84" s="238"/>
      <c r="F84" s="238"/>
      <c r="G84" s="244"/>
    </row>
    <row r="85" spans="1:7">
      <c r="A85" s="243" t="s">
        <v>189</v>
      </c>
      <c r="B85" s="238"/>
      <c r="C85" s="238"/>
      <c r="D85" s="238"/>
      <c r="E85" s="238"/>
      <c r="F85" s="238"/>
      <c r="G85" s="244"/>
    </row>
    <row r="86" spans="1:7" ht="13.2" thickBot="1">
      <c r="A86" s="246" t="s">
        <v>190</v>
      </c>
      <c r="B86" s="247"/>
      <c r="C86" s="247"/>
      <c r="D86" s="247"/>
      <c r="E86" s="247"/>
      <c r="F86" s="247"/>
      <c r="G86" s="248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4"/>
  <sheetViews>
    <sheetView showGridLines="0" workbookViewId="0">
      <selection activeCell="I27" sqref="I27"/>
    </sheetView>
  </sheetViews>
  <sheetFormatPr defaultColWidth="10.7109375" defaultRowHeight="12.6"/>
  <cols>
    <col min="1" max="6" width="10.7109375" style="19"/>
    <col min="7" max="7" width="1.140625" style="19" customWidth="1"/>
    <col min="8" max="8" width="14" style="19" customWidth="1"/>
    <col min="9" max="16384" width="10.7109375" style="19"/>
  </cols>
  <sheetData>
    <row r="1" spans="1:20" ht="13.2" thickBot="1">
      <c r="A1" s="18" t="s">
        <v>305</v>
      </c>
    </row>
    <row r="2" spans="1:20" ht="13.8" thickTop="1">
      <c r="A2" s="273" t="s">
        <v>191</v>
      </c>
      <c r="B2" s="241"/>
      <c r="C2" s="241"/>
      <c r="D2" s="241"/>
      <c r="E2" s="241"/>
      <c r="F2" s="241"/>
      <c r="G2" s="241"/>
      <c r="H2" s="242"/>
      <c r="J2" s="317" t="s">
        <v>306</v>
      </c>
      <c r="K2" s="318"/>
      <c r="L2" s="318"/>
      <c r="M2" s="318"/>
      <c r="N2" s="318"/>
      <c r="O2" s="318"/>
      <c r="P2" s="318"/>
      <c r="Q2" s="318"/>
      <c r="R2" s="318"/>
      <c r="S2" s="318"/>
      <c r="T2" s="319"/>
    </row>
    <row r="3" spans="1:20" ht="13.8" thickBot="1">
      <c r="A3" s="246" t="s">
        <v>192</v>
      </c>
      <c r="B3" s="247"/>
      <c r="C3" s="247"/>
      <c r="D3" s="247"/>
      <c r="E3" s="247">
        <v>3</v>
      </c>
      <c r="F3" s="247" t="s">
        <v>193</v>
      </c>
      <c r="G3" s="247"/>
      <c r="H3" s="248"/>
      <c r="J3" s="320" t="s">
        <v>307</v>
      </c>
      <c r="K3" s="321"/>
      <c r="L3" s="321"/>
      <c r="M3" s="321"/>
      <c r="N3" s="321"/>
      <c r="O3" s="321"/>
      <c r="P3" s="321"/>
      <c r="Q3" s="321"/>
      <c r="R3" s="321"/>
      <c r="S3" s="321"/>
      <c r="T3" s="322"/>
    </row>
    <row r="4" spans="1:20" ht="4.5" customHeight="1" thickTop="1" thickBot="1"/>
    <row r="5" spans="1:20" ht="13.2" thickTop="1">
      <c r="A5" s="20" t="s">
        <v>194</v>
      </c>
      <c r="B5" s="21"/>
      <c r="C5" s="21"/>
      <c r="D5" s="22"/>
    </row>
    <row r="6" spans="1:20" ht="43.5" customHeight="1">
      <c r="A6" s="23"/>
      <c r="B6" s="24" t="s">
        <v>195</v>
      </c>
      <c r="C6" s="24" t="s">
        <v>196</v>
      </c>
      <c r="D6" s="25" t="s">
        <v>197</v>
      </c>
    </row>
    <row r="7" spans="1:20">
      <c r="A7" s="26" t="s">
        <v>198</v>
      </c>
      <c r="B7" s="27">
        <v>5</v>
      </c>
      <c r="C7" s="28">
        <v>150</v>
      </c>
      <c r="D7" s="29">
        <v>6</v>
      </c>
    </row>
    <row r="8" spans="1:20">
      <c r="A8" s="26" t="s">
        <v>199</v>
      </c>
      <c r="B8" s="27">
        <v>7</v>
      </c>
      <c r="C8" s="28">
        <v>190</v>
      </c>
      <c r="D8" s="30">
        <v>4</v>
      </c>
    </row>
    <row r="9" spans="1:20" ht="13.2" thickBot="1">
      <c r="A9" s="31" t="s">
        <v>200</v>
      </c>
      <c r="B9" s="32">
        <v>8</v>
      </c>
      <c r="C9" s="33">
        <v>225</v>
      </c>
      <c r="D9" s="34">
        <v>2</v>
      </c>
    </row>
    <row r="10" spans="1:20" ht="4.5" customHeight="1" thickTop="1" thickBot="1">
      <c r="A10" s="35"/>
      <c r="B10" s="36"/>
      <c r="C10" s="37"/>
      <c r="D10" s="36"/>
    </row>
    <row r="11" spans="1:20" ht="13.2" thickTop="1">
      <c r="A11" s="38" t="s">
        <v>201</v>
      </c>
      <c r="B11" s="21"/>
      <c r="C11" s="21"/>
      <c r="D11" s="21"/>
      <c r="E11" s="21"/>
      <c r="F11" s="21"/>
      <c r="G11" s="21"/>
      <c r="H11" s="22"/>
    </row>
    <row r="12" spans="1:20" ht="13.2" thickBot="1">
      <c r="A12" s="23"/>
      <c r="B12" s="27" t="s">
        <v>202</v>
      </c>
      <c r="C12" s="27" t="s">
        <v>203</v>
      </c>
      <c r="D12" s="27" t="s">
        <v>204</v>
      </c>
      <c r="E12" s="27" t="s">
        <v>205</v>
      </c>
      <c r="F12" s="39" t="s">
        <v>206</v>
      </c>
      <c r="G12" s="40"/>
      <c r="H12" s="41" t="s">
        <v>65</v>
      </c>
    </row>
    <row r="13" spans="1:20" ht="13.2" thickTop="1">
      <c r="A13" s="26" t="s">
        <v>198</v>
      </c>
      <c r="B13" s="42">
        <v>0</v>
      </c>
      <c r="C13" s="43">
        <v>0</v>
      </c>
      <c r="D13" s="43">
        <v>0</v>
      </c>
      <c r="E13" s="44">
        <v>0</v>
      </c>
      <c r="F13" s="45">
        <f>SUM(B13:E13)/(B7*60)</f>
        <v>0</v>
      </c>
      <c r="G13" s="40"/>
      <c r="H13" s="46">
        <f>C7*SUM(B13:E13)/(B7*60)</f>
        <v>0</v>
      </c>
    </row>
    <row r="14" spans="1:20">
      <c r="A14" s="26" t="s">
        <v>199</v>
      </c>
      <c r="B14" s="47">
        <v>0</v>
      </c>
      <c r="C14" s="27">
        <v>0</v>
      </c>
      <c r="D14" s="27">
        <v>0</v>
      </c>
      <c r="E14" s="48"/>
      <c r="F14" s="45">
        <f>SUM(B14:D14)/(B8*60)</f>
        <v>0</v>
      </c>
      <c r="G14" s="40"/>
      <c r="H14" s="46">
        <f>C8*SUM(B14:D14)/(B8*60)</f>
        <v>0</v>
      </c>
    </row>
    <row r="15" spans="1:20" ht="13.2" thickBot="1">
      <c r="A15" s="26" t="s">
        <v>200</v>
      </c>
      <c r="B15" s="49">
        <v>0</v>
      </c>
      <c r="C15" s="50">
        <v>0</v>
      </c>
      <c r="D15" s="50"/>
      <c r="E15" s="51"/>
      <c r="F15" s="45">
        <f>SUM(B15:C15)/(B9*60)</f>
        <v>0</v>
      </c>
      <c r="G15" s="40"/>
      <c r="H15" s="46">
        <f>C9*SUM(B15:C15)/(B9*60)</f>
        <v>0</v>
      </c>
    </row>
    <row r="16" spans="1:20" ht="13.8" thickTop="1" thickBot="1">
      <c r="A16" s="26" t="s">
        <v>62</v>
      </c>
      <c r="B16" s="27">
        <f>SUM(B13:B15)</f>
        <v>0</v>
      </c>
      <c r="C16" s="27">
        <f>SUM(C13:C15)</f>
        <v>0</v>
      </c>
      <c r="D16" s="27">
        <f>SUM(D13:D15)</f>
        <v>0</v>
      </c>
      <c r="E16" s="27">
        <f>SUM(E13:E15)</f>
        <v>0</v>
      </c>
      <c r="F16" s="40"/>
      <c r="G16" s="40"/>
      <c r="H16" s="52">
        <f>SUM(H13:H15)</f>
        <v>0</v>
      </c>
    </row>
    <row r="17" spans="1:22" ht="13.8" thickTop="1" thickBot="1">
      <c r="A17" s="53" t="s">
        <v>63</v>
      </c>
      <c r="B17" s="54">
        <v>500</v>
      </c>
      <c r="C17" s="55">
        <v>800</v>
      </c>
      <c r="D17" s="55">
        <v>600</v>
      </c>
      <c r="E17" s="56">
        <v>300</v>
      </c>
      <c r="F17" s="57"/>
      <c r="G17" s="57"/>
      <c r="H17" s="58"/>
    </row>
    <row r="18" spans="1:22" ht="13.2" thickTop="1"/>
    <row r="19" spans="1:22" ht="13.2" thickBot="1"/>
    <row r="20" spans="1:22" ht="13.8" thickTop="1">
      <c r="A20" s="240" t="s">
        <v>66</v>
      </c>
      <c r="B20" s="241"/>
      <c r="C20" s="241"/>
      <c r="D20" s="241"/>
      <c r="E20" s="241"/>
      <c r="F20" s="241"/>
      <c r="G20" s="241"/>
      <c r="H20" s="242"/>
      <c r="J20" s="323" t="s">
        <v>277</v>
      </c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9"/>
    </row>
    <row r="21" spans="1:22" ht="13.2">
      <c r="A21" s="243" t="s">
        <v>207</v>
      </c>
      <c r="B21" s="238"/>
      <c r="C21" s="238"/>
      <c r="D21" s="238"/>
      <c r="E21" s="238"/>
      <c r="F21" s="238"/>
      <c r="G21" s="238"/>
      <c r="H21" s="244"/>
      <c r="J21" s="324" t="s">
        <v>308</v>
      </c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6"/>
    </row>
    <row r="22" spans="1:22" ht="13.2">
      <c r="A22" s="243" t="s">
        <v>208</v>
      </c>
      <c r="B22" s="238"/>
      <c r="C22" s="238"/>
      <c r="D22" s="238"/>
      <c r="E22" s="238"/>
      <c r="F22" s="238"/>
      <c r="G22" s="238"/>
      <c r="H22" s="244"/>
      <c r="J22" s="324" t="s">
        <v>309</v>
      </c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6"/>
    </row>
    <row r="23" spans="1:22" ht="13.2">
      <c r="A23" s="243" t="s">
        <v>209</v>
      </c>
      <c r="B23" s="238"/>
      <c r="C23" s="238"/>
      <c r="D23" s="238"/>
      <c r="E23" s="238"/>
      <c r="F23" s="238"/>
      <c r="G23" s="238"/>
      <c r="H23" s="244"/>
      <c r="J23" s="324" t="s">
        <v>325</v>
      </c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6"/>
    </row>
    <row r="24" spans="1:22">
      <c r="A24" s="243"/>
      <c r="B24" s="238"/>
      <c r="C24" s="238"/>
      <c r="D24" s="238"/>
      <c r="E24" s="238"/>
      <c r="F24" s="238"/>
      <c r="G24" s="238"/>
      <c r="H24" s="244"/>
      <c r="J24" s="327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6"/>
    </row>
    <row r="25" spans="1:22" ht="13.2">
      <c r="A25" s="245" t="s">
        <v>40</v>
      </c>
      <c r="B25" s="238"/>
      <c r="C25" s="238"/>
      <c r="D25" s="238"/>
      <c r="E25" s="238"/>
      <c r="F25" s="238"/>
      <c r="G25" s="238"/>
      <c r="H25" s="244"/>
      <c r="J25" s="328" t="s">
        <v>40</v>
      </c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6"/>
    </row>
    <row r="26" spans="1:22" ht="13.2">
      <c r="A26" s="243" t="s">
        <v>210</v>
      </c>
      <c r="B26" s="238"/>
      <c r="C26" s="238"/>
      <c r="D26" s="238"/>
      <c r="E26" s="238"/>
      <c r="F26" s="238"/>
      <c r="G26" s="238"/>
      <c r="H26" s="244"/>
      <c r="J26" s="324" t="s">
        <v>310</v>
      </c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6"/>
    </row>
    <row r="27" spans="1:22" ht="13.2">
      <c r="A27" s="243" t="s">
        <v>211</v>
      </c>
      <c r="B27" s="238"/>
      <c r="C27" s="238"/>
      <c r="D27" s="238"/>
      <c r="E27" s="238"/>
      <c r="F27" s="238"/>
      <c r="G27" s="238"/>
      <c r="H27" s="244"/>
      <c r="J27" s="324" t="s">
        <v>311</v>
      </c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6"/>
    </row>
    <row r="28" spans="1:22" ht="13.2">
      <c r="A28" s="243" t="s">
        <v>212</v>
      </c>
      <c r="B28" s="238"/>
      <c r="C28" s="238"/>
      <c r="D28" s="238"/>
      <c r="E28" s="238"/>
      <c r="F28" s="238"/>
      <c r="G28" s="238"/>
      <c r="H28" s="244"/>
      <c r="J28" s="324" t="s">
        <v>312</v>
      </c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6"/>
    </row>
    <row r="29" spans="1:22" ht="13.2">
      <c r="A29" s="243" t="s">
        <v>213</v>
      </c>
      <c r="B29" s="238"/>
      <c r="C29" s="238"/>
      <c r="D29" s="238"/>
      <c r="E29" s="238"/>
      <c r="F29" s="238"/>
      <c r="G29" s="238"/>
      <c r="H29" s="244"/>
      <c r="J29" s="324" t="s">
        <v>313</v>
      </c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6"/>
    </row>
    <row r="30" spans="1:22" ht="13.2">
      <c r="A30" s="243" t="s">
        <v>214</v>
      </c>
      <c r="B30" s="238"/>
      <c r="C30" s="238"/>
      <c r="D30" s="238"/>
      <c r="E30" s="238"/>
      <c r="F30" s="238"/>
      <c r="G30" s="238"/>
      <c r="H30" s="244"/>
      <c r="J30" s="324" t="s">
        <v>314</v>
      </c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6"/>
    </row>
    <row r="31" spans="1:22" ht="13.2">
      <c r="A31" s="243"/>
      <c r="B31" s="238" t="s">
        <v>215</v>
      </c>
      <c r="C31" s="238"/>
      <c r="D31" s="238"/>
      <c r="E31" s="238"/>
      <c r="F31" s="238"/>
      <c r="G31" s="238"/>
      <c r="H31" s="244"/>
      <c r="J31" s="324" t="s">
        <v>315</v>
      </c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6"/>
    </row>
    <row r="32" spans="1:22" ht="13.2">
      <c r="A32" s="243"/>
      <c r="B32" s="238" t="s">
        <v>216</v>
      </c>
      <c r="C32" s="238"/>
      <c r="D32" s="238"/>
      <c r="E32" s="238"/>
      <c r="F32" s="238"/>
      <c r="G32" s="238"/>
      <c r="H32" s="244"/>
      <c r="J32" s="324" t="s">
        <v>316</v>
      </c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</row>
    <row r="33" spans="1:22" ht="13.2">
      <c r="A33" s="243"/>
      <c r="B33" s="238" t="s">
        <v>217</v>
      </c>
      <c r="C33" s="238"/>
      <c r="D33" s="238"/>
      <c r="E33" s="238"/>
      <c r="F33" s="238"/>
      <c r="G33" s="238"/>
      <c r="H33" s="244"/>
      <c r="J33" s="324" t="s">
        <v>317</v>
      </c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</row>
    <row r="34" spans="1:22" ht="13.2">
      <c r="A34" s="275" t="s">
        <v>218</v>
      </c>
      <c r="B34" s="238"/>
      <c r="C34" s="238"/>
      <c r="D34" s="238"/>
      <c r="E34" s="238"/>
      <c r="F34" s="238"/>
      <c r="G34" s="238"/>
      <c r="H34" s="244"/>
      <c r="J34" s="324" t="s">
        <v>318</v>
      </c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</row>
    <row r="35" spans="1:22" ht="13.2">
      <c r="A35" s="243"/>
      <c r="B35" s="238" t="s">
        <v>219</v>
      </c>
      <c r="C35" s="238"/>
      <c r="D35" s="238"/>
      <c r="E35" s="238"/>
      <c r="F35" s="238"/>
      <c r="G35" s="238"/>
      <c r="H35" s="244"/>
      <c r="J35" s="324" t="s">
        <v>319</v>
      </c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</row>
    <row r="36" spans="1:22" ht="13.2">
      <c r="A36" s="243"/>
      <c r="B36" s="238" t="s">
        <v>220</v>
      </c>
      <c r="C36" s="238"/>
      <c r="D36" s="238"/>
      <c r="E36" s="238"/>
      <c r="F36" s="238"/>
      <c r="G36" s="238"/>
      <c r="H36" s="244"/>
      <c r="J36" s="324" t="s">
        <v>320</v>
      </c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</row>
    <row r="37" spans="1:22" ht="13.2">
      <c r="A37" s="243" t="s">
        <v>221</v>
      </c>
      <c r="B37" s="238"/>
      <c r="C37" s="238"/>
      <c r="D37" s="238"/>
      <c r="E37" s="238"/>
      <c r="F37" s="238"/>
      <c r="G37" s="238"/>
      <c r="H37" s="244"/>
      <c r="J37" s="324" t="s">
        <v>321</v>
      </c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</row>
    <row r="38" spans="1:22">
      <c r="A38" s="243"/>
      <c r="B38" s="238"/>
      <c r="C38" s="238"/>
      <c r="D38" s="238"/>
      <c r="E38" s="238"/>
      <c r="F38" s="238"/>
      <c r="G38" s="238"/>
      <c r="H38" s="244"/>
      <c r="J38" s="329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</row>
    <row r="39" spans="1:22" ht="13.2">
      <c r="A39" s="245" t="s">
        <v>48</v>
      </c>
      <c r="B39" s="238"/>
      <c r="C39" s="238"/>
      <c r="D39" s="238"/>
      <c r="E39" s="238"/>
      <c r="F39" s="238"/>
      <c r="G39" s="238"/>
      <c r="H39" s="244"/>
      <c r="J39" s="328" t="s">
        <v>288</v>
      </c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</row>
    <row r="40" spans="1:22" ht="13.2">
      <c r="A40" s="243" t="s">
        <v>222</v>
      </c>
      <c r="B40" s="238"/>
      <c r="C40" s="238"/>
      <c r="D40" s="238"/>
      <c r="E40" s="238"/>
      <c r="F40" s="238"/>
      <c r="G40" s="238"/>
      <c r="H40" s="244"/>
      <c r="J40" s="324" t="s">
        <v>322</v>
      </c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</row>
    <row r="41" spans="1:22" ht="13.2">
      <c r="A41" s="243" t="s">
        <v>223</v>
      </c>
      <c r="B41" s="238"/>
      <c r="C41" s="238"/>
      <c r="D41" s="238"/>
      <c r="E41" s="238"/>
      <c r="F41" s="238"/>
      <c r="G41" s="238"/>
      <c r="H41" s="244"/>
      <c r="J41" s="324" t="s">
        <v>323</v>
      </c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</row>
    <row r="42" spans="1:22" ht="13.8" thickBot="1">
      <c r="A42" s="246" t="s">
        <v>224</v>
      </c>
      <c r="B42" s="247"/>
      <c r="C42" s="247"/>
      <c r="D42" s="247"/>
      <c r="E42" s="247"/>
      <c r="F42" s="247"/>
      <c r="G42" s="247"/>
      <c r="H42" s="248"/>
      <c r="J42" s="324" t="s">
        <v>324</v>
      </c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</row>
    <row r="43" spans="1:22" ht="13.2" thickTop="1">
      <c r="J43" s="329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</row>
    <row r="44" spans="1:22">
      <c r="J44" s="330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2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4"/>
  <sheetViews>
    <sheetView showGridLines="0" workbookViewId="0"/>
  </sheetViews>
  <sheetFormatPr defaultColWidth="10.7109375" defaultRowHeight="12.6"/>
  <cols>
    <col min="1" max="1" width="11" style="60" customWidth="1"/>
    <col min="2" max="2" width="11.28515625" style="60" customWidth="1"/>
    <col min="3" max="16384" width="10.7109375" style="60"/>
  </cols>
  <sheetData>
    <row r="1" spans="1:8" ht="13.2" thickBot="1">
      <c r="A1" s="59" t="s">
        <v>225</v>
      </c>
    </row>
    <row r="2" spans="1:8" ht="13.2" thickTop="1">
      <c r="A2" s="273" t="s">
        <v>226</v>
      </c>
      <c r="B2" s="241"/>
      <c r="C2" s="241"/>
      <c r="D2" s="241"/>
      <c r="E2" s="241"/>
      <c r="F2" s="241"/>
      <c r="G2" s="241"/>
      <c r="H2" s="242"/>
    </row>
    <row r="3" spans="1:8" ht="13.2" thickBot="1">
      <c r="A3" s="246" t="s">
        <v>227</v>
      </c>
      <c r="B3" s="247"/>
      <c r="C3" s="247"/>
      <c r="D3" s="247"/>
      <c r="E3" s="247"/>
      <c r="F3" s="247"/>
      <c r="G3" s="247"/>
      <c r="H3" s="248"/>
    </row>
    <row r="4" spans="1:8" ht="4.5" customHeight="1" thickTop="1" thickBot="1"/>
    <row r="5" spans="1:8" ht="13.2" thickTop="1">
      <c r="A5" s="61" t="s">
        <v>228</v>
      </c>
      <c r="B5" s="62"/>
      <c r="C5" s="62"/>
      <c r="D5" s="62"/>
      <c r="E5" s="62"/>
      <c r="F5" s="62"/>
      <c r="G5" s="62"/>
      <c r="H5" s="63"/>
    </row>
    <row r="6" spans="1:8" ht="25.5" customHeight="1" thickBot="1">
      <c r="A6" s="64"/>
      <c r="B6" s="65"/>
      <c r="C6" s="66" t="s">
        <v>229</v>
      </c>
      <c r="D6" s="66" t="s">
        <v>230</v>
      </c>
      <c r="E6" s="67" t="s">
        <v>231</v>
      </c>
      <c r="F6" s="68" t="s">
        <v>232</v>
      </c>
      <c r="G6" s="69" t="s">
        <v>233</v>
      </c>
      <c r="H6" s="70" t="s">
        <v>234</v>
      </c>
    </row>
    <row r="7" spans="1:8" ht="13.2" thickTop="1">
      <c r="A7" s="71">
        <v>1</v>
      </c>
      <c r="B7" s="72" t="s">
        <v>235</v>
      </c>
      <c r="C7" s="73">
        <v>2</v>
      </c>
      <c r="D7" s="73">
        <v>0</v>
      </c>
      <c r="E7" s="73">
        <v>0</v>
      </c>
      <c r="F7" s="73">
        <v>10</v>
      </c>
      <c r="G7" s="74">
        <v>0</v>
      </c>
      <c r="H7" s="75">
        <f t="shared" ref="H7:H21" si="0">F7*G7</f>
        <v>0</v>
      </c>
    </row>
    <row r="8" spans="1:8">
      <c r="A8" s="71">
        <v>2</v>
      </c>
      <c r="B8" s="65"/>
      <c r="C8" s="73">
        <v>1</v>
      </c>
      <c r="D8" s="73">
        <v>1</v>
      </c>
      <c r="E8" s="73">
        <v>1</v>
      </c>
      <c r="F8" s="73">
        <v>7</v>
      </c>
      <c r="G8" s="76">
        <v>0</v>
      </c>
      <c r="H8" s="75">
        <f t="shared" si="0"/>
        <v>0</v>
      </c>
    </row>
    <row r="9" spans="1:8">
      <c r="A9" s="71">
        <v>3</v>
      </c>
      <c r="B9" s="65"/>
      <c r="C9" s="73">
        <v>1</v>
      </c>
      <c r="D9" s="73">
        <v>0</v>
      </c>
      <c r="E9" s="73">
        <v>3</v>
      </c>
      <c r="F9" s="73">
        <v>1</v>
      </c>
      <c r="G9" s="76">
        <v>150</v>
      </c>
      <c r="H9" s="75">
        <f t="shared" si="0"/>
        <v>150</v>
      </c>
    </row>
    <row r="10" spans="1:8">
      <c r="A10" s="71">
        <v>4</v>
      </c>
      <c r="B10" s="65"/>
      <c r="C10" s="73">
        <v>0</v>
      </c>
      <c r="D10" s="73">
        <v>3</v>
      </c>
      <c r="E10" s="73">
        <v>0</v>
      </c>
      <c r="F10" s="73">
        <v>10</v>
      </c>
      <c r="G10" s="76">
        <v>0</v>
      </c>
      <c r="H10" s="75">
        <f t="shared" si="0"/>
        <v>0</v>
      </c>
    </row>
    <row r="11" spans="1:8">
      <c r="A11" s="71">
        <v>5</v>
      </c>
      <c r="B11" s="65"/>
      <c r="C11" s="73">
        <v>0</v>
      </c>
      <c r="D11" s="73">
        <v>2</v>
      </c>
      <c r="E11" s="73">
        <v>2</v>
      </c>
      <c r="F11" s="73">
        <v>4</v>
      </c>
      <c r="G11" s="76">
        <v>0</v>
      </c>
      <c r="H11" s="75">
        <f t="shared" si="0"/>
        <v>0</v>
      </c>
    </row>
    <row r="12" spans="1:8">
      <c r="A12" s="71">
        <v>6</v>
      </c>
      <c r="B12" s="65"/>
      <c r="C12" s="73">
        <v>0</v>
      </c>
      <c r="D12" s="73">
        <v>1</v>
      </c>
      <c r="E12" s="73">
        <v>3</v>
      </c>
      <c r="F12" s="73">
        <v>16</v>
      </c>
      <c r="G12" s="76">
        <v>0</v>
      </c>
      <c r="H12" s="75">
        <f t="shared" si="0"/>
        <v>0</v>
      </c>
    </row>
    <row r="13" spans="1:8">
      <c r="A13" s="71">
        <v>7</v>
      </c>
      <c r="B13" s="65"/>
      <c r="C13" s="73">
        <v>0</v>
      </c>
      <c r="D13" s="73">
        <v>0</v>
      </c>
      <c r="E13" s="73">
        <v>5</v>
      </c>
      <c r="F13" s="73">
        <v>10</v>
      </c>
      <c r="G13" s="76">
        <v>0</v>
      </c>
      <c r="H13" s="75">
        <f t="shared" si="0"/>
        <v>0</v>
      </c>
    </row>
    <row r="14" spans="1:8">
      <c r="A14" s="71">
        <v>8</v>
      </c>
      <c r="B14" s="72" t="s">
        <v>236</v>
      </c>
      <c r="C14" s="73">
        <v>1</v>
      </c>
      <c r="D14" s="73">
        <v>1</v>
      </c>
      <c r="E14" s="73">
        <v>0</v>
      </c>
      <c r="F14" s="73">
        <v>5</v>
      </c>
      <c r="G14" s="76">
        <v>0</v>
      </c>
      <c r="H14" s="75">
        <f t="shared" si="0"/>
        <v>0</v>
      </c>
    </row>
    <row r="15" spans="1:8">
      <c r="A15" s="71">
        <v>9</v>
      </c>
      <c r="B15" s="65"/>
      <c r="C15" s="73">
        <v>1</v>
      </c>
      <c r="D15" s="73">
        <v>0</v>
      </c>
      <c r="E15" s="73">
        <v>1</v>
      </c>
      <c r="F15" s="73">
        <v>17</v>
      </c>
      <c r="G15" s="76">
        <v>0</v>
      </c>
      <c r="H15" s="75">
        <f t="shared" si="0"/>
        <v>0</v>
      </c>
    </row>
    <row r="16" spans="1:8">
      <c r="A16" s="71">
        <v>10</v>
      </c>
      <c r="B16" s="65"/>
      <c r="C16" s="73">
        <v>0</v>
      </c>
      <c r="D16" s="73">
        <v>2</v>
      </c>
      <c r="E16" s="73">
        <v>1</v>
      </c>
      <c r="F16" s="73">
        <v>2</v>
      </c>
      <c r="G16" s="76">
        <v>100</v>
      </c>
      <c r="H16" s="75">
        <f t="shared" si="0"/>
        <v>200</v>
      </c>
    </row>
    <row r="17" spans="1:8">
      <c r="A17" s="71">
        <v>11</v>
      </c>
      <c r="B17" s="65"/>
      <c r="C17" s="73">
        <v>0</v>
      </c>
      <c r="D17" s="73">
        <v>1</v>
      </c>
      <c r="E17" s="73">
        <v>2</v>
      </c>
      <c r="F17" s="73">
        <v>14</v>
      </c>
      <c r="G17" s="76">
        <v>0</v>
      </c>
      <c r="H17" s="75">
        <f t="shared" si="0"/>
        <v>0</v>
      </c>
    </row>
    <row r="18" spans="1:8">
      <c r="A18" s="71">
        <v>12</v>
      </c>
      <c r="B18" s="65"/>
      <c r="C18" s="73">
        <v>0</v>
      </c>
      <c r="D18" s="73">
        <v>0</v>
      </c>
      <c r="E18" s="73">
        <v>4</v>
      </c>
      <c r="F18" s="73">
        <v>8</v>
      </c>
      <c r="G18" s="76">
        <v>0</v>
      </c>
      <c r="H18" s="75">
        <f t="shared" si="0"/>
        <v>0</v>
      </c>
    </row>
    <row r="19" spans="1:8">
      <c r="A19" s="71">
        <v>13</v>
      </c>
      <c r="B19" s="77" t="s">
        <v>237</v>
      </c>
      <c r="C19" s="73">
        <v>1</v>
      </c>
      <c r="D19" s="73">
        <v>0</v>
      </c>
      <c r="E19" s="73">
        <v>0</v>
      </c>
      <c r="F19" s="73">
        <v>10</v>
      </c>
      <c r="G19" s="76">
        <v>0</v>
      </c>
      <c r="H19" s="75">
        <f t="shared" si="0"/>
        <v>0</v>
      </c>
    </row>
    <row r="20" spans="1:8">
      <c r="A20" s="71">
        <v>14</v>
      </c>
      <c r="B20" s="65"/>
      <c r="C20" s="73">
        <v>0</v>
      </c>
      <c r="D20" s="73">
        <v>1</v>
      </c>
      <c r="E20" s="73">
        <v>1</v>
      </c>
      <c r="F20" s="73">
        <v>7</v>
      </c>
      <c r="G20" s="76">
        <v>0</v>
      </c>
      <c r="H20" s="75">
        <f t="shared" si="0"/>
        <v>0</v>
      </c>
    </row>
    <row r="21" spans="1:8" ht="13.2" thickBot="1">
      <c r="A21" s="71">
        <v>15</v>
      </c>
      <c r="B21" s="65"/>
      <c r="C21" s="73">
        <v>0</v>
      </c>
      <c r="D21" s="73">
        <v>0</v>
      </c>
      <c r="E21" s="73">
        <v>3</v>
      </c>
      <c r="F21" s="73">
        <v>1</v>
      </c>
      <c r="G21" s="78">
        <v>0</v>
      </c>
      <c r="H21" s="75">
        <f t="shared" si="0"/>
        <v>0</v>
      </c>
    </row>
    <row r="22" spans="1:8" ht="3.75" customHeight="1" thickTop="1" thickBot="1">
      <c r="A22" s="64"/>
      <c r="B22" s="65"/>
      <c r="C22" s="65"/>
      <c r="D22" s="65"/>
      <c r="E22" s="65"/>
      <c r="F22" s="65"/>
      <c r="G22" s="65"/>
      <c r="H22" s="79"/>
    </row>
    <row r="23" spans="1:8" ht="13.8" thickTop="1" thickBot="1">
      <c r="A23" s="64"/>
      <c r="B23" s="80" t="s">
        <v>124</v>
      </c>
      <c r="C23" s="73">
        <f>SUMPRODUCT(C7:C21,$G$7:$G$21)</f>
        <v>150</v>
      </c>
      <c r="D23" s="73">
        <f>SUMPRODUCT(D7:D21,$G$7:$G$21)</f>
        <v>200</v>
      </c>
      <c r="E23" s="73">
        <f>SUMPRODUCT(E7:E21,$G$7:$G$21)</f>
        <v>550</v>
      </c>
      <c r="F23" s="65"/>
      <c r="G23" s="80" t="s">
        <v>62</v>
      </c>
      <c r="H23" s="81">
        <f>SUM(H7:H21)</f>
        <v>350</v>
      </c>
    </row>
    <row r="24" spans="1:8" ht="13.8" thickTop="1" thickBot="1">
      <c r="A24" s="82"/>
      <c r="B24" s="83" t="s">
        <v>63</v>
      </c>
      <c r="C24" s="84">
        <v>150</v>
      </c>
      <c r="D24" s="85">
        <v>200</v>
      </c>
      <c r="E24" s="86">
        <v>175</v>
      </c>
      <c r="F24" s="87"/>
      <c r="G24" s="87"/>
      <c r="H24" s="88"/>
    </row>
    <row r="25" spans="1:8" ht="13.2" thickTop="1"/>
    <row r="26" spans="1:8" ht="13.2" thickBot="1"/>
    <row r="27" spans="1:8" ht="13.2" thickTop="1">
      <c r="A27" s="240" t="s">
        <v>66</v>
      </c>
      <c r="B27" s="241"/>
      <c r="C27" s="241"/>
      <c r="D27" s="241"/>
      <c r="E27" s="241"/>
      <c r="F27" s="241"/>
      <c r="G27" s="241"/>
      <c r="H27" s="242"/>
    </row>
    <row r="28" spans="1:8">
      <c r="A28" s="243" t="s">
        <v>238</v>
      </c>
      <c r="B28" s="238"/>
      <c r="C28" s="238"/>
      <c r="D28" s="238"/>
      <c r="E28" s="238"/>
      <c r="F28" s="238"/>
      <c r="G28" s="238"/>
      <c r="H28" s="244"/>
    </row>
    <row r="29" spans="1:8">
      <c r="A29" s="243" t="s">
        <v>239</v>
      </c>
      <c r="B29" s="238"/>
      <c r="C29" s="238"/>
      <c r="D29" s="238"/>
      <c r="E29" s="238"/>
      <c r="F29" s="238"/>
      <c r="G29" s="238"/>
      <c r="H29" s="244"/>
    </row>
    <row r="30" spans="1:8">
      <c r="A30" s="243"/>
      <c r="B30" s="238"/>
      <c r="C30" s="238"/>
      <c r="D30" s="238"/>
      <c r="E30" s="238"/>
      <c r="F30" s="238"/>
      <c r="G30" s="238"/>
      <c r="H30" s="244"/>
    </row>
    <row r="31" spans="1:8">
      <c r="A31" s="245" t="s">
        <v>40</v>
      </c>
      <c r="B31" s="238"/>
      <c r="C31" s="238"/>
      <c r="D31" s="238"/>
      <c r="E31" s="238"/>
      <c r="F31" s="238"/>
      <c r="G31" s="238"/>
      <c r="H31" s="244"/>
    </row>
    <row r="32" spans="1:8">
      <c r="A32" s="243" t="s">
        <v>240</v>
      </c>
      <c r="B32" s="238"/>
      <c r="C32" s="238"/>
      <c r="D32" s="238"/>
      <c r="E32" s="238"/>
      <c r="F32" s="238"/>
      <c r="G32" s="238"/>
      <c r="H32" s="244"/>
    </row>
    <row r="33" spans="1:8">
      <c r="A33" s="243" t="s">
        <v>241</v>
      </c>
      <c r="B33" s="238"/>
      <c r="C33" s="238"/>
      <c r="D33" s="238"/>
      <c r="E33" s="238"/>
      <c r="F33" s="238"/>
      <c r="G33" s="238"/>
      <c r="H33" s="244"/>
    </row>
    <row r="34" spans="1:8">
      <c r="A34" s="243" t="s">
        <v>242</v>
      </c>
      <c r="B34" s="238"/>
      <c r="C34" s="238"/>
      <c r="D34" s="238"/>
      <c r="E34" s="238"/>
      <c r="F34" s="238"/>
      <c r="G34" s="238"/>
      <c r="H34" s="244"/>
    </row>
    <row r="35" spans="1:8">
      <c r="A35" s="243"/>
      <c r="B35" s="238" t="s">
        <v>243</v>
      </c>
      <c r="C35" s="238"/>
      <c r="D35" s="238"/>
      <c r="E35" s="238"/>
      <c r="F35" s="238"/>
      <c r="G35" s="238"/>
      <c r="H35" s="244"/>
    </row>
    <row r="36" spans="1:8">
      <c r="A36" s="243"/>
      <c r="B36" s="238" t="s">
        <v>244</v>
      </c>
      <c r="C36" s="238"/>
      <c r="D36" s="238"/>
      <c r="E36" s="238"/>
      <c r="F36" s="238"/>
      <c r="G36" s="238"/>
      <c r="H36" s="244"/>
    </row>
    <row r="37" spans="1:8">
      <c r="A37" s="243"/>
      <c r="B37" s="238" t="s">
        <v>245</v>
      </c>
      <c r="C37" s="238"/>
      <c r="D37" s="238"/>
      <c r="E37" s="238"/>
      <c r="F37" s="238"/>
      <c r="G37" s="238"/>
      <c r="H37" s="244"/>
    </row>
    <row r="38" spans="1:8">
      <c r="A38" s="243" t="s">
        <v>246</v>
      </c>
      <c r="B38" s="238"/>
      <c r="C38" s="238"/>
      <c r="D38" s="238"/>
      <c r="E38" s="238"/>
      <c r="F38" s="238"/>
      <c r="G38" s="238"/>
      <c r="H38" s="244"/>
    </row>
    <row r="39" spans="1:8">
      <c r="A39" s="243"/>
      <c r="B39" s="238"/>
      <c r="C39" s="238"/>
      <c r="D39" s="238"/>
      <c r="E39" s="238"/>
      <c r="F39" s="238"/>
      <c r="G39" s="238"/>
      <c r="H39" s="244"/>
    </row>
    <row r="40" spans="1:8">
      <c r="A40" s="245" t="s">
        <v>48</v>
      </c>
      <c r="B40" s="238"/>
      <c r="C40" s="238"/>
      <c r="D40" s="238"/>
      <c r="E40" s="238"/>
      <c r="F40" s="238"/>
      <c r="G40" s="238"/>
      <c r="H40" s="244"/>
    </row>
    <row r="41" spans="1:8">
      <c r="A41" s="243" t="s">
        <v>247</v>
      </c>
      <c r="B41" s="238"/>
      <c r="C41" s="238"/>
      <c r="D41" s="238"/>
      <c r="E41" s="238"/>
      <c r="F41" s="238"/>
      <c r="G41" s="238"/>
      <c r="H41" s="244"/>
    </row>
    <row r="42" spans="1:8">
      <c r="A42" s="243" t="s">
        <v>248</v>
      </c>
      <c r="B42" s="238"/>
      <c r="C42" s="238"/>
      <c r="D42" s="238"/>
      <c r="E42" s="238"/>
      <c r="F42" s="238"/>
      <c r="G42" s="238"/>
      <c r="H42" s="244"/>
    </row>
    <row r="43" spans="1:8" ht="13.2" thickBot="1">
      <c r="A43" s="246" t="s">
        <v>249</v>
      </c>
      <c r="B43" s="247"/>
      <c r="C43" s="247"/>
      <c r="D43" s="247"/>
      <c r="E43" s="247"/>
      <c r="F43" s="247"/>
      <c r="G43" s="247"/>
      <c r="H43" s="248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57</vt:i4>
      </vt:variant>
    </vt:vector>
  </HeadingPairs>
  <TitlesOfParts>
    <vt:vector size="65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legende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2022-04-08T15:39:28Z</dcterms:modified>
</cp:coreProperties>
</file>