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ww\python-data-science\26. Recherche opérationnelle en Excel\31 - MULTIPLES - PROBLEMES ORDONNANCEMENT SCHEDULINGS\"/>
    </mc:Choice>
  </mc:AlternateContent>
  <bookViews>
    <workbookView xWindow="0" yWindow="0" windowWidth="16320" windowHeight="5772" activeTab="3"/>
  </bookViews>
  <sheets>
    <sheet name="Summary" sheetId="1" r:id="rId1"/>
    <sheet name="Crew" sheetId="2" r:id="rId2"/>
    <sheet name="Offices" sheetId="3" r:id="rId3"/>
    <sheet name="Sched1" sheetId="4" r:id="rId4"/>
    <sheet name="Sched2" sheetId="5" r:id="rId5"/>
    <sheet name="Sched3" sheetId="6" r:id="rId6"/>
    <sheet name="Hirefire" sheetId="7" r:id="rId7"/>
    <sheet name="Troops" sheetId="8" r:id="rId8"/>
  </sheets>
  <definedNames>
    <definedName name="_scenchg_count" localSheetId="6" hidden="1">51</definedName>
    <definedName name="_scenchg_count" localSheetId="2" hidden="1">140</definedName>
    <definedName name="_scenchg_count" localSheetId="7" hidden="1">12</definedName>
    <definedName name="_scenchg1" localSheetId="6" hidden="1">Hirefire!$C$26</definedName>
    <definedName name="_scenchg1" localSheetId="2" hidden="1">Offices!$B$23</definedName>
    <definedName name="_scenchg1" localSheetId="7" hidden="1">Troops!$B$13</definedName>
    <definedName name="_scenchg10" localSheetId="6" hidden="1">Hirefire!$C$22</definedName>
    <definedName name="_scenchg10" localSheetId="2" hidden="1">Offices!$K$23</definedName>
    <definedName name="_scenchg10" localSheetId="7" hidden="1">Troops!$C$15</definedName>
    <definedName name="_scenchg100" localSheetId="2" hidden="1">Offices!$K$32</definedName>
    <definedName name="_scenchg101" localSheetId="2" hidden="1">Offices!$B$33</definedName>
    <definedName name="_scenchg102" localSheetId="2" hidden="1">Offices!$C$33</definedName>
    <definedName name="_scenchg103" localSheetId="2" hidden="1">Offices!$D$33</definedName>
    <definedName name="_scenchg104" localSheetId="2" hidden="1">Offices!$E$33</definedName>
    <definedName name="_scenchg105" localSheetId="2" hidden="1">Offices!$F$33</definedName>
    <definedName name="_scenchg106" localSheetId="2" hidden="1">Offices!$G$33</definedName>
    <definedName name="_scenchg107" localSheetId="2" hidden="1">Offices!$H$33</definedName>
    <definedName name="_scenchg108" localSheetId="2" hidden="1">Offices!$I$33</definedName>
    <definedName name="_scenchg109" localSheetId="2" hidden="1">Offices!$J$33</definedName>
    <definedName name="_scenchg11" localSheetId="6" hidden="1">Hirefire!$D$22</definedName>
    <definedName name="_scenchg11" localSheetId="2" hidden="1">Offices!$B$24</definedName>
    <definedName name="_scenchg11" localSheetId="7" hidden="1">Troops!$D$15</definedName>
    <definedName name="_scenchg110" localSheetId="2" hidden="1">Offices!$K$33</definedName>
    <definedName name="_scenchg111" localSheetId="2" hidden="1">Offices!$B$34</definedName>
    <definedName name="_scenchg112" localSheetId="2" hidden="1">Offices!$C$34</definedName>
    <definedName name="_scenchg113" localSheetId="2" hidden="1">Offices!$D$34</definedName>
    <definedName name="_scenchg114" localSheetId="2" hidden="1">Offices!$E$34</definedName>
    <definedName name="_scenchg115" localSheetId="2" hidden="1">Offices!$F$34</definedName>
    <definedName name="_scenchg116" localSheetId="2" hidden="1">Offices!$G$34</definedName>
    <definedName name="_scenchg117" localSheetId="2" hidden="1">Offices!$H$34</definedName>
    <definedName name="_scenchg118" localSheetId="2" hidden="1">Offices!$I$34</definedName>
    <definedName name="_scenchg119" localSheetId="2" hidden="1">Offices!$J$34</definedName>
    <definedName name="_scenchg12" localSheetId="6" hidden="1">Hirefire!$E$22</definedName>
    <definedName name="_scenchg12" localSheetId="2" hidden="1">Offices!$C$24</definedName>
    <definedName name="_scenchg12" localSheetId="7" hidden="1">Troops!$E$15</definedName>
    <definedName name="_scenchg120" localSheetId="2" hidden="1">Offices!$K$34</definedName>
    <definedName name="_scenchg121" localSheetId="2" hidden="1">Offices!$B$35</definedName>
    <definedName name="_scenchg122" localSheetId="2" hidden="1">Offices!$C$35</definedName>
    <definedName name="_scenchg123" localSheetId="2" hidden="1">Offices!$D$35</definedName>
    <definedName name="_scenchg124" localSheetId="2" hidden="1">Offices!$E$35</definedName>
    <definedName name="_scenchg125" localSheetId="2" hidden="1">Offices!$F$35</definedName>
    <definedName name="_scenchg126" localSheetId="2" hidden="1">Offices!$G$35</definedName>
    <definedName name="_scenchg127" localSheetId="2" hidden="1">Offices!$H$35</definedName>
    <definedName name="_scenchg128" localSheetId="2" hidden="1">Offices!$I$35</definedName>
    <definedName name="_scenchg129" localSheetId="2" hidden="1">Offices!$J$35</definedName>
    <definedName name="_scenchg13" localSheetId="6" hidden="1">Hirefire!$C$23</definedName>
    <definedName name="_scenchg13" localSheetId="2" hidden="1">Offices!$D$24</definedName>
    <definedName name="_scenchg130" localSheetId="2" hidden="1">Offices!$K$35</definedName>
    <definedName name="_scenchg131" localSheetId="2" hidden="1">Offices!$B$36</definedName>
    <definedName name="_scenchg132" localSheetId="2" hidden="1">Offices!$C$36</definedName>
    <definedName name="_scenchg133" localSheetId="2" hidden="1">Offices!$D$36</definedName>
    <definedName name="_scenchg134" localSheetId="2" hidden="1">Offices!$E$36</definedName>
    <definedName name="_scenchg135" localSheetId="2" hidden="1">Offices!$F$36</definedName>
    <definedName name="_scenchg136" localSheetId="2" hidden="1">Offices!$G$36</definedName>
    <definedName name="_scenchg137" localSheetId="2" hidden="1">Offices!$H$36</definedName>
    <definedName name="_scenchg138" localSheetId="2" hidden="1">Offices!$I$36</definedName>
    <definedName name="_scenchg139" localSheetId="2" hidden="1">Offices!$J$36</definedName>
    <definedName name="_scenchg14" localSheetId="6" hidden="1">Hirefire!$D$23</definedName>
    <definedName name="_scenchg14" localSheetId="2" hidden="1">Offices!$E$24</definedName>
    <definedName name="_scenchg140" localSheetId="2" hidden="1">Offices!$K$36</definedName>
    <definedName name="_scenchg15" localSheetId="6" hidden="1">Hirefire!$E$23</definedName>
    <definedName name="_scenchg15" localSheetId="2" hidden="1">Offices!$F$24</definedName>
    <definedName name="_scenchg16" localSheetId="6" hidden="1">Hirefire!#REF!</definedName>
    <definedName name="_scenchg16" localSheetId="2" hidden="1">Offices!$G$24</definedName>
    <definedName name="_scenchg17" localSheetId="6" hidden="1">Hirefire!#REF!</definedName>
    <definedName name="_scenchg17" localSheetId="2" hidden="1">Offices!$H$24</definedName>
    <definedName name="_scenchg18" localSheetId="6" hidden="1">Hirefire!#REF!</definedName>
    <definedName name="_scenchg18" localSheetId="2" hidden="1">Offices!$I$24</definedName>
    <definedName name="_scenchg19" localSheetId="6" hidden="1">Hirefire!#REF!</definedName>
    <definedName name="_scenchg19" localSheetId="2" hidden="1">Offices!$J$24</definedName>
    <definedName name="_scenchg2" localSheetId="6" hidden="1">Hirefire!$D$26</definedName>
    <definedName name="_scenchg2" localSheetId="2" hidden="1">Offices!$C$23</definedName>
    <definedName name="_scenchg2" localSheetId="7" hidden="1">Troops!$C$13</definedName>
    <definedName name="_scenchg20" localSheetId="6" hidden="1">Hirefire!#REF!</definedName>
    <definedName name="_scenchg20" localSheetId="2" hidden="1">Offices!$K$24</definedName>
    <definedName name="_scenchg21" localSheetId="6" hidden="1">Hirefire!#REF!</definedName>
    <definedName name="_scenchg21" localSheetId="2" hidden="1">Offices!$B$25</definedName>
    <definedName name="_scenchg22" localSheetId="6" hidden="1">Hirefire!#REF!</definedName>
    <definedName name="_scenchg22" localSheetId="2" hidden="1">Offices!$C$25</definedName>
    <definedName name="_scenchg23" localSheetId="6" hidden="1">Hirefire!#REF!</definedName>
    <definedName name="_scenchg23" localSheetId="2" hidden="1">Offices!$D$25</definedName>
    <definedName name="_scenchg24" localSheetId="6" hidden="1">Hirefire!#REF!</definedName>
    <definedName name="_scenchg24" localSheetId="2" hidden="1">Offices!$E$25</definedName>
    <definedName name="_scenchg25" localSheetId="6" hidden="1">Hirefire!#REF!</definedName>
    <definedName name="_scenchg25" localSheetId="2" hidden="1">Offices!$F$25</definedName>
    <definedName name="_scenchg26" localSheetId="6" hidden="1">Hirefire!#REF!</definedName>
    <definedName name="_scenchg26" localSheetId="2" hidden="1">Offices!$G$25</definedName>
    <definedName name="_scenchg27" localSheetId="6" hidden="1">Hirefire!#REF!</definedName>
    <definedName name="_scenchg27" localSheetId="2" hidden="1">Offices!$H$25</definedName>
    <definedName name="_scenchg28" localSheetId="6" hidden="1">Hirefire!#REF!</definedName>
    <definedName name="_scenchg28" localSheetId="2" hidden="1">Offices!$I$25</definedName>
    <definedName name="_scenchg29" localSheetId="6" hidden="1">Hirefire!#REF!</definedName>
    <definedName name="_scenchg29" localSheetId="2" hidden="1">Offices!$J$25</definedName>
    <definedName name="_scenchg3" localSheetId="6" hidden="1">Hirefire!$E$26</definedName>
    <definedName name="_scenchg3" localSheetId="2" hidden="1">Offices!$D$23</definedName>
    <definedName name="_scenchg3" localSheetId="7" hidden="1">Troops!$D$13</definedName>
    <definedName name="_scenchg30" localSheetId="6" hidden="1">Hirefire!#REF!</definedName>
    <definedName name="_scenchg30" localSheetId="2" hidden="1">Offices!$K$25</definedName>
    <definedName name="_scenchg31" localSheetId="6" hidden="1">Hirefire!#REF!</definedName>
    <definedName name="_scenchg31" localSheetId="2" hidden="1">Offices!$B$26</definedName>
    <definedName name="_scenchg32" localSheetId="6" hidden="1">Hirefire!#REF!</definedName>
    <definedName name="_scenchg32" localSheetId="2" hidden="1">Offices!$C$26</definedName>
    <definedName name="_scenchg33" localSheetId="6" hidden="1">Hirefire!#REF!</definedName>
    <definedName name="_scenchg33" localSheetId="2" hidden="1">Offices!$D$26</definedName>
    <definedName name="_scenchg34" localSheetId="6" hidden="1">Hirefire!#REF!</definedName>
    <definedName name="_scenchg34" localSheetId="2" hidden="1">Offices!$E$26</definedName>
    <definedName name="_scenchg35" localSheetId="6" hidden="1">Hirefire!#REF!</definedName>
    <definedName name="_scenchg35" localSheetId="2" hidden="1">Offices!$F$26</definedName>
    <definedName name="_scenchg36" localSheetId="6" hidden="1">Hirefire!#REF!</definedName>
    <definedName name="_scenchg36" localSheetId="2" hidden="1">Offices!$G$26</definedName>
    <definedName name="_scenchg37" localSheetId="6" hidden="1">Hirefire!#REF!</definedName>
    <definedName name="_scenchg37" localSheetId="2" hidden="1">Offices!$H$26</definedName>
    <definedName name="_scenchg38" localSheetId="6" hidden="1">Hirefire!#REF!</definedName>
    <definedName name="_scenchg38" localSheetId="2" hidden="1">Offices!$I$26</definedName>
    <definedName name="_scenchg39" localSheetId="6" hidden="1">Hirefire!#REF!</definedName>
    <definedName name="_scenchg39" localSheetId="2" hidden="1">Offices!$J$26</definedName>
    <definedName name="_scenchg4" localSheetId="6" hidden="1">Hirefire!$C$27</definedName>
    <definedName name="_scenchg4" localSheetId="2" hidden="1">Offices!$E$23</definedName>
    <definedName name="_scenchg4" localSheetId="7" hidden="1">Troops!$E$13</definedName>
    <definedName name="_scenchg40" localSheetId="6" hidden="1">Hirefire!#REF!</definedName>
    <definedName name="_scenchg40" localSheetId="2" hidden="1">Offices!$K$26</definedName>
    <definedName name="_scenchg41" localSheetId="6" hidden="1">Hirefire!#REF!</definedName>
    <definedName name="_scenchg41" localSheetId="2" hidden="1">Offices!$B$27</definedName>
    <definedName name="_scenchg42" localSheetId="6" hidden="1">Hirefire!#REF!</definedName>
    <definedName name="_scenchg42" localSheetId="2" hidden="1">Offices!$C$27</definedName>
    <definedName name="_scenchg43" localSheetId="6" hidden="1">Hirefire!$C$31</definedName>
    <definedName name="_scenchg43" localSheetId="2" hidden="1">Offices!$D$27</definedName>
    <definedName name="_scenchg44" localSheetId="6" hidden="1">Hirefire!$D$31</definedName>
    <definedName name="_scenchg44" localSheetId="2" hidden="1">Offices!$E$27</definedName>
    <definedName name="_scenchg45" localSheetId="6" hidden="1">Hirefire!$E$31</definedName>
    <definedName name="_scenchg45" localSheetId="2" hidden="1">Offices!$F$27</definedName>
    <definedName name="_scenchg46" localSheetId="6" hidden="1">Hirefire!$C$32</definedName>
    <definedName name="_scenchg46" localSheetId="2" hidden="1">Offices!$G$27</definedName>
    <definedName name="_scenchg47" localSheetId="6" hidden="1">Hirefire!$D$32</definedName>
    <definedName name="_scenchg47" localSheetId="2" hidden="1">Offices!$H$27</definedName>
    <definedName name="_scenchg48" localSheetId="6" hidden="1">Hirefire!$E$32</definedName>
    <definedName name="_scenchg48" localSheetId="2" hidden="1">Offices!$I$27</definedName>
    <definedName name="_scenchg49" localSheetId="6" hidden="1">Hirefire!$C$33</definedName>
    <definedName name="_scenchg49" localSheetId="2" hidden="1">Offices!$J$27</definedName>
    <definedName name="_scenchg5" localSheetId="6" hidden="1">Hirefire!$D$27</definedName>
    <definedName name="_scenchg5" localSheetId="2" hidden="1">Offices!$F$23</definedName>
    <definedName name="_scenchg5" localSheetId="7" hidden="1">Troops!$B$14</definedName>
    <definedName name="_scenchg50" localSheetId="6" hidden="1">Hirefire!$D$33</definedName>
    <definedName name="_scenchg50" localSheetId="2" hidden="1">Offices!$K$27</definedName>
    <definedName name="_scenchg51" localSheetId="6" hidden="1">Hirefire!$E$33</definedName>
    <definedName name="_scenchg51" localSheetId="2" hidden="1">Offices!$B$28</definedName>
    <definedName name="_scenchg52" localSheetId="2" hidden="1">Offices!$C$28</definedName>
    <definedName name="_scenchg53" localSheetId="2" hidden="1">Offices!$D$28</definedName>
    <definedName name="_scenchg54" localSheetId="2" hidden="1">Offices!$E$28</definedName>
    <definedName name="_scenchg55" localSheetId="2" hidden="1">Offices!$F$28</definedName>
    <definedName name="_scenchg56" localSheetId="2" hidden="1">Offices!$G$28</definedName>
    <definedName name="_scenchg57" localSheetId="2" hidden="1">Offices!$H$28</definedName>
    <definedName name="_scenchg58" localSheetId="2" hidden="1">Offices!$I$28</definedName>
    <definedName name="_scenchg59" localSheetId="2" hidden="1">Offices!$J$28</definedName>
    <definedName name="_scenchg6" localSheetId="6" hidden="1">Hirefire!$E$27</definedName>
    <definedName name="_scenchg6" localSheetId="2" hidden="1">Offices!$G$23</definedName>
    <definedName name="_scenchg6" localSheetId="7" hidden="1">Troops!$C$14</definedName>
    <definedName name="_scenchg60" localSheetId="2" hidden="1">Offices!$K$28</definedName>
    <definedName name="_scenchg61" localSheetId="2" hidden="1">Offices!$B$29</definedName>
    <definedName name="_scenchg62" localSheetId="2" hidden="1">Offices!$C$29</definedName>
    <definedName name="_scenchg63" localSheetId="2" hidden="1">Offices!$D$29</definedName>
    <definedName name="_scenchg64" localSheetId="2" hidden="1">Offices!$E$29</definedName>
    <definedName name="_scenchg65" localSheetId="2" hidden="1">Offices!$F$29</definedName>
    <definedName name="_scenchg66" localSheetId="2" hidden="1">Offices!$G$29</definedName>
    <definedName name="_scenchg67" localSheetId="2" hidden="1">Offices!$H$29</definedName>
    <definedName name="_scenchg68" localSheetId="2" hidden="1">Offices!$I$29</definedName>
    <definedName name="_scenchg69" localSheetId="2" hidden="1">Offices!$J$29</definedName>
    <definedName name="_scenchg7" localSheetId="6" hidden="1">Hirefire!$C$28</definedName>
    <definedName name="_scenchg7" localSheetId="2" hidden="1">Offices!$H$23</definedName>
    <definedName name="_scenchg7" localSheetId="7" hidden="1">Troops!$D$14</definedName>
    <definedName name="_scenchg70" localSheetId="2" hidden="1">Offices!$K$29</definedName>
    <definedName name="_scenchg71" localSheetId="2" hidden="1">Offices!$B$30</definedName>
    <definedName name="_scenchg72" localSheetId="2" hidden="1">Offices!$C$30</definedName>
    <definedName name="_scenchg73" localSheetId="2" hidden="1">Offices!$D$30</definedName>
    <definedName name="_scenchg74" localSheetId="2" hidden="1">Offices!$E$30</definedName>
    <definedName name="_scenchg75" localSheetId="2" hidden="1">Offices!$F$30</definedName>
    <definedName name="_scenchg76" localSheetId="2" hidden="1">Offices!$G$30</definedName>
    <definedName name="_scenchg77" localSheetId="2" hidden="1">Offices!$H$30</definedName>
    <definedName name="_scenchg78" localSheetId="2" hidden="1">Offices!$I$30</definedName>
    <definedName name="_scenchg79" localSheetId="2" hidden="1">Offices!$J$30</definedName>
    <definedName name="_scenchg8" localSheetId="6" hidden="1">Hirefire!$D$28</definedName>
    <definedName name="_scenchg8" localSheetId="2" hidden="1">Offices!$I$23</definedName>
    <definedName name="_scenchg8" localSheetId="7" hidden="1">Troops!$E$14</definedName>
    <definedName name="_scenchg80" localSheetId="2" hidden="1">Offices!$K$30</definedName>
    <definedName name="_scenchg81" localSheetId="2" hidden="1">Offices!$B$31</definedName>
    <definedName name="_scenchg82" localSheetId="2" hidden="1">Offices!$C$31</definedName>
    <definedName name="_scenchg83" localSheetId="2" hidden="1">Offices!$D$31</definedName>
    <definedName name="_scenchg84" localSheetId="2" hidden="1">Offices!$E$31</definedName>
    <definedName name="_scenchg85" localSheetId="2" hidden="1">Offices!$F$31</definedName>
    <definedName name="_scenchg86" localSheetId="2" hidden="1">Offices!$G$31</definedName>
    <definedName name="_scenchg87" localSheetId="2" hidden="1">Offices!$H$31</definedName>
    <definedName name="_scenchg88" localSheetId="2" hidden="1">Offices!$I$31</definedName>
    <definedName name="_scenchg89" localSheetId="2" hidden="1">Offices!$J$31</definedName>
    <definedName name="_scenchg9" localSheetId="6" hidden="1">Hirefire!$E$28</definedName>
    <definedName name="_scenchg9" localSheetId="2" hidden="1">Offices!$J$23</definedName>
    <definedName name="_scenchg9" localSheetId="7" hidden="1">Troops!$B$15</definedName>
    <definedName name="_scenchg90" localSheetId="2" hidden="1">Offices!$K$31</definedName>
    <definedName name="_scenchg91" localSheetId="2" hidden="1">Offices!$B$32</definedName>
    <definedName name="_scenchg92" localSheetId="2" hidden="1">Offices!$C$32</definedName>
    <definedName name="_scenchg93" localSheetId="2" hidden="1">Offices!$D$32</definedName>
    <definedName name="_scenchg94" localSheetId="2" hidden="1">Offices!$E$32</definedName>
    <definedName name="_scenchg95" localSheetId="2" hidden="1">Offices!$F$32</definedName>
    <definedName name="_scenchg96" localSheetId="2" hidden="1">Offices!$G$32</definedName>
    <definedName name="_scenchg97" localSheetId="2" hidden="1">Offices!$H$32</definedName>
    <definedName name="_scenchg98" localSheetId="2" hidden="1">Offices!$I$32</definedName>
    <definedName name="_scenchg99" localSheetId="2" hidden="1">Offices!$J$32</definedName>
    <definedName name="Assignments">Offices!$B$23:$K$36</definedName>
    <definedName name="Assignments_per_employee">Offices!$L$23:$L$36</definedName>
    <definedName name="Crews_on_flight">Crew!$B$40:$B$51</definedName>
    <definedName name="Employees_hired">Hirefire!$C$26:$E$28</definedName>
    <definedName name="employees_laid_off">Hirefire!$C$31:$E$33</definedName>
    <definedName name="Employees_per_day" localSheetId="3">Sched1!$F$15:$L$15</definedName>
    <definedName name="Employees_per_day">Sched3!$K$50:$O$50</definedName>
    <definedName name="Employees_per_schedule">Sched1!$D$7:$D$13</definedName>
    <definedName name="Employees_required">Sched2!$M$52:$S$52</definedName>
    <definedName name="Employees_scheduled">Sched2!$M$50:$S$50</definedName>
    <definedName name="lssolver_est" localSheetId="1" hidden="1">1</definedName>
    <definedName name="lssolver_est" localSheetId="2" hidden="1">1</definedName>
    <definedName name="lssolver_est" localSheetId="3" hidden="1">1</definedName>
    <definedName name="lssolver_est" localSheetId="5" hidden="1">1</definedName>
    <definedName name="lssolver_est" localSheetId="7" hidden="1">1</definedName>
    <definedName name="lssolver_itr" localSheetId="1" hidden="1">100</definedName>
    <definedName name="lssolver_itr" localSheetId="2" hidden="1">1500</definedName>
    <definedName name="lssolver_itr" localSheetId="3" hidden="1">100</definedName>
    <definedName name="lssolver_itr" localSheetId="5" hidden="1">100</definedName>
    <definedName name="lssolver_itr" localSheetId="7" hidden="1">100</definedName>
    <definedName name="lssolver_neg" localSheetId="1" hidden="1">0</definedName>
    <definedName name="lssolver_neg" localSheetId="2" hidden="1">1</definedName>
    <definedName name="lssolver_neg" localSheetId="3" hidden="1">1</definedName>
    <definedName name="lssolver_neg" localSheetId="5" hidden="1">0</definedName>
    <definedName name="lssolver_neg" localSheetId="7" hidden="1">1</definedName>
    <definedName name="lssolver_piv" localSheetId="1" hidden="1">0.000001</definedName>
    <definedName name="lssolver_piv" localSheetId="2" hidden="1">0.000001</definedName>
    <definedName name="lssolver_piv" localSheetId="3" hidden="1">0.000001</definedName>
    <definedName name="lssolver_piv" localSheetId="5" hidden="1">0.000001</definedName>
    <definedName name="lssolver_piv" localSheetId="7" hidden="1">0.000001</definedName>
    <definedName name="lssolver_pre" localSheetId="1" hidden="1">0.000001</definedName>
    <definedName name="lssolver_pre" localSheetId="2" hidden="1">0.000001</definedName>
    <definedName name="lssolver_pre" localSheetId="3" hidden="1">0.000001</definedName>
    <definedName name="lssolver_pre" localSheetId="5" hidden="1">0.000001</definedName>
    <definedName name="lssolver_pre" localSheetId="7" hidden="1">0.000001</definedName>
    <definedName name="lssolver_red" localSheetId="1" hidden="1">0.000001</definedName>
    <definedName name="lssolver_red" localSheetId="2" hidden="1">0.000001</definedName>
    <definedName name="lssolver_red" localSheetId="3" hidden="1">0.000001</definedName>
    <definedName name="lssolver_red" localSheetId="5" hidden="1">0.000001</definedName>
    <definedName name="lssolver_red" localSheetId="7" hidden="1">0.000001</definedName>
    <definedName name="lssolver_rep" localSheetId="1" hidden="1">2</definedName>
    <definedName name="lssolver_rep" localSheetId="2" hidden="1">2</definedName>
    <definedName name="lssolver_rep" localSheetId="3" hidden="1">2</definedName>
    <definedName name="lssolver_rep" localSheetId="5" hidden="1">2</definedName>
    <definedName name="lssolver_rep" localSheetId="7" hidden="1">2</definedName>
    <definedName name="lssolver_scl" localSheetId="1" hidden="1">0</definedName>
    <definedName name="lssolver_scl" localSheetId="2" hidden="1">0</definedName>
    <definedName name="lssolver_scl" localSheetId="3" hidden="1">0</definedName>
    <definedName name="lssolver_scl" localSheetId="5" hidden="1">2</definedName>
    <definedName name="lssolver_scl" localSheetId="7" hidden="1">0</definedName>
    <definedName name="lssolver_sho" localSheetId="1" hidden="1">2</definedName>
    <definedName name="lssolver_sho" localSheetId="2" hidden="1">2</definedName>
    <definedName name="lssolver_sho" localSheetId="3" hidden="1">2</definedName>
    <definedName name="lssolver_sho" localSheetId="5" hidden="1">2</definedName>
    <definedName name="lssolver_sho" localSheetId="7" hidden="1">2</definedName>
    <definedName name="lssolver_sol" localSheetId="1" hidden="1">0.0001</definedName>
    <definedName name="lssolver_sol" localSheetId="2" hidden="1">0.0001</definedName>
    <definedName name="lssolver_sol" localSheetId="3" hidden="1">0.0001</definedName>
    <definedName name="lssolver_sol" localSheetId="5" hidden="1">0.0001</definedName>
    <definedName name="lssolver_sol" localSheetId="7" hidden="1">0.0001</definedName>
    <definedName name="lssolver_tim" localSheetId="1" hidden="1">100</definedName>
    <definedName name="lssolver_tim" localSheetId="2" hidden="1">100</definedName>
    <definedName name="lssolver_tim" localSheetId="3" hidden="1">100</definedName>
    <definedName name="lssolver_tim" localSheetId="5" hidden="1">100</definedName>
    <definedName name="lssolver_tim" localSheetId="7" hidden="1">100</definedName>
    <definedName name="lssolver_tol" localSheetId="1" hidden="1">0.05</definedName>
    <definedName name="lssolver_tol" localSheetId="2" hidden="1">0.05</definedName>
    <definedName name="lssolver_tol" localSheetId="3" hidden="1">0.05</definedName>
    <definedName name="lssolver_tol" localSheetId="5" hidden="1">0.05</definedName>
    <definedName name="lssolver_tol" localSheetId="7" hidden="1">0.05</definedName>
    <definedName name="Payroll">Sched1!$D$20</definedName>
    <definedName name="qpsolver_itr" localSheetId="1" hidden="1">100</definedName>
    <definedName name="qpsolver_itr" localSheetId="2" hidden="1">1500</definedName>
    <definedName name="qpsolver_itr" localSheetId="3" hidden="1">100</definedName>
    <definedName name="qpsolver_itr" localSheetId="5" hidden="1">100</definedName>
    <definedName name="qpsolver_itr" localSheetId="7" hidden="1">100</definedName>
    <definedName name="qpsolver_lin" localSheetId="1" hidden="1">1</definedName>
    <definedName name="qpsolver_lin" localSheetId="2" hidden="1">1</definedName>
    <definedName name="qpsolver_lin" localSheetId="3" hidden="1">1</definedName>
    <definedName name="qpsolver_lin" localSheetId="5" hidden="1">1</definedName>
    <definedName name="qpsolver_lin" localSheetId="7" hidden="1">1</definedName>
    <definedName name="qpsolver_neg" localSheetId="1" hidden="1">0</definedName>
    <definedName name="qpsolver_neg" localSheetId="2" hidden="1">1</definedName>
    <definedName name="qpsolver_neg" localSheetId="3" hidden="1">1</definedName>
    <definedName name="qpsolver_neg" localSheetId="5" hidden="1">1</definedName>
    <definedName name="qpsolver_neg" localSheetId="7" hidden="1">1</definedName>
    <definedName name="qpsolver_piv" localSheetId="1" hidden="1">0.000001</definedName>
    <definedName name="qpsolver_piv" localSheetId="2" hidden="1">0.000001</definedName>
    <definedName name="qpsolver_piv" localSheetId="3" hidden="1">0.000001</definedName>
    <definedName name="qpsolver_piv" localSheetId="5" hidden="1">0.000001</definedName>
    <definedName name="qpsolver_piv" localSheetId="7" hidden="1">0.000001</definedName>
    <definedName name="qpsolver_pre" localSheetId="1" hidden="1">0.000001</definedName>
    <definedName name="qpsolver_pre" localSheetId="2" hidden="1">0.000001</definedName>
    <definedName name="qpsolver_pre" localSheetId="3" hidden="1">0.000001</definedName>
    <definedName name="qpsolver_pre" localSheetId="5" hidden="1">0.000001</definedName>
    <definedName name="qpsolver_pre" localSheetId="7" hidden="1">0.000001</definedName>
    <definedName name="qpsolver_red" localSheetId="1" hidden="1">0.000001</definedName>
    <definedName name="qpsolver_red" localSheetId="2" hidden="1">0.000001</definedName>
    <definedName name="qpsolver_red" localSheetId="3" hidden="1">0.000001</definedName>
    <definedName name="qpsolver_red" localSheetId="5" hidden="1">0.000001</definedName>
    <definedName name="qpsolver_red" localSheetId="7" hidden="1">0.000001</definedName>
    <definedName name="qpsolver_rep" localSheetId="1" hidden="1">2</definedName>
    <definedName name="qpsolver_rep" localSheetId="2" hidden="1">2</definedName>
    <definedName name="qpsolver_rep" localSheetId="3" hidden="1">2</definedName>
    <definedName name="qpsolver_rep" localSheetId="5" hidden="1">2</definedName>
    <definedName name="qpsolver_rep" localSheetId="7" hidden="1">2</definedName>
    <definedName name="qpsolver_scl" localSheetId="1" hidden="1">2</definedName>
    <definedName name="qpsolver_scl" localSheetId="2" hidden="1">2</definedName>
    <definedName name="qpsolver_scl" localSheetId="3" hidden="1">2</definedName>
    <definedName name="qpsolver_scl" localSheetId="5" hidden="1">2</definedName>
    <definedName name="qpsolver_scl" localSheetId="7" hidden="1">2</definedName>
    <definedName name="qpsolver_sho" localSheetId="1" hidden="1">2</definedName>
    <definedName name="qpsolver_sho" localSheetId="2" hidden="1">2</definedName>
    <definedName name="qpsolver_sho" localSheetId="3" hidden="1">2</definedName>
    <definedName name="qpsolver_sho" localSheetId="5" hidden="1">2</definedName>
    <definedName name="qpsolver_sho" localSheetId="7" hidden="1">2</definedName>
    <definedName name="qpsolver_tim" localSheetId="1" hidden="1">100</definedName>
    <definedName name="qpsolver_tim" localSheetId="2" hidden="1">100</definedName>
    <definedName name="qpsolver_tim" localSheetId="3" hidden="1">100</definedName>
    <definedName name="qpsolver_tim" localSheetId="5" hidden="1">100</definedName>
    <definedName name="qpsolver_tim" localSheetId="7" hidden="1">100</definedName>
    <definedName name="qpsolver_tol" localSheetId="1" hidden="1">0.05</definedName>
    <definedName name="qpsolver_tol" localSheetId="2" hidden="1">0.05</definedName>
    <definedName name="qpsolver_tol" localSheetId="3" hidden="1">0.05</definedName>
    <definedName name="qpsolver_tol" localSheetId="5" hidden="1">0.05</definedName>
    <definedName name="qpsolver_tol" localSheetId="7" hidden="1">0.05</definedName>
    <definedName name="Required_employees">Offices!$B$39:$K$39</definedName>
    <definedName name="Required_per_day" localSheetId="3">Sched1!$F$17:$L$17</definedName>
    <definedName name="Required_per_day">Sched3!$K$52:$O$52</definedName>
    <definedName name="Rotation_decisions">Crew!$E$22:$E$35</definedName>
    <definedName name="scen_change" localSheetId="6" hidden="1">Hirefire!$C$26:$E$28,Hirefire!$C$22:$E$23,Hirefire!#REF!,Hirefire!#REF!,Hirefire!$C$31:$E$33</definedName>
    <definedName name="scen_change" localSheetId="2" hidden="1">Offices!$B$23:$K$36</definedName>
    <definedName name="scen_change" localSheetId="7" hidden="1">Troops!$B$13:$E$15</definedName>
    <definedName name="scen_result" localSheetId="6" hidden="1">#VALUE!</definedName>
    <definedName name="scen_result" localSheetId="2" hidden="1">Offices!$B$37:$K$37</definedName>
    <definedName name="scen_result" localSheetId="7" hidden="1">Troops!$B$16:$E$16,Troops!$F$13:$F$15</definedName>
    <definedName name="Schedule_per_employee" localSheetId="4">Sched2!$T$24:$T$48</definedName>
    <definedName name="Schedule_per_employee">Sched3!$P$24:$P$48</definedName>
    <definedName name="Schedules" localSheetId="4">Sched2!$M$24:$S$48</definedName>
    <definedName name="Schedules">Sched3!$K$24:$O$48</definedName>
    <definedName name="solver_adj" localSheetId="1" hidden="1">Crew!$E$22:$E$35</definedName>
    <definedName name="solver_adj" localSheetId="6" hidden="1">Hirefire!$C$22:$E$23,Hirefire!$C$26:$E$28,Hirefire!$C$31:$E$33</definedName>
    <definedName name="solver_adj" localSheetId="2" hidden="1">Offices!$B$23:$K$36</definedName>
    <definedName name="solver_adj" localSheetId="3" hidden="1">Sched1!$D$7:$D$13</definedName>
    <definedName name="solver_adj" localSheetId="4" hidden="1">Sched2!$M$24:$S$48</definedName>
    <definedName name="solver_adj" localSheetId="5" hidden="1">Sched3!$K$24:$O$48</definedName>
    <definedName name="solver_adj" localSheetId="7" hidden="1">Troops!$B$13:$E$15</definedName>
    <definedName name="solver_cvg" localSheetId="1" hidden="1">0.001</definedName>
    <definedName name="solver_cvg" localSheetId="6" hidden="1">0.001</definedName>
    <definedName name="solver_cvg" localSheetId="2" hidden="1">0.001</definedName>
    <definedName name="solver_cvg" localSheetId="3" hidden="1">0.001</definedName>
    <definedName name="solver_drv" localSheetId="1" hidden="1">1</definedName>
    <definedName name="solver_drv" localSheetId="6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7" hidden="1">1</definedName>
    <definedName name="solver_eng" localSheetId="1" hidden="1">2</definedName>
    <definedName name="solver_eng" localSheetId="6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7" hidden="1">2</definedName>
    <definedName name="solver_est" localSheetId="1" hidden="1">1</definedName>
    <definedName name="solver_est" localSheetId="6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7" hidden="1">1</definedName>
    <definedName name="solver_ibd" localSheetId="1" hidden="1">2</definedName>
    <definedName name="solver_ibd" localSheetId="6" hidden="1">2</definedName>
    <definedName name="solver_ibd" localSheetId="2" hidden="1">2</definedName>
    <definedName name="solver_ibd" localSheetId="3" hidden="1">2</definedName>
    <definedName name="solver_ibd" localSheetId="4" hidden="1">2</definedName>
    <definedName name="solver_ibd" localSheetId="5" hidden="1">2</definedName>
    <definedName name="solver_ibd" localSheetId="7" hidden="1">2</definedName>
    <definedName name="solver_itr" localSheetId="1" hidden="1">100</definedName>
    <definedName name="solver_itr" localSheetId="6" hidden="1">100</definedName>
    <definedName name="solver_itr" localSheetId="2" hidden="1">1500</definedName>
    <definedName name="solver_itr" localSheetId="3" hidden="1">100</definedName>
    <definedName name="solver_itr" localSheetId="4" hidden="1">500</definedName>
    <definedName name="solver_itr" localSheetId="5" hidden="1">1000</definedName>
    <definedName name="solver_itr" localSheetId="7" hidden="1">100</definedName>
    <definedName name="solver_lhs1" localSheetId="1" hidden="1">Crew!$B$40:$B$51</definedName>
    <definedName name="solver_lhs1" localSheetId="6" hidden="1">Hirefire!$C$22</definedName>
    <definedName name="solver_lhs1" localSheetId="2" hidden="1">Offices!$B$23:$K$36</definedName>
    <definedName name="solver_lhs1" localSheetId="3" hidden="1">Sched1!$F$15:$L$15</definedName>
    <definedName name="solver_lhs1" localSheetId="4" hidden="1">Sched2!$M$50:$S$50</definedName>
    <definedName name="solver_lhs1" localSheetId="5" hidden="1">Sched3!$K$50:$O$50</definedName>
    <definedName name="solver_lhs1" localSheetId="7" hidden="1">Troops!$B$16:$E$16</definedName>
    <definedName name="solver_lhs10" localSheetId="6" hidden="1">Hirefire!$E$22</definedName>
    <definedName name="solver_lhs11" localSheetId="6" hidden="1">Hirefire!$E$23</definedName>
    <definedName name="solver_lhs12" localSheetId="6" hidden="1">Hirefire!$E$26:$E$28</definedName>
    <definedName name="solver_lhs13" localSheetId="6" hidden="1">Hirefire!$E$31:$E$33</definedName>
    <definedName name="solver_lhs14" localSheetId="6" hidden="1">Hirefire!$E$35</definedName>
    <definedName name="solver_lhs15" localSheetId="6" hidden="1">Hirefire!$D$31:$D$33</definedName>
    <definedName name="solver_lhs16" localSheetId="6" hidden="1">Hirefire!$E$31:$E$33</definedName>
    <definedName name="solver_lhs17" localSheetId="6" hidden="1">Hirefire!$E$35</definedName>
    <definedName name="solver_lhs18" localSheetId="6" hidden="1">Hirefire!#REF!</definedName>
    <definedName name="solver_lhs19" localSheetId="6" hidden="1">Hirefire!#REF!</definedName>
    <definedName name="solver_lhs2" localSheetId="1" hidden="1">Crew!$E$22:$E$35</definedName>
    <definedName name="solver_lhs2" localSheetId="6" hidden="1">Hirefire!$C$23</definedName>
    <definedName name="solver_lhs2" localSheetId="2" hidden="1">Offices!$B$37:$K$37</definedName>
    <definedName name="solver_lhs2" localSheetId="3" hidden="1">Sched1!$D$7:$D$13</definedName>
    <definedName name="solver_lhs2" localSheetId="4" hidden="1">Sched2!$T$24:$T$48</definedName>
    <definedName name="solver_lhs2" localSheetId="5" hidden="1">Sched3!$P$24:$P$48</definedName>
    <definedName name="solver_lhs2" localSheetId="7" hidden="1">Troops!$F$13:$F$15</definedName>
    <definedName name="solver_lhs20" localSheetId="6" hidden="1">Hirefire!$C$23</definedName>
    <definedName name="solver_lhs21" localSheetId="6" hidden="1">Hirefire!$D$23</definedName>
    <definedName name="solver_lhs22" localSheetId="6" hidden="1">Hirefire!$E$23</definedName>
    <definedName name="solver_lhs23" localSheetId="6" hidden="1">Hirefire!$C$26:$E$28</definedName>
    <definedName name="solver_lhs24" localSheetId="6" hidden="1">Hirefire!$C$22:$E$23</definedName>
    <definedName name="solver_lhs25" localSheetId="6" hidden="1">Hirefire!#REF!</definedName>
    <definedName name="solver_lhs26" localSheetId="6" hidden="1">Hirefire!#REF!</definedName>
    <definedName name="solver_lhs27" localSheetId="6" hidden="1">Hirefire!$C$31:$E$33</definedName>
    <definedName name="solver_lhs3" localSheetId="1" hidden="1">Crew!$E$22:$E$35</definedName>
    <definedName name="solver_lhs3" localSheetId="6" hidden="1">Hirefire!$C$26:$C$28</definedName>
    <definedName name="solver_lhs3" localSheetId="2" hidden="1">Offices!$L$23:$L$36</definedName>
    <definedName name="solver_lhs3" localSheetId="3" hidden="1">Sched1!$D$7:$D$13</definedName>
    <definedName name="solver_lhs3" localSheetId="4" hidden="1">Sched2!$M$24:$S$48</definedName>
    <definedName name="solver_lhs3" localSheetId="5" hidden="1">Sched3!$K$24:$O$48</definedName>
    <definedName name="solver_lhs3" localSheetId="7" hidden="1">Troops!$B$13:$E$15</definedName>
    <definedName name="solver_lhs4" localSheetId="1" hidden="1">Crew!$B$40:$B$51</definedName>
    <definedName name="solver_lhs4" localSheetId="6" hidden="1">Hirefire!$C$31:$C$33</definedName>
    <definedName name="solver_lhs4" localSheetId="2" hidden="1">Offices!$L$23:$L$36</definedName>
    <definedName name="solver_lhs4" localSheetId="4" hidden="1">Sched2!$M$24:$S$48</definedName>
    <definedName name="solver_lhs4" localSheetId="5" hidden="1">Sched3!$K$24:$O$48</definedName>
    <definedName name="solver_lhs5" localSheetId="6" hidden="1">Hirefire!$C$40:$E$42</definedName>
    <definedName name="solver_lhs5" localSheetId="2" hidden="1">Offices!$B$23:$K$36</definedName>
    <definedName name="solver_lhs5" localSheetId="5" hidden="1">Sched3!$K$24:$O$48</definedName>
    <definedName name="solver_lhs6" localSheetId="6" hidden="1">Hirefire!$D$22</definedName>
    <definedName name="solver_lhs7" localSheetId="6" hidden="1">Hirefire!$D$23</definedName>
    <definedName name="solver_lhs8" localSheetId="6" hidden="1">Hirefire!$D$26:$D$28</definedName>
    <definedName name="solver_lhs9" localSheetId="6" hidden="1">Hirefire!$D$31:$D$33</definedName>
    <definedName name="solver_lin" localSheetId="1" hidden="1">1</definedName>
    <definedName name="solver_lin" localSheetId="6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lin" localSheetId="7" hidden="1">1</definedName>
    <definedName name="solver_mip" localSheetId="1" hidden="1">1000</definedName>
    <definedName name="solver_mip" localSheetId="6" hidden="1">1000</definedName>
    <definedName name="solver_mip" localSheetId="2" hidden="1">1000</definedName>
    <definedName name="solver_mip" localSheetId="3" hidden="1">1000</definedName>
    <definedName name="solver_mip" localSheetId="4" hidden="1">1000</definedName>
    <definedName name="solver_mip" localSheetId="5" hidden="1">1000</definedName>
    <definedName name="solver_mip" localSheetId="7" hidden="1">1000</definedName>
    <definedName name="solver_nam" localSheetId="5">1</definedName>
    <definedName name="solver_neg" localSheetId="1" hidden="1">2</definedName>
    <definedName name="solver_neg" localSheetId="6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7" hidden="1">1</definedName>
    <definedName name="solver_nod" localSheetId="1" hidden="1">1000</definedName>
    <definedName name="solver_nod" localSheetId="6" hidden="1">1000</definedName>
    <definedName name="solver_nod" localSheetId="2" hidden="1">1000</definedName>
    <definedName name="solver_nod" localSheetId="3" hidden="1">1000</definedName>
    <definedName name="solver_nod" localSheetId="4" hidden="1">1000</definedName>
    <definedName name="solver_nod" localSheetId="5" hidden="1">1000</definedName>
    <definedName name="solver_nod" localSheetId="7" hidden="1">1000</definedName>
    <definedName name="solver_num" localSheetId="1" hidden="1">2</definedName>
    <definedName name="solver_num" localSheetId="6" hidden="1">13</definedName>
    <definedName name="solver_num" localSheetId="2" hidden="1">3</definedName>
    <definedName name="solver_num" localSheetId="3" hidden="1">2</definedName>
    <definedName name="solver_num" localSheetId="4" hidden="1">3</definedName>
    <definedName name="solver_num" localSheetId="5" hidden="1">5</definedName>
    <definedName name="solver_num" localSheetId="7" hidden="1">2</definedName>
    <definedName name="solver_nwt" localSheetId="1" hidden="1">1</definedName>
    <definedName name="solver_nwt" localSheetId="6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7" hidden="1">1</definedName>
    <definedName name="solver_ofx" localSheetId="1" hidden="1">2</definedName>
    <definedName name="solver_ofx" localSheetId="6" hidden="1">2</definedName>
    <definedName name="solver_ofx" localSheetId="2" hidden="1">2</definedName>
    <definedName name="solver_ofx" localSheetId="3" hidden="1">2</definedName>
    <definedName name="solver_ofx" localSheetId="4" hidden="1">2</definedName>
    <definedName name="solver_ofx" localSheetId="5" hidden="1">2</definedName>
    <definedName name="solver_ofx" localSheetId="7" hidden="1">2</definedName>
    <definedName name="solver_opt" localSheetId="1" hidden="1">Crew!$D$36</definedName>
    <definedName name="solver_opt" localSheetId="6" hidden="1">Hirefire!$F$43</definedName>
    <definedName name="solver_opt" localSheetId="2" hidden="1">Offices!$N$37</definedName>
    <definedName name="solver_opt" localSheetId="3" hidden="1">Sched1!$D$20</definedName>
    <definedName name="solver_opt" localSheetId="4" hidden="1">Sched2!$U$50</definedName>
    <definedName name="solver_opt" localSheetId="5" hidden="1">Sched3!$Q$50</definedName>
    <definedName name="solver_opt" localSheetId="7" hidden="1">Troops!$F$18</definedName>
    <definedName name="solver_piv" localSheetId="1" hidden="1">0.000001</definedName>
    <definedName name="solver_piv" localSheetId="6" hidden="1">0.000001</definedName>
    <definedName name="solver_piv" localSheetId="2" hidden="1">0.000001</definedName>
    <definedName name="solver_piv" localSheetId="3" hidden="1">0.000001</definedName>
    <definedName name="solver_piv" localSheetId="4" hidden="1">0.000001</definedName>
    <definedName name="solver_piv" localSheetId="5" hidden="1">0.000001</definedName>
    <definedName name="solver_piv" localSheetId="7" hidden="1">0.000001</definedName>
    <definedName name="solver_pre" localSheetId="1" hidden="1">0.000001</definedName>
    <definedName name="solver_pre" localSheetId="6" hidden="1">0.001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7" hidden="1">0.000001</definedName>
    <definedName name="solver_pro" localSheetId="1" hidden="1">2</definedName>
    <definedName name="solver_pro" localSheetId="6" hidden="1">2</definedName>
    <definedName name="solver_pro" localSheetId="2" hidden="1">2</definedName>
    <definedName name="solver_pro" localSheetId="3" hidden="1">2</definedName>
    <definedName name="solver_pro" localSheetId="4" hidden="1">2</definedName>
    <definedName name="solver_pro" localSheetId="5" hidden="1">2</definedName>
    <definedName name="solver_pro" localSheetId="7" hidden="1">2</definedName>
    <definedName name="solver_red" localSheetId="1" hidden="1">0.000001</definedName>
    <definedName name="solver_red" localSheetId="6" hidden="1">0.000001</definedName>
    <definedName name="solver_red" localSheetId="2" hidden="1">0.000001</definedName>
    <definedName name="solver_red" localSheetId="3" hidden="1">0.000001</definedName>
    <definedName name="solver_red" localSheetId="4" hidden="1">0.000001</definedName>
    <definedName name="solver_red" localSheetId="5" hidden="1">0.000001</definedName>
    <definedName name="solver_red" localSheetId="7" hidden="1">0.000001</definedName>
    <definedName name="solver_rel1" localSheetId="1" hidden="1">2</definedName>
    <definedName name="solver_rel1" localSheetId="6" hidden="1">1</definedName>
    <definedName name="solver_rel1" localSheetId="2" hidden="1">5</definedName>
    <definedName name="solver_rel1" localSheetId="3" hidden="1">3</definedName>
    <definedName name="solver_rel1" localSheetId="4" hidden="1">2</definedName>
    <definedName name="solver_rel1" localSheetId="5" hidden="1">2</definedName>
    <definedName name="solver_rel1" localSheetId="7" hidden="1">2</definedName>
    <definedName name="solver_rel10" localSheetId="6" hidden="1">1</definedName>
    <definedName name="solver_rel11" localSheetId="6" hidden="1">1</definedName>
    <definedName name="solver_rel12" localSheetId="6" hidden="1">1</definedName>
    <definedName name="solver_rel13" localSheetId="6" hidden="1">1</definedName>
    <definedName name="solver_rel14" localSheetId="6" hidden="1">2</definedName>
    <definedName name="solver_rel15" localSheetId="6" hidden="1">1</definedName>
    <definedName name="solver_rel16" localSheetId="6" hidden="1">1</definedName>
    <definedName name="solver_rel17" localSheetId="6" hidden="1">2</definedName>
    <definedName name="solver_rel18" localSheetId="6" hidden="1">2</definedName>
    <definedName name="solver_rel19" localSheetId="6" hidden="1">2</definedName>
    <definedName name="solver_rel2" localSheetId="1" hidden="1">5</definedName>
    <definedName name="solver_rel2" localSheetId="6" hidden="1">1</definedName>
    <definedName name="solver_rel2" localSheetId="2" hidden="1">2</definedName>
    <definedName name="solver_rel2" localSheetId="3" hidden="1">4</definedName>
    <definedName name="solver_rel2" localSheetId="4" hidden="1">2</definedName>
    <definedName name="solver_rel2" localSheetId="5" hidden="1">2</definedName>
    <definedName name="solver_rel2" localSheetId="7" hidden="1">1</definedName>
    <definedName name="solver_rel20" localSheetId="6" hidden="1">1</definedName>
    <definedName name="solver_rel21" localSheetId="6" hidden="1">1</definedName>
    <definedName name="solver_rel22" localSheetId="6" hidden="1">1</definedName>
    <definedName name="solver_rel23" localSheetId="6" hidden="1">3</definedName>
    <definedName name="solver_rel24" localSheetId="6" hidden="1">3</definedName>
    <definedName name="solver_rel25" localSheetId="6" hidden="1">3</definedName>
    <definedName name="solver_rel26" localSheetId="6" hidden="1">3</definedName>
    <definedName name="solver_rel27" localSheetId="6" hidden="1">3</definedName>
    <definedName name="solver_rel3" localSheetId="1" hidden="1">3</definedName>
    <definedName name="solver_rel3" localSheetId="6" hidden="1">1</definedName>
    <definedName name="solver_rel3" localSheetId="2" hidden="1">2</definedName>
    <definedName name="solver_rel3" localSheetId="3" hidden="1">4</definedName>
    <definedName name="solver_rel3" localSheetId="4" hidden="1">5</definedName>
    <definedName name="solver_rel3" localSheetId="5" hidden="1">1</definedName>
    <definedName name="solver_rel3" localSheetId="7" hidden="1">3</definedName>
    <definedName name="solver_rel4" localSheetId="1" hidden="1">2</definedName>
    <definedName name="solver_rel4" localSheetId="6" hidden="1">1</definedName>
    <definedName name="solver_rel4" localSheetId="2" hidden="1">2</definedName>
    <definedName name="solver_rel4" localSheetId="4" hidden="1">4</definedName>
    <definedName name="solver_rel4" localSheetId="5" hidden="1">4</definedName>
    <definedName name="solver_rel5" localSheetId="6" hidden="1">2</definedName>
    <definedName name="solver_rel5" localSheetId="2" hidden="1">5</definedName>
    <definedName name="solver_rel5" localSheetId="5" hidden="1">3</definedName>
    <definedName name="solver_rel6" localSheetId="6" hidden="1">1</definedName>
    <definedName name="solver_rel7" localSheetId="6" hidden="1">1</definedName>
    <definedName name="solver_rel8" localSheetId="6" hidden="1">1</definedName>
    <definedName name="solver_rel9" localSheetId="6" hidden="1">1</definedName>
    <definedName name="solver_reo" localSheetId="1" hidden="1">2</definedName>
    <definedName name="solver_reo" localSheetId="6" hidden="1">2</definedName>
    <definedName name="solver_reo" localSheetId="2" hidden="1">2</definedName>
    <definedName name="solver_reo" localSheetId="3" hidden="1">2</definedName>
    <definedName name="solver_reo" localSheetId="4" hidden="1">2</definedName>
    <definedName name="solver_reo" localSheetId="5" hidden="1">2</definedName>
    <definedName name="solver_reo" localSheetId="7" hidden="1">2</definedName>
    <definedName name="solver_rep" localSheetId="1" hidden="1">2</definedName>
    <definedName name="solver_rep" localSheetId="6" hidden="1">2</definedName>
    <definedName name="solver_rep" localSheetId="2" hidden="1">2</definedName>
    <definedName name="solver_rep" localSheetId="3" hidden="1">2</definedName>
    <definedName name="solver_rep" localSheetId="4" hidden="1">2</definedName>
    <definedName name="solver_rep" localSheetId="5" hidden="1">2</definedName>
    <definedName name="solver_rep" localSheetId="7" hidden="1">2</definedName>
    <definedName name="solver_rhs1" localSheetId="1" hidden="1">1</definedName>
    <definedName name="solver_rhs1" localSheetId="6" hidden="1">Hirefire!$B$17</definedName>
    <definedName name="solver_rhs1" localSheetId="2" hidden="1">binary</definedName>
    <definedName name="solver_rhs1" localSheetId="3" hidden="1">Sched1!$F$17:$L$17</definedName>
    <definedName name="solver_rhs1" localSheetId="4" hidden="1">Employees_required</definedName>
    <definedName name="solver_rhs1" localSheetId="5" hidden="1">Required_per_day</definedName>
    <definedName name="solver_rhs1" localSheetId="7" hidden="1">Troops_required</definedName>
    <definedName name="solver_rhs10" localSheetId="6" hidden="1">Hirefire!$D$41</definedName>
    <definedName name="solver_rhs11" localSheetId="6" hidden="1">Hirefire!$D$42</definedName>
    <definedName name="solver_rhs12" localSheetId="6" hidden="1">Hirefire!$C$9:$C$11</definedName>
    <definedName name="solver_rhs13" localSheetId="6" hidden="1">Hirefire!$D$40:$D$42</definedName>
    <definedName name="solver_rhs14" localSheetId="6" hidden="1">0</definedName>
    <definedName name="solver_rhs15" localSheetId="6" hidden="1">Hirefire!$C$40:$C$42</definedName>
    <definedName name="solver_rhs16" localSheetId="6" hidden="1">Hirefire!$D$40:$D$42</definedName>
    <definedName name="solver_rhs17" localSheetId="6" hidden="1">0</definedName>
    <definedName name="solver_rhs18" localSheetId="6" hidden="1">Hirefire!$E$41-Hirefire!#REF!-Hirefire!$E$16</definedName>
    <definedName name="solver_rhs19" localSheetId="6" hidden="1">Hirefire!$E$42-Hirefire!#REF!-Hirefire!$E$17</definedName>
    <definedName name="solver_rhs2" localSheetId="1" hidden="1">binary</definedName>
    <definedName name="solver_rhs2" localSheetId="6" hidden="1">Hirefire!$B$16</definedName>
    <definedName name="solver_rhs2" localSheetId="2" hidden="1">Required_employees</definedName>
    <definedName name="solver_rhs2" localSheetId="3" hidden="1">integer</definedName>
    <definedName name="solver_rhs2" localSheetId="4" hidden="1">1</definedName>
    <definedName name="solver_rhs2" localSheetId="5" hidden="1">1</definedName>
    <definedName name="solver_rhs2" localSheetId="7" hidden="1">Troops_available</definedName>
    <definedName name="solver_rhs20" localSheetId="6" hidden="1">Hirefire!#REF!*Hirefire!$C$40</definedName>
    <definedName name="solver_rhs21" localSheetId="6" hidden="1">Hirefire!#REF!*Hirefire!$D$40</definedName>
    <definedName name="solver_rhs22" localSheetId="6" hidden="1">Hirefire!#REF!*Hirefire!$E$40</definedName>
    <definedName name="solver_rhs23" localSheetId="6" hidden="1">0</definedName>
    <definedName name="solver_rhs24" localSheetId="6" hidden="1">0</definedName>
    <definedName name="solver_rhs25" localSheetId="6" hidden="1">0</definedName>
    <definedName name="solver_rhs26" localSheetId="6" hidden="1">0</definedName>
    <definedName name="solver_rhs27" localSheetId="6" hidden="1">0</definedName>
    <definedName name="solver_rhs3" localSheetId="1" hidden="1">0</definedName>
    <definedName name="solver_rhs3" localSheetId="6" hidden="1">Hirefire!$C$9:$C$11</definedName>
    <definedName name="solver_rhs3" localSheetId="2" hidden="1">1</definedName>
    <definedName name="solver_rhs3" localSheetId="3" hidden="1">integer</definedName>
    <definedName name="solver_rhs3" localSheetId="4" hidden="1">binary</definedName>
    <definedName name="solver_rhs3" localSheetId="5" hidden="1">1</definedName>
    <definedName name="solver_rhs3" localSheetId="7" hidden="1">0</definedName>
    <definedName name="solver_rhs4" localSheetId="1" hidden="1">1</definedName>
    <definedName name="solver_rhs4" localSheetId="6" hidden="1">Hirefire!$B$15:$B$17</definedName>
    <definedName name="solver_rhs4" localSheetId="2" hidden="1">1</definedName>
    <definedName name="solver_rhs4" localSheetId="4" hidden="1">integer</definedName>
    <definedName name="solver_rhs4" localSheetId="5" hidden="1">integer</definedName>
    <definedName name="solver_rhs5" localSheetId="6" hidden="1">Hirefire!$C$15:$E$17</definedName>
    <definedName name="solver_rhs5" localSheetId="2" hidden="1">binary</definedName>
    <definedName name="solver_rhs5" localSheetId="5" hidden="1">0</definedName>
    <definedName name="solver_rhs6" localSheetId="6" hidden="1">Hirefire!$C$42</definedName>
    <definedName name="solver_rhs7" localSheetId="6" hidden="1">Hirefire!$C$41</definedName>
    <definedName name="solver_rhs8" localSheetId="6" hidden="1">Hirefire!$C$9:$C$11</definedName>
    <definedName name="solver_rhs9" localSheetId="6" hidden="1">Hirefire!$C$40:$C$42</definedName>
    <definedName name="solver_rlx" localSheetId="1" hidden="1">2</definedName>
    <definedName name="solver_rlx" localSheetId="6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7" hidden="1">2</definedName>
    <definedName name="solver_scl" localSheetId="1" hidden="1">2</definedName>
    <definedName name="solver_scl" localSheetId="6" hidden="1">2</definedName>
    <definedName name="solver_scl" localSheetId="2" hidden="1">2</definedName>
    <definedName name="solver_scl" localSheetId="3" hidden="1">2</definedName>
    <definedName name="solver_scl" localSheetId="4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6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7" hidden="1">2</definedName>
    <definedName name="solver_tim" localSheetId="1" hidden="1">100</definedName>
    <definedName name="solver_tim" localSheetId="6" hidden="1">100</definedName>
    <definedName name="solver_tim" localSheetId="2" hidden="1">100</definedName>
    <definedName name="solver_tim" localSheetId="3" hidden="1">100</definedName>
    <definedName name="solver_tim" localSheetId="4" hidden="1">100</definedName>
    <definedName name="solver_tim" localSheetId="5" hidden="1">100</definedName>
    <definedName name="solver_tim" localSheetId="7" hidden="1">100</definedName>
    <definedName name="solver_tmp" localSheetId="1" hidden="1">1</definedName>
    <definedName name="solver_tmp" localSheetId="6" hidden="1">Hirefire!$C$41</definedName>
    <definedName name="solver_tmp" localSheetId="2" hidden="1">Required_employees</definedName>
    <definedName name="solver_tmp" localSheetId="3" hidden="1">Sched1!Required_per_day</definedName>
    <definedName name="solver_tmp" localSheetId="4" hidden="1">Employees_required</definedName>
    <definedName name="solver_tmp" localSheetId="5" hidden="1">Required_per_day</definedName>
    <definedName name="solver_tmp" localSheetId="7" hidden="1">Troops_available</definedName>
    <definedName name="solver_tol" localSheetId="1" hidden="1">0.05</definedName>
    <definedName name="solver_tol" localSheetId="6" hidden="1">0.05</definedName>
    <definedName name="solver_tol" localSheetId="2" hidden="1">0.05</definedName>
    <definedName name="solver_tol" localSheetId="3" hidden="1">0.05</definedName>
    <definedName name="solver_tol" localSheetId="4" hidden="1">0.05</definedName>
    <definedName name="solver_tol" localSheetId="5" hidden="1">0.05</definedName>
    <definedName name="solver_tol" localSheetId="7" hidden="1">0.05</definedName>
    <definedName name="solver_typ" localSheetId="1" hidden="1">2</definedName>
    <definedName name="solver_typ" localSheetId="6" hidden="1">2</definedName>
    <definedName name="solver_typ" localSheetId="2" hidden="1">2</definedName>
    <definedName name="solver_typ" localSheetId="3" hidden="1">2</definedName>
    <definedName name="solver_typ" localSheetId="4" hidden="1">1</definedName>
    <definedName name="solver_typ" localSheetId="5" hidden="1">1</definedName>
    <definedName name="solver_typ" localSheetId="7" hidden="1">2</definedName>
    <definedName name="solver_val" localSheetId="1" hidden="1">0</definedName>
    <definedName name="solver_val" localSheetId="6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7" hidden="1">0</definedName>
    <definedName name="solver_ver" localSheetId="1" hidden="1">2</definedName>
    <definedName name="solver_ver" localSheetId="6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  <definedName name="solver_ver" localSheetId="7" hidden="1">2</definedName>
    <definedName name="solver_ver">1.2</definedName>
    <definedName name="sssolver_drv" localSheetId="1" hidden="1">1</definedName>
    <definedName name="sssolver_drv" localSheetId="6" hidden="1">1</definedName>
    <definedName name="sssolver_drv" localSheetId="2" hidden="1">1</definedName>
    <definedName name="sssolver_drv" localSheetId="3" hidden="1">1</definedName>
    <definedName name="sssolver_drv" localSheetId="4" hidden="1">1</definedName>
    <definedName name="sssolver_drv" localSheetId="5" hidden="1">1</definedName>
    <definedName name="sssolver_drv" localSheetId="7" hidden="1">1</definedName>
    <definedName name="sssolver_est" localSheetId="1" hidden="1">1</definedName>
    <definedName name="sssolver_est" localSheetId="6" hidden="1">1</definedName>
    <definedName name="sssolver_est" localSheetId="2" hidden="1">1</definedName>
    <definedName name="sssolver_est" localSheetId="3" hidden="1">1</definedName>
    <definedName name="sssolver_est" localSheetId="4" hidden="1">1</definedName>
    <definedName name="sssolver_est" localSheetId="5" hidden="1">1</definedName>
    <definedName name="sssolver_est" localSheetId="7" hidden="1">1</definedName>
    <definedName name="sssolver_itr" localSheetId="1" hidden="1">100</definedName>
    <definedName name="sssolver_itr" localSheetId="6" hidden="1">100</definedName>
    <definedName name="sssolver_itr" localSheetId="2" hidden="1">1500</definedName>
    <definedName name="sssolver_itr" localSheetId="3" hidden="1">100</definedName>
    <definedName name="sssolver_itr" localSheetId="4" hidden="1">500</definedName>
    <definedName name="sssolver_itr" localSheetId="5" hidden="1">100</definedName>
    <definedName name="sssolver_itr" localSheetId="7" hidden="1">100</definedName>
    <definedName name="sssolver_lin" localSheetId="1" hidden="1">1</definedName>
    <definedName name="sssolver_lin" localSheetId="6" hidden="1">1</definedName>
    <definedName name="sssolver_lin" localSheetId="2" hidden="1">1</definedName>
    <definedName name="sssolver_lin" localSheetId="3" hidden="1">1</definedName>
    <definedName name="sssolver_lin" localSheetId="4" hidden="1">1</definedName>
    <definedName name="sssolver_lin" localSheetId="5" hidden="1">1</definedName>
    <definedName name="sssolver_lin" localSheetId="7" hidden="1">1</definedName>
    <definedName name="sssolver_neg" localSheetId="1" hidden="1">0</definedName>
    <definedName name="sssolver_neg" localSheetId="6" hidden="1">1</definedName>
    <definedName name="sssolver_neg" localSheetId="2" hidden="1">1</definedName>
    <definedName name="sssolver_neg" localSheetId="3" hidden="1">1</definedName>
    <definedName name="sssolver_neg" localSheetId="4" hidden="1">1</definedName>
    <definedName name="sssolver_neg" localSheetId="5" hidden="1">0</definedName>
    <definedName name="sssolver_neg" localSheetId="7" hidden="1">1</definedName>
    <definedName name="sssolver_nwt" localSheetId="1" hidden="1">1</definedName>
    <definedName name="sssolver_nwt" localSheetId="6" hidden="1">1</definedName>
    <definedName name="sssolver_nwt" localSheetId="2" hidden="1">1</definedName>
    <definedName name="sssolver_nwt" localSheetId="3" hidden="1">1</definedName>
    <definedName name="sssolver_nwt" localSheetId="4" hidden="1">1</definedName>
    <definedName name="sssolver_nwt" localSheetId="5" hidden="1">1</definedName>
    <definedName name="sssolver_nwt" localSheetId="7" hidden="1">1</definedName>
    <definedName name="sssolver_pre" localSheetId="1" hidden="1">0.000001</definedName>
    <definedName name="sssolver_pre" localSheetId="6" hidden="1">0.001</definedName>
    <definedName name="sssolver_pre" localSheetId="2" hidden="1">0.000001</definedName>
    <definedName name="sssolver_pre" localSheetId="3" hidden="1">0.000001</definedName>
    <definedName name="sssolver_pre" localSheetId="4" hidden="1">0.000001</definedName>
    <definedName name="sssolver_pre" localSheetId="5" hidden="1">0.000001</definedName>
    <definedName name="sssolver_pre" localSheetId="7" hidden="1">0.000001</definedName>
    <definedName name="sssolver_rep" localSheetId="1" hidden="1">2</definedName>
    <definedName name="sssolver_rep" localSheetId="6" hidden="1">2</definedName>
    <definedName name="sssolver_rep" localSheetId="2" hidden="1">2</definedName>
    <definedName name="sssolver_rep" localSheetId="3" hidden="1">2</definedName>
    <definedName name="sssolver_rep" localSheetId="4" hidden="1">2</definedName>
    <definedName name="sssolver_rep" localSheetId="5" hidden="1">2</definedName>
    <definedName name="sssolver_rep" localSheetId="7" hidden="1">2</definedName>
    <definedName name="sssolver_scl" localSheetId="1" hidden="1">2</definedName>
    <definedName name="sssolver_scl" localSheetId="6" hidden="1">2</definedName>
    <definedName name="sssolver_scl" localSheetId="2" hidden="1">2</definedName>
    <definedName name="sssolver_scl" localSheetId="3" hidden="1">2</definedName>
    <definedName name="sssolver_scl" localSheetId="4" hidden="1">2</definedName>
    <definedName name="sssolver_scl" localSheetId="5" hidden="1">2</definedName>
    <definedName name="sssolver_scl" localSheetId="7" hidden="1">2</definedName>
    <definedName name="sssolver_sho" localSheetId="1" hidden="1">2</definedName>
    <definedName name="sssolver_sho" localSheetId="6" hidden="1">2</definedName>
    <definedName name="sssolver_sho" localSheetId="2" hidden="1">2</definedName>
    <definedName name="sssolver_sho" localSheetId="3" hidden="1">2</definedName>
    <definedName name="sssolver_sho" localSheetId="4" hidden="1">2</definedName>
    <definedName name="sssolver_sho" localSheetId="5" hidden="1">2</definedName>
    <definedName name="sssolver_sho" localSheetId="7" hidden="1">2</definedName>
    <definedName name="sssolver_tim" localSheetId="1" hidden="1">100</definedName>
    <definedName name="sssolver_tim" localSheetId="6" hidden="1">100</definedName>
    <definedName name="sssolver_tim" localSheetId="2" hidden="1">100</definedName>
    <definedName name="sssolver_tim" localSheetId="3" hidden="1">100</definedName>
    <definedName name="sssolver_tim" localSheetId="4" hidden="1">100</definedName>
    <definedName name="sssolver_tim" localSheetId="5" hidden="1">100</definedName>
    <definedName name="sssolver_tim" localSheetId="7" hidden="1">100</definedName>
    <definedName name="sssolver_tol" localSheetId="1" hidden="1">0.05</definedName>
    <definedName name="sssolver_tol" localSheetId="6" hidden="1">0.05</definedName>
    <definedName name="sssolver_tol" localSheetId="2" hidden="1">0.05</definedName>
    <definedName name="sssolver_tol" localSheetId="3" hidden="1">0.05</definedName>
    <definedName name="sssolver_tol" localSheetId="4" hidden="1">0.05</definedName>
    <definedName name="sssolver_tol" localSheetId="5" hidden="1">0.05</definedName>
    <definedName name="sssolver_tol" localSheetId="7" hidden="1">0.05</definedName>
    <definedName name="Total_cost" localSheetId="1">Crew!$D$36</definedName>
    <definedName name="total_cost" localSheetId="6">Hirefire!$F$43</definedName>
    <definedName name="Total_Cost">Troops!$F$18</definedName>
    <definedName name="Total_employees">Offices!$B$37:$K$37</definedName>
    <definedName name="total_laid_off">Hirefire!$E$35</definedName>
    <definedName name="Total_preference" localSheetId="4">Sched2!$U$50</definedName>
    <definedName name="Total_preference">Sched3!$Q$50</definedName>
    <definedName name="Total_preferences">Offices!$N$37</definedName>
    <definedName name="Trainees">Hirefire!$C$22:$E$23</definedName>
    <definedName name="Troops_available">Troops!$G$13:$G$15</definedName>
    <definedName name="Troops_moved">Troops!$B$13:$E$15</definedName>
    <definedName name="Troops_per_base">Troops!$B$16:$E$16</definedName>
    <definedName name="Troops_per_camp">Troops!$F$13:$F$15</definedName>
    <definedName name="Troops_required">Troops!$B$17:$E$17</definedName>
    <definedName name="Troops_shipped">Troops!$B$13:$E$15</definedName>
  </definedNames>
  <calcPr calcId="162913"/>
</workbook>
</file>

<file path=xl/calcChain.xml><?xml version="1.0" encoding="utf-8"?>
<calcChain xmlns="http://schemas.openxmlformats.org/spreadsheetml/2006/main">
  <c r="D22" i="2" l="1"/>
  <c r="D23" i="2"/>
  <c r="D24" i="2"/>
  <c r="D25" i="2"/>
  <c r="D36" i="2" s="1"/>
  <c r="D26" i="2"/>
  <c r="D27" i="2"/>
  <c r="D28" i="2"/>
  <c r="D29" i="2"/>
  <c r="D30" i="2"/>
  <c r="D31" i="2"/>
  <c r="D32" i="2"/>
  <c r="D33" i="2"/>
  <c r="D34" i="2"/>
  <c r="D35" i="2"/>
  <c r="B40" i="2"/>
  <c r="B41" i="2"/>
  <c r="B42" i="2"/>
  <c r="B43" i="2"/>
  <c r="B44" i="2"/>
  <c r="B45" i="2"/>
  <c r="B46" i="2"/>
  <c r="B47" i="2"/>
  <c r="B48" i="2"/>
  <c r="B49" i="2"/>
  <c r="B50" i="2"/>
  <c r="B51" i="2"/>
  <c r="F22" i="7"/>
  <c r="F23" i="7"/>
  <c r="F26" i="7"/>
  <c r="F27" i="7"/>
  <c r="F28" i="7"/>
  <c r="F31" i="7"/>
  <c r="F43" i="7" s="1"/>
  <c r="F32" i="7"/>
  <c r="F33" i="7"/>
  <c r="E35" i="7"/>
  <c r="C40" i="7"/>
  <c r="D40" i="7" s="1"/>
  <c r="E40" i="7" s="1"/>
  <c r="C41" i="7"/>
  <c r="D41" i="7" s="1"/>
  <c r="E41" i="7" s="1"/>
  <c r="C42" i="7"/>
  <c r="D42" i="7"/>
  <c r="E42" i="7" s="1"/>
  <c r="L23" i="3"/>
  <c r="N23" i="3"/>
  <c r="N37" i="3" s="1"/>
  <c r="L24" i="3"/>
  <c r="N24" i="3"/>
  <c r="L25" i="3"/>
  <c r="N25" i="3"/>
  <c r="L26" i="3"/>
  <c r="N26" i="3"/>
  <c r="L27" i="3"/>
  <c r="N27" i="3"/>
  <c r="L28" i="3"/>
  <c r="N28" i="3"/>
  <c r="L29" i="3"/>
  <c r="N29" i="3"/>
  <c r="L30" i="3"/>
  <c r="N30" i="3"/>
  <c r="L31" i="3"/>
  <c r="N31" i="3"/>
  <c r="L32" i="3"/>
  <c r="N32" i="3"/>
  <c r="L33" i="3"/>
  <c r="N33" i="3"/>
  <c r="L34" i="3"/>
  <c r="N34" i="3"/>
  <c r="L35" i="3"/>
  <c r="N35" i="3"/>
  <c r="L36" i="3"/>
  <c r="N36" i="3"/>
  <c r="B37" i="3"/>
  <c r="C37" i="3"/>
  <c r="D37" i="3"/>
  <c r="E37" i="3"/>
  <c r="F37" i="3"/>
  <c r="G37" i="3"/>
  <c r="H37" i="3"/>
  <c r="I37" i="3"/>
  <c r="J37" i="3"/>
  <c r="K37" i="3"/>
  <c r="D15" i="4"/>
  <c r="F15" i="4"/>
  <c r="G15" i="4"/>
  <c r="H15" i="4"/>
  <c r="I15" i="4"/>
  <c r="J15" i="4"/>
  <c r="K15" i="4"/>
  <c r="L15" i="4"/>
  <c r="D20" i="4"/>
  <c r="D15" i="5"/>
  <c r="F15" i="5"/>
  <c r="G15" i="5"/>
  <c r="H15" i="5"/>
  <c r="I15" i="5"/>
  <c r="J15" i="5"/>
  <c r="K15" i="5"/>
  <c r="L15" i="5"/>
  <c r="D20" i="5"/>
  <c r="T24" i="5"/>
  <c r="U24" i="5"/>
  <c r="T25" i="5"/>
  <c r="U25" i="5"/>
  <c r="U50" i="5" s="1"/>
  <c r="T26" i="5"/>
  <c r="U26" i="5"/>
  <c r="T27" i="5"/>
  <c r="U27" i="5"/>
  <c r="T28" i="5"/>
  <c r="U28" i="5"/>
  <c r="T29" i="5"/>
  <c r="U29" i="5"/>
  <c r="T30" i="5"/>
  <c r="U30" i="5"/>
  <c r="T31" i="5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M50" i="5"/>
  <c r="N50" i="5"/>
  <c r="O50" i="5"/>
  <c r="P50" i="5"/>
  <c r="Q50" i="5"/>
  <c r="R50" i="5"/>
  <c r="S50" i="5"/>
  <c r="M52" i="5"/>
  <c r="N52" i="5"/>
  <c r="O52" i="5"/>
  <c r="P52" i="5"/>
  <c r="Q52" i="5"/>
  <c r="R52" i="5"/>
  <c r="S52" i="5"/>
  <c r="D15" i="6"/>
  <c r="F15" i="6"/>
  <c r="G15" i="6"/>
  <c r="H15" i="6"/>
  <c r="I15" i="6"/>
  <c r="J15" i="6"/>
  <c r="K15" i="6"/>
  <c r="L15" i="6"/>
  <c r="D20" i="6"/>
  <c r="P24" i="6"/>
  <c r="Q24" i="6"/>
  <c r="Q50" i="6" s="1"/>
  <c r="P25" i="6"/>
  <c r="Q25" i="6"/>
  <c r="P26" i="6"/>
  <c r="Q26" i="6"/>
  <c r="P27" i="6"/>
  <c r="Q27" i="6"/>
  <c r="P28" i="6"/>
  <c r="Q28" i="6"/>
  <c r="P29" i="6"/>
  <c r="Q29" i="6"/>
  <c r="P30" i="6"/>
  <c r="Q30" i="6"/>
  <c r="P31" i="6"/>
  <c r="Q31" i="6"/>
  <c r="P32" i="6"/>
  <c r="Q32" i="6"/>
  <c r="P33" i="6"/>
  <c r="Q33" i="6"/>
  <c r="P34" i="6"/>
  <c r="Q34" i="6"/>
  <c r="P35" i="6"/>
  <c r="Q35" i="6"/>
  <c r="P36" i="6"/>
  <c r="Q36" i="6"/>
  <c r="P37" i="6"/>
  <c r="Q37" i="6"/>
  <c r="P38" i="6"/>
  <c r="Q38" i="6"/>
  <c r="P39" i="6"/>
  <c r="Q39" i="6"/>
  <c r="P40" i="6"/>
  <c r="Q40" i="6"/>
  <c r="P41" i="6"/>
  <c r="Q41" i="6"/>
  <c r="P42" i="6"/>
  <c r="Q42" i="6"/>
  <c r="P43" i="6"/>
  <c r="Q43" i="6"/>
  <c r="P44" i="6"/>
  <c r="Q44" i="6"/>
  <c r="P45" i="6"/>
  <c r="Q45" i="6"/>
  <c r="P46" i="6"/>
  <c r="Q46" i="6"/>
  <c r="P47" i="6"/>
  <c r="Q47" i="6"/>
  <c r="P48" i="6"/>
  <c r="Q48" i="6"/>
  <c r="K50" i="6"/>
  <c r="L50" i="6"/>
  <c r="M50" i="6"/>
  <c r="N50" i="6"/>
  <c r="O50" i="6"/>
  <c r="K52" i="6"/>
  <c r="L52" i="6"/>
  <c r="M52" i="6"/>
  <c r="N52" i="6"/>
  <c r="O52" i="6"/>
  <c r="F13" i="8"/>
  <c r="F14" i="8"/>
  <c r="F15" i="8"/>
  <c r="B16" i="8"/>
  <c r="C16" i="8"/>
  <c r="D16" i="8"/>
  <c r="E16" i="8"/>
  <c r="B18" i="8"/>
  <c r="C18" i="8"/>
  <c r="F18" i="8" s="1"/>
  <c r="D18" i="8"/>
  <c r="E18" i="8"/>
</calcChain>
</file>

<file path=xl/sharedStrings.xml><?xml version="1.0" encoding="utf-8"?>
<sst xmlns="http://schemas.openxmlformats.org/spreadsheetml/2006/main" count="546" uniqueCount="331">
  <si>
    <t>Scheduling Examples</t>
  </si>
  <si>
    <t>On each example worksheet, read the comments at the bottom of the sheet, then</t>
  </si>
  <si>
    <t>click Tools Solver... to examine the decision variables, constraints, and objective.</t>
  </si>
  <si>
    <t>To find the optimal solution, click the Solve button.</t>
  </si>
  <si>
    <t xml:space="preserve">In this series of models we will see how the Solver can help in staff scheduling with employee </t>
  </si>
  <si>
    <t>preferences, assigning people to offices, and in larger-scale problems such as airline crew</t>
  </si>
  <si>
    <t>scheduling and employee hiring, firing and training.</t>
  </si>
  <si>
    <t>In the Crew worksheet, we look at a very simplified application where a small airline needs to</t>
  </si>
  <si>
    <t>schedule crews to operate various flights.  A crew 'rotation' must begin and end in the same city.</t>
  </si>
  <si>
    <t>In the Offices worksheet, we look at the common problem of assigning employees to offices,</t>
  </si>
  <si>
    <t>taking into account employee preferences.</t>
  </si>
  <si>
    <t>In the three Scheduling worksheets, an amusement park needs to assign employees to</t>
  </si>
  <si>
    <t>different work schedules to meet the demand for operation of the various rides on busy days.</t>
  </si>
  <si>
    <t>In Sched2, we take into account employee preferences in scheduling. In Sched3, we also take</t>
  </si>
  <si>
    <t>into account seniority and assign greater weight to senior employees' preferences.</t>
  </si>
  <si>
    <t>In the HireFire worksheet, we consider a company that has to change the composition of its</t>
  </si>
  <si>
    <t>workforce towards more highly trained employees.  It can hire, fire and train employees at</t>
  </si>
  <si>
    <t>various costs.  Different objectives are possible, such as minimizing costs or employee turnover.</t>
  </si>
  <si>
    <t>In the Troops worksheet, an army needs to move troops from 3 different training camps to 4</t>
  </si>
  <si>
    <t>bases.  The army can minimize cost or time by using this transportation model.  Similar models</t>
  </si>
  <si>
    <t>occur in the Logistics Examples workbook.</t>
  </si>
  <si>
    <t>Crew Scheduling</t>
  </si>
  <si>
    <t>A small airline company maintains 2 daily flights between Salt Lake City, Chicago and Dallas.</t>
  </si>
  <si>
    <t>How should the company schedule the crews to minimize cost?</t>
  </si>
  <si>
    <t>Flight Schedule</t>
  </si>
  <si>
    <t>From</t>
  </si>
  <si>
    <t>To</t>
  </si>
  <si>
    <t>Departure</t>
  </si>
  <si>
    <t>Arrival</t>
  </si>
  <si>
    <t>Salt Lake City</t>
  </si>
  <si>
    <t>Dallas</t>
  </si>
  <si>
    <t>Chicago</t>
  </si>
  <si>
    <t xml:space="preserve">A crew must leave and arrive in the same city. It is possible to fly the crew back aboard another </t>
  </si>
  <si>
    <t>airline. This would always be on a 8:00 PM flight. There are 6 airplanes in use.</t>
  </si>
  <si>
    <t xml:space="preserve">When a crew is actually flying a plane, the entire crew is paid $200 per hour. The other time spent </t>
  </si>
  <si>
    <t>(waiting between flights or flying aboard another airplane) costs the company $75 per hour.</t>
  </si>
  <si>
    <t/>
  </si>
  <si>
    <t xml:space="preserve">Possible Crew Rotations </t>
  </si>
  <si>
    <t>(S=Salt Lake City, D=Dallas, C=Chicago, ( )=Back with other company)</t>
  </si>
  <si>
    <t>Flying Hours</t>
  </si>
  <si>
    <t>Other Hours</t>
  </si>
  <si>
    <t>Cost</t>
  </si>
  <si>
    <t>Decision</t>
  </si>
  <si>
    <t>SD+DS</t>
  </si>
  <si>
    <t>SD+(DS)</t>
  </si>
  <si>
    <t>SD+DC+(CS)</t>
  </si>
  <si>
    <t>SC+(CS)</t>
  </si>
  <si>
    <t>SC+CD+(DS)</t>
  </si>
  <si>
    <t>DS+SD</t>
  </si>
  <si>
    <t>DS+(SD)</t>
  </si>
  <si>
    <t>DS+SC+(CD)</t>
  </si>
  <si>
    <t>DC+CS+(SD)</t>
  </si>
  <si>
    <t>DC+CD</t>
  </si>
  <si>
    <t>CS+SD+(DC)</t>
  </si>
  <si>
    <t>CS+SC</t>
  </si>
  <si>
    <t>CD+DC</t>
  </si>
  <si>
    <t>CD+DS+(SC)</t>
  </si>
  <si>
    <t>Total Cost</t>
  </si>
  <si>
    <t>Twelve Flight Constraints</t>
  </si>
  <si>
    <t>Flight</t>
  </si>
  <si>
    <t>Number of crews</t>
  </si>
  <si>
    <t>SD 1</t>
  </si>
  <si>
    <t>SD 2</t>
  </si>
  <si>
    <t>SC 1</t>
  </si>
  <si>
    <t>SC 2</t>
  </si>
  <si>
    <t>DS 1</t>
  </si>
  <si>
    <t>DS 2</t>
  </si>
  <si>
    <t>DC 1</t>
  </si>
  <si>
    <t>DC 2</t>
  </si>
  <si>
    <t>CS 1</t>
  </si>
  <si>
    <t>CS 2</t>
  </si>
  <si>
    <t>CD 1</t>
  </si>
  <si>
    <t>CD 2</t>
  </si>
  <si>
    <t>Problem</t>
  </si>
  <si>
    <t xml:space="preserve">An airline company maintains a schedule of two daily flights between Salt Lake City, Dallas and </t>
  </si>
  <si>
    <t xml:space="preserve">Chicago. A crew that leaves a city in the morning has to return there at night. The crew can be </t>
  </si>
  <si>
    <t xml:space="preserve">brought back on another airline. There are 6 airplanes in use. When a crew is flying, the cost is $200 </t>
  </si>
  <si>
    <t xml:space="preserve">per hour. When a crew is waiting or being flown back, the cost is $75. How should the company </t>
  </si>
  <si>
    <t>schedule its crews to minimize cost?</t>
  </si>
  <si>
    <t>Solution</t>
  </si>
  <si>
    <t xml:space="preserve">1) The airline has already determined what all the possible crew rotations can be. The variables are </t>
  </si>
  <si>
    <t xml:space="preserve">the binary integer decisions to accept rotations. In worksheet Crew these are defined as </t>
  </si>
  <si>
    <t>Rotation_decisions.</t>
  </si>
  <si>
    <t>2) The constraints are simple. We want only one crew per flight. This gives</t>
  </si>
  <si>
    <t>Crews_on_flight = 1</t>
  </si>
  <si>
    <t>and the logical constraint gives</t>
  </si>
  <si>
    <t>Rotation_decisions = binary</t>
  </si>
  <si>
    <t>3) The objective is to minimize total cost.  On worksheet Crew this cell is given the name Total_cost.</t>
  </si>
  <si>
    <t>Remarks</t>
  </si>
  <si>
    <t xml:space="preserve">Please confirm for yourself that the crew rotations chosen meet the required schedule.  More </t>
  </si>
  <si>
    <t xml:space="preserve">sphisticated versions of this model are widely used in the airline industry, but the same approach </t>
  </si>
  <si>
    <t>can be used in scheduling truck drivers, boat crews, etc.</t>
  </si>
  <si>
    <t>Office Assignment</t>
  </si>
  <si>
    <t xml:space="preserve">A company wants to assign 14 employees to 10 offices. Each employee has a preference for a certain office. </t>
  </si>
  <si>
    <t>How should the company assign employees to the offices to maximize the preference of all employees?</t>
  </si>
  <si>
    <t>Preferences (1=first, 10=last choice)</t>
  </si>
  <si>
    <t>Office 1</t>
  </si>
  <si>
    <t>Office 2</t>
  </si>
  <si>
    <t>Office 3</t>
  </si>
  <si>
    <t>Office 4</t>
  </si>
  <si>
    <t>Office 5</t>
  </si>
  <si>
    <t>Office 6</t>
  </si>
  <si>
    <t>Office 7</t>
  </si>
  <si>
    <t>Office 8</t>
  </si>
  <si>
    <t>Office 9</t>
  </si>
  <si>
    <t>Office 10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</si>
  <si>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</si>
  <si>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</si>
  <si>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</si>
  <si>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</si>
  <si>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</si>
  <si>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</si>
  <si>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</si>
  <si>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</si>
  <si>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</si>
  <si>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</si>
  <si>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Employee 11</t>
  </si>
  <si>
    <t>Employee 12</t>
  </si>
  <si>
    <t>Employee 13</t>
  </si>
  <si>
    <t>Employee 14</t>
  </si>
  <si>
    <t>Assignments</t>
  </si>
  <si>
    <t>Total</t>
  </si>
  <si>
    <t>Preference</t>
  </si>
  <si>
    <t>Required</t>
  </si>
  <si>
    <t xml:space="preserve">A company wants to assign 14 employees to 10 offices. There are four offices that require 2 people. Each </t>
  </si>
  <si>
    <t xml:space="preserve">employee has given their preference.  A 1 means first choice, 2 means second choice, etc. How should the </t>
  </si>
  <si>
    <t>company assign the people to the offices to optimize the preferences of the employees?</t>
  </si>
  <si>
    <t xml:space="preserve">1) The variables are the assignments of the people to different offices. On worksheet Offices these are </t>
  </si>
  <si>
    <t>given the name Assignments.</t>
  </si>
  <si>
    <t xml:space="preserve"> 2) There are the following logical constraints</t>
  </si>
  <si>
    <t>Assignments = binary</t>
  </si>
  <si>
    <t>and the other constraints</t>
  </si>
  <si>
    <t>Assignments_per_employee = 1</t>
  </si>
  <si>
    <t>Total_employees = Required_employees</t>
  </si>
  <si>
    <t xml:space="preserve">3) The objective is to optimize the preference of the employees. That means we have to minimize the sum </t>
  </si>
  <si>
    <t>of the total preferences given to the assigned offices, defined on the worksheet as Total_preference.</t>
  </si>
  <si>
    <t xml:space="preserve">When everybody wants a different office, there will be no problems. If all employees prefer the same </t>
  </si>
  <si>
    <t xml:space="preserve">office (more likely!), the problem gets more difficult and it might be necessary to give an employee 7th or </t>
  </si>
  <si>
    <t xml:space="preserve">8th choice. It might be wise, in that case, to add a constraint to say that no assignment worse than 5th </t>
  </si>
  <si>
    <t xml:space="preserve">choice is given, for instance. This may cause the problem to be infeasible, i.e., there is no possible </t>
  </si>
  <si>
    <t xml:space="preserve">solution. If this happens, you will have to relax the constraint on the assignments, e.g. no worse than 6th </t>
  </si>
  <si>
    <t>or even 7th choice.</t>
  </si>
  <si>
    <t>Personnel scheduling for an Amusement Park 1</t>
  </si>
  <si>
    <t>For employees working five consecutive days with two days off, find the schedule</t>
  </si>
  <si>
    <t>which meets demand from attendance levels while minimizing payroll costs.</t>
  </si>
  <si>
    <t>Sch.</t>
  </si>
  <si>
    <t xml:space="preserve">   Days off</t>
  </si>
  <si>
    <t>Employees</t>
  </si>
  <si>
    <t>Sun</t>
  </si>
  <si>
    <t>Mon</t>
  </si>
  <si>
    <t>Tue</t>
  </si>
  <si>
    <t>Wed</t>
  </si>
  <si>
    <t>Thu</t>
  </si>
  <si>
    <t>Fri</t>
  </si>
  <si>
    <t>Sat</t>
  </si>
  <si>
    <t xml:space="preserve">  A</t>
  </si>
  <si>
    <t>Sunday, Monday</t>
  </si>
  <si>
    <t xml:space="preserve">  B</t>
  </si>
  <si>
    <t>Monday, Tuesday</t>
  </si>
  <si>
    <t xml:space="preserve">  C</t>
  </si>
  <si>
    <t>Tuesday, Wed.</t>
  </si>
  <si>
    <t xml:space="preserve">  D</t>
  </si>
  <si>
    <t>Wed., Thursday</t>
  </si>
  <si>
    <t xml:space="preserve">  E</t>
  </si>
  <si>
    <t>Thursday, Friday</t>
  </si>
  <si>
    <t xml:space="preserve">  F</t>
  </si>
  <si>
    <t>Friday, Saturday</t>
  </si>
  <si>
    <t xml:space="preserve">  G</t>
  </si>
  <si>
    <t>Saturday, Sunday</t>
  </si>
  <si>
    <t>Schedule Totals:</t>
  </si>
  <si>
    <t>Total Demand:</t>
  </si>
  <si>
    <t>Pay/Employee/Day:</t>
  </si>
  <si>
    <t>Payroll/Week:</t>
  </si>
  <si>
    <t>An amusement park needs a certain number of employees each day of the week.</t>
  </si>
  <si>
    <t xml:space="preserve">Every employee must be on a schedule that gives him/her two consecutive days off. </t>
  </si>
  <si>
    <t xml:space="preserve">How many employees should the park hire and what schedule should they be on to </t>
  </si>
  <si>
    <t>minimize total payroll cost?</t>
  </si>
  <si>
    <t xml:space="preserve">1) The variables are the number of people hired for each of the 7 possible schedules. </t>
  </si>
  <si>
    <t>On worksheet Sched1 these are given the name Employees_per_schedule.</t>
  </si>
  <si>
    <t>2) The logical constraints are</t>
  </si>
  <si>
    <t>Employees_per_schedule &gt;= 0  via the Assume Non-Negative option</t>
  </si>
  <si>
    <t>Employees_per_schedule = integer</t>
  </si>
  <si>
    <t>There is also the constraint to have enough employees to operate the rides each day:</t>
  </si>
  <si>
    <t>Employees_per_day &gt;= Required_per_day</t>
  </si>
  <si>
    <t>3) The objective is to minimize payroll. This is defined on the worksheet as Payroll.</t>
  </si>
  <si>
    <t xml:space="preserve">This is an example of a simple, but classic personnel scheduling problem. Hospitals, </t>
  </si>
  <si>
    <t xml:space="preserve">schools, police forces, etc., can all use a model like this to optimize their personnel </t>
  </si>
  <si>
    <t>scheduling.</t>
  </si>
  <si>
    <t>Personnel scheduling for an Amusement Park 2</t>
  </si>
  <si>
    <t xml:space="preserve">Maximize the preference of the employees' schedules while maintaining the schedule </t>
  </si>
  <si>
    <t>that minimizes payroll costs.</t>
  </si>
  <si>
    <t>Preference of employees (7=first ,1=last choice)</t>
  </si>
  <si>
    <t>Schedule assigned to</t>
  </si>
  <si>
    <t>A</t>
  </si>
  <si>
    <t>B</t>
  </si>
  <si>
    <t>C</t>
  </si>
  <si>
    <t>D</t>
  </si>
  <si>
    <t>E</t>
  </si>
  <si>
    <t>F</t>
  </si>
  <si>
    <t>G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</si>
  <si>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</si>
  <si>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</si>
  <si>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</si>
  <si>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</si>
  <si>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</si>
  <si>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</si>
  <si>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</si>
  <si>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</si>
  <si>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</si>
  <si>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</si>
  <si>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</si>
  <si>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Totals</t>
  </si>
  <si>
    <t>Demand</t>
  </si>
  <si>
    <t xml:space="preserve">The amusement park discussed in model Sched1 has hired the necessary employees. It now needs to decide </t>
  </si>
  <si>
    <t xml:space="preserve">which employee goes on which schedule. Each employee has given a list with his/her preferences. A 7 means </t>
  </si>
  <si>
    <t xml:space="preserve">the most desired schedule, a 1means the least desired. How should the park divide the schedules among the </t>
  </si>
  <si>
    <t>employees?</t>
  </si>
  <si>
    <t xml:space="preserve">1) The variables are the schedules to which each employee is assigned.  On worksheet Sched2 these are given </t>
  </si>
  <si>
    <t>the name Schedules.</t>
  </si>
  <si>
    <t>Schedules = binary</t>
  </si>
  <si>
    <t>The other constraints are</t>
  </si>
  <si>
    <t>Schedule_per_employee =1</t>
  </si>
  <si>
    <t>Employees_scheduled = Employees_required</t>
  </si>
  <si>
    <t xml:space="preserve">3) The objective is to optimize employee preference, and in this case that means maximize the sum of the </t>
  </si>
  <si>
    <t>preferences. This sum is defined on the worksheet as Total_preference.</t>
  </si>
  <si>
    <t xml:space="preserve">In this model we solved the problem after finding the optimal solution of  Sched1. It is possible to find both </t>
  </si>
  <si>
    <t xml:space="preserve">solutions automatically. You can write a VBA macro to do this. </t>
  </si>
  <si>
    <t>Personnel scheduling for an Amusement Park 3</t>
  </si>
  <si>
    <t>Maximize the preference of the employees' schedules, taking into account seniority,</t>
  </si>
  <si>
    <t>while maintaining the schedule that minimizes payroll costs.</t>
  </si>
  <si>
    <t>Preference of employees</t>
  </si>
  <si>
    <t>Seniority (Years)</t>
  </si>
  <si>
    <t xml:space="preserve">We now extend the model as seen in Sched2 by adding another factor. When deciding which employee </t>
  </si>
  <si>
    <t xml:space="preserve">goes on which schedule, the amusement park decides to let the seniority of the employees affect the </t>
  </si>
  <si>
    <t xml:space="preserve">decision. The seniority is simply measured in years of employment at the park. How should the company </t>
  </si>
  <si>
    <t>assign the schedules to the employees?</t>
  </si>
  <si>
    <t xml:space="preserve">The solution is almost identical to the one in Sched2. The difference is that instead of just adding the </t>
  </si>
  <si>
    <t xml:space="preserve">preferences, we now weight them by multiplying each preference by the employee's seniority. </t>
  </si>
  <si>
    <t xml:space="preserve">There are many ways of adjusting for seniority and other factors. By increasing and decreasing the size of </t>
  </si>
  <si>
    <t>the seniority factors, you can adjust the importance of the seniority to the desired level.</t>
  </si>
  <si>
    <t>Company Reorganization</t>
  </si>
  <si>
    <t>A company wants to reorganize its labour force. It currently has 3 different kind of employees; untrained,</t>
  </si>
  <si>
    <t xml:space="preserve">moderately trained and highly trained. Over the next 3 years, the company expects a necessary shift to </t>
  </si>
  <si>
    <t>more trained employees. How should the company reorganize to minimize cost? Or minimize the number</t>
  </si>
  <si>
    <t>of employees that have to be laid off?</t>
  </si>
  <si>
    <t>Employee information</t>
  </si>
  <si>
    <t>Cost of lay-off</t>
  </si>
  <si>
    <t>Available to be hired per year</t>
  </si>
  <si>
    <t>Cost of hiring</t>
  </si>
  <si>
    <t>Retraining of employees</t>
  </si>
  <si>
    <t>Highly Trained</t>
  </si>
  <si>
    <t>Untrained -&gt; Moderately trained</t>
  </si>
  <si>
    <t>Moderately Trained</t>
  </si>
  <si>
    <t>Moderately trained-&gt; Highly trained</t>
  </si>
  <si>
    <t>Untrained</t>
  </si>
  <si>
    <t>Estimated number of employees that are required.</t>
  </si>
  <si>
    <t>Current</t>
  </si>
  <si>
    <t>Year 1</t>
  </si>
  <si>
    <t>Year 2</t>
  </si>
  <si>
    <t>Year 3</t>
  </si>
  <si>
    <t>Number of employees that are trained, hired or laid off.</t>
  </si>
  <si>
    <t>Number of employees trained</t>
  </si>
  <si>
    <t>Number of employees hired</t>
  </si>
  <si>
    <t>Number of employees laid off</t>
  </si>
  <si>
    <t>Total number of employees laid off</t>
  </si>
  <si>
    <t>Number of employees working</t>
  </si>
  <si>
    <t>Total cost of reorganizing</t>
  </si>
  <si>
    <t xml:space="preserve">A company has three different kinds of employees. These are highly trained, moderately trained and untrained </t>
  </si>
  <si>
    <t xml:space="preserve">workers. The company expects a shift towards more highly trained employees necessary over the next few </t>
  </si>
  <si>
    <t xml:space="preserve">years. It is possible to train people at a certain cost Laying people off also costs a certain amount. How should </t>
  </si>
  <si>
    <t>the company reorganize to save costs and/or have as few lay-offs as possible?</t>
  </si>
  <si>
    <t xml:space="preserve">1) The variables are the number of people that are trained, hired and laid off.  On worksheet HireFire these are </t>
  </si>
  <si>
    <t>given the names Trainees, Employees_hired, and Employees_laid_off.</t>
  </si>
  <si>
    <t>2) The constraints can be divided into 2 parts.</t>
  </si>
  <si>
    <t>First, there are the logical constraints, all of which are defined via the Assume Non-Negative option:</t>
  </si>
  <si>
    <t>Trainees &gt;= 0</t>
  </si>
  <si>
    <t>Employees_hired &gt;= 0</t>
  </si>
  <si>
    <t>Employees_laid_off &gt;= 0</t>
  </si>
  <si>
    <t xml:space="preserve">Second, we have the training, laying off and hiring constraints. These do not use defined names, but are </t>
  </si>
  <si>
    <t>represented on the worksheet by the following cells:</t>
  </si>
  <si>
    <t>C22 &lt;= B17</t>
  </si>
  <si>
    <t>C23 &lt;= B16</t>
  </si>
  <si>
    <t>C26 : C28 &lt;= C9 : C11</t>
  </si>
  <si>
    <t>C31 : C33 &lt;= B15 : B17</t>
  </si>
  <si>
    <t>C40 : E42 = C15 : E17</t>
  </si>
  <si>
    <t>D22 &lt;= C41</t>
  </si>
  <si>
    <t>D23 &lt;= C42</t>
  </si>
  <si>
    <t>D26 : D28 &lt;= C9 : C11</t>
  </si>
  <si>
    <t>D31 : D33 &lt;= C40 : C42</t>
  </si>
  <si>
    <t>E22 &lt;= D41</t>
  </si>
  <si>
    <t>E23 &lt;= D42</t>
  </si>
  <si>
    <t>E26 : E28 &lt;= C9 : C11</t>
  </si>
  <si>
    <t>E31 : E33 &lt;= D40 : D42</t>
  </si>
  <si>
    <t xml:space="preserve">In general, these constraints reflect the movement of employees from being hired untrained to becoming </t>
  </si>
  <si>
    <t>moderately trained or highly trained.</t>
  </si>
  <si>
    <t>3) The main objective is to minimize cost. This is defined on the worksheet as Total_cost.</t>
  </si>
  <si>
    <t xml:space="preserve">The model as presented here will find the method of organization that has the lowest cost. It can involve large </t>
  </si>
  <si>
    <t xml:space="preserve">lay-offs. It is even possible that there are alternate solutions that require fewer lay-offs! To check this, you can </t>
  </si>
  <si>
    <t xml:space="preserve">add the constraint Total_cost = Solution, where Solution is the amount previously found by the solver. Then </t>
  </si>
  <si>
    <t xml:space="preserve">change the objective to minimize lay-offs. This way you are sure to find the solution that is least expensive and </t>
  </si>
  <si>
    <t xml:space="preserve">involves the fewest layoffs. If the number of lay-offs is still unacceptable, you could solve the original problem </t>
  </si>
  <si>
    <t xml:space="preserve">again and this time include a constraint like total_laid_off = 0, or * 1000. When this problem is solved you </t>
  </si>
  <si>
    <t xml:space="preserve">can use the sensitivity analysis report to see how much an extra lay off would cost. </t>
  </si>
  <si>
    <t>Troop Movement</t>
  </si>
  <si>
    <t xml:space="preserve">An army wants to move troops from 3 training camps to 4 different bases. How should </t>
  </si>
  <si>
    <t>the troops be moved to minimize cost?</t>
  </si>
  <si>
    <t>Moving Cost Per Man</t>
  </si>
  <si>
    <t>Base 1</t>
  </si>
  <si>
    <t>Base 2</t>
  </si>
  <si>
    <t>Base 3</t>
  </si>
  <si>
    <t>Base 4</t>
  </si>
  <si>
    <t>Camp 1</t>
  </si>
  <si>
    <t>Camp 2</t>
  </si>
  <si>
    <t>Camp 3</t>
  </si>
  <si>
    <t>Number Of Troops Moved</t>
  </si>
  <si>
    <t>Available</t>
  </si>
  <si>
    <t xml:space="preserve">An army wants to move troops from 3 training camps to 4 different bases. All costs of moving a </t>
  </si>
  <si>
    <t>soldier from any camp to any base are known. How should the army move the troops to</t>
  </si>
  <si>
    <t>minimize cost?</t>
  </si>
  <si>
    <t xml:space="preserve">1) The variables are the number of soldiers that are moved from each camp to each base.  On </t>
  </si>
  <si>
    <t>worksheet Troops these are given the name Troops_moved.</t>
  </si>
  <si>
    <t>2) The constraints are</t>
  </si>
  <si>
    <t>Troops_moved &gt;= 0  via the Assume Non-Negative option</t>
  </si>
  <si>
    <t>Troops_per_camp &lt;= Troops_available</t>
  </si>
  <si>
    <t>Troops_per_base = Troops_required</t>
  </si>
  <si>
    <t>3) The objective is to minimize the total cost. This is defined on the worksheet as Total_cost.</t>
  </si>
  <si>
    <t xml:space="preserve">This model is a transportation model, like those shown in the Logistics Examples workbook. You </t>
  </si>
  <si>
    <t>might wonder why there is no constraint to assure that the numbers of troops moved are integers.</t>
  </si>
  <si>
    <t xml:space="preserve">It is a mathematical property of these types of problems that if the constants in the constraints are </t>
  </si>
  <si>
    <t xml:space="preserve">integers, the solution values for the variables are always integers. It is beyond the scope of these </t>
  </si>
  <si>
    <t>examples to further explore this.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</si>
</sst>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\(&quot;$&quot;#,##0\)"/>
  </numFmts>
  <fonts count="15" x14ac:knownFonts="1">
    <font>
      <sz val="10"/>
      <name val="MS Sans Serif"/>
    </font>
    <font>
      <b/>
      <sz val="10"/>
      <name val="MS Sans Serif"/>
    </font>
    <font>
      <sz val="8"/>
      <name val="MS Sans Serif"/>
      <family val="2"/>
    </font>
    <font>
      <b/>
      <i/>
      <sz val="8"/>
      <name val="MS Sans Serif"/>
      <family val="2"/>
    </font>
    <font>
      <b/>
      <sz val="8"/>
      <name val="MS Sans Serif"/>
      <family val="2"/>
    </font>
    <font>
      <sz val="8"/>
      <name val="Helv"/>
    </font>
    <font>
      <b/>
      <sz val="10"/>
      <name val="Helv"/>
    </font>
    <font>
      <b/>
      <i/>
      <sz val="8"/>
      <name val="Helv"/>
    </font>
    <font>
      <i/>
      <sz val="8"/>
      <name val="Helv"/>
    </font>
    <font>
      <b/>
      <sz val="8"/>
      <name val="Helv"/>
    </font>
    <font>
      <i/>
      <sz val="8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8"/>
      <name val="MS Sans Serif"/>
      <family val="2"/>
    </font>
    <font>
      <b/>
      <sz val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lightGray">
        <fgColor indexed="13"/>
      </patternFill>
    </fill>
    <fill>
      <patternFill patternType="gray125">
        <fgColor indexed="13"/>
      </patternFill>
    </fill>
    <fill>
      <patternFill patternType="gray125">
        <fgColor indexed="9"/>
      </patternFill>
    </fill>
    <fill>
      <patternFill patternType="solid">
        <fgColor indexed="26"/>
        <bgColor indexed="64"/>
      </patternFill>
    </fill>
  </fills>
  <borders count="43">
    <border>
      <left/>
      <right/>
      <top/>
      <bottom/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thick">
        <color indexed="17"/>
      </left>
      <right/>
      <top style="thick">
        <color indexed="17"/>
      </top>
      <bottom/>
      <diagonal/>
    </border>
    <border>
      <left/>
      <right/>
      <top style="thick">
        <color indexed="17"/>
      </top>
      <bottom/>
      <diagonal/>
    </border>
    <border>
      <left/>
      <right style="thick">
        <color indexed="17"/>
      </right>
      <top style="thick">
        <color indexed="17"/>
      </top>
      <bottom/>
      <diagonal/>
    </border>
    <border>
      <left style="thick">
        <color indexed="16"/>
      </left>
      <right style="thick">
        <color indexed="16"/>
      </right>
      <top style="thick">
        <color indexed="16"/>
      </top>
      <bottom/>
      <diagonal/>
    </border>
    <border>
      <left style="thick">
        <color indexed="17"/>
      </left>
      <right/>
      <top/>
      <bottom/>
      <diagonal/>
    </border>
    <border>
      <left/>
      <right style="thick">
        <color indexed="17"/>
      </right>
      <top/>
      <bottom/>
      <diagonal/>
    </border>
    <border>
      <left style="thick">
        <color indexed="16"/>
      </left>
      <right style="thick">
        <color indexed="16"/>
      </right>
      <top/>
      <bottom/>
      <diagonal/>
    </border>
    <border>
      <left style="thick">
        <color indexed="17"/>
      </left>
      <right/>
      <top/>
      <bottom style="thick">
        <color indexed="17"/>
      </bottom>
      <diagonal/>
    </border>
    <border>
      <left/>
      <right/>
      <top/>
      <bottom style="thick">
        <color indexed="17"/>
      </bottom>
      <diagonal/>
    </border>
    <border>
      <left/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 style="thick">
        <color indexed="16"/>
      </right>
      <top/>
      <bottom style="thick">
        <color indexed="16"/>
      </bottom>
      <diagonal/>
    </border>
    <border>
      <left style="thick">
        <color indexed="16"/>
      </left>
      <right/>
      <top style="thick">
        <color indexed="16"/>
      </top>
      <bottom style="thick">
        <color indexed="16"/>
      </bottom>
      <diagonal/>
    </border>
    <border>
      <left/>
      <right/>
      <top style="thick">
        <color indexed="16"/>
      </top>
      <bottom style="thick">
        <color indexed="16"/>
      </bottom>
      <diagonal/>
    </border>
    <border>
      <left/>
      <right style="thick">
        <color indexed="16"/>
      </right>
      <top style="thick">
        <color indexed="16"/>
      </top>
      <bottom style="thick">
        <color indexed="16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/>
      <right/>
      <top style="thick">
        <color indexed="18"/>
      </top>
      <bottom/>
      <diagonal/>
    </border>
    <border>
      <left/>
      <right style="thick">
        <color indexed="18"/>
      </right>
      <top style="thick">
        <color indexed="18"/>
      </top>
      <bottom/>
      <diagonal/>
    </border>
    <border>
      <left/>
      <right/>
      <top/>
      <bottom style="thick">
        <color indexed="18"/>
      </bottom>
      <diagonal/>
    </border>
    <border>
      <left/>
      <right style="thick">
        <color indexed="18"/>
      </right>
      <top/>
      <bottom style="thick">
        <color indexed="18"/>
      </bottom>
      <diagonal/>
    </border>
    <border>
      <left style="thick">
        <color indexed="18"/>
      </left>
      <right/>
      <top style="thick">
        <color indexed="18"/>
      </top>
      <bottom/>
      <diagonal/>
    </border>
    <border>
      <left style="thick">
        <color indexed="18"/>
      </left>
      <right/>
      <top/>
      <bottom/>
      <diagonal/>
    </border>
    <border>
      <left style="thick">
        <color indexed="17"/>
      </left>
      <right style="thick">
        <color indexed="17"/>
      </right>
      <top style="thick">
        <color indexed="17"/>
      </top>
      <bottom/>
      <diagonal/>
    </border>
    <border>
      <left/>
      <right style="thick">
        <color indexed="18"/>
      </right>
      <top/>
      <bottom/>
      <diagonal/>
    </border>
    <border>
      <left style="thick">
        <color indexed="17"/>
      </left>
      <right style="thick">
        <color indexed="17"/>
      </right>
      <top/>
      <bottom/>
      <diagonal/>
    </border>
    <border>
      <left style="thick">
        <color indexed="18"/>
      </left>
      <right/>
      <top/>
      <bottom style="thick">
        <color indexed="18"/>
      </bottom>
      <diagonal/>
    </border>
    <border>
      <left style="thick">
        <color indexed="17"/>
      </left>
      <right style="thick">
        <color indexed="17"/>
      </right>
      <top/>
      <bottom style="thick">
        <color indexed="17"/>
      </bottom>
      <diagonal/>
    </border>
    <border>
      <left style="thick">
        <color indexed="16"/>
      </left>
      <right/>
      <top style="thick">
        <color indexed="16"/>
      </top>
      <bottom/>
      <diagonal/>
    </border>
    <border>
      <left/>
      <right/>
      <top style="thick">
        <color indexed="16"/>
      </top>
      <bottom/>
      <diagonal/>
    </border>
    <border>
      <left/>
      <right style="thick">
        <color indexed="16"/>
      </right>
      <top style="thick">
        <color indexed="16"/>
      </top>
      <bottom/>
      <diagonal/>
    </border>
    <border>
      <left style="thick">
        <color indexed="16"/>
      </left>
      <right/>
      <top/>
      <bottom/>
      <diagonal/>
    </border>
    <border>
      <left/>
      <right style="thick">
        <color indexed="16"/>
      </right>
      <top/>
      <bottom/>
      <diagonal/>
    </border>
    <border>
      <left style="thick">
        <color indexed="16"/>
      </left>
      <right/>
      <top/>
      <bottom style="thick">
        <color indexed="16"/>
      </bottom>
      <diagonal/>
    </border>
    <border>
      <left/>
      <right/>
      <top/>
      <bottom style="thick">
        <color indexed="16"/>
      </bottom>
      <diagonal/>
    </border>
    <border>
      <left/>
      <right style="thick">
        <color indexed="16"/>
      </right>
      <top/>
      <bottom style="thick">
        <color indexed="16"/>
      </bottom>
      <diagonal/>
    </border>
  </borders>
  <cellStyleXfs count="5">
    <xf numFmtId="0" fontId="0" fillId="0" borderId="0"/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  <xf numFmtId="0" fontId="5" fillId="0" borderId="0">
      <alignment horizontal="left"/>
    </xf>
  </cellStyleXfs>
  <cellXfs count="370">
    <xf numFmtId="0" fontId="0" fillId="0" borderId="0" xfId="0"/>
    <xf numFmtId="0" fontId="1" fillId="0" borderId="0" xfId="0" applyFont="1"/>
    <xf numFmtId="0" fontId="2" fillId="2" borderId="1" xfId="0" quotePrefix="1" applyFont="1" applyFill="1" applyBorder="1" applyAlignment="1">
      <alignment horizontal="left"/>
    </xf>
    <xf numFmtId="0" fontId="0" fillId="2" borderId="2" xfId="0" applyFill="1" applyBorder="1"/>
    <xf numFmtId="0" fontId="0" fillId="2" borderId="3" xfId="0" applyFill="1" applyBorder="1"/>
    <xf numFmtId="0" fontId="2" fillId="2" borderId="4" xfId="0" quotePrefix="1" applyFont="1" applyFill="1" applyBorder="1" applyAlignment="1">
      <alignment horizontal="left"/>
    </xf>
    <xf numFmtId="0" fontId="0" fillId="2" borderId="5" xfId="0" applyFill="1" applyBorder="1"/>
    <xf numFmtId="0" fontId="0" fillId="2" borderId="6" xfId="0" applyFill="1" applyBorder="1"/>
    <xf numFmtId="0" fontId="3" fillId="0" borderId="1" xfId="0" quotePrefix="1" applyFont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4" fillId="0" borderId="0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7" xfId="0" applyFont="1" applyBorder="1"/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0" borderId="4" xfId="0" applyFont="1" applyBorder="1"/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0" fontId="0" fillId="0" borderId="6" xfId="0" applyBorder="1"/>
    <xf numFmtId="0" fontId="6" fillId="0" borderId="0" xfId="4" quotePrefix="1" applyFont="1" applyAlignment="1">
      <alignment horizontal="left"/>
    </xf>
    <xf numFmtId="0" fontId="5" fillId="0" borderId="0" xfId="4" applyAlignment="1"/>
    <xf numFmtId="0" fontId="5" fillId="0" borderId="0" xfId="4">
      <alignment horizontal="left"/>
    </xf>
    <xf numFmtId="0" fontId="5" fillId="3" borderId="24" xfId="4" applyFill="1" applyBorder="1" applyAlignment="1"/>
    <xf numFmtId="0" fontId="5" fillId="3" borderId="25" xfId="4" applyFill="1" applyBorder="1" applyAlignment="1"/>
    <xf numFmtId="0" fontId="5" fillId="3" borderId="26" xfId="4" applyFill="1" applyBorder="1" applyAlignment="1"/>
    <xf numFmtId="0" fontId="5" fillId="3" borderId="27" xfId="4" applyFill="1" applyBorder="1" applyAlignment="1"/>
    <xf numFmtId="0" fontId="7" fillId="0" borderId="28" xfId="4" applyNumberFormat="1" applyFont="1" applyFill="1" applyBorder="1" applyAlignment="1">
      <alignment horizontal="left"/>
    </xf>
    <xf numFmtId="0" fontId="7" fillId="0" borderId="24" xfId="4" applyNumberFormat="1" applyFont="1" applyFill="1" applyBorder="1" applyAlignment="1">
      <alignment horizontal="left"/>
    </xf>
    <xf numFmtId="0" fontId="7" fillId="0" borderId="24" xfId="4" applyFont="1" applyFill="1" applyBorder="1" applyAlignment="1"/>
    <xf numFmtId="0" fontId="7" fillId="0" borderId="24" xfId="4" applyNumberFormat="1" applyFont="1" applyFill="1" applyBorder="1" applyAlignment="1">
      <alignment horizontal="center"/>
    </xf>
    <xf numFmtId="0" fontId="7" fillId="0" borderId="25" xfId="4" applyNumberFormat="1" applyFont="1" applyFill="1" applyBorder="1" applyAlignment="1">
      <alignment horizontal="center"/>
    </xf>
    <xf numFmtId="0" fontId="7" fillId="0" borderId="29" xfId="4" applyNumberFormat="1" applyFont="1" applyFill="1" applyBorder="1" applyAlignment="1">
      <alignment horizontal="left"/>
    </xf>
    <xf numFmtId="0" fontId="8" fillId="0" borderId="0" xfId="4" applyNumberFormat="1" applyFont="1" applyFill="1" applyBorder="1" applyAlignment="1">
      <alignment horizontal="left"/>
    </xf>
    <xf numFmtId="0" fontId="8" fillId="0" borderId="0" xfId="4" applyFont="1" applyFill="1" applyBorder="1" applyAlignment="1"/>
    <xf numFmtId="1" fontId="5" fillId="0" borderId="30" xfId="4" applyNumberFormat="1" applyFill="1" applyBorder="1" applyAlignment="1">
      <alignment horizontal="center"/>
    </xf>
    <xf numFmtId="1" fontId="5" fillId="0" borderId="0" xfId="4" applyNumberFormat="1" applyFill="1" applyBorder="1" applyAlignment="1"/>
    <xf numFmtId="1" fontId="5" fillId="0" borderId="0" xfId="4" applyNumberFormat="1" applyFill="1" applyBorder="1" applyAlignment="1">
      <alignment horizontal="center"/>
    </xf>
    <xf numFmtId="1" fontId="5" fillId="0" borderId="31" xfId="4" applyNumberFormat="1" applyFill="1" applyBorder="1" applyAlignment="1">
      <alignment horizontal="center"/>
    </xf>
    <xf numFmtId="1" fontId="5" fillId="0" borderId="32" xfId="4" applyNumberFormat="1" applyFill="1" applyBorder="1" applyAlignment="1">
      <alignment horizontal="center"/>
    </xf>
    <xf numFmtId="0" fontId="7" fillId="0" borderId="33" xfId="4" applyNumberFormat="1" applyFont="1" applyFill="1" applyBorder="1" applyAlignment="1">
      <alignment horizontal="left"/>
    </xf>
    <xf numFmtId="0" fontId="8" fillId="0" borderId="26" xfId="4" applyNumberFormat="1" applyFont="1" applyFill="1" applyBorder="1" applyAlignment="1">
      <alignment horizontal="left"/>
    </xf>
    <xf numFmtId="0" fontId="8" fillId="0" borderId="26" xfId="4" applyFont="1" applyFill="1" applyBorder="1" applyAlignment="1"/>
    <xf numFmtId="1" fontId="5" fillId="0" borderId="34" xfId="4" applyNumberFormat="1" applyFill="1" applyBorder="1" applyAlignment="1">
      <alignment horizontal="center"/>
    </xf>
    <xf numFmtId="1" fontId="5" fillId="0" borderId="26" xfId="4" applyNumberFormat="1" applyFill="1" applyBorder="1" applyAlignment="1"/>
    <xf numFmtId="1" fontId="5" fillId="0" borderId="26" xfId="4" applyNumberFormat="1" applyFill="1" applyBorder="1" applyAlignment="1">
      <alignment horizontal="center"/>
    </xf>
    <xf numFmtId="1" fontId="5" fillId="0" borderId="27" xfId="4" applyNumberFormat="1" applyFill="1" applyBorder="1" applyAlignment="1">
      <alignment horizontal="center"/>
    </xf>
    <xf numFmtId="1" fontId="5" fillId="0" borderId="0" xfId="4" applyNumberFormat="1" applyAlignment="1"/>
    <xf numFmtId="0" fontId="7" fillId="0" borderId="0" xfId="4" applyNumberFormat="1" applyFont="1" applyAlignment="1">
      <alignment horizontal="right"/>
    </xf>
    <xf numFmtId="1" fontId="5" fillId="0" borderId="0" xfId="4" applyNumberFormat="1" applyAlignment="1">
      <alignment horizontal="center"/>
    </xf>
    <xf numFmtId="1" fontId="5" fillId="0" borderId="20" xfId="4" applyNumberFormat="1" applyFill="1" applyBorder="1" applyAlignment="1">
      <alignment horizontal="center"/>
    </xf>
    <xf numFmtId="1" fontId="5" fillId="0" borderId="21" xfId="4" applyNumberFormat="1" applyFill="1" applyBorder="1" applyAlignment="1">
      <alignment horizontal="center"/>
    </xf>
    <xf numFmtId="1" fontId="5" fillId="0" borderId="22" xfId="4" applyNumberFormat="1" applyFill="1" applyBorder="1" applyAlignment="1">
      <alignment horizontal="center"/>
    </xf>
    <xf numFmtId="0" fontId="7" fillId="0" borderId="0" xfId="4" applyFont="1" applyAlignment="1">
      <alignment horizontal="right"/>
    </xf>
    <xf numFmtId="0" fontId="5" fillId="0" borderId="0" xfId="4" applyNumberFormat="1" applyAlignment="1">
      <alignment horizontal="left"/>
    </xf>
    <xf numFmtId="164" fontId="5" fillId="0" borderId="0" xfId="4" applyNumberFormat="1" applyAlignment="1">
      <alignment horizontal="center"/>
    </xf>
    <xf numFmtId="164" fontId="9" fillId="0" borderId="23" xfId="4" applyNumberFormat="1" applyFont="1" applyFill="1" applyBorder="1" applyAlignment="1"/>
    <xf numFmtId="1" fontId="5" fillId="0" borderId="0" xfId="4" applyNumberFormat="1" applyAlignment="1">
      <alignment horizontal="left"/>
    </xf>
    <xf numFmtId="164" fontId="9" fillId="0" borderId="0" xfId="4" applyNumberFormat="1" applyFont="1" applyFill="1" applyAlignment="1"/>
    <xf numFmtId="0" fontId="5" fillId="0" borderId="1" xfId="4" applyBorder="1" applyAlignment="1"/>
    <xf numFmtId="0" fontId="5" fillId="0" borderId="2" xfId="4" applyBorder="1">
      <alignment horizontal="left"/>
    </xf>
    <xf numFmtId="0" fontId="5" fillId="0" borderId="2" xfId="4" applyBorder="1" applyAlignment="1"/>
    <xf numFmtId="0" fontId="7" fillId="0" borderId="2" xfId="4" applyFont="1" applyBorder="1" applyAlignment="1"/>
    <xf numFmtId="0" fontId="5" fillId="0" borderId="3" xfId="4" applyBorder="1">
      <alignment horizontal="left"/>
    </xf>
    <xf numFmtId="0" fontId="5" fillId="0" borderId="7" xfId="4" applyBorder="1" applyAlignment="1"/>
    <xf numFmtId="0" fontId="7" fillId="0" borderId="0" xfId="4" applyFont="1" applyBorder="1" applyAlignment="1"/>
    <xf numFmtId="0" fontId="7" fillId="0" borderId="0" xfId="4" quotePrefix="1" applyFont="1" applyBorder="1" applyAlignment="1">
      <alignment horizontal="left"/>
    </xf>
    <xf numFmtId="0" fontId="5" fillId="0" borderId="0" xfId="4" applyBorder="1" applyAlignment="1"/>
    <xf numFmtId="0" fontId="7" fillId="0" borderId="0" xfId="4" applyFont="1" applyBorder="1" applyAlignment="1">
      <alignment horizontal="right"/>
    </xf>
    <xf numFmtId="0" fontId="7" fillId="0" borderId="0" xfId="4" applyFont="1" applyBorder="1">
      <alignment horizontal="left"/>
    </xf>
    <xf numFmtId="0" fontId="5" fillId="0" borderId="8" xfId="4" applyBorder="1">
      <alignment horizontal="left"/>
    </xf>
    <xf numFmtId="0" fontId="8" fillId="0" borderId="7" xfId="4" applyFont="1" applyBorder="1" applyAlignment="1"/>
    <xf numFmtId="0" fontId="5" fillId="0" borderId="0" xfId="4" applyBorder="1" applyAlignment="1">
      <alignment horizontal="center"/>
    </xf>
    <xf numFmtId="0" fontId="5" fillId="0" borderId="9" xfId="4" applyBorder="1" applyAlignment="1">
      <alignment horizontal="center"/>
    </xf>
    <xf numFmtId="0" fontId="5" fillId="0" borderId="10" xfId="4" applyBorder="1" applyAlignment="1">
      <alignment horizontal="center"/>
    </xf>
    <xf numFmtId="0" fontId="5" fillId="0" borderId="11" xfId="4" applyBorder="1" applyAlignment="1">
      <alignment horizontal="center"/>
    </xf>
    <xf numFmtId="0" fontId="5" fillId="0" borderId="13" xfId="4" applyBorder="1" applyAlignment="1">
      <alignment horizontal="center"/>
    </xf>
    <xf numFmtId="0" fontId="5" fillId="0" borderId="14" xfId="4" applyBorder="1" applyAlignment="1">
      <alignment horizontal="center"/>
    </xf>
    <xf numFmtId="0" fontId="5" fillId="0" borderId="16" xfId="4" applyBorder="1" applyAlignment="1">
      <alignment horizontal="center"/>
    </xf>
    <xf numFmtId="0" fontId="5" fillId="0" borderId="17" xfId="4" applyBorder="1" applyAlignment="1">
      <alignment horizontal="center"/>
    </xf>
    <xf numFmtId="0" fontId="5" fillId="0" borderId="18" xfId="4" applyBorder="1" applyAlignment="1">
      <alignment horizontal="center"/>
    </xf>
    <xf numFmtId="0" fontId="7" fillId="0" borderId="0" xfId="4" applyFont="1" applyBorder="1" applyAlignment="1">
      <alignment horizontal="left"/>
    </xf>
    <xf numFmtId="0" fontId="5" fillId="0" borderId="23" xfId="4" applyBorder="1" applyAlignment="1">
      <alignment horizontal="center"/>
    </xf>
    <xf numFmtId="1" fontId="5" fillId="0" borderId="0" xfId="4" applyNumberFormat="1" applyBorder="1" applyAlignment="1">
      <alignment horizontal="center"/>
    </xf>
    <xf numFmtId="1" fontId="5" fillId="0" borderId="0" xfId="4" applyNumberFormat="1" applyFont="1" applyBorder="1" applyAlignment="1">
      <alignment horizontal="center"/>
    </xf>
    <xf numFmtId="0" fontId="8" fillId="0" borderId="4" xfId="4" applyFont="1" applyBorder="1" applyAlignment="1"/>
    <xf numFmtId="0" fontId="5" fillId="0" borderId="5" xfId="4" applyBorder="1" applyAlignment="1"/>
    <xf numFmtId="0" fontId="5" fillId="0" borderId="5" xfId="4" applyBorder="1">
      <alignment horizontal="left"/>
    </xf>
    <xf numFmtId="0" fontId="5" fillId="0" borderId="6" xfId="4" applyBorder="1">
      <alignment horizontal="left"/>
    </xf>
    <xf numFmtId="0" fontId="8" fillId="0" borderId="0" xfId="4" applyFont="1" applyAlignment="1"/>
    <xf numFmtId="0" fontId="6" fillId="0" borderId="0" xfId="3" quotePrefix="1" applyFont="1" applyAlignment="1">
      <alignment horizontal="left"/>
    </xf>
    <xf numFmtId="0" fontId="5" fillId="0" borderId="0" xfId="3" applyAlignment="1"/>
    <xf numFmtId="0" fontId="5" fillId="0" borderId="0" xfId="3">
      <alignment horizontal="left"/>
    </xf>
    <xf numFmtId="0" fontId="5" fillId="3" borderId="28" xfId="3" quotePrefix="1" applyNumberFormat="1" applyFill="1" applyBorder="1" applyAlignment="1">
      <alignment horizontal="left"/>
    </xf>
    <xf numFmtId="0" fontId="5" fillId="3" borderId="24" xfId="3" applyFill="1" applyBorder="1" applyAlignment="1"/>
    <xf numFmtId="0" fontId="5" fillId="3" borderId="25" xfId="3" applyFill="1" applyBorder="1" applyAlignment="1"/>
    <xf numFmtId="0" fontId="5" fillId="3" borderId="33" xfId="3" quotePrefix="1" applyNumberFormat="1" applyFill="1" applyBorder="1" applyAlignment="1">
      <alignment horizontal="left"/>
    </xf>
    <xf numFmtId="0" fontId="5" fillId="3" borderId="26" xfId="3" applyFill="1" applyBorder="1" applyAlignment="1"/>
    <xf numFmtId="0" fontId="5" fillId="3" borderId="27" xfId="3" applyFill="1" applyBorder="1" applyAlignment="1"/>
    <xf numFmtId="0" fontId="7" fillId="0" borderId="28" xfId="3" applyNumberFormat="1" applyFont="1" applyFill="1" applyBorder="1" applyAlignment="1">
      <alignment horizontal="left"/>
    </xf>
    <xf numFmtId="0" fontId="7" fillId="0" borderId="24" xfId="3" applyNumberFormat="1" applyFont="1" applyFill="1" applyBorder="1" applyAlignment="1">
      <alignment horizontal="left"/>
    </xf>
    <xf numFmtId="0" fontId="7" fillId="0" borderId="24" xfId="3" applyFont="1" applyFill="1" applyBorder="1" applyAlignment="1"/>
    <xf numFmtId="0" fontId="7" fillId="0" borderId="24" xfId="3" applyNumberFormat="1" applyFont="1" applyFill="1" applyBorder="1" applyAlignment="1">
      <alignment horizontal="center"/>
    </xf>
    <xf numFmtId="0" fontId="7" fillId="0" borderId="25" xfId="3" applyNumberFormat="1" applyFont="1" applyFill="1" applyBorder="1" applyAlignment="1">
      <alignment horizontal="center"/>
    </xf>
    <xf numFmtId="0" fontId="7" fillId="0" borderId="29" xfId="3" applyNumberFormat="1" applyFont="1" applyFill="1" applyBorder="1" applyAlignment="1">
      <alignment horizontal="left"/>
    </xf>
    <xf numFmtId="0" fontId="8" fillId="0" borderId="0" xfId="3" applyNumberFormat="1" applyFont="1" applyFill="1" applyBorder="1" applyAlignment="1">
      <alignment horizontal="left"/>
    </xf>
    <xf numFmtId="0" fontId="8" fillId="0" borderId="0" xfId="3" applyFont="1" applyFill="1" applyBorder="1" applyAlignment="1"/>
    <xf numFmtId="1" fontId="5" fillId="0" borderId="30" xfId="3" applyNumberFormat="1" applyFill="1" applyBorder="1" applyAlignment="1">
      <alignment horizontal="center"/>
    </xf>
    <xf numFmtId="1" fontId="5" fillId="0" borderId="0" xfId="3" applyNumberFormat="1" applyFill="1" applyBorder="1" applyAlignment="1"/>
    <xf numFmtId="1" fontId="5" fillId="0" borderId="0" xfId="3" applyNumberFormat="1" applyFill="1" applyBorder="1" applyAlignment="1">
      <alignment horizontal="center"/>
    </xf>
    <xf numFmtId="1" fontId="5" fillId="0" borderId="31" xfId="3" applyNumberFormat="1" applyFill="1" applyBorder="1" applyAlignment="1">
      <alignment horizontal="center"/>
    </xf>
    <xf numFmtId="1" fontId="5" fillId="0" borderId="32" xfId="3" applyNumberFormat="1" applyFill="1" applyBorder="1" applyAlignment="1">
      <alignment horizontal="center"/>
    </xf>
    <xf numFmtId="0" fontId="7" fillId="0" borderId="33" xfId="3" applyNumberFormat="1" applyFont="1" applyFill="1" applyBorder="1" applyAlignment="1">
      <alignment horizontal="left"/>
    </xf>
    <xf numFmtId="0" fontId="8" fillId="0" borderId="26" xfId="3" applyNumberFormat="1" applyFont="1" applyFill="1" applyBorder="1" applyAlignment="1">
      <alignment horizontal="left"/>
    </xf>
    <xf numFmtId="0" fontId="8" fillId="0" borderId="26" xfId="3" applyFont="1" applyFill="1" applyBorder="1" applyAlignment="1"/>
    <xf numFmtId="1" fontId="5" fillId="0" borderId="34" xfId="3" applyNumberFormat="1" applyFill="1" applyBorder="1" applyAlignment="1">
      <alignment horizontal="center"/>
    </xf>
    <xf numFmtId="1" fontId="5" fillId="0" borderId="26" xfId="3" applyNumberFormat="1" applyFill="1" applyBorder="1" applyAlignment="1"/>
    <xf numFmtId="1" fontId="5" fillId="0" borderId="26" xfId="3" applyNumberFormat="1" applyFill="1" applyBorder="1" applyAlignment="1">
      <alignment horizontal="center"/>
    </xf>
    <xf numFmtId="1" fontId="5" fillId="0" borderId="27" xfId="3" applyNumberFormat="1" applyFill="1" applyBorder="1" applyAlignment="1">
      <alignment horizontal="center"/>
    </xf>
    <xf numFmtId="1" fontId="5" fillId="0" borderId="0" xfId="3" applyNumberFormat="1" applyAlignment="1"/>
    <xf numFmtId="0" fontId="7" fillId="0" borderId="0" xfId="3" applyNumberFormat="1" applyFont="1" applyAlignment="1">
      <alignment horizontal="right"/>
    </xf>
    <xf numFmtId="1" fontId="5" fillId="0" borderId="0" xfId="3" applyNumberFormat="1" applyAlignment="1">
      <alignment horizontal="center"/>
    </xf>
    <xf numFmtId="1" fontId="5" fillId="0" borderId="20" xfId="3" applyNumberFormat="1" applyFill="1" applyBorder="1" applyAlignment="1">
      <alignment horizontal="center"/>
    </xf>
    <xf numFmtId="1" fontId="5" fillId="0" borderId="21" xfId="3" applyNumberFormat="1" applyFill="1" applyBorder="1" applyAlignment="1">
      <alignment horizontal="center"/>
    </xf>
    <xf numFmtId="1" fontId="5" fillId="0" borderId="22" xfId="3" applyNumberFormat="1" applyFill="1" applyBorder="1" applyAlignment="1">
      <alignment horizontal="center"/>
    </xf>
    <xf numFmtId="0" fontId="7" fillId="0" borderId="0" xfId="3" applyFont="1" applyAlignment="1">
      <alignment horizontal="right"/>
    </xf>
    <xf numFmtId="0" fontId="5" fillId="0" borderId="0" xfId="3" applyNumberFormat="1" applyAlignment="1">
      <alignment horizontal="left"/>
    </xf>
    <xf numFmtId="164" fontId="5" fillId="0" borderId="0" xfId="3" applyNumberFormat="1" applyAlignment="1">
      <alignment horizontal="center"/>
    </xf>
    <xf numFmtId="164" fontId="9" fillId="0" borderId="23" xfId="3" applyNumberFormat="1" applyFont="1" applyFill="1" applyBorder="1" applyAlignment="1"/>
    <xf numFmtId="1" fontId="5" fillId="0" borderId="0" xfId="3" applyNumberFormat="1" applyAlignment="1">
      <alignment horizontal="left"/>
    </xf>
    <xf numFmtId="164" fontId="9" fillId="0" borderId="0" xfId="3" applyNumberFormat="1" applyFont="1" applyFill="1" applyAlignment="1"/>
    <xf numFmtId="0" fontId="7" fillId="0" borderId="1" xfId="3" quotePrefix="1" applyFont="1" applyBorder="1" applyAlignment="1">
      <alignment horizontal="left"/>
    </xf>
    <xf numFmtId="0" fontId="5" fillId="0" borderId="2" xfId="3" applyBorder="1">
      <alignment horizontal="left"/>
    </xf>
    <xf numFmtId="0" fontId="5" fillId="0" borderId="2" xfId="3" applyBorder="1" applyAlignment="1"/>
    <xf numFmtId="0" fontId="7" fillId="0" borderId="2" xfId="3" applyFont="1" applyBorder="1" applyAlignment="1"/>
    <xf numFmtId="0" fontId="5" fillId="0" borderId="3" xfId="3" applyBorder="1">
      <alignment horizontal="left"/>
    </xf>
    <xf numFmtId="0" fontId="7" fillId="0" borderId="0" xfId="3" applyFont="1" applyAlignment="1"/>
    <xf numFmtId="0" fontId="5" fillId="0" borderId="7" xfId="3" applyBorder="1" applyAlignment="1"/>
    <xf numFmtId="0" fontId="5" fillId="0" borderId="0" xfId="3" applyBorder="1" applyAlignment="1"/>
    <xf numFmtId="0" fontId="7" fillId="0" borderId="0" xfId="3" applyFont="1" applyBorder="1" applyAlignment="1">
      <alignment horizontal="right"/>
    </xf>
    <xf numFmtId="0" fontId="7" fillId="0" borderId="0" xfId="3" applyFont="1" applyBorder="1" applyAlignment="1">
      <alignment horizontal="center"/>
    </xf>
    <xf numFmtId="0" fontId="5" fillId="0" borderId="0" xfId="3" applyBorder="1">
      <alignment horizontal="left"/>
    </xf>
    <xf numFmtId="0" fontId="7" fillId="0" borderId="0" xfId="3" applyFont="1" applyBorder="1">
      <alignment horizontal="left"/>
    </xf>
    <xf numFmtId="0" fontId="5" fillId="0" borderId="8" xfId="3" applyBorder="1">
      <alignment horizontal="left"/>
    </xf>
    <xf numFmtId="0" fontId="8" fillId="0" borderId="7" xfId="3" applyFont="1" applyBorder="1" applyAlignment="1"/>
    <xf numFmtId="0" fontId="5" fillId="0" borderId="0" xfId="3" applyBorder="1" applyAlignment="1">
      <alignment horizontal="center"/>
    </xf>
    <xf numFmtId="0" fontId="5" fillId="0" borderId="9" xfId="3" applyBorder="1" applyAlignment="1">
      <alignment horizontal="center"/>
    </xf>
    <xf numFmtId="0" fontId="5" fillId="0" borderId="10" xfId="3" applyBorder="1" applyAlignment="1">
      <alignment horizontal="center"/>
    </xf>
    <xf numFmtId="0" fontId="5" fillId="0" borderId="11" xfId="3" applyBorder="1" applyAlignment="1">
      <alignment horizontal="center"/>
    </xf>
    <xf numFmtId="0" fontId="5" fillId="0" borderId="12" xfId="3" applyBorder="1" applyAlignment="1">
      <alignment horizontal="center"/>
    </xf>
    <xf numFmtId="0" fontId="5" fillId="0" borderId="13" xfId="3" applyBorder="1" applyAlignment="1">
      <alignment horizontal="center"/>
    </xf>
    <xf numFmtId="0" fontId="5" fillId="0" borderId="14" xfId="3" applyBorder="1" applyAlignment="1">
      <alignment horizontal="center"/>
    </xf>
    <xf numFmtId="0" fontId="5" fillId="0" borderId="15" xfId="3" applyBorder="1" applyAlignment="1">
      <alignment horizontal="center"/>
    </xf>
    <xf numFmtId="0" fontId="5" fillId="0" borderId="16" xfId="3" applyBorder="1" applyAlignment="1">
      <alignment horizontal="center"/>
    </xf>
    <xf numFmtId="0" fontId="5" fillId="0" borderId="17" xfId="3" applyBorder="1" applyAlignment="1">
      <alignment horizontal="center"/>
    </xf>
    <xf numFmtId="0" fontId="5" fillId="0" borderId="18" xfId="3" applyBorder="1" applyAlignment="1">
      <alignment horizontal="center"/>
    </xf>
    <xf numFmtId="0" fontId="5" fillId="0" borderId="19" xfId="3" applyBorder="1" applyAlignment="1">
      <alignment horizontal="center"/>
    </xf>
    <xf numFmtId="0" fontId="8" fillId="0" borderId="0" xfId="3" applyFont="1" applyAlignment="1"/>
    <xf numFmtId="0" fontId="7" fillId="0" borderId="0" xfId="3" applyFont="1" applyBorder="1" applyAlignment="1">
      <alignment horizontal="left"/>
    </xf>
    <xf numFmtId="0" fontId="5" fillId="0" borderId="20" xfId="3" applyBorder="1" applyAlignment="1">
      <alignment horizontal="center"/>
    </xf>
    <xf numFmtId="0" fontId="5" fillId="0" borderId="21" xfId="3" applyBorder="1" applyAlignment="1">
      <alignment horizontal="center"/>
    </xf>
    <xf numFmtId="0" fontId="5" fillId="0" borderId="22" xfId="3" applyBorder="1" applyAlignment="1">
      <alignment horizontal="center"/>
    </xf>
    <xf numFmtId="0" fontId="5" fillId="0" borderId="23" xfId="3" applyBorder="1" applyAlignment="1">
      <alignment horizontal="center"/>
    </xf>
    <xf numFmtId="0" fontId="7" fillId="0" borderId="0" xfId="3" quotePrefix="1" applyFont="1" applyBorder="1" applyAlignment="1">
      <alignment horizontal="left"/>
    </xf>
    <xf numFmtId="1" fontId="5" fillId="0" borderId="20" xfId="3" applyNumberFormat="1" applyBorder="1" applyAlignment="1">
      <alignment horizontal="center"/>
    </xf>
    <xf numFmtId="1" fontId="5" fillId="0" borderId="21" xfId="3" applyNumberFormat="1" applyBorder="1" applyAlignment="1">
      <alignment horizontal="center"/>
    </xf>
    <xf numFmtId="1" fontId="5" fillId="0" borderId="21" xfId="3" applyNumberFormat="1" applyFont="1" applyBorder="1" applyAlignment="1">
      <alignment horizontal="center"/>
    </xf>
    <xf numFmtId="1" fontId="5" fillId="0" borderId="22" xfId="3" applyNumberFormat="1" applyBorder="1" applyAlignment="1">
      <alignment horizontal="center"/>
    </xf>
    <xf numFmtId="0" fontId="5" fillId="0" borderId="4" xfId="3" applyBorder="1" applyAlignment="1"/>
    <xf numFmtId="0" fontId="5" fillId="0" borderId="5" xfId="3" applyBorder="1" applyAlignment="1"/>
    <xf numFmtId="0" fontId="5" fillId="0" borderId="5" xfId="3" applyBorder="1">
      <alignment horizontal="left"/>
    </xf>
    <xf numFmtId="0" fontId="5" fillId="0" borderId="5" xfId="3" applyBorder="1" applyAlignment="1">
      <alignment horizontal="center"/>
    </xf>
    <xf numFmtId="0" fontId="5" fillId="0" borderId="6" xfId="3" applyBorder="1">
      <alignment horizontal="left"/>
    </xf>
    <xf numFmtId="0" fontId="6" fillId="0" borderId="0" xfId="2" quotePrefix="1" applyFont="1" applyAlignment="1">
      <alignment horizontal="left"/>
    </xf>
    <xf numFmtId="0" fontId="5" fillId="0" borderId="0" xfId="2" applyAlignment="1"/>
    <xf numFmtId="0" fontId="5" fillId="0" borderId="0" xfId="2">
      <alignment horizontal="left"/>
    </xf>
    <xf numFmtId="0" fontId="5" fillId="3" borderId="28" xfId="2" applyNumberFormat="1" applyFill="1" applyBorder="1" applyAlignment="1">
      <alignment horizontal="left"/>
    </xf>
    <xf numFmtId="0" fontId="5" fillId="3" borderId="24" xfId="2" applyFill="1" applyBorder="1" applyAlignment="1"/>
    <xf numFmtId="0" fontId="5" fillId="3" borderId="25" xfId="2" applyFill="1" applyBorder="1" applyAlignment="1"/>
    <xf numFmtId="0" fontId="5" fillId="3" borderId="33" xfId="2" applyNumberFormat="1" applyFill="1" applyBorder="1" applyAlignment="1">
      <alignment horizontal="left"/>
    </xf>
    <xf numFmtId="0" fontId="5" fillId="3" borderId="26" xfId="2" applyFill="1" applyBorder="1" applyAlignment="1"/>
    <xf numFmtId="0" fontId="5" fillId="3" borderId="27" xfId="2" applyFill="1" applyBorder="1" applyAlignment="1"/>
    <xf numFmtId="0" fontId="7" fillId="0" borderId="28" xfId="2" applyNumberFormat="1" applyFont="1" applyFill="1" applyBorder="1" applyAlignment="1">
      <alignment horizontal="left"/>
    </xf>
    <xf numFmtId="0" fontId="7" fillId="0" borderId="24" xfId="2" applyNumberFormat="1" applyFont="1" applyFill="1" applyBorder="1" applyAlignment="1">
      <alignment horizontal="left"/>
    </xf>
    <xf numFmtId="0" fontId="7" fillId="0" borderId="24" xfId="2" applyFont="1" applyFill="1" applyBorder="1" applyAlignment="1"/>
    <xf numFmtId="0" fontId="7" fillId="0" borderId="24" xfId="2" applyNumberFormat="1" applyFont="1" applyFill="1" applyBorder="1" applyAlignment="1">
      <alignment horizontal="center"/>
    </xf>
    <xf numFmtId="0" fontId="7" fillId="0" borderId="25" xfId="2" applyNumberFormat="1" applyFont="1" applyFill="1" applyBorder="1" applyAlignment="1">
      <alignment horizontal="center"/>
    </xf>
    <xf numFmtId="0" fontId="7" fillId="0" borderId="29" xfId="2" applyNumberFormat="1" applyFont="1" applyFill="1" applyBorder="1" applyAlignment="1">
      <alignment horizontal="left"/>
    </xf>
    <xf numFmtId="0" fontId="8" fillId="0" borderId="0" xfId="2" applyNumberFormat="1" applyFont="1" applyFill="1" applyBorder="1" applyAlignment="1">
      <alignment horizontal="left"/>
    </xf>
    <xf numFmtId="0" fontId="8" fillId="0" borderId="0" xfId="2" applyFont="1" applyFill="1" applyBorder="1" applyAlignment="1"/>
    <xf numFmtId="1" fontId="5" fillId="0" borderId="30" xfId="2" applyNumberFormat="1" applyFill="1" applyBorder="1" applyAlignment="1">
      <alignment horizontal="center"/>
    </xf>
    <xf numFmtId="1" fontId="5" fillId="0" borderId="0" xfId="2" applyNumberFormat="1" applyFill="1" applyBorder="1" applyAlignment="1"/>
    <xf numFmtId="1" fontId="5" fillId="0" borderId="0" xfId="2" applyNumberFormat="1" applyFill="1" applyBorder="1" applyAlignment="1">
      <alignment horizontal="center"/>
    </xf>
    <xf numFmtId="1" fontId="5" fillId="0" borderId="31" xfId="2" applyNumberFormat="1" applyFill="1" applyBorder="1" applyAlignment="1">
      <alignment horizontal="center"/>
    </xf>
    <xf numFmtId="1" fontId="5" fillId="0" borderId="32" xfId="2" applyNumberFormat="1" applyFill="1" applyBorder="1" applyAlignment="1">
      <alignment horizontal="center"/>
    </xf>
    <xf numFmtId="0" fontId="7" fillId="0" borderId="33" xfId="2" applyNumberFormat="1" applyFont="1" applyFill="1" applyBorder="1" applyAlignment="1">
      <alignment horizontal="left"/>
    </xf>
    <xf numFmtId="0" fontId="8" fillId="0" borderId="26" xfId="2" applyNumberFormat="1" applyFont="1" applyFill="1" applyBorder="1" applyAlignment="1">
      <alignment horizontal="left"/>
    </xf>
    <xf numFmtId="0" fontId="8" fillId="0" borderId="26" xfId="2" applyFont="1" applyFill="1" applyBorder="1" applyAlignment="1"/>
    <xf numFmtId="1" fontId="5" fillId="0" borderId="34" xfId="2" applyNumberFormat="1" applyFill="1" applyBorder="1" applyAlignment="1">
      <alignment horizontal="center"/>
    </xf>
    <xf numFmtId="1" fontId="5" fillId="0" borderId="26" xfId="2" applyNumberFormat="1" applyFill="1" applyBorder="1" applyAlignment="1"/>
    <xf numFmtId="1" fontId="5" fillId="0" borderId="26" xfId="2" applyNumberFormat="1" applyFill="1" applyBorder="1" applyAlignment="1">
      <alignment horizontal="center"/>
    </xf>
    <xf numFmtId="1" fontId="5" fillId="0" borderId="27" xfId="2" applyNumberFormat="1" applyFill="1" applyBorder="1" applyAlignment="1">
      <alignment horizontal="center"/>
    </xf>
    <xf numFmtId="1" fontId="5" fillId="0" borderId="0" xfId="2" applyNumberFormat="1" applyAlignment="1"/>
    <xf numFmtId="0" fontId="7" fillId="0" borderId="0" xfId="2" applyNumberFormat="1" applyFont="1" applyAlignment="1">
      <alignment horizontal="right"/>
    </xf>
    <xf numFmtId="1" fontId="5" fillId="0" borderId="0" xfId="2" applyNumberFormat="1" applyAlignment="1">
      <alignment horizontal="center"/>
    </xf>
    <xf numFmtId="1" fontId="5" fillId="0" borderId="20" xfId="2" applyNumberFormat="1" applyFill="1" applyBorder="1" applyAlignment="1">
      <alignment horizontal="center"/>
    </xf>
    <xf numFmtId="1" fontId="5" fillId="0" borderId="21" xfId="2" applyNumberFormat="1" applyFill="1" applyBorder="1" applyAlignment="1">
      <alignment horizontal="center"/>
    </xf>
    <xf numFmtId="1" fontId="5" fillId="0" borderId="22" xfId="2" applyNumberFormat="1" applyFill="1" applyBorder="1" applyAlignment="1">
      <alignment horizontal="center"/>
    </xf>
    <xf numFmtId="0" fontId="7" fillId="0" borderId="0" xfId="2" applyFont="1" applyAlignment="1">
      <alignment horizontal="right"/>
    </xf>
    <xf numFmtId="0" fontId="5" fillId="0" borderId="0" xfId="2" quotePrefix="1" applyNumberFormat="1" applyAlignment="1">
      <alignment horizontal="left"/>
    </xf>
    <xf numFmtId="164" fontId="5" fillId="0" borderId="0" xfId="2" applyNumberFormat="1" applyAlignment="1">
      <alignment horizontal="center"/>
    </xf>
    <xf numFmtId="0" fontId="5" fillId="0" borderId="0" xfId="2" applyNumberFormat="1" applyAlignment="1">
      <alignment horizontal="left"/>
    </xf>
    <xf numFmtId="164" fontId="9" fillId="0" borderId="23" xfId="2" applyNumberFormat="1" applyFont="1" applyFill="1" applyBorder="1" applyAlignment="1"/>
    <xf numFmtId="1" fontId="5" fillId="0" borderId="0" xfId="2" applyNumberFormat="1" applyAlignment="1">
      <alignment horizontal="left"/>
    </xf>
    <xf numFmtId="0" fontId="0" fillId="0" borderId="0" xfId="0" applyBorder="1"/>
    <xf numFmtId="0" fontId="4" fillId="0" borderId="0" xfId="0" quotePrefix="1" applyFont="1" applyBorder="1" applyAlignment="1">
      <alignment horizontal="center" textRotation="90"/>
    </xf>
    <xf numFmtId="0" fontId="4" fillId="0" borderId="8" xfId="0" quotePrefix="1" applyFont="1" applyBorder="1" applyAlignment="1">
      <alignment horizontal="center" textRotation="90"/>
    </xf>
    <xf numFmtId="0" fontId="4" fillId="0" borderId="0" xfId="0" quotePrefix="1" applyFont="1" applyAlignment="1">
      <alignment horizontal="center" textRotation="90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2" xfId="0" quotePrefix="1" applyFont="1" applyBorder="1" applyAlignment="1">
      <alignment horizontal="center" textRotation="90"/>
    </xf>
    <xf numFmtId="0" fontId="4" fillId="0" borderId="2" xfId="0" applyFont="1" applyBorder="1" applyAlignment="1">
      <alignment horizontal="center" textRotation="90"/>
    </xf>
    <xf numFmtId="0" fontId="4" fillId="0" borderId="3" xfId="0" quotePrefix="1" applyFont="1" applyBorder="1" applyAlignment="1">
      <alignment horizontal="center" textRotation="90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8" xfId="0" applyBorder="1"/>
    <xf numFmtId="0" fontId="2" fillId="2" borderId="7" xfId="0" quotePrefix="1" applyFont="1" applyFill="1" applyBorder="1" applyAlignment="1">
      <alignment horizontal="left"/>
    </xf>
    <xf numFmtId="0" fontId="0" fillId="2" borderId="0" xfId="0" applyFill="1" applyBorder="1"/>
    <xf numFmtId="0" fontId="0" fillId="2" borderId="8" xfId="0" applyFill="1" applyBorder="1"/>
    <xf numFmtId="0" fontId="2" fillId="0" borderId="0" xfId="0" applyFont="1" applyBorder="1" applyAlignment="1">
      <alignment horizontal="left"/>
    </xf>
    <xf numFmtId="0" fontId="2" fillId="0" borderId="0" xfId="0" quotePrefix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10" fillId="0" borderId="0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/>
    <xf numFmtId="0" fontId="2" fillId="0" borderId="0" xfId="0" quotePrefix="1" applyFont="1" applyBorder="1" applyAlignment="1">
      <alignment horizontal="left"/>
    </xf>
    <xf numFmtId="164" fontId="2" fillId="0" borderId="0" xfId="0" applyNumberFormat="1" applyFont="1" applyBorder="1" applyAlignment="1">
      <alignment horizontal="center"/>
    </xf>
    <xf numFmtId="0" fontId="2" fillId="0" borderId="4" xfId="0" quotePrefix="1" applyFont="1" applyBorder="1" applyAlignment="1">
      <alignment horizontal="left"/>
    </xf>
    <xf numFmtId="0" fontId="0" fillId="0" borderId="5" xfId="0" applyBorder="1"/>
    <xf numFmtId="0" fontId="10" fillId="0" borderId="0" xfId="0" quotePrefix="1" applyFont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3" fillId="0" borderId="7" xfId="0" quotePrefix="1" applyFont="1" applyBorder="1" applyAlignment="1">
      <alignment horizontal="left"/>
    </xf>
    <xf numFmtId="0" fontId="2" fillId="0" borderId="8" xfId="0" quotePrefix="1" applyFont="1" applyBorder="1" applyAlignment="1">
      <alignment horizontal="center"/>
    </xf>
    <xf numFmtId="0" fontId="2" fillId="0" borderId="7" xfId="0" quotePrefix="1" applyFont="1" applyBorder="1" applyAlignment="1">
      <alignment horizontal="left"/>
    </xf>
    <xf numFmtId="164" fontId="0" fillId="0" borderId="8" xfId="0" applyNumberFormat="1" applyBorder="1" applyAlignment="1">
      <alignment horizontal="right"/>
    </xf>
    <xf numFmtId="164" fontId="0" fillId="0" borderId="8" xfId="0" applyNumberFormat="1" applyBorder="1"/>
    <xf numFmtId="0" fontId="2" fillId="0" borderId="0" xfId="0" applyFont="1" applyBorder="1"/>
    <xf numFmtId="1" fontId="0" fillId="0" borderId="23" xfId="0" applyNumberFormat="1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right"/>
    </xf>
    <xf numFmtId="0" fontId="0" fillId="0" borderId="1" xfId="0" applyBorder="1"/>
    <xf numFmtId="0" fontId="10" fillId="0" borderId="2" xfId="0" applyFont="1" applyBorder="1"/>
    <xf numFmtId="1" fontId="0" fillId="0" borderId="35" xfId="0" applyNumberFormat="1" applyBorder="1" applyAlignment="1">
      <alignment horizontal="center"/>
    </xf>
    <xf numFmtId="1" fontId="0" fillId="0" borderId="36" xfId="0" applyNumberFormat="1" applyBorder="1" applyAlignment="1">
      <alignment horizontal="center"/>
    </xf>
    <xf numFmtId="1" fontId="0" fillId="0" borderId="37" xfId="0" applyNumberFormat="1" applyBorder="1" applyAlignment="1">
      <alignment horizontal="center"/>
    </xf>
    <xf numFmtId="1" fontId="0" fillId="0" borderId="38" xfId="0" applyNumberFormat="1" applyBorder="1" applyAlignment="1">
      <alignment horizontal="center"/>
    </xf>
    <xf numFmtId="1" fontId="0" fillId="0" borderId="39" xfId="0" applyNumberFormat="1" applyBorder="1" applyAlignment="1">
      <alignment horizontal="center"/>
    </xf>
    <xf numFmtId="1" fontId="0" fillId="0" borderId="40" xfId="0" applyNumberFormat="1" applyBorder="1" applyAlignment="1">
      <alignment horizontal="center"/>
    </xf>
    <xf numFmtId="1" fontId="0" fillId="0" borderId="41" xfId="0" applyNumberForma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0" fontId="4" fillId="0" borderId="5" xfId="0" quotePrefix="1" applyFont="1" applyBorder="1" applyAlignment="1">
      <alignment horizontal="left"/>
    </xf>
    <xf numFmtId="164" fontId="0" fillId="0" borderId="23" xfId="0" applyNumberFormat="1" applyBorder="1" applyAlignment="1">
      <alignment horizontal="right"/>
    </xf>
    <xf numFmtId="0" fontId="2" fillId="2" borderId="4" xfId="0" applyFont="1" applyFill="1" applyBorder="1"/>
    <xf numFmtId="0" fontId="3" fillId="2" borderId="1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8" fontId="2" fillId="2" borderId="0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18" fontId="2" fillId="2" borderId="5" xfId="0" applyNumberFormat="1" applyFont="1" applyFill="1" applyBorder="1" applyAlignment="1">
      <alignment horizontal="center"/>
    </xf>
    <xf numFmtId="0" fontId="2" fillId="0" borderId="0" xfId="0" quotePrefix="1" applyFont="1" applyAlignment="1">
      <alignment horizontal="left"/>
    </xf>
    <xf numFmtId="0" fontId="4" fillId="0" borderId="7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1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/>
    <xf numFmtId="0" fontId="4" fillId="0" borderId="7" xfId="0" quotePrefix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1" fillId="0" borderId="0" xfId="0" applyFont="1"/>
    <xf numFmtId="0" fontId="12" fillId="4" borderId="0" xfId="1" applyNumberFormat="1" applyFont="1" applyFill="1" applyBorder="1" applyAlignment="1">
      <alignment horizontal="left"/>
    </xf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13" fillId="5" borderId="2" xfId="0" applyFont="1" applyFill="1" applyBorder="1"/>
    <xf numFmtId="0" fontId="13" fillId="5" borderId="7" xfId="0" applyFont="1" applyFill="1" applyBorder="1"/>
    <xf numFmtId="0" fontId="13" fillId="5" borderId="0" xfId="0" applyFont="1" applyFill="1" applyBorder="1"/>
    <xf numFmtId="0" fontId="13" fillId="5" borderId="4" xfId="0" applyFont="1" applyFill="1" applyBorder="1"/>
    <xf numFmtId="0" fontId="13" fillId="5" borderId="5" xfId="0" applyFont="1" applyFill="1" applyBorder="1"/>
    <xf numFmtId="0" fontId="14" fillId="5" borderId="1" xfId="0" applyFont="1" applyFill="1" applyBorder="1"/>
    <xf numFmtId="0" fontId="14" fillId="5" borderId="7" xfId="0" applyFont="1" applyFill="1" applyBorder="1"/>
    <xf numFmtId="0" fontId="4" fillId="5" borderId="2" xfId="0" applyFont="1" applyFill="1" applyBorder="1"/>
    <xf numFmtId="0" fontId="5" fillId="5" borderId="2" xfId="2" applyFill="1" applyBorder="1" applyAlignment="1"/>
    <xf numFmtId="0" fontId="5" fillId="5" borderId="3" xfId="2" applyFill="1" applyBorder="1" applyAlignment="1"/>
    <xf numFmtId="0" fontId="5" fillId="5" borderId="7" xfId="2" applyFont="1" applyFill="1" applyBorder="1" applyAlignment="1"/>
    <xf numFmtId="0" fontId="5" fillId="5" borderId="0" xfId="2" applyFill="1" applyBorder="1" applyAlignment="1"/>
    <xf numFmtId="0" fontId="5" fillId="5" borderId="8" xfId="2" applyFill="1" applyBorder="1" applyAlignment="1"/>
    <xf numFmtId="0" fontId="5" fillId="5" borderId="7" xfId="2" applyFill="1" applyBorder="1" applyAlignment="1"/>
    <xf numFmtId="0" fontId="5" fillId="5" borderId="4" xfId="2" applyFill="1" applyBorder="1" applyAlignment="1"/>
    <xf numFmtId="0" fontId="5" fillId="5" borderId="5" xfId="2" applyFill="1" applyBorder="1" applyAlignment="1"/>
    <xf numFmtId="0" fontId="5" fillId="5" borderId="6" xfId="2" applyFill="1" applyBorder="1" applyAlignment="1"/>
    <xf numFmtId="0" fontId="9" fillId="5" borderId="1" xfId="2" applyFont="1" applyFill="1" applyBorder="1" applyAlignment="1"/>
    <xf numFmtId="0" fontId="9" fillId="5" borderId="7" xfId="2" applyFont="1" applyFill="1" applyBorder="1" applyAlignment="1"/>
    <xf numFmtId="0" fontId="5" fillId="5" borderId="2" xfId="3" applyFill="1" applyBorder="1" applyAlignment="1"/>
    <xf numFmtId="0" fontId="5" fillId="5" borderId="2" xfId="3" applyFill="1" applyBorder="1">
      <alignment horizontal="left"/>
    </xf>
    <xf numFmtId="0" fontId="5" fillId="5" borderId="3" xfId="3" applyFill="1" applyBorder="1">
      <alignment horizontal="left"/>
    </xf>
    <xf numFmtId="0" fontId="5" fillId="5" borderId="7" xfId="3" applyFill="1" applyBorder="1" applyAlignment="1"/>
    <xf numFmtId="0" fontId="5" fillId="5" borderId="0" xfId="3" applyFill="1" applyBorder="1" applyAlignment="1"/>
    <xf numFmtId="0" fontId="5" fillId="5" borderId="0" xfId="3" applyFill="1" applyBorder="1">
      <alignment horizontal="left"/>
    </xf>
    <xf numFmtId="0" fontId="5" fillId="5" borderId="8" xfId="3" applyFill="1" applyBorder="1">
      <alignment horizontal="left"/>
    </xf>
    <xf numFmtId="0" fontId="5" fillId="5" borderId="4" xfId="3" applyFill="1" applyBorder="1" applyAlignment="1"/>
    <xf numFmtId="0" fontId="5" fillId="5" borderId="5" xfId="3" applyFill="1" applyBorder="1" applyAlignment="1"/>
    <xf numFmtId="0" fontId="5" fillId="5" borderId="5" xfId="3" applyFill="1" applyBorder="1">
      <alignment horizontal="left"/>
    </xf>
    <xf numFmtId="0" fontId="5" fillId="5" borderId="6" xfId="3" applyFill="1" applyBorder="1">
      <alignment horizontal="left"/>
    </xf>
    <xf numFmtId="0" fontId="9" fillId="5" borderId="1" xfId="3" applyFont="1" applyFill="1" applyBorder="1" applyAlignment="1"/>
    <xf numFmtId="0" fontId="9" fillId="5" borderId="7" xfId="3" applyFont="1" applyFill="1" applyBorder="1" applyAlignment="1"/>
    <xf numFmtId="0" fontId="5" fillId="5" borderId="0" xfId="3" applyFont="1" applyFill="1" applyBorder="1" applyAlignment="1"/>
    <xf numFmtId="0" fontId="5" fillId="5" borderId="2" xfId="4" applyFill="1" applyBorder="1" applyAlignment="1"/>
    <xf numFmtId="0" fontId="5" fillId="5" borderId="2" xfId="4" applyFill="1" applyBorder="1">
      <alignment horizontal="left"/>
    </xf>
    <xf numFmtId="0" fontId="5" fillId="5" borderId="3" xfId="4" applyFill="1" applyBorder="1">
      <alignment horizontal="left"/>
    </xf>
    <xf numFmtId="0" fontId="5" fillId="5" borderId="7" xfId="4" applyFill="1" applyBorder="1" applyAlignment="1"/>
    <xf numFmtId="0" fontId="5" fillId="5" borderId="0" xfId="4" applyFill="1" applyBorder="1" applyAlignment="1"/>
    <xf numFmtId="0" fontId="5" fillId="5" borderId="0" xfId="4" applyFill="1" applyBorder="1">
      <alignment horizontal="left"/>
    </xf>
    <xf numFmtId="0" fontId="5" fillId="5" borderId="8" xfId="4" applyFill="1" applyBorder="1">
      <alignment horizontal="left"/>
    </xf>
    <xf numFmtId="0" fontId="5" fillId="5" borderId="4" xfId="4" applyFill="1" applyBorder="1" applyAlignment="1"/>
    <xf numFmtId="0" fontId="5" fillId="5" borderId="5" xfId="4" applyFill="1" applyBorder="1" applyAlignment="1"/>
    <xf numFmtId="0" fontId="5" fillId="5" borderId="5" xfId="4" applyFill="1" applyBorder="1">
      <alignment horizontal="left"/>
    </xf>
    <xf numFmtId="0" fontId="5" fillId="5" borderId="6" xfId="4" applyFill="1" applyBorder="1">
      <alignment horizontal="left"/>
    </xf>
    <xf numFmtId="0" fontId="9" fillId="5" borderId="1" xfId="4" applyFont="1" applyFill="1" applyBorder="1" applyAlignment="1"/>
    <xf numFmtId="0" fontId="9" fillId="5" borderId="7" xfId="4" applyFont="1" applyFill="1" applyBorder="1" applyAlignment="1"/>
    <xf numFmtId="0" fontId="5" fillId="3" borderId="28" xfId="4" applyNumberFormat="1" applyFont="1" applyFill="1" applyBorder="1" applyAlignment="1">
      <alignment horizontal="left"/>
    </xf>
    <xf numFmtId="0" fontId="5" fillId="3" borderId="33" xfId="4" quotePrefix="1" applyNumberFormat="1" applyFont="1" applyFill="1" applyBorder="1" applyAlignment="1">
      <alignment horizontal="left"/>
    </xf>
  </cellXfs>
  <cellStyles count="5">
    <cellStyle name="Normal" xfId="0" builtinId="0"/>
    <cellStyle name="Normal_FINANCE" xfId="1"/>
    <cellStyle name="Normal_SCHED1" xfId="2"/>
    <cellStyle name="Normal_SCHED2" xfId="3"/>
    <cellStyle name="Normal_SCHED3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49</xdr:row>
      <xdr:rowOff>0</xdr:rowOff>
    </xdr:from>
    <xdr:to>
      <xdr:col>15</xdr:col>
      <xdr:colOff>0</xdr:colOff>
      <xdr:row>50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400425" y="6457950"/>
          <a:ext cx="1381125" cy="152400"/>
        </a:xfrm>
        <a:prstGeom prst="rect">
          <a:avLst/>
        </a:prstGeom>
        <a:noFill/>
        <a:ln w="17145" cap="flat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51</xdr:row>
      <xdr:rowOff>0</xdr:rowOff>
    </xdr:from>
    <xdr:to>
      <xdr:col>15</xdr:col>
      <xdr:colOff>0</xdr:colOff>
      <xdr:row>52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3400425" y="6677025"/>
          <a:ext cx="1381125" cy="133350"/>
        </a:xfrm>
        <a:prstGeom prst="rect">
          <a:avLst/>
        </a:prstGeom>
        <a:noFill/>
        <a:ln w="17145" cap="flat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showGridLines="0" workbookViewId="0"/>
  </sheetViews>
  <sheetFormatPr defaultRowHeight="12.6" x14ac:dyDescent="0.25"/>
  <sheetData>
    <row r="1" spans="1:9" x14ac:dyDescent="0.25">
      <c r="A1" s="311" t="s">
        <v>0</v>
      </c>
    </row>
    <row r="2" spans="1:9" ht="7.5" customHeight="1" x14ac:dyDescent="0.25"/>
    <row r="3" spans="1:9" x14ac:dyDescent="0.25">
      <c r="A3" s="312" t="s">
        <v>1</v>
      </c>
    </row>
    <row r="4" spans="1:9" x14ac:dyDescent="0.25">
      <c r="A4" s="312" t="s">
        <v>2</v>
      </c>
    </row>
    <row r="5" spans="1:9" x14ac:dyDescent="0.25">
      <c r="A5" s="312" t="s">
        <v>3</v>
      </c>
    </row>
    <row r="6" spans="1:9" ht="6" customHeight="1" thickBot="1" x14ac:dyDescent="0.3"/>
    <row r="7" spans="1:9" ht="13.2" thickTop="1" x14ac:dyDescent="0.25">
      <c r="A7" s="313" t="s">
        <v>4</v>
      </c>
      <c r="B7" s="314"/>
      <c r="C7" s="314"/>
      <c r="D7" s="314"/>
      <c r="E7" s="314"/>
      <c r="F7" s="314"/>
      <c r="G7" s="314"/>
      <c r="H7" s="314"/>
      <c r="I7" s="315"/>
    </row>
    <row r="8" spans="1:9" x14ac:dyDescent="0.25">
      <c r="A8" s="316" t="s">
        <v>5</v>
      </c>
      <c r="B8" s="317"/>
      <c r="C8" s="317"/>
      <c r="D8" s="317"/>
      <c r="E8" s="317"/>
      <c r="F8" s="317"/>
      <c r="G8" s="317"/>
      <c r="H8" s="317"/>
      <c r="I8" s="318"/>
    </row>
    <row r="9" spans="1:9" x14ac:dyDescent="0.25">
      <c r="A9" s="316" t="s">
        <v>6</v>
      </c>
      <c r="B9" s="317"/>
      <c r="C9" s="317"/>
      <c r="D9" s="317"/>
      <c r="E9" s="317"/>
      <c r="F9" s="317"/>
      <c r="G9" s="317"/>
      <c r="H9" s="317"/>
      <c r="I9" s="318"/>
    </row>
    <row r="10" spans="1:9" x14ac:dyDescent="0.25">
      <c r="A10" s="316"/>
      <c r="B10" s="317"/>
      <c r="C10" s="317"/>
      <c r="D10" s="317"/>
      <c r="E10" s="317"/>
      <c r="F10" s="317"/>
      <c r="G10" s="317"/>
      <c r="H10" s="317"/>
      <c r="I10" s="318"/>
    </row>
    <row r="11" spans="1:9" x14ac:dyDescent="0.25">
      <c r="A11" s="316" t="s">
        <v>7</v>
      </c>
      <c r="B11" s="317"/>
      <c r="C11" s="317"/>
      <c r="D11" s="317"/>
      <c r="E11" s="317"/>
      <c r="F11" s="317"/>
      <c r="G11" s="317"/>
      <c r="H11" s="317"/>
      <c r="I11" s="318"/>
    </row>
    <row r="12" spans="1:9" x14ac:dyDescent="0.25">
      <c r="A12" s="316" t="s">
        <v>8</v>
      </c>
      <c r="B12" s="317"/>
      <c r="C12" s="317"/>
      <c r="D12" s="317"/>
      <c r="E12" s="317"/>
      <c r="F12" s="317"/>
      <c r="G12" s="317"/>
      <c r="H12" s="317"/>
      <c r="I12" s="318"/>
    </row>
    <row r="13" spans="1:9" x14ac:dyDescent="0.25">
      <c r="A13" s="316"/>
      <c r="B13" s="317"/>
      <c r="C13" s="317"/>
      <c r="D13" s="317"/>
      <c r="E13" s="317"/>
      <c r="F13" s="317"/>
      <c r="G13" s="317"/>
      <c r="H13" s="317"/>
      <c r="I13" s="318"/>
    </row>
    <row r="14" spans="1:9" x14ac:dyDescent="0.25">
      <c r="A14" s="316" t="s">
        <v>9</v>
      </c>
      <c r="B14" s="317"/>
      <c r="C14" s="317"/>
      <c r="D14" s="317"/>
      <c r="E14" s="317"/>
      <c r="F14" s="317"/>
      <c r="G14" s="317"/>
      <c r="H14" s="317"/>
      <c r="I14" s="318"/>
    </row>
    <row r="15" spans="1:9" x14ac:dyDescent="0.25">
      <c r="A15" s="316" t="s">
        <v>10</v>
      </c>
      <c r="B15" s="317"/>
      <c r="C15" s="317"/>
      <c r="D15" s="317"/>
      <c r="E15" s="317"/>
      <c r="F15" s="317"/>
      <c r="G15" s="317"/>
      <c r="H15" s="317"/>
      <c r="I15" s="318"/>
    </row>
    <row r="16" spans="1:9" x14ac:dyDescent="0.25">
      <c r="A16" s="316"/>
      <c r="B16" s="317"/>
      <c r="C16" s="317"/>
      <c r="D16" s="317"/>
      <c r="E16" s="317"/>
      <c r="F16" s="317"/>
      <c r="G16" s="317"/>
      <c r="H16" s="317"/>
      <c r="I16" s="318"/>
    </row>
    <row r="17" spans="1:9" x14ac:dyDescent="0.25">
      <c r="A17" s="316" t="s">
        <v>11</v>
      </c>
      <c r="B17" s="317"/>
      <c r="C17" s="317"/>
      <c r="D17" s="317"/>
      <c r="E17" s="317"/>
      <c r="F17" s="317"/>
      <c r="G17" s="317"/>
      <c r="H17" s="317"/>
      <c r="I17" s="318"/>
    </row>
    <row r="18" spans="1:9" x14ac:dyDescent="0.25">
      <c r="A18" s="316" t="s">
        <v>12</v>
      </c>
      <c r="B18" s="317"/>
      <c r="C18" s="317"/>
      <c r="D18" s="317"/>
      <c r="E18" s="317"/>
      <c r="F18" s="317"/>
      <c r="G18" s="317"/>
      <c r="H18" s="317"/>
      <c r="I18" s="318"/>
    </row>
    <row r="19" spans="1:9" x14ac:dyDescent="0.25">
      <c r="A19" s="316" t="s">
        <v>13</v>
      </c>
      <c r="B19" s="317"/>
      <c r="C19" s="317"/>
      <c r="D19" s="317"/>
      <c r="E19" s="317"/>
      <c r="F19" s="317"/>
      <c r="G19" s="317"/>
      <c r="H19" s="317"/>
      <c r="I19" s="318"/>
    </row>
    <row r="20" spans="1:9" x14ac:dyDescent="0.25">
      <c r="A20" s="316" t="s">
        <v>14</v>
      </c>
      <c r="B20" s="317"/>
      <c r="C20" s="317"/>
      <c r="D20" s="317"/>
      <c r="E20" s="317"/>
      <c r="F20" s="317"/>
      <c r="G20" s="317"/>
      <c r="H20" s="317"/>
      <c r="I20" s="318"/>
    </row>
    <row r="21" spans="1:9" x14ac:dyDescent="0.25">
      <c r="A21" s="316"/>
      <c r="B21" s="317"/>
      <c r="C21" s="317"/>
      <c r="D21" s="317"/>
      <c r="E21" s="317"/>
      <c r="F21" s="317"/>
      <c r="G21" s="317"/>
      <c r="H21" s="317"/>
      <c r="I21" s="318"/>
    </row>
    <row r="22" spans="1:9" x14ac:dyDescent="0.25">
      <c r="A22" s="316" t="s">
        <v>15</v>
      </c>
      <c r="B22" s="317"/>
      <c r="C22" s="317"/>
      <c r="D22" s="317"/>
      <c r="E22" s="317"/>
      <c r="F22" s="317"/>
      <c r="G22" s="317"/>
      <c r="H22" s="317"/>
      <c r="I22" s="318"/>
    </row>
    <row r="23" spans="1:9" x14ac:dyDescent="0.25">
      <c r="A23" s="316" t="s">
        <v>16</v>
      </c>
      <c r="B23" s="317"/>
      <c r="C23" s="317"/>
      <c r="D23" s="317"/>
      <c r="E23" s="317"/>
      <c r="F23" s="317"/>
      <c r="G23" s="317"/>
      <c r="H23" s="317"/>
      <c r="I23" s="318"/>
    </row>
    <row r="24" spans="1:9" x14ac:dyDescent="0.25">
      <c r="A24" s="316" t="s">
        <v>17</v>
      </c>
      <c r="B24" s="317"/>
      <c r="C24" s="317"/>
      <c r="D24" s="317"/>
      <c r="E24" s="317"/>
      <c r="F24" s="317"/>
      <c r="G24" s="317"/>
      <c r="H24" s="317"/>
      <c r="I24" s="318"/>
    </row>
    <row r="25" spans="1:9" x14ac:dyDescent="0.25">
      <c r="A25" s="316"/>
      <c r="B25" s="317"/>
      <c r="C25" s="317"/>
      <c r="D25" s="317"/>
      <c r="E25" s="317"/>
      <c r="F25" s="317"/>
      <c r="G25" s="317"/>
      <c r="H25" s="317"/>
      <c r="I25" s="318"/>
    </row>
    <row r="26" spans="1:9" x14ac:dyDescent="0.25">
      <c r="A26" s="316" t="s">
        <v>18</v>
      </c>
      <c r="B26" s="317"/>
      <c r="C26" s="317"/>
      <c r="D26" s="317"/>
      <c r="E26" s="317"/>
      <c r="F26" s="317"/>
      <c r="G26" s="317"/>
      <c r="H26" s="317"/>
      <c r="I26" s="318"/>
    </row>
    <row r="27" spans="1:9" x14ac:dyDescent="0.25">
      <c r="A27" s="316" t="s">
        <v>19</v>
      </c>
      <c r="B27" s="317"/>
      <c r="C27" s="317"/>
      <c r="D27" s="317"/>
      <c r="E27" s="317"/>
      <c r="F27" s="317"/>
      <c r="G27" s="317"/>
      <c r="H27" s="317"/>
      <c r="I27" s="318"/>
    </row>
    <row r="28" spans="1:9" ht="13.2" thickBot="1" x14ac:dyDescent="0.3">
      <c r="A28" s="319" t="s">
        <v>20</v>
      </c>
      <c r="B28" s="320"/>
      <c r="C28" s="320"/>
      <c r="D28" s="320"/>
      <c r="E28" s="320"/>
      <c r="F28" s="320"/>
      <c r="G28" s="320"/>
      <c r="H28" s="320"/>
      <c r="I28" s="321"/>
    </row>
    <row r="29" spans="1:9" ht="13.2" thickTop="1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workbookViewId="0"/>
  </sheetViews>
  <sheetFormatPr defaultRowHeight="12.6" x14ac:dyDescent="0.25"/>
  <cols>
    <col min="1" max="2" width="12.33203125" customWidth="1"/>
  </cols>
  <sheetData>
    <row r="1" spans="1:7" ht="13.2" thickBot="1" x14ac:dyDescent="0.3">
      <c r="A1" s="1" t="s">
        <v>21</v>
      </c>
    </row>
    <row r="2" spans="1:7" ht="13.2" thickTop="1" x14ac:dyDescent="0.25">
      <c r="A2" s="2" t="s">
        <v>22</v>
      </c>
      <c r="B2" s="3"/>
      <c r="C2" s="3"/>
      <c r="D2" s="3"/>
      <c r="E2" s="3"/>
      <c r="F2" s="3"/>
      <c r="G2" s="4"/>
    </row>
    <row r="3" spans="1:7" ht="13.2" thickBot="1" x14ac:dyDescent="0.3">
      <c r="A3" s="291" t="s">
        <v>23</v>
      </c>
      <c r="B3" s="6"/>
      <c r="C3" s="6"/>
      <c r="D3" s="6"/>
      <c r="E3" s="6"/>
      <c r="F3" s="6"/>
      <c r="G3" s="7"/>
    </row>
    <row r="4" spans="1:7" ht="4.5" customHeight="1" thickTop="1" thickBot="1" x14ac:dyDescent="0.3"/>
    <row r="5" spans="1:7" ht="13.2" thickTop="1" x14ac:dyDescent="0.25">
      <c r="A5" s="292" t="s">
        <v>24</v>
      </c>
      <c r="B5" s="3"/>
      <c r="C5" s="3"/>
      <c r="D5" s="3"/>
      <c r="E5" s="3"/>
      <c r="F5" s="3"/>
      <c r="G5" s="4"/>
    </row>
    <row r="6" spans="1:7" x14ac:dyDescent="0.25">
      <c r="A6" s="293" t="s">
        <v>25</v>
      </c>
      <c r="B6" s="294" t="s">
        <v>26</v>
      </c>
      <c r="C6" s="294" t="s">
        <v>27</v>
      </c>
      <c r="D6" s="294" t="s">
        <v>28</v>
      </c>
      <c r="E6" s="294" t="s">
        <v>27</v>
      </c>
      <c r="F6" s="294" t="s">
        <v>28</v>
      </c>
      <c r="G6" s="256"/>
    </row>
    <row r="7" spans="1:7" x14ac:dyDescent="0.25">
      <c r="A7" s="293" t="s">
        <v>29</v>
      </c>
      <c r="B7" s="294" t="s">
        <v>30</v>
      </c>
      <c r="C7" s="295">
        <v>0.375</v>
      </c>
      <c r="D7" s="295">
        <v>0.5</v>
      </c>
      <c r="E7" s="295">
        <v>0.58333333333333337</v>
      </c>
      <c r="F7" s="295">
        <v>0.70833333333333337</v>
      </c>
      <c r="G7" s="256"/>
    </row>
    <row r="8" spans="1:7" x14ac:dyDescent="0.25">
      <c r="A8" s="293" t="s">
        <v>29</v>
      </c>
      <c r="B8" s="294" t="s">
        <v>31</v>
      </c>
      <c r="C8" s="295">
        <v>0.41666666666666669</v>
      </c>
      <c r="D8" s="295">
        <v>0.58333333333333337</v>
      </c>
      <c r="E8" s="295">
        <v>0.625</v>
      </c>
      <c r="F8" s="295">
        <v>0.79166666666666663</v>
      </c>
      <c r="G8" s="256"/>
    </row>
    <row r="9" spans="1:7" x14ac:dyDescent="0.25">
      <c r="A9" s="293" t="s">
        <v>30</v>
      </c>
      <c r="B9" s="294" t="s">
        <v>29</v>
      </c>
      <c r="C9" s="295">
        <v>0.33333333333333331</v>
      </c>
      <c r="D9" s="295">
        <v>0.45833333333333331</v>
      </c>
      <c r="E9" s="295">
        <v>0.58333333333333337</v>
      </c>
      <c r="F9" s="295">
        <v>0.70833333333333337</v>
      </c>
      <c r="G9" s="256"/>
    </row>
    <row r="10" spans="1:7" x14ac:dyDescent="0.25">
      <c r="A10" s="293" t="s">
        <v>30</v>
      </c>
      <c r="B10" s="294" t="s">
        <v>31</v>
      </c>
      <c r="C10" s="295">
        <v>0.375</v>
      </c>
      <c r="D10" s="295">
        <v>0.45833333333333331</v>
      </c>
      <c r="E10" s="295">
        <v>0.625</v>
      </c>
      <c r="F10" s="295">
        <v>0.70833333333333337</v>
      </c>
      <c r="G10" s="256"/>
    </row>
    <row r="11" spans="1:7" x14ac:dyDescent="0.25">
      <c r="A11" s="293" t="s">
        <v>31</v>
      </c>
      <c r="B11" s="294" t="s">
        <v>29</v>
      </c>
      <c r="C11" s="295">
        <v>0.33333333333333331</v>
      </c>
      <c r="D11" s="295">
        <v>0.5</v>
      </c>
      <c r="E11" s="295">
        <v>0.58333333333333337</v>
      </c>
      <c r="F11" s="295">
        <v>0.75</v>
      </c>
      <c r="G11" s="256"/>
    </row>
    <row r="12" spans="1:7" ht="13.2" thickBot="1" x14ac:dyDescent="0.3">
      <c r="A12" s="296" t="s">
        <v>31</v>
      </c>
      <c r="B12" s="297" t="s">
        <v>30</v>
      </c>
      <c r="C12" s="298">
        <v>0.41666666666666669</v>
      </c>
      <c r="D12" s="298">
        <v>0.5</v>
      </c>
      <c r="E12" s="298">
        <v>0.66666666666666663</v>
      </c>
      <c r="F12" s="298">
        <v>0.75</v>
      </c>
      <c r="G12" s="7"/>
    </row>
    <row r="13" spans="1:7" ht="3.75" customHeight="1" thickTop="1" thickBot="1" x14ac:dyDescent="0.3"/>
    <row r="14" spans="1:7" ht="13.2" thickTop="1" x14ac:dyDescent="0.25">
      <c r="A14" s="2" t="s">
        <v>32</v>
      </c>
      <c r="B14" s="3"/>
      <c r="C14" s="3"/>
      <c r="D14" s="3"/>
      <c r="E14" s="3"/>
      <c r="F14" s="3"/>
      <c r="G14" s="4"/>
    </row>
    <row r="15" spans="1:7" x14ac:dyDescent="0.25">
      <c r="A15" s="254" t="s">
        <v>33</v>
      </c>
      <c r="B15" s="255"/>
      <c r="C15" s="255"/>
      <c r="D15" s="255"/>
      <c r="E15" s="255"/>
      <c r="F15" s="255"/>
      <c r="G15" s="256"/>
    </row>
    <row r="16" spans="1:7" x14ac:dyDescent="0.25">
      <c r="A16" s="254" t="s">
        <v>34</v>
      </c>
      <c r="B16" s="255"/>
      <c r="C16" s="255"/>
      <c r="D16" s="255"/>
      <c r="E16" s="255"/>
      <c r="F16" s="255"/>
      <c r="G16" s="256"/>
    </row>
    <row r="17" spans="1:7" ht="13.2" thickBot="1" x14ac:dyDescent="0.3">
      <c r="A17" s="5" t="s">
        <v>35</v>
      </c>
      <c r="B17" s="6"/>
      <c r="C17" s="6"/>
      <c r="D17" s="6"/>
      <c r="E17" s="6"/>
      <c r="F17" s="6"/>
      <c r="G17" s="7"/>
    </row>
    <row r="18" spans="1:7" ht="3.75" customHeight="1" thickTop="1" thickBot="1" x14ac:dyDescent="0.3">
      <c r="A18" s="299" t="s">
        <v>36</v>
      </c>
    </row>
    <row r="19" spans="1:7" ht="13.2" thickTop="1" x14ac:dyDescent="0.25">
      <c r="A19" s="8" t="s">
        <v>37</v>
      </c>
      <c r="B19" s="9"/>
      <c r="C19" s="9"/>
      <c r="D19" s="9"/>
      <c r="E19" s="9"/>
      <c r="F19" s="10"/>
    </row>
    <row r="20" spans="1:7" x14ac:dyDescent="0.25">
      <c r="A20" s="300" t="s">
        <v>38</v>
      </c>
      <c r="B20" s="233"/>
      <c r="C20" s="233"/>
      <c r="D20" s="233"/>
      <c r="E20" s="233"/>
      <c r="F20" s="253"/>
    </row>
    <row r="21" spans="1:7" ht="13.2" thickBot="1" x14ac:dyDescent="0.3">
      <c r="A21" s="11"/>
      <c r="B21" s="268" t="s">
        <v>39</v>
      </c>
      <c r="C21" s="301" t="s">
        <v>40</v>
      </c>
      <c r="D21" s="268" t="s">
        <v>41</v>
      </c>
      <c r="E21" s="268" t="s">
        <v>42</v>
      </c>
      <c r="F21" s="253"/>
    </row>
    <row r="22" spans="1:7" ht="13.2" thickTop="1" x14ac:dyDescent="0.25">
      <c r="A22" s="300" t="s">
        <v>43</v>
      </c>
      <c r="B22" s="32">
        <v>6</v>
      </c>
      <c r="C22" s="32">
        <v>2</v>
      </c>
      <c r="D22" s="15">
        <f t="shared" ref="D22:D35" si="0">B22*200+C22*75</f>
        <v>1350</v>
      </c>
      <c r="E22" s="302">
        <v>0</v>
      </c>
      <c r="F22" s="253"/>
    </row>
    <row r="23" spans="1:7" x14ac:dyDescent="0.25">
      <c r="A23" s="14" t="s">
        <v>44</v>
      </c>
      <c r="B23" s="32">
        <v>3</v>
      </c>
      <c r="C23" s="32">
        <v>11</v>
      </c>
      <c r="D23" s="15">
        <f t="shared" si="0"/>
        <v>1425</v>
      </c>
      <c r="E23" s="303">
        <v>0</v>
      </c>
      <c r="F23" s="253"/>
    </row>
    <row r="24" spans="1:7" x14ac:dyDescent="0.25">
      <c r="A24" s="14" t="s">
        <v>45</v>
      </c>
      <c r="B24" s="32">
        <v>5</v>
      </c>
      <c r="C24" s="32">
        <v>10</v>
      </c>
      <c r="D24" s="15">
        <f t="shared" si="0"/>
        <v>1750</v>
      </c>
      <c r="E24" s="303">
        <v>0</v>
      </c>
      <c r="F24" s="253"/>
    </row>
    <row r="25" spans="1:7" x14ac:dyDescent="0.25">
      <c r="A25" s="14" t="s">
        <v>46</v>
      </c>
      <c r="B25" s="32">
        <v>4</v>
      </c>
      <c r="C25" s="32">
        <v>10</v>
      </c>
      <c r="D25" s="15">
        <f t="shared" si="0"/>
        <v>1550</v>
      </c>
      <c r="E25" s="303">
        <v>0</v>
      </c>
      <c r="F25" s="253"/>
    </row>
    <row r="26" spans="1:7" x14ac:dyDescent="0.25">
      <c r="A26" s="14" t="s">
        <v>47</v>
      </c>
      <c r="B26" s="32">
        <v>6</v>
      </c>
      <c r="C26" s="32">
        <v>5</v>
      </c>
      <c r="D26" s="15">
        <f t="shared" si="0"/>
        <v>1575</v>
      </c>
      <c r="E26" s="303">
        <v>0</v>
      </c>
      <c r="F26" s="253"/>
    </row>
    <row r="27" spans="1:7" x14ac:dyDescent="0.25">
      <c r="A27" s="14" t="s">
        <v>48</v>
      </c>
      <c r="B27" s="32">
        <v>6</v>
      </c>
      <c r="C27" s="32">
        <v>3</v>
      </c>
      <c r="D27" s="15">
        <f t="shared" si="0"/>
        <v>1425</v>
      </c>
      <c r="E27" s="303">
        <v>0</v>
      </c>
      <c r="F27" s="253"/>
    </row>
    <row r="28" spans="1:7" x14ac:dyDescent="0.25">
      <c r="A28" s="14" t="s">
        <v>49</v>
      </c>
      <c r="B28" s="32">
        <v>3</v>
      </c>
      <c r="C28" s="32">
        <v>12</v>
      </c>
      <c r="D28" s="15">
        <f t="shared" si="0"/>
        <v>1500</v>
      </c>
      <c r="E28" s="303">
        <v>0</v>
      </c>
      <c r="F28" s="253"/>
    </row>
    <row r="29" spans="1:7" x14ac:dyDescent="0.25">
      <c r="A29" s="14" t="s">
        <v>50</v>
      </c>
      <c r="B29" s="32">
        <v>7</v>
      </c>
      <c r="C29" s="32">
        <v>7</v>
      </c>
      <c r="D29" s="15">
        <f t="shared" si="0"/>
        <v>1925</v>
      </c>
      <c r="E29" s="303">
        <v>0</v>
      </c>
      <c r="F29" s="253"/>
    </row>
    <row r="30" spans="1:7" x14ac:dyDescent="0.25">
      <c r="A30" s="14" t="s">
        <v>51</v>
      </c>
      <c r="B30" s="32">
        <v>6</v>
      </c>
      <c r="C30" s="32">
        <v>5</v>
      </c>
      <c r="D30" s="15">
        <f t="shared" si="0"/>
        <v>1575</v>
      </c>
      <c r="E30" s="303">
        <v>0</v>
      </c>
      <c r="F30" s="253"/>
    </row>
    <row r="31" spans="1:7" x14ac:dyDescent="0.25">
      <c r="A31" s="14" t="s">
        <v>52</v>
      </c>
      <c r="B31" s="32">
        <v>4</v>
      </c>
      <c r="C31" s="32">
        <v>5</v>
      </c>
      <c r="D31" s="15">
        <f t="shared" si="0"/>
        <v>1175</v>
      </c>
      <c r="E31" s="303">
        <v>0</v>
      </c>
      <c r="F31" s="253"/>
    </row>
    <row r="32" spans="1:7" x14ac:dyDescent="0.25">
      <c r="A32" s="300" t="s">
        <v>53</v>
      </c>
      <c r="B32" s="32">
        <v>7</v>
      </c>
      <c r="C32" s="32">
        <v>7</v>
      </c>
      <c r="D32" s="15">
        <f t="shared" si="0"/>
        <v>1925</v>
      </c>
      <c r="E32" s="303">
        <v>0</v>
      </c>
      <c r="F32" s="253"/>
    </row>
    <row r="33" spans="1:6" x14ac:dyDescent="0.25">
      <c r="A33" s="14" t="s">
        <v>54</v>
      </c>
      <c r="B33" s="32">
        <v>8</v>
      </c>
      <c r="C33" s="32">
        <v>3</v>
      </c>
      <c r="D33" s="15">
        <f t="shared" si="0"/>
        <v>1825</v>
      </c>
      <c r="E33" s="303">
        <v>0</v>
      </c>
      <c r="F33" s="253"/>
    </row>
    <row r="34" spans="1:6" x14ac:dyDescent="0.25">
      <c r="A34" s="14" t="s">
        <v>55</v>
      </c>
      <c r="B34" s="32">
        <v>4</v>
      </c>
      <c r="C34" s="32">
        <v>3</v>
      </c>
      <c r="D34" s="15">
        <f t="shared" si="0"/>
        <v>1025</v>
      </c>
      <c r="E34" s="303">
        <v>0</v>
      </c>
      <c r="F34" s="253"/>
    </row>
    <row r="35" spans="1:6" ht="13.2" thickBot="1" x14ac:dyDescent="0.3">
      <c r="A35" s="14" t="s">
        <v>56</v>
      </c>
      <c r="B35" s="32">
        <v>7</v>
      </c>
      <c r="C35" s="32">
        <v>9</v>
      </c>
      <c r="D35" s="15">
        <f t="shared" si="0"/>
        <v>2075</v>
      </c>
      <c r="E35" s="304">
        <v>0</v>
      </c>
      <c r="F35" s="253"/>
    </row>
    <row r="36" spans="1:6" ht="13.8" thickTop="1" thickBot="1" x14ac:dyDescent="0.3">
      <c r="A36" s="17"/>
      <c r="B36" s="238"/>
      <c r="C36" s="305" t="s">
        <v>57</v>
      </c>
      <c r="D36" s="37">
        <f>SUMPRODUCT(D22:D35,E22:E35)</f>
        <v>0</v>
      </c>
      <c r="E36" s="238"/>
      <c r="F36" s="38"/>
    </row>
    <row r="37" spans="1:6" ht="4.5" customHeight="1" thickTop="1" thickBot="1" x14ac:dyDescent="0.3"/>
    <row r="38" spans="1:6" ht="13.2" thickTop="1" x14ac:dyDescent="0.25">
      <c r="A38" s="306" t="s">
        <v>58</v>
      </c>
      <c r="B38" s="9"/>
      <c r="C38" s="10"/>
    </row>
    <row r="39" spans="1:6" ht="13.2" thickBot="1" x14ac:dyDescent="0.3">
      <c r="A39" s="307" t="s">
        <v>59</v>
      </c>
      <c r="B39" s="308" t="s">
        <v>60</v>
      </c>
      <c r="C39" s="253"/>
    </row>
    <row r="40" spans="1:6" ht="13.2" thickTop="1" x14ac:dyDescent="0.25">
      <c r="A40" s="309" t="s">
        <v>61</v>
      </c>
      <c r="B40" s="24">
        <f>E22+E23+E24</f>
        <v>0</v>
      </c>
      <c r="C40" s="253"/>
    </row>
    <row r="41" spans="1:6" x14ac:dyDescent="0.25">
      <c r="A41" s="307" t="s">
        <v>62</v>
      </c>
      <c r="B41" s="27">
        <f>E27+E32</f>
        <v>0</v>
      </c>
      <c r="C41" s="253"/>
    </row>
    <row r="42" spans="1:6" x14ac:dyDescent="0.25">
      <c r="A42" s="307" t="s">
        <v>63</v>
      </c>
      <c r="B42" s="27">
        <f>E25+E26</f>
        <v>0</v>
      </c>
      <c r="C42" s="253"/>
    </row>
    <row r="43" spans="1:6" x14ac:dyDescent="0.25">
      <c r="A43" s="307" t="s">
        <v>64</v>
      </c>
      <c r="B43" s="27">
        <f>E29+E33</f>
        <v>0</v>
      </c>
      <c r="C43" s="253"/>
    </row>
    <row r="44" spans="1:6" x14ac:dyDescent="0.25">
      <c r="A44" s="307" t="s">
        <v>65</v>
      </c>
      <c r="B44" s="27">
        <f>E27+E28+E29</f>
        <v>0</v>
      </c>
      <c r="C44" s="253"/>
    </row>
    <row r="45" spans="1:6" x14ac:dyDescent="0.25">
      <c r="A45" s="307" t="s">
        <v>66</v>
      </c>
      <c r="B45" s="27">
        <f>E22+E35</f>
        <v>0</v>
      </c>
      <c r="C45" s="253"/>
    </row>
    <row r="46" spans="1:6" x14ac:dyDescent="0.25">
      <c r="A46" s="307" t="s">
        <v>67</v>
      </c>
      <c r="B46" s="27">
        <f>E30+E31</f>
        <v>0</v>
      </c>
      <c r="C46" s="253"/>
    </row>
    <row r="47" spans="1:6" x14ac:dyDescent="0.25">
      <c r="A47" s="307" t="s">
        <v>68</v>
      </c>
      <c r="B47" s="27">
        <f>E24+E34</f>
        <v>0</v>
      </c>
      <c r="C47" s="253"/>
    </row>
    <row r="48" spans="1:6" x14ac:dyDescent="0.25">
      <c r="A48" s="307" t="s">
        <v>69</v>
      </c>
      <c r="B48" s="27">
        <f>E32+E33</f>
        <v>0</v>
      </c>
      <c r="C48" s="253"/>
    </row>
    <row r="49" spans="1:7" x14ac:dyDescent="0.25">
      <c r="A49" s="307" t="s">
        <v>70</v>
      </c>
      <c r="B49" s="27">
        <f>E30</f>
        <v>0</v>
      </c>
      <c r="C49" s="253"/>
    </row>
    <row r="50" spans="1:7" x14ac:dyDescent="0.25">
      <c r="A50" s="307" t="s">
        <v>71</v>
      </c>
      <c r="B50" s="27">
        <f>E34+E35</f>
        <v>0</v>
      </c>
      <c r="C50" s="253"/>
    </row>
    <row r="51" spans="1:7" ht="13.2" thickBot="1" x14ac:dyDescent="0.3">
      <c r="A51" s="310" t="s">
        <v>72</v>
      </c>
      <c r="B51" s="31">
        <f>E31+E26</f>
        <v>0</v>
      </c>
      <c r="C51" s="38"/>
    </row>
    <row r="52" spans="1:7" ht="13.2" thickTop="1" x14ac:dyDescent="0.25"/>
    <row r="53" spans="1:7" ht="13.2" thickBot="1" x14ac:dyDescent="0.3"/>
    <row r="54" spans="1:7" ht="13.2" thickTop="1" x14ac:dyDescent="0.25">
      <c r="A54" s="327" t="s">
        <v>73</v>
      </c>
      <c r="B54" s="322"/>
      <c r="C54" s="314"/>
      <c r="D54" s="314"/>
      <c r="E54" s="314"/>
      <c r="F54" s="314"/>
      <c r="G54" s="315"/>
    </row>
    <row r="55" spans="1:7" x14ac:dyDescent="0.25">
      <c r="A55" s="323" t="s">
        <v>74</v>
      </c>
      <c r="B55" s="324"/>
      <c r="C55" s="317"/>
      <c r="D55" s="317"/>
      <c r="E55" s="317"/>
      <c r="F55" s="317"/>
      <c r="G55" s="318"/>
    </row>
    <row r="56" spans="1:7" x14ac:dyDescent="0.25">
      <c r="A56" s="323" t="s">
        <v>75</v>
      </c>
      <c r="B56" s="324"/>
      <c r="C56" s="317"/>
      <c r="D56" s="317"/>
      <c r="E56" s="317"/>
      <c r="F56" s="317"/>
      <c r="G56" s="318"/>
    </row>
    <row r="57" spans="1:7" x14ac:dyDescent="0.25">
      <c r="A57" s="323" t="s">
        <v>76</v>
      </c>
      <c r="B57" s="324"/>
      <c r="C57" s="317"/>
      <c r="D57" s="317"/>
      <c r="E57" s="317"/>
      <c r="F57" s="317"/>
      <c r="G57" s="318"/>
    </row>
    <row r="58" spans="1:7" x14ac:dyDescent="0.25">
      <c r="A58" s="323" t="s">
        <v>77</v>
      </c>
      <c r="B58" s="324"/>
      <c r="C58" s="317"/>
      <c r="D58" s="317"/>
      <c r="E58" s="317"/>
      <c r="F58" s="317"/>
      <c r="G58" s="318"/>
    </row>
    <row r="59" spans="1:7" x14ac:dyDescent="0.25">
      <c r="A59" s="323" t="s">
        <v>78</v>
      </c>
      <c r="B59" s="324"/>
      <c r="C59" s="317"/>
      <c r="D59" s="317"/>
      <c r="E59" s="317"/>
      <c r="F59" s="317"/>
      <c r="G59" s="318"/>
    </row>
    <row r="60" spans="1:7" x14ac:dyDescent="0.25">
      <c r="A60" s="323"/>
      <c r="B60" s="324"/>
      <c r="C60" s="317"/>
      <c r="D60" s="317"/>
      <c r="E60" s="317"/>
      <c r="F60" s="317"/>
      <c r="G60" s="318"/>
    </row>
    <row r="61" spans="1:7" x14ac:dyDescent="0.25">
      <c r="A61" s="328" t="s">
        <v>79</v>
      </c>
      <c r="B61" s="324"/>
      <c r="C61" s="317"/>
      <c r="D61" s="317"/>
      <c r="E61" s="317"/>
      <c r="F61" s="317"/>
      <c r="G61" s="318"/>
    </row>
    <row r="62" spans="1:7" x14ac:dyDescent="0.25">
      <c r="A62" s="323" t="s">
        <v>80</v>
      </c>
      <c r="B62" s="324"/>
      <c r="C62" s="317"/>
      <c r="D62" s="317"/>
      <c r="E62" s="317"/>
      <c r="F62" s="317"/>
      <c r="G62" s="318"/>
    </row>
    <row r="63" spans="1:7" x14ac:dyDescent="0.25">
      <c r="A63" s="323" t="s">
        <v>81</v>
      </c>
      <c r="B63" s="324"/>
      <c r="C63" s="317"/>
      <c r="D63" s="317"/>
      <c r="E63" s="317"/>
      <c r="F63" s="317"/>
      <c r="G63" s="318"/>
    </row>
    <row r="64" spans="1:7" x14ac:dyDescent="0.25">
      <c r="A64" s="323" t="s">
        <v>82</v>
      </c>
      <c r="B64" s="324"/>
      <c r="C64" s="317"/>
      <c r="D64" s="317"/>
      <c r="E64" s="317"/>
      <c r="F64" s="317"/>
      <c r="G64" s="318"/>
    </row>
    <row r="65" spans="1:7" x14ac:dyDescent="0.25">
      <c r="A65" s="323" t="s">
        <v>83</v>
      </c>
      <c r="B65" s="324"/>
      <c r="C65" s="317"/>
      <c r="D65" s="317"/>
      <c r="E65" s="317"/>
      <c r="F65" s="317"/>
      <c r="G65" s="318"/>
    </row>
    <row r="66" spans="1:7" x14ac:dyDescent="0.25">
      <c r="A66" s="323"/>
      <c r="B66" s="324" t="s">
        <v>84</v>
      </c>
      <c r="C66" s="317"/>
      <c r="D66" s="317"/>
      <c r="E66" s="317"/>
      <c r="F66" s="317"/>
      <c r="G66" s="318"/>
    </row>
    <row r="67" spans="1:7" x14ac:dyDescent="0.25">
      <c r="A67" s="323" t="s">
        <v>85</v>
      </c>
      <c r="B67" s="324"/>
      <c r="C67" s="317"/>
      <c r="D67" s="317"/>
      <c r="E67" s="317"/>
      <c r="F67" s="317"/>
      <c r="G67" s="318"/>
    </row>
    <row r="68" spans="1:7" x14ac:dyDescent="0.25">
      <c r="A68" s="323"/>
      <c r="B68" s="324" t="s">
        <v>86</v>
      </c>
      <c r="C68" s="317"/>
      <c r="D68" s="317"/>
      <c r="E68" s="317"/>
      <c r="F68" s="317"/>
      <c r="G68" s="318"/>
    </row>
    <row r="69" spans="1:7" x14ac:dyDescent="0.25">
      <c r="A69" s="323" t="s">
        <v>87</v>
      </c>
      <c r="B69" s="324"/>
      <c r="C69" s="317"/>
      <c r="D69" s="317"/>
      <c r="E69" s="317"/>
      <c r="F69" s="317"/>
      <c r="G69" s="318"/>
    </row>
    <row r="70" spans="1:7" x14ac:dyDescent="0.25">
      <c r="A70" s="323"/>
      <c r="B70" s="324"/>
      <c r="C70" s="317"/>
      <c r="D70" s="317"/>
      <c r="E70" s="317"/>
      <c r="F70" s="317"/>
      <c r="G70" s="318"/>
    </row>
    <row r="71" spans="1:7" x14ac:dyDescent="0.25">
      <c r="A71" s="328" t="s">
        <v>88</v>
      </c>
      <c r="B71" s="324"/>
      <c r="C71" s="317"/>
      <c r="D71" s="317"/>
      <c r="E71" s="317"/>
      <c r="F71" s="317"/>
      <c r="G71" s="318"/>
    </row>
    <row r="72" spans="1:7" x14ac:dyDescent="0.25">
      <c r="A72" s="323" t="s">
        <v>89</v>
      </c>
      <c r="B72" s="324"/>
      <c r="C72" s="317"/>
      <c r="D72" s="317"/>
      <c r="E72" s="317"/>
      <c r="F72" s="317"/>
      <c r="G72" s="318"/>
    </row>
    <row r="73" spans="1:7" x14ac:dyDescent="0.25">
      <c r="A73" s="323" t="s">
        <v>90</v>
      </c>
      <c r="B73" s="324"/>
      <c r="C73" s="317"/>
      <c r="D73" s="317"/>
      <c r="E73" s="317"/>
      <c r="F73" s="317"/>
      <c r="G73" s="318"/>
    </row>
    <row r="74" spans="1:7" ht="13.2" thickBot="1" x14ac:dyDescent="0.3">
      <c r="A74" s="325" t="s">
        <v>91</v>
      </c>
      <c r="B74" s="326"/>
      <c r="C74" s="320"/>
      <c r="D74" s="320"/>
      <c r="E74" s="320"/>
      <c r="F74" s="320"/>
      <c r="G74" s="321"/>
    </row>
    <row r="75" spans="1:7" ht="13.2" thickTop="1" x14ac:dyDescent="0.2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5"/>
  <sheetViews>
    <sheetView showGridLines="0" topLeftCell="A22" workbookViewId="0"/>
  </sheetViews>
  <sheetFormatPr defaultRowHeight="12.6" x14ac:dyDescent="0.25"/>
  <cols>
    <col min="1" max="1" width="12" customWidth="1"/>
    <col min="2" max="12" width="3.6640625" customWidth="1"/>
    <col min="13" max="13" width="0.88671875" customWidth="1"/>
    <col min="14" max="14" width="3.6640625" customWidth="1"/>
  </cols>
  <sheetData>
    <row r="1" spans="1:16" ht="13.2" thickBot="1" x14ac:dyDescent="0.3">
      <c r="A1" s="1" t="s">
        <v>92</v>
      </c>
    </row>
    <row r="2" spans="1:16" ht="13.2" thickTop="1" x14ac:dyDescent="0.25">
      <c r="A2" s="2" t="s">
        <v>93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4"/>
    </row>
    <row r="3" spans="1:16" ht="13.2" thickBot="1" x14ac:dyDescent="0.3">
      <c r="A3" s="5" t="s">
        <v>94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4.5" customHeight="1" thickTop="1" thickBot="1" x14ac:dyDescent="0.3"/>
    <row r="5" spans="1:16" ht="13.2" thickTop="1" x14ac:dyDescent="0.25">
      <c r="A5" s="8" t="s">
        <v>95</v>
      </c>
      <c r="B5" s="9"/>
      <c r="C5" s="9"/>
      <c r="D5" s="9"/>
      <c r="E5" s="9"/>
      <c r="F5" s="9"/>
      <c r="G5" s="9"/>
      <c r="H5" s="9"/>
      <c r="I5" s="9"/>
      <c r="J5" s="9"/>
      <c r="K5" s="10"/>
      <c r="L5" s="233"/>
    </row>
    <row r="6" spans="1:16" ht="45" customHeight="1" x14ac:dyDescent="0.25">
      <c r="A6" s="11"/>
      <c r="B6" s="234" t="s">
        <v>96</v>
      </c>
      <c r="C6" s="234" t="s">
        <v>97</v>
      </c>
      <c r="D6" s="234" t="s">
        <v>98</v>
      </c>
      <c r="E6" s="234" t="s">
        <v>99</v>
      </c>
      <c r="F6" s="234" t="s">
        <v>100</v>
      </c>
      <c r="G6" s="234" t="s">
        <v>101</v>
      </c>
      <c r="H6" s="234" t="s">
        <v>102</v>
      </c>
      <c r="I6" s="234" t="s">
        <v>103</v>
      </c>
      <c r="J6" s="234" t="s">
        <v>104</v>
      </c>
      <c r="K6" s="235" t="s">
        <v>105</v>
      </c>
      <c r="L6" s="234"/>
      <c r="M6" s="236"/>
    </row>
    <row r="7" spans="1:16" x14ac:dyDescent="0.25">
      <c r="A7" s="14" t="s">
        <v>106</v>
      </c>
      <c r="B7" s="32">
        <v>3</v>
      </c>
      <c r="C7" s="32">
        <v>2</v>
      </c>
      <c r="D7" s="32">
        <v>1</v>
      </c>
      <c r="E7" s="32">
        <v>4</v>
      </c>
      <c r="F7" s="32">
        <v>6</v>
      </c>
      <c r="G7" s="32">
        <v>5</v>
      </c>
      <c r="H7" s="32">
        <v>8</v>
      </c>
      <c r="I7" s="32">
        <v>9</v>
      </c>
      <c r="J7" s="32">
        <v>10</v>
      </c>
      <c r="K7" s="33">
        <v>7</v>
      </c>
      <c r="L7" s="32"/>
      <c r="M7" s="237"/>
    </row>
    <row r="8" spans="1:16" x14ac:dyDescent="0.25">
      <c r="A8" s="14" t="s">
        <v>107</v>
      </c>
      <c r="B8" s="32">
        <v>5</v>
      </c>
      <c r="C8" s="32">
        <v>3</v>
      </c>
      <c r="D8" s="32">
        <v>2</v>
      </c>
      <c r="E8" s="32">
        <v>6</v>
      </c>
      <c r="F8" s="32">
        <v>1</v>
      </c>
      <c r="G8" s="32">
        <v>7</v>
      </c>
      <c r="H8" s="32">
        <v>9</v>
      </c>
      <c r="I8" s="32">
        <v>8</v>
      </c>
      <c r="J8" s="32">
        <v>4</v>
      </c>
      <c r="K8" s="33">
        <v>10</v>
      </c>
      <c r="L8" s="32"/>
      <c r="M8" s="237"/>
    </row>
    <row r="9" spans="1:16" x14ac:dyDescent="0.25">
      <c r="A9" s="14" t="s">
        <v>108</v>
      </c>
      <c r="B9" s="32">
        <v>10</v>
      </c>
      <c r="C9" s="32">
        <v>8</v>
      </c>
      <c r="D9" s="32">
        <v>1</v>
      </c>
      <c r="E9" s="32">
        <v>9</v>
      </c>
      <c r="F9" s="32">
        <v>7</v>
      </c>
      <c r="G9" s="32">
        <v>4</v>
      </c>
      <c r="H9" s="32">
        <v>3</v>
      </c>
      <c r="I9" s="32">
        <v>6</v>
      </c>
      <c r="J9" s="32">
        <v>2</v>
      </c>
      <c r="K9" s="33">
        <v>5</v>
      </c>
      <c r="L9" s="32"/>
      <c r="M9" s="237"/>
    </row>
    <row r="10" spans="1:16" x14ac:dyDescent="0.25">
      <c r="A10" s="14" t="s">
        <v>109</v>
      </c>
      <c r="B10" s="32">
        <v>7</v>
      </c>
      <c r="C10" s="32">
        <v>3</v>
      </c>
      <c r="D10" s="32">
        <v>2</v>
      </c>
      <c r="E10" s="32">
        <v>9</v>
      </c>
      <c r="F10" s="32">
        <v>5</v>
      </c>
      <c r="G10" s="32">
        <v>4</v>
      </c>
      <c r="H10" s="32">
        <v>8</v>
      </c>
      <c r="I10" s="32">
        <v>6</v>
      </c>
      <c r="J10" s="32">
        <v>1</v>
      </c>
      <c r="K10" s="33">
        <v>10</v>
      </c>
      <c r="L10" s="32"/>
      <c r="M10" s="237"/>
    </row>
    <row r="11" spans="1:16" x14ac:dyDescent="0.25">
      <c r="A11" s="14" t="s">
        <v>110</v>
      </c>
      <c r="B11" s="32">
        <v>1</v>
      </c>
      <c r="C11" s="32">
        <v>3</v>
      </c>
      <c r="D11" s="32">
        <v>6</v>
      </c>
      <c r="E11" s="32">
        <v>8</v>
      </c>
      <c r="F11" s="32">
        <v>5</v>
      </c>
      <c r="G11" s="32">
        <v>2</v>
      </c>
      <c r="H11" s="32">
        <v>9</v>
      </c>
      <c r="I11" s="32">
        <v>10</v>
      </c>
      <c r="J11" s="32">
        <v>7</v>
      </c>
      <c r="K11" s="33">
        <v>4</v>
      </c>
      <c r="L11" s="32"/>
      <c r="M11" s="237"/>
    </row>
    <row r="12" spans="1:16" x14ac:dyDescent="0.25">
      <c r="A12" s="14" t="s">
        <v>111</v>
      </c>
      <c r="B12" s="32">
        <v>4</v>
      </c>
      <c r="C12" s="32">
        <v>9</v>
      </c>
      <c r="D12" s="32">
        <v>1</v>
      </c>
      <c r="E12" s="32">
        <v>5</v>
      </c>
      <c r="F12" s="32">
        <v>6</v>
      </c>
      <c r="G12" s="32">
        <v>8</v>
      </c>
      <c r="H12" s="32">
        <v>2</v>
      </c>
      <c r="I12" s="32">
        <v>7</v>
      </c>
      <c r="J12" s="32">
        <v>10</v>
      </c>
      <c r="K12" s="33">
        <v>3</v>
      </c>
      <c r="L12" s="32"/>
      <c r="M12" s="237"/>
    </row>
    <row r="13" spans="1:16" x14ac:dyDescent="0.25">
      <c r="A13" s="14" t="s">
        <v>112</v>
      </c>
      <c r="B13" s="32">
        <v>2</v>
      </c>
      <c r="C13" s="32">
        <v>1</v>
      </c>
      <c r="D13" s="32">
        <v>10</v>
      </c>
      <c r="E13" s="32">
        <v>9</v>
      </c>
      <c r="F13" s="32">
        <v>5</v>
      </c>
      <c r="G13" s="32">
        <v>3</v>
      </c>
      <c r="H13" s="32">
        <v>6</v>
      </c>
      <c r="I13" s="32">
        <v>8</v>
      </c>
      <c r="J13" s="32">
        <v>4</v>
      </c>
      <c r="K13" s="33">
        <v>7</v>
      </c>
      <c r="L13" s="32"/>
      <c r="M13" s="237"/>
    </row>
    <row r="14" spans="1:16" x14ac:dyDescent="0.25">
      <c r="A14" s="14" t="s">
        <v>113</v>
      </c>
      <c r="B14" s="32">
        <v>6</v>
      </c>
      <c r="C14" s="32">
        <v>5</v>
      </c>
      <c r="D14" s="32">
        <v>1</v>
      </c>
      <c r="E14" s="32">
        <v>3</v>
      </c>
      <c r="F14" s="32">
        <v>2</v>
      </c>
      <c r="G14" s="32">
        <v>4</v>
      </c>
      <c r="H14" s="32">
        <v>7</v>
      </c>
      <c r="I14" s="32">
        <v>8</v>
      </c>
      <c r="J14" s="32">
        <v>9</v>
      </c>
      <c r="K14" s="33">
        <v>10</v>
      </c>
      <c r="L14" s="32"/>
      <c r="M14" s="237"/>
    </row>
    <row r="15" spans="1:16" x14ac:dyDescent="0.25">
      <c r="A15" s="14" t="s">
        <v>114</v>
      </c>
      <c r="B15" s="32">
        <v>8</v>
      </c>
      <c r="C15" s="32">
        <v>9</v>
      </c>
      <c r="D15" s="32">
        <v>10</v>
      </c>
      <c r="E15" s="32">
        <v>5</v>
      </c>
      <c r="F15" s="32">
        <v>4</v>
      </c>
      <c r="G15" s="32">
        <v>3</v>
      </c>
      <c r="H15" s="32">
        <v>2</v>
      </c>
      <c r="I15" s="32">
        <v>1</v>
      </c>
      <c r="J15" s="32">
        <v>6</v>
      </c>
      <c r="K15" s="33">
        <v>7</v>
      </c>
      <c r="L15" s="32"/>
      <c r="M15" s="237"/>
    </row>
    <row r="16" spans="1:16" x14ac:dyDescent="0.25">
      <c r="A16" s="14" t="s">
        <v>115</v>
      </c>
      <c r="B16" s="32">
        <v>9</v>
      </c>
      <c r="C16" s="32">
        <v>10</v>
      </c>
      <c r="D16" s="32">
        <v>3</v>
      </c>
      <c r="E16" s="32">
        <v>2</v>
      </c>
      <c r="F16" s="32">
        <v>5</v>
      </c>
      <c r="G16" s="32">
        <v>4</v>
      </c>
      <c r="H16" s="32">
        <v>1</v>
      </c>
      <c r="I16" s="32">
        <v>7</v>
      </c>
      <c r="J16" s="32">
        <v>8</v>
      </c>
      <c r="K16" s="33">
        <v>6</v>
      </c>
      <c r="L16" s="32"/>
      <c r="M16" s="237"/>
    </row>
    <row r="17" spans="1:14" x14ac:dyDescent="0.25">
      <c r="A17" s="14" t="s">
        <v>116</v>
      </c>
      <c r="B17" s="32">
        <v>7</v>
      </c>
      <c r="C17" s="32">
        <v>3</v>
      </c>
      <c r="D17" s="32">
        <v>5</v>
      </c>
      <c r="E17" s="32">
        <v>2</v>
      </c>
      <c r="F17" s="32">
        <v>9</v>
      </c>
      <c r="G17" s="32">
        <v>8</v>
      </c>
      <c r="H17" s="32">
        <v>1</v>
      </c>
      <c r="I17" s="32">
        <v>10</v>
      </c>
      <c r="J17" s="32">
        <v>4</v>
      </c>
      <c r="K17" s="33">
        <v>6</v>
      </c>
      <c r="L17" s="32"/>
      <c r="M17" s="237"/>
    </row>
    <row r="18" spans="1:14" x14ac:dyDescent="0.25">
      <c r="A18" s="14" t="s">
        <v>117</v>
      </c>
      <c r="B18" s="32">
        <v>6</v>
      </c>
      <c r="C18" s="32">
        <v>5</v>
      </c>
      <c r="D18" s="32">
        <v>1</v>
      </c>
      <c r="E18" s="32">
        <v>9</v>
      </c>
      <c r="F18" s="32">
        <v>10</v>
      </c>
      <c r="G18" s="32">
        <v>2</v>
      </c>
      <c r="H18" s="32">
        <v>3</v>
      </c>
      <c r="I18" s="32">
        <v>4</v>
      </c>
      <c r="J18" s="32">
        <v>7</v>
      </c>
      <c r="K18" s="33">
        <v>8</v>
      </c>
      <c r="L18" s="32"/>
      <c r="M18" s="237"/>
    </row>
    <row r="19" spans="1:14" x14ac:dyDescent="0.25">
      <c r="A19" s="14" t="s">
        <v>118</v>
      </c>
      <c r="B19" s="32">
        <v>6</v>
      </c>
      <c r="C19" s="32">
        <v>8</v>
      </c>
      <c r="D19" s="32">
        <v>10</v>
      </c>
      <c r="E19" s="32">
        <v>9</v>
      </c>
      <c r="F19" s="32">
        <v>1</v>
      </c>
      <c r="G19" s="32">
        <v>2</v>
      </c>
      <c r="H19" s="32">
        <v>3</v>
      </c>
      <c r="I19" s="32">
        <v>4</v>
      </c>
      <c r="J19" s="32">
        <v>5</v>
      </c>
      <c r="K19" s="33">
        <v>7</v>
      </c>
      <c r="L19" s="32"/>
      <c r="M19" s="237"/>
    </row>
    <row r="20" spans="1:14" ht="13.2" thickBot="1" x14ac:dyDescent="0.3">
      <c r="A20" s="17" t="s">
        <v>119</v>
      </c>
      <c r="B20" s="238">
        <v>6</v>
      </c>
      <c r="C20" s="238">
        <v>3</v>
      </c>
      <c r="D20" s="238">
        <v>5</v>
      </c>
      <c r="E20" s="238">
        <v>9</v>
      </c>
      <c r="F20" s="238">
        <v>1</v>
      </c>
      <c r="G20" s="238">
        <v>2</v>
      </c>
      <c r="H20" s="238">
        <v>10</v>
      </c>
      <c r="I20" s="238">
        <v>4</v>
      </c>
      <c r="J20" s="238">
        <v>8</v>
      </c>
      <c r="K20" s="239">
        <v>7</v>
      </c>
      <c r="L20" s="32"/>
      <c r="M20" s="237"/>
    </row>
    <row r="21" spans="1:14" ht="3.75" customHeight="1" thickTop="1" thickBot="1" x14ac:dyDescent="0.3"/>
    <row r="22" spans="1:14" ht="52.5" customHeight="1" thickTop="1" thickBot="1" x14ac:dyDescent="0.3">
      <c r="A22" s="240" t="s">
        <v>120</v>
      </c>
      <c r="B22" s="241" t="s">
        <v>96</v>
      </c>
      <c r="C22" s="241" t="s">
        <v>97</v>
      </c>
      <c r="D22" s="241" t="s">
        <v>98</v>
      </c>
      <c r="E22" s="241" t="s">
        <v>99</v>
      </c>
      <c r="F22" s="241" t="s">
        <v>100</v>
      </c>
      <c r="G22" s="241" t="s">
        <v>101</v>
      </c>
      <c r="H22" s="241" t="s">
        <v>102</v>
      </c>
      <c r="I22" s="241" t="s">
        <v>103</v>
      </c>
      <c r="J22" s="241" t="s">
        <v>104</v>
      </c>
      <c r="K22" s="241" t="s">
        <v>105</v>
      </c>
      <c r="L22" s="242" t="s">
        <v>121</v>
      </c>
      <c r="M22" s="241"/>
      <c r="N22" s="243" t="s">
        <v>122</v>
      </c>
    </row>
    <row r="23" spans="1:14" ht="13.2" thickTop="1" x14ac:dyDescent="0.25">
      <c r="A23" s="14" t="s">
        <v>106</v>
      </c>
      <c r="B23" s="244">
        <v>0</v>
      </c>
      <c r="C23" s="245">
        <v>0</v>
      </c>
      <c r="D23" s="245">
        <v>0</v>
      </c>
      <c r="E23" s="245">
        <v>0</v>
      </c>
      <c r="F23" s="245">
        <v>0</v>
      </c>
      <c r="G23" s="245">
        <v>0</v>
      </c>
      <c r="H23" s="245">
        <v>0</v>
      </c>
      <c r="I23" s="245">
        <v>0</v>
      </c>
      <c r="J23" s="245">
        <v>0</v>
      </c>
      <c r="K23" s="246">
        <v>0</v>
      </c>
      <c r="L23" s="32">
        <f t="shared" ref="L23:L36" si="0">SUM(B23:K23)</f>
        <v>0</v>
      </c>
      <c r="M23" s="32"/>
      <c r="N23" s="33">
        <f t="shared" ref="N23:N36" si="1">SUMPRODUCT(B7:K7,B23:K23)</f>
        <v>0</v>
      </c>
    </row>
    <row r="24" spans="1:14" x14ac:dyDescent="0.25">
      <c r="A24" s="14" t="s">
        <v>107</v>
      </c>
      <c r="B24" s="247">
        <v>0</v>
      </c>
      <c r="C24" s="32">
        <v>0</v>
      </c>
      <c r="D24" s="32">
        <v>0</v>
      </c>
      <c r="E24" s="32">
        <v>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248">
        <v>0</v>
      </c>
      <c r="L24" s="32">
        <f t="shared" si="0"/>
        <v>0</v>
      </c>
      <c r="M24" s="32"/>
      <c r="N24" s="33">
        <f t="shared" si="1"/>
        <v>0</v>
      </c>
    </row>
    <row r="25" spans="1:14" x14ac:dyDescent="0.25">
      <c r="A25" s="14" t="s">
        <v>108</v>
      </c>
      <c r="B25" s="247">
        <v>0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248">
        <v>0</v>
      </c>
      <c r="L25" s="32">
        <f t="shared" si="0"/>
        <v>0</v>
      </c>
      <c r="M25" s="32"/>
      <c r="N25" s="33">
        <f t="shared" si="1"/>
        <v>0</v>
      </c>
    </row>
    <row r="26" spans="1:14" x14ac:dyDescent="0.25">
      <c r="A26" s="14" t="s">
        <v>109</v>
      </c>
      <c r="B26" s="247">
        <v>0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248">
        <v>0</v>
      </c>
      <c r="L26" s="32">
        <f t="shared" si="0"/>
        <v>0</v>
      </c>
      <c r="M26" s="32"/>
      <c r="N26" s="33">
        <f t="shared" si="1"/>
        <v>0</v>
      </c>
    </row>
    <row r="27" spans="1:14" x14ac:dyDescent="0.25">
      <c r="A27" s="14" t="s">
        <v>110</v>
      </c>
      <c r="B27" s="247">
        <v>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248">
        <v>0</v>
      </c>
      <c r="L27" s="32">
        <f t="shared" si="0"/>
        <v>0</v>
      </c>
      <c r="M27" s="32"/>
      <c r="N27" s="33">
        <f t="shared" si="1"/>
        <v>0</v>
      </c>
    </row>
    <row r="28" spans="1:14" x14ac:dyDescent="0.25">
      <c r="A28" s="14" t="s">
        <v>111</v>
      </c>
      <c r="B28" s="247">
        <v>0</v>
      </c>
      <c r="C28" s="32">
        <v>0</v>
      </c>
      <c r="D28" s="32">
        <v>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248">
        <v>0</v>
      </c>
      <c r="L28" s="32">
        <f t="shared" si="0"/>
        <v>0</v>
      </c>
      <c r="M28" s="32"/>
      <c r="N28" s="33">
        <f t="shared" si="1"/>
        <v>0</v>
      </c>
    </row>
    <row r="29" spans="1:14" x14ac:dyDescent="0.25">
      <c r="A29" s="14" t="s">
        <v>112</v>
      </c>
      <c r="B29" s="247">
        <v>0</v>
      </c>
      <c r="C29" s="32">
        <v>0</v>
      </c>
      <c r="D29" s="32">
        <v>0</v>
      </c>
      <c r="E29" s="32">
        <v>0</v>
      </c>
      <c r="F29" s="32">
        <v>0</v>
      </c>
      <c r="G29" s="32">
        <v>0</v>
      </c>
      <c r="H29" s="32">
        <v>0</v>
      </c>
      <c r="I29" s="32">
        <v>0</v>
      </c>
      <c r="J29" s="32">
        <v>0</v>
      </c>
      <c r="K29" s="248">
        <v>0</v>
      </c>
      <c r="L29" s="32">
        <f t="shared" si="0"/>
        <v>0</v>
      </c>
      <c r="M29" s="32"/>
      <c r="N29" s="33">
        <f t="shared" si="1"/>
        <v>0</v>
      </c>
    </row>
    <row r="30" spans="1:14" x14ac:dyDescent="0.25">
      <c r="A30" s="14" t="s">
        <v>113</v>
      </c>
      <c r="B30" s="247">
        <v>0</v>
      </c>
      <c r="C30" s="32">
        <v>0</v>
      </c>
      <c r="D30" s="32">
        <v>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248">
        <v>0</v>
      </c>
      <c r="L30" s="32">
        <f t="shared" si="0"/>
        <v>0</v>
      </c>
      <c r="M30" s="32"/>
      <c r="N30" s="33">
        <f t="shared" si="1"/>
        <v>0</v>
      </c>
    </row>
    <row r="31" spans="1:14" x14ac:dyDescent="0.25">
      <c r="A31" s="14" t="s">
        <v>114</v>
      </c>
      <c r="B31" s="247">
        <v>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248">
        <v>0</v>
      </c>
      <c r="L31" s="32">
        <f t="shared" si="0"/>
        <v>0</v>
      </c>
      <c r="M31" s="32"/>
      <c r="N31" s="33">
        <f t="shared" si="1"/>
        <v>0</v>
      </c>
    </row>
    <row r="32" spans="1:14" x14ac:dyDescent="0.25">
      <c r="A32" s="14" t="s">
        <v>115</v>
      </c>
      <c r="B32" s="247">
        <v>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2">
        <v>0</v>
      </c>
      <c r="J32" s="32">
        <v>0</v>
      </c>
      <c r="K32" s="248">
        <v>0</v>
      </c>
      <c r="L32" s="32">
        <f t="shared" si="0"/>
        <v>0</v>
      </c>
      <c r="M32" s="32"/>
      <c r="N32" s="33">
        <f t="shared" si="1"/>
        <v>0</v>
      </c>
    </row>
    <row r="33" spans="1:16" x14ac:dyDescent="0.25">
      <c r="A33" s="14" t="s">
        <v>116</v>
      </c>
      <c r="B33" s="247">
        <v>0</v>
      </c>
      <c r="C33" s="32">
        <v>0</v>
      </c>
      <c r="D33" s="32">
        <v>0</v>
      </c>
      <c r="E33" s="32">
        <v>0</v>
      </c>
      <c r="F33" s="32">
        <v>0</v>
      </c>
      <c r="G33" s="32">
        <v>0</v>
      </c>
      <c r="H33" s="32">
        <v>0</v>
      </c>
      <c r="I33" s="32">
        <v>0</v>
      </c>
      <c r="J33" s="32">
        <v>0</v>
      </c>
      <c r="K33" s="248">
        <v>0</v>
      </c>
      <c r="L33" s="32">
        <f t="shared" si="0"/>
        <v>0</v>
      </c>
      <c r="M33" s="32"/>
      <c r="N33" s="33">
        <f t="shared" si="1"/>
        <v>0</v>
      </c>
    </row>
    <row r="34" spans="1:16" x14ac:dyDescent="0.25">
      <c r="A34" s="14" t="s">
        <v>117</v>
      </c>
      <c r="B34" s="247">
        <v>0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248">
        <v>0</v>
      </c>
      <c r="L34" s="32">
        <f t="shared" si="0"/>
        <v>0</v>
      </c>
      <c r="M34" s="32"/>
      <c r="N34" s="33">
        <f t="shared" si="1"/>
        <v>0</v>
      </c>
    </row>
    <row r="35" spans="1:16" x14ac:dyDescent="0.25">
      <c r="A35" s="14" t="s">
        <v>118</v>
      </c>
      <c r="B35" s="247">
        <v>0</v>
      </c>
      <c r="C35" s="32">
        <v>0</v>
      </c>
      <c r="D35" s="32">
        <v>0</v>
      </c>
      <c r="E35" s="32">
        <v>0</v>
      </c>
      <c r="F35" s="32">
        <v>0</v>
      </c>
      <c r="G35" s="32">
        <v>0</v>
      </c>
      <c r="H35" s="32">
        <v>0</v>
      </c>
      <c r="I35" s="32">
        <v>0</v>
      </c>
      <c r="J35" s="32">
        <v>0</v>
      </c>
      <c r="K35" s="248">
        <v>0</v>
      </c>
      <c r="L35" s="32">
        <f t="shared" si="0"/>
        <v>0</v>
      </c>
      <c r="M35" s="32"/>
      <c r="N35" s="33">
        <f t="shared" si="1"/>
        <v>0</v>
      </c>
    </row>
    <row r="36" spans="1:16" ht="13.2" thickBot="1" x14ac:dyDescent="0.3">
      <c r="A36" s="14" t="s">
        <v>119</v>
      </c>
      <c r="B36" s="249">
        <v>0</v>
      </c>
      <c r="C36" s="250">
        <v>0</v>
      </c>
      <c r="D36" s="250">
        <v>0</v>
      </c>
      <c r="E36" s="250">
        <v>0</v>
      </c>
      <c r="F36" s="250">
        <v>0</v>
      </c>
      <c r="G36" s="250">
        <v>0</v>
      </c>
      <c r="H36" s="250">
        <v>0</v>
      </c>
      <c r="I36" s="250">
        <v>0</v>
      </c>
      <c r="J36" s="250">
        <v>0</v>
      </c>
      <c r="K36" s="251">
        <v>0</v>
      </c>
      <c r="L36" s="32">
        <f t="shared" si="0"/>
        <v>0</v>
      </c>
      <c r="M36" s="32"/>
      <c r="N36" s="33">
        <f t="shared" si="1"/>
        <v>0</v>
      </c>
    </row>
    <row r="37" spans="1:16" ht="13.8" thickTop="1" thickBot="1" x14ac:dyDescent="0.3">
      <c r="A37" s="14" t="s">
        <v>121</v>
      </c>
      <c r="B37" s="32">
        <f t="shared" ref="B37:K37" si="2">SUM(B23:B36)</f>
        <v>0</v>
      </c>
      <c r="C37" s="32">
        <f t="shared" si="2"/>
        <v>0</v>
      </c>
      <c r="D37" s="32">
        <f t="shared" si="2"/>
        <v>0</v>
      </c>
      <c r="E37" s="32">
        <f t="shared" si="2"/>
        <v>0</v>
      </c>
      <c r="F37" s="32">
        <f t="shared" si="2"/>
        <v>0</v>
      </c>
      <c r="G37" s="32">
        <f t="shared" si="2"/>
        <v>0</v>
      </c>
      <c r="H37" s="32">
        <f t="shared" si="2"/>
        <v>0</v>
      </c>
      <c r="I37" s="32">
        <f t="shared" si="2"/>
        <v>0</v>
      </c>
      <c r="J37" s="32">
        <f t="shared" si="2"/>
        <v>0</v>
      </c>
      <c r="K37" s="32">
        <f t="shared" si="2"/>
        <v>0</v>
      </c>
      <c r="L37" s="32"/>
      <c r="M37" s="32"/>
      <c r="N37" s="252">
        <f>SUM(N23:N36)</f>
        <v>0</v>
      </c>
    </row>
    <row r="38" spans="1:16" ht="3.75" customHeight="1" thickTop="1" thickBot="1" x14ac:dyDescent="0.3">
      <c r="A38" s="11"/>
      <c r="B38" s="233"/>
      <c r="C38" s="233"/>
      <c r="D38" s="233"/>
      <c r="E38" s="233"/>
      <c r="F38" s="233"/>
      <c r="G38" s="233"/>
      <c r="H38" s="233"/>
      <c r="I38" s="233"/>
      <c r="J38" s="233"/>
      <c r="K38" s="233"/>
      <c r="L38" s="233"/>
      <c r="M38" s="233"/>
      <c r="N38" s="253"/>
    </row>
    <row r="39" spans="1:16" ht="13.8" thickTop="1" thickBot="1" x14ac:dyDescent="0.3">
      <c r="A39" s="17" t="s">
        <v>123</v>
      </c>
      <c r="B39" s="34">
        <v>1</v>
      </c>
      <c r="C39" s="35">
        <v>1</v>
      </c>
      <c r="D39" s="35">
        <v>1</v>
      </c>
      <c r="E39" s="35">
        <v>1</v>
      </c>
      <c r="F39" s="35">
        <v>2</v>
      </c>
      <c r="G39" s="35">
        <v>1</v>
      </c>
      <c r="H39" s="35">
        <v>2</v>
      </c>
      <c r="I39" s="35">
        <v>2</v>
      </c>
      <c r="J39" s="35">
        <v>2</v>
      </c>
      <c r="K39" s="36">
        <v>1</v>
      </c>
      <c r="L39" s="238"/>
      <c r="M39" s="238"/>
      <c r="N39" s="38"/>
    </row>
    <row r="40" spans="1:16" ht="13.2" thickTop="1" x14ac:dyDescent="0.25"/>
    <row r="41" spans="1:16" ht="13.2" thickBot="1" x14ac:dyDescent="0.3"/>
    <row r="42" spans="1:16" ht="13.2" thickTop="1" x14ac:dyDescent="0.25">
      <c r="A42" s="327" t="s">
        <v>73</v>
      </c>
      <c r="B42" s="322"/>
      <c r="C42" s="314"/>
      <c r="D42" s="314"/>
      <c r="E42" s="314"/>
      <c r="F42" s="314"/>
      <c r="G42" s="314"/>
      <c r="H42" s="314"/>
      <c r="I42" s="329"/>
      <c r="J42" s="314"/>
      <c r="K42" s="314"/>
      <c r="L42" s="314"/>
      <c r="M42" s="314"/>
      <c r="N42" s="314"/>
      <c r="O42" s="314"/>
      <c r="P42" s="315"/>
    </row>
    <row r="43" spans="1:16" x14ac:dyDescent="0.25">
      <c r="A43" s="323" t="s">
        <v>124</v>
      </c>
      <c r="B43" s="324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8"/>
    </row>
    <row r="44" spans="1:16" x14ac:dyDescent="0.25">
      <c r="A44" s="323" t="s">
        <v>125</v>
      </c>
      <c r="B44" s="324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8"/>
    </row>
    <row r="45" spans="1:16" x14ac:dyDescent="0.25">
      <c r="A45" s="323" t="s">
        <v>126</v>
      </c>
      <c r="B45" s="324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8"/>
    </row>
    <row r="46" spans="1:16" x14ac:dyDescent="0.25">
      <c r="A46" s="323"/>
      <c r="B46" s="324"/>
      <c r="C46" s="317"/>
      <c r="D46" s="317"/>
      <c r="E46" s="317"/>
      <c r="F46" s="317"/>
      <c r="G46" s="317"/>
      <c r="H46" s="317"/>
      <c r="I46" s="317"/>
      <c r="J46" s="317"/>
      <c r="K46" s="317"/>
      <c r="L46" s="317"/>
      <c r="M46" s="317"/>
      <c r="N46" s="317"/>
      <c r="O46" s="317"/>
      <c r="P46" s="318"/>
    </row>
    <row r="47" spans="1:16" x14ac:dyDescent="0.25">
      <c r="A47" s="328" t="s">
        <v>79</v>
      </c>
      <c r="B47" s="324"/>
      <c r="C47" s="317"/>
      <c r="D47" s="317"/>
      <c r="E47" s="317"/>
      <c r="F47" s="317"/>
      <c r="G47" s="317"/>
      <c r="H47" s="317"/>
      <c r="I47" s="317"/>
      <c r="J47" s="317"/>
      <c r="K47" s="317"/>
      <c r="L47" s="317"/>
      <c r="M47" s="317"/>
      <c r="N47" s="317"/>
      <c r="O47" s="317"/>
      <c r="P47" s="318"/>
    </row>
    <row r="48" spans="1:16" x14ac:dyDescent="0.25">
      <c r="A48" s="323" t="s">
        <v>127</v>
      </c>
      <c r="B48" s="324"/>
      <c r="C48" s="317"/>
      <c r="D48" s="317"/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17"/>
      <c r="P48" s="318"/>
    </row>
    <row r="49" spans="1:16" x14ac:dyDescent="0.25">
      <c r="A49" s="323" t="s">
        <v>128</v>
      </c>
      <c r="B49" s="324"/>
      <c r="C49" s="317"/>
      <c r="D49" s="317"/>
      <c r="E49" s="317"/>
      <c r="F49" s="317"/>
      <c r="G49" s="317"/>
      <c r="H49" s="317"/>
      <c r="I49" s="317"/>
      <c r="J49" s="317"/>
      <c r="K49" s="317"/>
      <c r="L49" s="317"/>
      <c r="M49" s="317"/>
      <c r="N49" s="317"/>
      <c r="O49" s="317"/>
      <c r="P49" s="318"/>
    </row>
    <row r="50" spans="1:16" x14ac:dyDescent="0.25">
      <c r="A50" s="323" t="s">
        <v>129</v>
      </c>
      <c r="B50" s="324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8"/>
    </row>
    <row r="51" spans="1:16" x14ac:dyDescent="0.25">
      <c r="A51" s="323"/>
      <c r="B51" s="324" t="s">
        <v>130</v>
      </c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8"/>
    </row>
    <row r="52" spans="1:16" x14ac:dyDescent="0.25">
      <c r="A52" s="323" t="s">
        <v>131</v>
      </c>
      <c r="B52" s="324"/>
      <c r="C52" s="317"/>
      <c r="D52" s="317"/>
      <c r="E52" s="317"/>
      <c r="F52" s="317"/>
      <c r="G52" s="317"/>
      <c r="H52" s="317"/>
      <c r="I52" s="317"/>
      <c r="J52" s="317"/>
      <c r="K52" s="317"/>
      <c r="L52" s="317"/>
      <c r="M52" s="317"/>
      <c r="N52" s="317"/>
      <c r="O52" s="317"/>
      <c r="P52" s="318"/>
    </row>
    <row r="53" spans="1:16" x14ac:dyDescent="0.25">
      <c r="A53" s="323"/>
      <c r="B53" s="324" t="s">
        <v>132</v>
      </c>
      <c r="C53" s="317"/>
      <c r="D53" s="317"/>
      <c r="E53" s="317"/>
      <c r="F53" s="317"/>
      <c r="G53" s="317"/>
      <c r="H53" s="317"/>
      <c r="I53" s="317"/>
      <c r="J53" s="317"/>
      <c r="K53" s="317"/>
      <c r="L53" s="317"/>
      <c r="M53" s="317"/>
      <c r="N53" s="317"/>
      <c r="O53" s="317"/>
      <c r="P53" s="318"/>
    </row>
    <row r="54" spans="1:16" x14ac:dyDescent="0.25">
      <c r="A54" s="323"/>
      <c r="B54" s="324" t="s">
        <v>133</v>
      </c>
      <c r="C54" s="317"/>
      <c r="D54" s="317"/>
      <c r="E54" s="317"/>
      <c r="F54" s="317"/>
      <c r="G54" s="317"/>
      <c r="H54" s="317"/>
      <c r="I54" s="317"/>
      <c r="J54" s="317"/>
      <c r="K54" s="317"/>
      <c r="L54" s="317"/>
      <c r="M54" s="317"/>
      <c r="N54" s="317"/>
      <c r="O54" s="317"/>
      <c r="P54" s="318"/>
    </row>
    <row r="55" spans="1:16" x14ac:dyDescent="0.25">
      <c r="A55" s="323" t="s">
        <v>134</v>
      </c>
      <c r="B55" s="324"/>
      <c r="C55" s="317"/>
      <c r="D55" s="317"/>
      <c r="E55" s="317"/>
      <c r="F55" s="317"/>
      <c r="G55" s="317"/>
      <c r="H55" s="317"/>
      <c r="I55" s="317"/>
      <c r="J55" s="317"/>
      <c r="K55" s="317"/>
      <c r="L55" s="317"/>
      <c r="M55" s="317"/>
      <c r="N55" s="317"/>
      <c r="O55" s="317"/>
      <c r="P55" s="318"/>
    </row>
    <row r="56" spans="1:16" x14ac:dyDescent="0.25">
      <c r="A56" s="323" t="s">
        <v>135</v>
      </c>
      <c r="B56" s="324"/>
      <c r="C56" s="317"/>
      <c r="D56" s="317"/>
      <c r="E56" s="317"/>
      <c r="F56" s="317"/>
      <c r="G56" s="317"/>
      <c r="H56" s="317"/>
      <c r="I56" s="317"/>
      <c r="J56" s="317"/>
      <c r="K56" s="317"/>
      <c r="L56" s="317"/>
      <c r="M56" s="317"/>
      <c r="N56" s="317"/>
      <c r="O56" s="317"/>
      <c r="P56" s="318"/>
    </row>
    <row r="57" spans="1:16" x14ac:dyDescent="0.25">
      <c r="A57" s="323"/>
      <c r="B57" s="324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8"/>
    </row>
    <row r="58" spans="1:16" x14ac:dyDescent="0.25">
      <c r="A58" s="328" t="s">
        <v>88</v>
      </c>
      <c r="B58" s="324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8"/>
    </row>
    <row r="59" spans="1:16" x14ac:dyDescent="0.25">
      <c r="A59" s="323" t="s">
        <v>136</v>
      </c>
      <c r="B59" s="324"/>
      <c r="C59" s="317"/>
      <c r="D59" s="317"/>
      <c r="E59" s="317"/>
      <c r="F59" s="317"/>
      <c r="G59" s="317"/>
      <c r="H59" s="317"/>
      <c r="I59" s="317"/>
      <c r="J59" s="317"/>
      <c r="K59" s="317"/>
      <c r="L59" s="317"/>
      <c r="M59" s="317"/>
      <c r="N59" s="317"/>
      <c r="O59" s="317"/>
      <c r="P59" s="318"/>
    </row>
    <row r="60" spans="1:16" x14ac:dyDescent="0.25">
      <c r="A60" s="323" t="s">
        <v>137</v>
      </c>
      <c r="B60" s="324"/>
      <c r="C60" s="317"/>
      <c r="D60" s="317"/>
      <c r="E60" s="317"/>
      <c r="F60" s="317"/>
      <c r="G60" s="317"/>
      <c r="H60" s="317"/>
      <c r="I60" s="317"/>
      <c r="J60" s="317"/>
      <c r="K60" s="317"/>
      <c r="L60" s="317"/>
      <c r="M60" s="317"/>
      <c r="N60" s="317"/>
      <c r="O60" s="317"/>
      <c r="P60" s="318"/>
    </row>
    <row r="61" spans="1:16" x14ac:dyDescent="0.25">
      <c r="A61" s="323" t="s">
        <v>138</v>
      </c>
      <c r="B61" s="324"/>
      <c r="C61" s="317"/>
      <c r="D61" s="317"/>
      <c r="E61" s="317"/>
      <c r="F61" s="317"/>
      <c r="G61" s="317"/>
      <c r="H61" s="317"/>
      <c r="I61" s="317"/>
      <c r="J61" s="317"/>
      <c r="K61" s="317"/>
      <c r="L61" s="317"/>
      <c r="M61" s="317"/>
      <c r="N61" s="317"/>
      <c r="O61" s="317"/>
      <c r="P61" s="318"/>
    </row>
    <row r="62" spans="1:16" x14ac:dyDescent="0.25">
      <c r="A62" s="323" t="s">
        <v>139</v>
      </c>
      <c r="B62" s="324"/>
      <c r="C62" s="317"/>
      <c r="D62" s="317"/>
      <c r="E62" s="317"/>
      <c r="F62" s="317"/>
      <c r="G62" s="317"/>
      <c r="H62" s="317"/>
      <c r="I62" s="317"/>
      <c r="J62" s="317"/>
      <c r="K62" s="317"/>
      <c r="L62" s="317"/>
      <c r="M62" s="317"/>
      <c r="N62" s="317"/>
      <c r="O62" s="317"/>
      <c r="P62" s="318"/>
    </row>
    <row r="63" spans="1:16" x14ac:dyDescent="0.25">
      <c r="A63" s="323" t="s">
        <v>140</v>
      </c>
      <c r="B63" s="324"/>
      <c r="C63" s="317"/>
      <c r="D63" s="317"/>
      <c r="E63" s="317"/>
      <c r="F63" s="317"/>
      <c r="G63" s="317"/>
      <c r="H63" s="317"/>
      <c r="I63" s="317"/>
      <c r="J63" s="317"/>
      <c r="K63" s="317"/>
      <c r="L63" s="317"/>
      <c r="M63" s="317"/>
      <c r="N63" s="317"/>
      <c r="O63" s="317"/>
      <c r="P63" s="318"/>
    </row>
    <row r="64" spans="1:16" ht="13.2" thickBot="1" x14ac:dyDescent="0.3">
      <c r="A64" s="325" t="s">
        <v>141</v>
      </c>
      <c r="B64" s="326"/>
      <c r="C64" s="320"/>
      <c r="D64" s="320"/>
      <c r="E64" s="320"/>
      <c r="F64" s="320"/>
      <c r="G64" s="320"/>
      <c r="H64" s="320"/>
      <c r="I64" s="320"/>
      <c r="J64" s="320"/>
      <c r="K64" s="320"/>
      <c r="L64" s="320"/>
      <c r="M64" s="320"/>
      <c r="N64" s="320"/>
      <c r="O64" s="320"/>
      <c r="P64" s="321"/>
    </row>
    <row r="65" ht="13.2" thickTop="1" x14ac:dyDescent="0.2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C2" sqref="C2:K3"/>
    </sheetView>
  </sheetViews>
  <sheetFormatPr defaultColWidth="7.5546875" defaultRowHeight="10.199999999999999" x14ac:dyDescent="0.2"/>
  <cols>
    <col min="1" max="1" width="4.109375" style="193" customWidth="1"/>
    <col min="2" max="2" width="7.5546875" style="193"/>
    <col min="3" max="3" width="6.6640625" style="193" customWidth="1"/>
    <col min="4" max="4" width="7.6640625" style="193" customWidth="1"/>
    <col min="5" max="12" width="4.109375" style="193" customWidth="1"/>
    <col min="13" max="16384" width="7.5546875" style="194"/>
  </cols>
  <sheetData>
    <row r="1" spans="1:12" ht="13.2" thickBot="1" x14ac:dyDescent="0.3">
      <c r="A1" s="192" t="s">
        <v>142</v>
      </c>
    </row>
    <row r="2" spans="1:12" ht="10.8" thickTop="1" x14ac:dyDescent="0.2">
      <c r="A2" s="195" t="s">
        <v>143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7"/>
    </row>
    <row r="3" spans="1:12" ht="10.8" thickBot="1" x14ac:dyDescent="0.25">
      <c r="A3" s="198" t="s">
        <v>144</v>
      </c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200"/>
    </row>
    <row r="4" spans="1:12" ht="6.75" customHeight="1" thickTop="1" x14ac:dyDescent="0.2"/>
    <row r="5" spans="1:12" ht="6.75" customHeight="1" thickBot="1" x14ac:dyDescent="0.25">
      <c r="A5" s="194"/>
      <c r="B5" s="194"/>
      <c r="C5" s="194"/>
      <c r="D5" s="194"/>
      <c r="E5" s="194"/>
      <c r="F5" s="194"/>
      <c r="G5" s="194"/>
      <c r="H5" s="194"/>
      <c r="I5" s="194"/>
      <c r="J5" s="194"/>
      <c r="K5" s="194"/>
      <c r="L5" s="194"/>
    </row>
    <row r="6" spans="1:12" ht="11.4" thickTop="1" thickBot="1" x14ac:dyDescent="0.25">
      <c r="A6" s="201" t="s">
        <v>145</v>
      </c>
      <c r="B6" s="202" t="s">
        <v>146</v>
      </c>
      <c r="C6" s="203"/>
      <c r="D6" s="204" t="s">
        <v>147</v>
      </c>
      <c r="E6" s="203"/>
      <c r="F6" s="204" t="s">
        <v>148</v>
      </c>
      <c r="G6" s="204" t="s">
        <v>149</v>
      </c>
      <c r="H6" s="204" t="s">
        <v>150</v>
      </c>
      <c r="I6" s="204" t="s">
        <v>151</v>
      </c>
      <c r="J6" s="204" t="s">
        <v>152</v>
      </c>
      <c r="K6" s="204" t="s">
        <v>153</v>
      </c>
      <c r="L6" s="205" t="s">
        <v>154</v>
      </c>
    </row>
    <row r="7" spans="1:12" ht="10.8" thickTop="1" x14ac:dyDescent="0.2">
      <c r="A7" s="206" t="s">
        <v>155</v>
      </c>
      <c r="B7" s="207" t="s">
        <v>156</v>
      </c>
      <c r="C7" s="208"/>
      <c r="D7" s="209">
        <v>3</v>
      </c>
      <c r="E7" s="210"/>
      <c r="F7" s="211">
        <v>0</v>
      </c>
      <c r="G7" s="211">
        <v>0</v>
      </c>
      <c r="H7" s="211">
        <v>1</v>
      </c>
      <c r="I7" s="211">
        <v>1</v>
      </c>
      <c r="J7" s="211">
        <v>1</v>
      </c>
      <c r="K7" s="211">
        <v>1</v>
      </c>
      <c r="L7" s="212">
        <v>1</v>
      </c>
    </row>
    <row r="8" spans="1:12" x14ac:dyDescent="0.2">
      <c r="A8" s="206" t="s">
        <v>157</v>
      </c>
      <c r="B8" s="207" t="s">
        <v>158</v>
      </c>
      <c r="C8" s="208"/>
      <c r="D8" s="213">
        <v>5</v>
      </c>
      <c r="E8" s="210"/>
      <c r="F8" s="211">
        <v>1</v>
      </c>
      <c r="G8" s="211">
        <v>0</v>
      </c>
      <c r="H8" s="211">
        <v>0</v>
      </c>
      <c r="I8" s="211">
        <v>1</v>
      </c>
      <c r="J8" s="211">
        <v>1</v>
      </c>
      <c r="K8" s="211">
        <v>1</v>
      </c>
      <c r="L8" s="212">
        <v>1</v>
      </c>
    </row>
    <row r="9" spans="1:12" x14ac:dyDescent="0.2">
      <c r="A9" s="206" t="s">
        <v>159</v>
      </c>
      <c r="B9" s="207" t="s">
        <v>160</v>
      </c>
      <c r="C9" s="208"/>
      <c r="D9" s="213">
        <v>6</v>
      </c>
      <c r="E9" s="210"/>
      <c r="F9" s="211">
        <v>1</v>
      </c>
      <c r="G9" s="211">
        <v>1</v>
      </c>
      <c r="H9" s="211">
        <v>0</v>
      </c>
      <c r="I9" s="211">
        <v>0</v>
      </c>
      <c r="J9" s="211">
        <v>1</v>
      </c>
      <c r="K9" s="211">
        <v>1</v>
      </c>
      <c r="L9" s="212">
        <v>1</v>
      </c>
    </row>
    <row r="10" spans="1:12" x14ac:dyDescent="0.2">
      <c r="A10" s="206" t="s">
        <v>161</v>
      </c>
      <c r="B10" s="207" t="s">
        <v>162</v>
      </c>
      <c r="C10" s="208"/>
      <c r="D10" s="213">
        <v>4</v>
      </c>
      <c r="E10" s="210"/>
      <c r="F10" s="211">
        <v>1</v>
      </c>
      <c r="G10" s="211">
        <v>1</v>
      </c>
      <c r="H10" s="211">
        <v>1</v>
      </c>
      <c r="I10" s="211">
        <v>0</v>
      </c>
      <c r="J10" s="211">
        <v>0</v>
      </c>
      <c r="K10" s="211">
        <v>1</v>
      </c>
      <c r="L10" s="212">
        <v>1</v>
      </c>
    </row>
    <row r="11" spans="1:12" x14ac:dyDescent="0.2">
      <c r="A11" s="206" t="s">
        <v>163</v>
      </c>
      <c r="B11" s="207" t="s">
        <v>164</v>
      </c>
      <c r="C11" s="208"/>
      <c r="D11" s="213">
        <v>6</v>
      </c>
      <c r="E11" s="210"/>
      <c r="F11" s="211">
        <v>1</v>
      </c>
      <c r="G11" s="211">
        <v>1</v>
      </c>
      <c r="H11" s="211">
        <v>1</v>
      </c>
      <c r="I11" s="211">
        <v>1</v>
      </c>
      <c r="J11" s="211">
        <v>0</v>
      </c>
      <c r="K11" s="211">
        <v>0</v>
      </c>
      <c r="L11" s="212">
        <v>1</v>
      </c>
    </row>
    <row r="12" spans="1:12" x14ac:dyDescent="0.2">
      <c r="A12" s="206" t="s">
        <v>165</v>
      </c>
      <c r="B12" s="207" t="s">
        <v>166</v>
      </c>
      <c r="C12" s="208"/>
      <c r="D12" s="213">
        <v>1</v>
      </c>
      <c r="E12" s="210"/>
      <c r="F12" s="211">
        <v>1</v>
      </c>
      <c r="G12" s="211">
        <v>1</v>
      </c>
      <c r="H12" s="211">
        <v>1</v>
      </c>
      <c r="I12" s="211">
        <v>1</v>
      </c>
      <c r="J12" s="211">
        <v>1</v>
      </c>
      <c r="K12" s="211">
        <v>0</v>
      </c>
      <c r="L12" s="212">
        <v>0</v>
      </c>
    </row>
    <row r="13" spans="1:12" ht="10.8" thickBot="1" x14ac:dyDescent="0.25">
      <c r="A13" s="214" t="s">
        <v>167</v>
      </c>
      <c r="B13" s="215" t="s">
        <v>168</v>
      </c>
      <c r="C13" s="216"/>
      <c r="D13" s="217">
        <v>0</v>
      </c>
      <c r="E13" s="218"/>
      <c r="F13" s="219">
        <v>0</v>
      </c>
      <c r="G13" s="219">
        <v>1</v>
      </c>
      <c r="H13" s="219">
        <v>1</v>
      </c>
      <c r="I13" s="219">
        <v>1</v>
      </c>
      <c r="J13" s="219">
        <v>1</v>
      </c>
      <c r="K13" s="219">
        <v>1</v>
      </c>
      <c r="L13" s="220">
        <v>0</v>
      </c>
    </row>
    <row r="14" spans="1:12" ht="6.75" customHeight="1" thickTop="1" thickBot="1" x14ac:dyDescent="0.25">
      <c r="D14" s="221"/>
      <c r="E14" s="221"/>
      <c r="F14" s="221"/>
      <c r="G14" s="221"/>
      <c r="H14" s="221"/>
      <c r="I14" s="221"/>
      <c r="J14" s="221"/>
      <c r="K14" s="221"/>
      <c r="L14" s="221"/>
    </row>
    <row r="15" spans="1:12" ht="11.4" thickTop="1" thickBot="1" x14ac:dyDescent="0.25">
      <c r="C15" s="222" t="s">
        <v>169</v>
      </c>
      <c r="D15" s="223">
        <f>SUM(D7:D13)</f>
        <v>25</v>
      </c>
      <c r="E15" s="223"/>
      <c r="F15" s="224">
        <f t="shared" ref="F15:L15" si="0">$D$7*F7+$D$8*F8+$D$9*F9+$D$10*F10+$D$11*F11+$D$12*F12+$D$13*F13</f>
        <v>22</v>
      </c>
      <c r="G15" s="225">
        <f t="shared" si="0"/>
        <v>17</v>
      </c>
      <c r="H15" s="225">
        <f t="shared" si="0"/>
        <v>14</v>
      </c>
      <c r="I15" s="225">
        <f t="shared" si="0"/>
        <v>15</v>
      </c>
      <c r="J15" s="225">
        <f t="shared" si="0"/>
        <v>15</v>
      </c>
      <c r="K15" s="225">
        <f t="shared" si="0"/>
        <v>18</v>
      </c>
      <c r="L15" s="226">
        <f t="shared" si="0"/>
        <v>24</v>
      </c>
    </row>
    <row r="16" spans="1:12" ht="6.75" customHeight="1" thickTop="1" thickBot="1" x14ac:dyDescent="0.25">
      <c r="C16" s="227"/>
      <c r="D16" s="223"/>
      <c r="E16" s="223"/>
      <c r="F16" s="223"/>
      <c r="G16" s="223"/>
      <c r="H16" s="223"/>
      <c r="I16" s="223"/>
      <c r="J16" s="223"/>
      <c r="K16" s="223"/>
      <c r="L16" s="223"/>
    </row>
    <row r="17" spans="1:12" ht="11.4" thickTop="1" thickBot="1" x14ac:dyDescent="0.25">
      <c r="C17" s="222" t="s">
        <v>170</v>
      </c>
      <c r="D17" s="194"/>
      <c r="E17" s="194"/>
      <c r="F17" s="224">
        <v>22</v>
      </c>
      <c r="G17" s="225">
        <v>17</v>
      </c>
      <c r="H17" s="225">
        <v>13</v>
      </c>
      <c r="I17" s="225">
        <v>14</v>
      </c>
      <c r="J17" s="225">
        <v>15</v>
      </c>
      <c r="K17" s="225">
        <v>18</v>
      </c>
      <c r="L17" s="226">
        <v>24</v>
      </c>
    </row>
    <row r="18" spans="1:12" ht="6.75" customHeight="1" thickTop="1" x14ac:dyDescent="0.2">
      <c r="A18" s="194"/>
      <c r="D18" s="221"/>
      <c r="E18" s="221"/>
      <c r="F18" s="221"/>
      <c r="G18" s="221"/>
      <c r="H18" s="221"/>
      <c r="I18" s="221"/>
      <c r="J18" s="221"/>
      <c r="K18" s="221"/>
      <c r="L18" s="221"/>
    </row>
    <row r="19" spans="1:12" ht="10.8" thickBot="1" x14ac:dyDescent="0.25">
      <c r="B19" s="228" t="s">
        <v>171</v>
      </c>
      <c r="D19" s="229">
        <v>40</v>
      </c>
      <c r="E19" s="221"/>
      <c r="F19" s="221"/>
      <c r="G19" s="221"/>
      <c r="H19" s="221"/>
      <c r="I19" s="221"/>
      <c r="J19" s="221"/>
      <c r="K19" s="221"/>
      <c r="L19" s="221"/>
    </row>
    <row r="20" spans="1:12" ht="11.4" thickTop="1" thickBot="1" x14ac:dyDescent="0.25">
      <c r="B20" s="230" t="s">
        <v>172</v>
      </c>
      <c r="D20" s="231">
        <f>D15*D19*5</f>
        <v>5000</v>
      </c>
      <c r="E20" s="221"/>
      <c r="F20" s="232"/>
      <c r="G20" s="221"/>
      <c r="H20" s="221"/>
      <c r="I20" s="221"/>
      <c r="J20" s="221"/>
      <c r="K20" s="221"/>
      <c r="L20" s="221"/>
    </row>
    <row r="22" spans="1:12" ht="10.8" thickBot="1" x14ac:dyDescent="0.25"/>
    <row r="23" spans="1:12" ht="12.75" customHeight="1" thickTop="1" x14ac:dyDescent="0.2">
      <c r="A23" s="339" t="s">
        <v>73</v>
      </c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1"/>
    </row>
    <row r="24" spans="1:12" ht="12.75" customHeight="1" x14ac:dyDescent="0.2">
      <c r="A24" s="332" t="s">
        <v>173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4"/>
    </row>
    <row r="25" spans="1:12" ht="12.75" customHeight="1" x14ac:dyDescent="0.2">
      <c r="A25" s="332" t="s">
        <v>174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4"/>
    </row>
    <row r="26" spans="1:12" ht="12.75" customHeight="1" x14ac:dyDescent="0.2">
      <c r="A26" s="332" t="s">
        <v>175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4"/>
    </row>
    <row r="27" spans="1:12" ht="12.75" customHeight="1" x14ac:dyDescent="0.2">
      <c r="A27" s="332" t="s">
        <v>176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4"/>
    </row>
    <row r="28" spans="1:12" ht="12.75" customHeight="1" x14ac:dyDescent="0.2">
      <c r="A28" s="335"/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4"/>
    </row>
    <row r="29" spans="1:12" ht="12.75" customHeight="1" x14ac:dyDescent="0.2">
      <c r="A29" s="340" t="s">
        <v>79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4"/>
    </row>
    <row r="30" spans="1:12" ht="12.75" customHeight="1" x14ac:dyDescent="0.2">
      <c r="A30" s="332" t="s">
        <v>177</v>
      </c>
      <c r="B30" s="333"/>
      <c r="C30" s="333"/>
      <c r="D30" s="333"/>
      <c r="E30" s="333"/>
      <c r="F30" s="333"/>
      <c r="G30" s="333"/>
      <c r="H30" s="333"/>
      <c r="I30" s="333"/>
      <c r="J30" s="333"/>
      <c r="K30" s="333"/>
      <c r="L30" s="334"/>
    </row>
    <row r="31" spans="1:12" ht="12.75" customHeight="1" x14ac:dyDescent="0.2">
      <c r="A31" s="335" t="s">
        <v>178</v>
      </c>
      <c r="B31" s="333"/>
      <c r="C31" s="333"/>
      <c r="D31" s="333"/>
      <c r="E31" s="333"/>
      <c r="F31" s="333"/>
      <c r="G31" s="333"/>
      <c r="H31" s="333"/>
      <c r="I31" s="333"/>
      <c r="J31" s="333"/>
      <c r="K31" s="333"/>
      <c r="L31" s="334"/>
    </row>
    <row r="32" spans="1:12" ht="12.75" customHeight="1" x14ac:dyDescent="0.2">
      <c r="A32" s="335" t="s">
        <v>179</v>
      </c>
      <c r="B32" s="333"/>
      <c r="C32" s="333"/>
      <c r="D32" s="333"/>
      <c r="E32" s="333"/>
      <c r="F32" s="333"/>
      <c r="G32" s="333"/>
      <c r="H32" s="333"/>
      <c r="I32" s="333"/>
      <c r="J32" s="333"/>
      <c r="K32" s="333"/>
      <c r="L32" s="334"/>
    </row>
    <row r="33" spans="1:12" ht="12.75" customHeight="1" x14ac:dyDescent="0.2">
      <c r="A33" s="335"/>
      <c r="B33" s="333" t="s">
        <v>180</v>
      </c>
      <c r="C33" s="333"/>
      <c r="D33" s="333"/>
      <c r="E33" s="333"/>
      <c r="F33" s="333"/>
      <c r="G33" s="333"/>
      <c r="H33" s="333"/>
      <c r="I33" s="333"/>
      <c r="J33" s="333"/>
      <c r="K33" s="333"/>
      <c r="L33" s="334"/>
    </row>
    <row r="34" spans="1:12" ht="12.75" customHeight="1" x14ac:dyDescent="0.2">
      <c r="A34" s="335"/>
      <c r="B34" s="333" t="s">
        <v>181</v>
      </c>
      <c r="C34" s="333"/>
      <c r="D34" s="333"/>
      <c r="E34" s="333"/>
      <c r="F34" s="333"/>
      <c r="G34" s="333"/>
      <c r="H34" s="333"/>
      <c r="I34" s="333"/>
      <c r="J34" s="333"/>
      <c r="K34" s="333"/>
      <c r="L34" s="334"/>
    </row>
    <row r="35" spans="1:12" ht="12.75" customHeight="1" x14ac:dyDescent="0.2">
      <c r="A35" s="335" t="s">
        <v>182</v>
      </c>
      <c r="B35" s="333"/>
      <c r="C35" s="333"/>
      <c r="D35" s="333"/>
      <c r="E35" s="333"/>
      <c r="F35" s="333"/>
      <c r="G35" s="333"/>
      <c r="H35" s="333"/>
      <c r="I35" s="333"/>
      <c r="J35" s="333"/>
      <c r="K35" s="333"/>
      <c r="L35" s="334"/>
    </row>
    <row r="36" spans="1:12" ht="12.75" customHeight="1" x14ac:dyDescent="0.2">
      <c r="A36" s="335"/>
      <c r="B36" s="333" t="s">
        <v>183</v>
      </c>
      <c r="C36" s="333"/>
      <c r="D36" s="333"/>
      <c r="E36" s="333"/>
      <c r="F36" s="333"/>
      <c r="G36" s="333"/>
      <c r="H36" s="333"/>
      <c r="I36" s="333"/>
      <c r="J36" s="333"/>
      <c r="K36" s="333"/>
      <c r="L36" s="334"/>
    </row>
    <row r="37" spans="1:12" ht="12.75" customHeight="1" x14ac:dyDescent="0.2">
      <c r="A37" s="335" t="s">
        <v>184</v>
      </c>
      <c r="B37" s="333"/>
      <c r="C37" s="333"/>
      <c r="D37" s="333"/>
      <c r="E37" s="333"/>
      <c r="F37" s="333"/>
      <c r="G37" s="333"/>
      <c r="H37" s="333"/>
      <c r="I37" s="333"/>
      <c r="J37" s="333"/>
      <c r="K37" s="333"/>
      <c r="L37" s="334"/>
    </row>
    <row r="38" spans="1:12" ht="12.75" customHeight="1" x14ac:dyDescent="0.2">
      <c r="A38" s="335"/>
      <c r="B38" s="333"/>
      <c r="C38" s="333"/>
      <c r="D38" s="333"/>
      <c r="E38" s="333"/>
      <c r="F38" s="333"/>
      <c r="G38" s="333"/>
      <c r="H38" s="333"/>
      <c r="I38" s="333"/>
      <c r="J38" s="333"/>
      <c r="K38" s="333"/>
      <c r="L38" s="334"/>
    </row>
    <row r="39" spans="1:12" ht="12.75" customHeight="1" x14ac:dyDescent="0.2">
      <c r="A39" s="340" t="s">
        <v>88</v>
      </c>
      <c r="B39" s="333"/>
      <c r="C39" s="333"/>
      <c r="D39" s="333"/>
      <c r="E39" s="333"/>
      <c r="F39" s="333"/>
      <c r="G39" s="333"/>
      <c r="H39" s="333"/>
      <c r="I39" s="333"/>
      <c r="J39" s="333"/>
      <c r="K39" s="333"/>
      <c r="L39" s="334"/>
    </row>
    <row r="40" spans="1:12" ht="12.75" customHeight="1" x14ac:dyDescent="0.2">
      <c r="A40" s="335" t="s">
        <v>185</v>
      </c>
      <c r="B40" s="333"/>
      <c r="C40" s="333"/>
      <c r="D40" s="333"/>
      <c r="E40" s="333"/>
      <c r="F40" s="333"/>
      <c r="G40" s="333"/>
      <c r="H40" s="333"/>
      <c r="I40" s="333"/>
      <c r="J40" s="333"/>
      <c r="K40" s="333"/>
      <c r="L40" s="334"/>
    </row>
    <row r="41" spans="1:12" ht="12.75" customHeight="1" x14ac:dyDescent="0.2">
      <c r="A41" s="335" t="s">
        <v>186</v>
      </c>
      <c r="B41" s="333"/>
      <c r="C41" s="333"/>
      <c r="D41" s="333"/>
      <c r="E41" s="333"/>
      <c r="F41" s="333"/>
      <c r="G41" s="333"/>
      <c r="H41" s="333"/>
      <c r="I41" s="333"/>
      <c r="J41" s="333"/>
      <c r="K41" s="333"/>
      <c r="L41" s="334"/>
    </row>
    <row r="42" spans="1:12" ht="12.75" customHeight="1" thickBot="1" x14ac:dyDescent="0.25">
      <c r="A42" s="336" t="s">
        <v>187</v>
      </c>
      <c r="B42" s="337"/>
      <c r="C42" s="337"/>
      <c r="D42" s="337"/>
      <c r="E42" s="337"/>
      <c r="F42" s="337"/>
      <c r="G42" s="337"/>
      <c r="H42" s="337"/>
      <c r="I42" s="337"/>
      <c r="J42" s="337"/>
      <c r="K42" s="337"/>
      <c r="L42" s="338"/>
    </row>
    <row r="43" spans="1:12" ht="10.8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6"/>
  <sheetViews>
    <sheetView showGridLines="0" workbookViewId="0"/>
  </sheetViews>
  <sheetFormatPr defaultColWidth="7.5546875" defaultRowHeight="10.199999999999999" x14ac:dyDescent="0.2"/>
  <cols>
    <col min="1" max="1" width="4.109375" style="110" customWidth="1"/>
    <col min="2" max="2" width="7.5546875" style="110"/>
    <col min="3" max="3" width="6.6640625" style="110" customWidth="1"/>
    <col min="4" max="4" width="7.6640625" style="110" customWidth="1"/>
    <col min="5" max="12" width="4.109375" style="110" customWidth="1"/>
    <col min="13" max="15" width="4.109375" style="111" customWidth="1"/>
    <col min="16" max="19" width="5" style="111" customWidth="1"/>
    <col min="20" max="20" width="6" style="111" customWidth="1"/>
    <col min="21" max="21" width="5" style="111" customWidth="1"/>
    <col min="22" max="22" width="5.44140625" style="111" customWidth="1"/>
    <col min="23" max="16384" width="7.5546875" style="111"/>
  </cols>
  <sheetData>
    <row r="1" spans="1:12" ht="13.2" thickBot="1" x14ac:dyDescent="0.3">
      <c r="A1" s="109" t="s">
        <v>188</v>
      </c>
    </row>
    <row r="2" spans="1:12" ht="10.8" thickTop="1" x14ac:dyDescent="0.2">
      <c r="A2" s="112" t="s">
        <v>189</v>
      </c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4"/>
    </row>
    <row r="3" spans="1:12" ht="10.8" thickBot="1" x14ac:dyDescent="0.25">
      <c r="A3" s="115" t="s">
        <v>190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7"/>
    </row>
    <row r="4" spans="1:12" ht="6.75" customHeight="1" thickTop="1" x14ac:dyDescent="0.2"/>
    <row r="5" spans="1:12" ht="6.75" customHeight="1" thickBot="1" x14ac:dyDescent="0.25">
      <c r="A5" s="111"/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1"/>
    </row>
    <row r="6" spans="1:12" ht="11.4" thickTop="1" thickBot="1" x14ac:dyDescent="0.25">
      <c r="A6" s="118" t="s">
        <v>145</v>
      </c>
      <c r="B6" s="119" t="s">
        <v>146</v>
      </c>
      <c r="C6" s="120"/>
      <c r="D6" s="121" t="s">
        <v>147</v>
      </c>
      <c r="E6" s="120"/>
      <c r="F6" s="121" t="s">
        <v>148</v>
      </c>
      <c r="G6" s="121" t="s">
        <v>149</v>
      </c>
      <c r="H6" s="121" t="s">
        <v>150</v>
      </c>
      <c r="I6" s="121" t="s">
        <v>151</v>
      </c>
      <c r="J6" s="121" t="s">
        <v>152</v>
      </c>
      <c r="K6" s="121" t="s">
        <v>153</v>
      </c>
      <c r="L6" s="122" t="s">
        <v>154</v>
      </c>
    </row>
    <row r="7" spans="1:12" ht="10.8" thickTop="1" x14ac:dyDescent="0.2">
      <c r="A7" s="123" t="s">
        <v>155</v>
      </c>
      <c r="B7" s="124" t="s">
        <v>156</v>
      </c>
      <c r="C7" s="125"/>
      <c r="D7" s="126">
        <v>3</v>
      </c>
      <c r="E7" s="127"/>
      <c r="F7" s="128">
        <v>0</v>
      </c>
      <c r="G7" s="128">
        <v>0</v>
      </c>
      <c r="H7" s="128">
        <v>1</v>
      </c>
      <c r="I7" s="128">
        <v>1</v>
      </c>
      <c r="J7" s="128">
        <v>1</v>
      </c>
      <c r="K7" s="128">
        <v>1</v>
      </c>
      <c r="L7" s="129">
        <v>1</v>
      </c>
    </row>
    <row r="8" spans="1:12" x14ac:dyDescent="0.2">
      <c r="A8" s="123" t="s">
        <v>157</v>
      </c>
      <c r="B8" s="124" t="s">
        <v>158</v>
      </c>
      <c r="C8" s="125"/>
      <c r="D8" s="130">
        <v>5</v>
      </c>
      <c r="E8" s="127"/>
      <c r="F8" s="128">
        <v>1</v>
      </c>
      <c r="G8" s="128">
        <v>0</v>
      </c>
      <c r="H8" s="128">
        <v>0</v>
      </c>
      <c r="I8" s="128">
        <v>1</v>
      </c>
      <c r="J8" s="128">
        <v>1</v>
      </c>
      <c r="K8" s="128">
        <v>1</v>
      </c>
      <c r="L8" s="129">
        <v>1</v>
      </c>
    </row>
    <row r="9" spans="1:12" x14ac:dyDescent="0.2">
      <c r="A9" s="123" t="s">
        <v>159</v>
      </c>
      <c r="B9" s="124" t="s">
        <v>160</v>
      </c>
      <c r="C9" s="125"/>
      <c r="D9" s="130">
        <v>7</v>
      </c>
      <c r="E9" s="127"/>
      <c r="F9" s="128">
        <v>1</v>
      </c>
      <c r="G9" s="128">
        <v>1</v>
      </c>
      <c r="H9" s="128">
        <v>0</v>
      </c>
      <c r="I9" s="128">
        <v>0</v>
      </c>
      <c r="J9" s="128">
        <v>1</v>
      </c>
      <c r="K9" s="128">
        <v>1</v>
      </c>
      <c r="L9" s="129">
        <v>1</v>
      </c>
    </row>
    <row r="10" spans="1:12" x14ac:dyDescent="0.2">
      <c r="A10" s="123" t="s">
        <v>161</v>
      </c>
      <c r="B10" s="124" t="s">
        <v>162</v>
      </c>
      <c r="C10" s="125"/>
      <c r="D10" s="130">
        <v>3</v>
      </c>
      <c r="E10" s="127"/>
      <c r="F10" s="128">
        <v>1</v>
      </c>
      <c r="G10" s="128">
        <v>1</v>
      </c>
      <c r="H10" s="128">
        <v>1</v>
      </c>
      <c r="I10" s="128">
        <v>0</v>
      </c>
      <c r="J10" s="128">
        <v>0</v>
      </c>
      <c r="K10" s="128">
        <v>1</v>
      </c>
      <c r="L10" s="129">
        <v>1</v>
      </c>
    </row>
    <row r="11" spans="1:12" x14ac:dyDescent="0.2">
      <c r="A11" s="123" t="s">
        <v>163</v>
      </c>
      <c r="B11" s="124" t="s">
        <v>164</v>
      </c>
      <c r="C11" s="125"/>
      <c r="D11" s="130">
        <v>7</v>
      </c>
      <c r="E11" s="127"/>
      <c r="F11" s="128">
        <v>1</v>
      </c>
      <c r="G11" s="128">
        <v>1</v>
      </c>
      <c r="H11" s="128">
        <v>1</v>
      </c>
      <c r="I11" s="128">
        <v>1</v>
      </c>
      <c r="J11" s="128">
        <v>0</v>
      </c>
      <c r="K11" s="128">
        <v>0</v>
      </c>
      <c r="L11" s="129">
        <v>1</v>
      </c>
    </row>
    <row r="12" spans="1:12" x14ac:dyDescent="0.2">
      <c r="A12" s="123" t="s">
        <v>165</v>
      </c>
      <c r="B12" s="124" t="s">
        <v>166</v>
      </c>
      <c r="C12" s="125"/>
      <c r="D12" s="130">
        <v>0</v>
      </c>
      <c r="E12" s="127"/>
      <c r="F12" s="128">
        <v>1</v>
      </c>
      <c r="G12" s="128">
        <v>1</v>
      </c>
      <c r="H12" s="128">
        <v>1</v>
      </c>
      <c r="I12" s="128">
        <v>1</v>
      </c>
      <c r="J12" s="128">
        <v>1</v>
      </c>
      <c r="K12" s="128">
        <v>0</v>
      </c>
      <c r="L12" s="129">
        <v>0</v>
      </c>
    </row>
    <row r="13" spans="1:12" ht="10.8" thickBot="1" x14ac:dyDescent="0.25">
      <c r="A13" s="131" t="s">
        <v>167</v>
      </c>
      <c r="B13" s="132" t="s">
        <v>168</v>
      </c>
      <c r="C13" s="133"/>
      <c r="D13" s="134">
        <v>0</v>
      </c>
      <c r="E13" s="135"/>
      <c r="F13" s="136">
        <v>0</v>
      </c>
      <c r="G13" s="136">
        <v>1</v>
      </c>
      <c r="H13" s="136">
        <v>1</v>
      </c>
      <c r="I13" s="136">
        <v>1</v>
      </c>
      <c r="J13" s="136">
        <v>1</v>
      </c>
      <c r="K13" s="136">
        <v>1</v>
      </c>
      <c r="L13" s="137">
        <v>0</v>
      </c>
    </row>
    <row r="14" spans="1:12" ht="6.75" customHeight="1" thickTop="1" thickBot="1" x14ac:dyDescent="0.25">
      <c r="D14" s="138"/>
      <c r="E14" s="138"/>
      <c r="F14" s="138"/>
      <c r="G14" s="138"/>
      <c r="H14" s="138"/>
      <c r="I14" s="138"/>
      <c r="J14" s="138"/>
      <c r="K14" s="138"/>
      <c r="L14" s="138"/>
    </row>
    <row r="15" spans="1:12" ht="11.4" thickTop="1" thickBot="1" x14ac:dyDescent="0.25">
      <c r="C15" s="139" t="s">
        <v>169</v>
      </c>
      <c r="D15" s="140">
        <f>SUM(D7:D13)</f>
        <v>25</v>
      </c>
      <c r="E15" s="140"/>
      <c r="F15" s="141">
        <f t="shared" ref="F15:L15" si="0">$D$7*F7+$D$8*F8+$D$9*F9+$D$10*F10+$D$11*F11+$D$12*F12+$D$13*F13</f>
        <v>22</v>
      </c>
      <c r="G15" s="142">
        <f t="shared" si="0"/>
        <v>17</v>
      </c>
      <c r="H15" s="142">
        <f t="shared" si="0"/>
        <v>13</v>
      </c>
      <c r="I15" s="142">
        <f t="shared" si="0"/>
        <v>15</v>
      </c>
      <c r="J15" s="142">
        <f t="shared" si="0"/>
        <v>15</v>
      </c>
      <c r="K15" s="142">
        <f t="shared" si="0"/>
        <v>18</v>
      </c>
      <c r="L15" s="143">
        <f t="shared" si="0"/>
        <v>25</v>
      </c>
    </row>
    <row r="16" spans="1:12" ht="6.75" customHeight="1" thickTop="1" thickBot="1" x14ac:dyDescent="0.25">
      <c r="C16" s="144"/>
      <c r="D16" s="140"/>
      <c r="E16" s="140"/>
      <c r="F16" s="140"/>
      <c r="G16" s="140"/>
      <c r="H16" s="140"/>
      <c r="I16" s="140"/>
      <c r="J16" s="140"/>
      <c r="K16" s="140"/>
      <c r="L16" s="140"/>
    </row>
    <row r="17" spans="1:22" ht="11.4" thickTop="1" thickBot="1" x14ac:dyDescent="0.25">
      <c r="C17" s="139" t="s">
        <v>170</v>
      </c>
      <c r="D17" s="111"/>
      <c r="E17" s="111"/>
      <c r="F17" s="141">
        <v>22</v>
      </c>
      <c r="G17" s="142">
        <v>17</v>
      </c>
      <c r="H17" s="142">
        <v>13</v>
      </c>
      <c r="I17" s="142">
        <v>14</v>
      </c>
      <c r="J17" s="142">
        <v>15</v>
      </c>
      <c r="K17" s="142">
        <v>18</v>
      </c>
      <c r="L17" s="143">
        <v>24</v>
      </c>
    </row>
    <row r="18" spans="1:22" ht="6.75" customHeight="1" thickTop="1" x14ac:dyDescent="0.2">
      <c r="A18" s="111"/>
      <c r="D18" s="138"/>
      <c r="E18" s="138"/>
      <c r="F18" s="138"/>
      <c r="G18" s="138"/>
      <c r="H18" s="138"/>
      <c r="I18" s="138"/>
      <c r="J18" s="138"/>
      <c r="K18" s="138"/>
      <c r="L18" s="138"/>
    </row>
    <row r="19" spans="1:22" ht="10.8" thickBot="1" x14ac:dyDescent="0.25">
      <c r="B19" s="145" t="s">
        <v>171</v>
      </c>
      <c r="D19" s="146">
        <v>40</v>
      </c>
      <c r="E19" s="138"/>
      <c r="F19" s="138"/>
      <c r="G19" s="138"/>
      <c r="H19" s="138"/>
      <c r="I19" s="138"/>
      <c r="J19" s="138"/>
      <c r="K19" s="138"/>
      <c r="L19" s="138"/>
    </row>
    <row r="20" spans="1:22" ht="11.4" thickTop="1" thickBot="1" x14ac:dyDescent="0.25">
      <c r="B20" s="145" t="s">
        <v>172</v>
      </c>
      <c r="D20" s="147">
        <f>D15*D19*5</f>
        <v>5000</v>
      </c>
      <c r="E20" s="138"/>
      <c r="F20" s="148"/>
      <c r="G20" s="138"/>
      <c r="H20" s="138"/>
      <c r="I20" s="138"/>
      <c r="J20" s="138"/>
      <c r="K20" s="138"/>
      <c r="L20" s="138"/>
    </row>
    <row r="21" spans="1:22" ht="11.4" thickTop="1" thickBot="1" x14ac:dyDescent="0.25">
      <c r="B21" s="145"/>
      <c r="D21" s="149"/>
      <c r="E21" s="138"/>
      <c r="F21" s="148"/>
      <c r="G21" s="138"/>
      <c r="H21" s="138"/>
      <c r="I21" s="138"/>
      <c r="J21" s="138"/>
      <c r="K21" s="138"/>
      <c r="L21" s="138"/>
    </row>
    <row r="22" spans="1:22" ht="10.8" thickTop="1" x14ac:dyDescent="0.2">
      <c r="B22" s="111"/>
      <c r="C22" s="150" t="s">
        <v>191</v>
      </c>
      <c r="D22" s="151"/>
      <c r="E22" s="152"/>
      <c r="F22" s="152"/>
      <c r="G22" s="152"/>
      <c r="H22" s="152"/>
      <c r="I22" s="152"/>
      <c r="J22" s="152"/>
      <c r="K22" s="151"/>
      <c r="L22" s="151"/>
      <c r="M22" s="153" t="s">
        <v>192</v>
      </c>
      <c r="N22" s="152"/>
      <c r="O22" s="151"/>
      <c r="P22" s="151"/>
      <c r="Q22" s="151"/>
      <c r="R22" s="151"/>
      <c r="S22" s="151"/>
      <c r="T22" s="151"/>
      <c r="U22" s="151"/>
      <c r="V22" s="154"/>
    </row>
    <row r="23" spans="1:22" ht="10.8" thickBot="1" x14ac:dyDescent="0.25">
      <c r="B23" s="155"/>
      <c r="C23" s="156"/>
      <c r="D23" s="157"/>
      <c r="E23" s="158" t="s">
        <v>193</v>
      </c>
      <c r="F23" s="158" t="s">
        <v>194</v>
      </c>
      <c r="G23" s="158" t="s">
        <v>195</v>
      </c>
      <c r="H23" s="158" t="s">
        <v>196</v>
      </c>
      <c r="I23" s="159" t="s">
        <v>197</v>
      </c>
      <c r="J23" s="159" t="s">
        <v>198</v>
      </c>
      <c r="K23" s="159" t="s">
        <v>199</v>
      </c>
      <c r="L23" s="160"/>
      <c r="M23" s="159" t="s">
        <v>193</v>
      </c>
      <c r="N23" s="159" t="s">
        <v>194</v>
      </c>
      <c r="O23" s="159" t="s">
        <v>195</v>
      </c>
      <c r="P23" s="159" t="s">
        <v>196</v>
      </c>
      <c r="Q23" s="159" t="s">
        <v>197</v>
      </c>
      <c r="R23" s="159" t="s">
        <v>198</v>
      </c>
      <c r="S23" s="159" t="s">
        <v>199</v>
      </c>
      <c r="T23" s="161" t="s">
        <v>121</v>
      </c>
      <c r="U23" s="161" t="s">
        <v>122</v>
      </c>
      <c r="V23" s="162"/>
    </row>
    <row r="24" spans="1:22" ht="10.8" thickTop="1" x14ac:dyDescent="0.2">
      <c r="A24" s="111"/>
      <c r="C24" s="163" t="s">
        <v>106</v>
      </c>
      <c r="D24" s="157"/>
      <c r="E24" s="164">
        <v>4</v>
      </c>
      <c r="F24" s="164">
        <v>6</v>
      </c>
      <c r="G24" s="164">
        <v>5</v>
      </c>
      <c r="H24" s="164">
        <v>3</v>
      </c>
      <c r="I24" s="164">
        <v>2</v>
      </c>
      <c r="J24" s="164">
        <v>7</v>
      </c>
      <c r="K24" s="164">
        <v>1</v>
      </c>
      <c r="L24" s="160"/>
      <c r="M24" s="165">
        <v>0</v>
      </c>
      <c r="N24" s="166">
        <v>0</v>
      </c>
      <c r="O24" s="166">
        <v>0</v>
      </c>
      <c r="P24" s="166">
        <v>0</v>
      </c>
      <c r="Q24" s="166">
        <v>0</v>
      </c>
      <c r="R24" s="166">
        <v>0</v>
      </c>
      <c r="S24" s="167">
        <v>0</v>
      </c>
      <c r="T24" s="168">
        <f t="shared" ref="T24:T48" si="1">SUM(M24:S24)</f>
        <v>0</v>
      </c>
      <c r="U24" s="164">
        <f t="shared" ref="U24:U48" si="2">SUMPRODUCT(E24:K24,M24:S24)</f>
        <v>0</v>
      </c>
      <c r="V24" s="162"/>
    </row>
    <row r="25" spans="1:22" x14ac:dyDescent="0.2">
      <c r="A25" s="111"/>
      <c r="C25" s="163" t="s">
        <v>107</v>
      </c>
      <c r="D25" s="157"/>
      <c r="E25" s="164">
        <v>3</v>
      </c>
      <c r="F25" s="164">
        <v>4</v>
      </c>
      <c r="G25" s="164">
        <v>5</v>
      </c>
      <c r="H25" s="164">
        <v>2</v>
      </c>
      <c r="I25" s="164">
        <v>1</v>
      </c>
      <c r="J25" s="164">
        <v>7</v>
      </c>
      <c r="K25" s="164">
        <v>6</v>
      </c>
      <c r="L25" s="160"/>
      <c r="M25" s="169">
        <v>0</v>
      </c>
      <c r="N25" s="164">
        <v>0</v>
      </c>
      <c r="O25" s="164">
        <v>0</v>
      </c>
      <c r="P25" s="164">
        <v>0</v>
      </c>
      <c r="Q25" s="164">
        <v>0</v>
      </c>
      <c r="R25" s="164">
        <v>0</v>
      </c>
      <c r="S25" s="170">
        <v>0</v>
      </c>
      <c r="T25" s="171">
        <f t="shared" si="1"/>
        <v>0</v>
      </c>
      <c r="U25" s="164">
        <f t="shared" si="2"/>
        <v>0</v>
      </c>
      <c r="V25" s="162"/>
    </row>
    <row r="26" spans="1:22" x14ac:dyDescent="0.2">
      <c r="A26" s="111"/>
      <c r="C26" s="163" t="s">
        <v>108</v>
      </c>
      <c r="D26" s="157"/>
      <c r="E26" s="164">
        <v>6</v>
      </c>
      <c r="F26" s="164">
        <v>5</v>
      </c>
      <c r="G26" s="164">
        <v>2</v>
      </c>
      <c r="H26" s="164">
        <v>7</v>
      </c>
      <c r="I26" s="164">
        <v>4</v>
      </c>
      <c r="J26" s="164">
        <v>3</v>
      </c>
      <c r="K26" s="164">
        <v>1</v>
      </c>
      <c r="L26" s="160"/>
      <c r="M26" s="169">
        <v>0</v>
      </c>
      <c r="N26" s="164">
        <v>0</v>
      </c>
      <c r="O26" s="164">
        <v>0</v>
      </c>
      <c r="P26" s="164">
        <v>0</v>
      </c>
      <c r="Q26" s="164">
        <v>0</v>
      </c>
      <c r="R26" s="164">
        <v>0</v>
      </c>
      <c r="S26" s="170">
        <v>0</v>
      </c>
      <c r="T26" s="171">
        <f t="shared" si="1"/>
        <v>0</v>
      </c>
      <c r="U26" s="164">
        <f t="shared" si="2"/>
        <v>0</v>
      </c>
      <c r="V26" s="162"/>
    </row>
    <row r="27" spans="1:22" x14ac:dyDescent="0.2">
      <c r="A27" s="111"/>
      <c r="C27" s="163" t="s">
        <v>109</v>
      </c>
      <c r="D27" s="157"/>
      <c r="E27" s="164">
        <v>4</v>
      </c>
      <c r="F27" s="164">
        <v>5</v>
      </c>
      <c r="G27" s="164">
        <v>3</v>
      </c>
      <c r="H27" s="164">
        <v>6</v>
      </c>
      <c r="I27" s="164">
        <v>2</v>
      </c>
      <c r="J27" s="164">
        <v>7</v>
      </c>
      <c r="K27" s="164">
        <v>1</v>
      </c>
      <c r="L27" s="160"/>
      <c r="M27" s="169">
        <v>0</v>
      </c>
      <c r="N27" s="164">
        <v>0</v>
      </c>
      <c r="O27" s="164">
        <v>0</v>
      </c>
      <c r="P27" s="164">
        <v>0</v>
      </c>
      <c r="Q27" s="164">
        <v>0</v>
      </c>
      <c r="R27" s="164">
        <v>0</v>
      </c>
      <c r="S27" s="170">
        <v>0</v>
      </c>
      <c r="T27" s="171">
        <f t="shared" si="1"/>
        <v>0</v>
      </c>
      <c r="U27" s="164">
        <f t="shared" si="2"/>
        <v>0</v>
      </c>
      <c r="V27" s="162"/>
    </row>
    <row r="28" spans="1:22" x14ac:dyDescent="0.2">
      <c r="A28" s="111"/>
      <c r="C28" s="163" t="s">
        <v>110</v>
      </c>
      <c r="D28" s="157"/>
      <c r="E28" s="164">
        <v>5</v>
      </c>
      <c r="F28" s="164">
        <v>4</v>
      </c>
      <c r="G28" s="164">
        <v>2</v>
      </c>
      <c r="H28" s="164">
        <v>6</v>
      </c>
      <c r="I28" s="164">
        <v>7</v>
      </c>
      <c r="J28" s="164">
        <v>3</v>
      </c>
      <c r="K28" s="164">
        <v>1</v>
      </c>
      <c r="L28" s="160"/>
      <c r="M28" s="169">
        <v>0</v>
      </c>
      <c r="N28" s="164">
        <v>0</v>
      </c>
      <c r="O28" s="164">
        <v>0</v>
      </c>
      <c r="P28" s="164">
        <v>0</v>
      </c>
      <c r="Q28" s="164">
        <v>0</v>
      </c>
      <c r="R28" s="164">
        <v>0</v>
      </c>
      <c r="S28" s="170">
        <v>0</v>
      </c>
      <c r="T28" s="171">
        <f t="shared" si="1"/>
        <v>0</v>
      </c>
      <c r="U28" s="164">
        <f t="shared" si="2"/>
        <v>0</v>
      </c>
      <c r="V28" s="162"/>
    </row>
    <row r="29" spans="1:22" x14ac:dyDescent="0.2">
      <c r="A29" s="111"/>
      <c r="C29" s="163" t="s">
        <v>111</v>
      </c>
      <c r="D29" s="157"/>
      <c r="E29" s="164">
        <v>1</v>
      </c>
      <c r="F29" s="164">
        <v>2</v>
      </c>
      <c r="G29" s="164">
        <v>3</v>
      </c>
      <c r="H29" s="164">
        <v>4</v>
      </c>
      <c r="I29" s="164">
        <v>5</v>
      </c>
      <c r="J29" s="164">
        <v>6</v>
      </c>
      <c r="K29" s="164">
        <v>7</v>
      </c>
      <c r="L29" s="160"/>
      <c r="M29" s="169">
        <v>0</v>
      </c>
      <c r="N29" s="164">
        <v>0</v>
      </c>
      <c r="O29" s="164">
        <v>0</v>
      </c>
      <c r="P29" s="164">
        <v>0</v>
      </c>
      <c r="Q29" s="164">
        <v>0</v>
      </c>
      <c r="R29" s="164">
        <v>0</v>
      </c>
      <c r="S29" s="170">
        <v>0</v>
      </c>
      <c r="T29" s="171">
        <f t="shared" si="1"/>
        <v>0</v>
      </c>
      <c r="U29" s="164">
        <f t="shared" si="2"/>
        <v>0</v>
      </c>
      <c r="V29" s="162"/>
    </row>
    <row r="30" spans="1:22" x14ac:dyDescent="0.2">
      <c r="A30" s="111"/>
      <c r="C30" s="163" t="s">
        <v>112</v>
      </c>
      <c r="D30" s="157"/>
      <c r="E30" s="164">
        <v>7</v>
      </c>
      <c r="F30" s="164">
        <v>5</v>
      </c>
      <c r="G30" s="164">
        <v>3</v>
      </c>
      <c r="H30" s="164">
        <v>1</v>
      </c>
      <c r="I30" s="164">
        <v>6</v>
      </c>
      <c r="J30" s="164">
        <v>4</v>
      </c>
      <c r="K30" s="164">
        <v>2</v>
      </c>
      <c r="L30" s="160"/>
      <c r="M30" s="169">
        <v>0</v>
      </c>
      <c r="N30" s="164">
        <v>0</v>
      </c>
      <c r="O30" s="164">
        <v>0</v>
      </c>
      <c r="P30" s="164">
        <v>0</v>
      </c>
      <c r="Q30" s="164">
        <v>0</v>
      </c>
      <c r="R30" s="164">
        <v>0</v>
      </c>
      <c r="S30" s="170">
        <v>0</v>
      </c>
      <c r="T30" s="171">
        <f t="shared" si="1"/>
        <v>0</v>
      </c>
      <c r="U30" s="164">
        <f t="shared" si="2"/>
        <v>0</v>
      </c>
      <c r="V30" s="162"/>
    </row>
    <row r="31" spans="1:22" x14ac:dyDescent="0.2">
      <c r="A31" s="111"/>
      <c r="C31" s="163" t="s">
        <v>113</v>
      </c>
      <c r="D31" s="157"/>
      <c r="E31" s="164">
        <v>4</v>
      </c>
      <c r="F31" s="164">
        <v>3</v>
      </c>
      <c r="G31" s="164">
        <v>2</v>
      </c>
      <c r="H31" s="164">
        <v>5</v>
      </c>
      <c r="I31" s="164">
        <v>6</v>
      </c>
      <c r="J31" s="164">
        <v>1</v>
      </c>
      <c r="K31" s="164">
        <v>7</v>
      </c>
      <c r="L31" s="160"/>
      <c r="M31" s="169">
        <v>0</v>
      </c>
      <c r="N31" s="164">
        <v>0</v>
      </c>
      <c r="O31" s="164">
        <v>0</v>
      </c>
      <c r="P31" s="164">
        <v>0</v>
      </c>
      <c r="Q31" s="164">
        <v>0</v>
      </c>
      <c r="R31" s="164">
        <v>0</v>
      </c>
      <c r="S31" s="170">
        <v>0</v>
      </c>
      <c r="T31" s="171">
        <f t="shared" si="1"/>
        <v>0</v>
      </c>
      <c r="U31" s="164">
        <f t="shared" si="2"/>
        <v>0</v>
      </c>
      <c r="V31" s="162"/>
    </row>
    <row r="32" spans="1:22" x14ac:dyDescent="0.2">
      <c r="A32" s="111"/>
      <c r="C32" s="163" t="s">
        <v>114</v>
      </c>
      <c r="D32" s="157"/>
      <c r="E32" s="164">
        <v>5</v>
      </c>
      <c r="F32" s="164">
        <v>4</v>
      </c>
      <c r="G32" s="164">
        <v>3</v>
      </c>
      <c r="H32" s="164">
        <v>2</v>
      </c>
      <c r="I32" s="164">
        <v>7</v>
      </c>
      <c r="J32" s="164">
        <v>6</v>
      </c>
      <c r="K32" s="164">
        <v>1</v>
      </c>
      <c r="L32" s="160"/>
      <c r="M32" s="169">
        <v>0</v>
      </c>
      <c r="N32" s="164">
        <v>0</v>
      </c>
      <c r="O32" s="164">
        <v>0</v>
      </c>
      <c r="P32" s="164">
        <v>0</v>
      </c>
      <c r="Q32" s="164">
        <v>0</v>
      </c>
      <c r="R32" s="164">
        <v>0</v>
      </c>
      <c r="S32" s="170">
        <v>0</v>
      </c>
      <c r="T32" s="171">
        <f t="shared" si="1"/>
        <v>0</v>
      </c>
      <c r="U32" s="164">
        <f t="shared" si="2"/>
        <v>0</v>
      </c>
      <c r="V32" s="162"/>
    </row>
    <row r="33" spans="1:22" x14ac:dyDescent="0.2">
      <c r="A33" s="111"/>
      <c r="C33" s="163" t="s">
        <v>115</v>
      </c>
      <c r="D33" s="157"/>
      <c r="E33" s="164">
        <v>1</v>
      </c>
      <c r="F33" s="164">
        <v>3</v>
      </c>
      <c r="G33" s="164">
        <v>2</v>
      </c>
      <c r="H33" s="164">
        <v>5</v>
      </c>
      <c r="I33" s="164">
        <v>6</v>
      </c>
      <c r="J33" s="164">
        <v>7</v>
      </c>
      <c r="K33" s="164">
        <v>4</v>
      </c>
      <c r="L33" s="160"/>
      <c r="M33" s="169">
        <v>0</v>
      </c>
      <c r="N33" s="164">
        <v>0</v>
      </c>
      <c r="O33" s="164">
        <v>0</v>
      </c>
      <c r="P33" s="164">
        <v>0</v>
      </c>
      <c r="Q33" s="164">
        <v>0</v>
      </c>
      <c r="R33" s="164">
        <v>0</v>
      </c>
      <c r="S33" s="170">
        <v>0</v>
      </c>
      <c r="T33" s="171">
        <f t="shared" si="1"/>
        <v>0</v>
      </c>
      <c r="U33" s="164">
        <f t="shared" si="2"/>
        <v>0</v>
      </c>
      <c r="V33" s="162"/>
    </row>
    <row r="34" spans="1:22" x14ac:dyDescent="0.2">
      <c r="A34" s="111"/>
      <c r="C34" s="163" t="s">
        <v>116</v>
      </c>
      <c r="D34" s="157"/>
      <c r="E34" s="164">
        <v>6</v>
      </c>
      <c r="F34" s="164">
        <v>7</v>
      </c>
      <c r="G34" s="164">
        <v>2</v>
      </c>
      <c r="H34" s="164">
        <v>1</v>
      </c>
      <c r="I34" s="164">
        <v>3</v>
      </c>
      <c r="J34" s="164">
        <v>4</v>
      </c>
      <c r="K34" s="164">
        <v>5</v>
      </c>
      <c r="L34" s="160"/>
      <c r="M34" s="169">
        <v>0</v>
      </c>
      <c r="N34" s="164">
        <v>0</v>
      </c>
      <c r="O34" s="164">
        <v>0</v>
      </c>
      <c r="P34" s="164">
        <v>0</v>
      </c>
      <c r="Q34" s="164">
        <v>0</v>
      </c>
      <c r="R34" s="164">
        <v>0</v>
      </c>
      <c r="S34" s="170">
        <v>0</v>
      </c>
      <c r="T34" s="171">
        <f t="shared" si="1"/>
        <v>0</v>
      </c>
      <c r="U34" s="164">
        <f t="shared" si="2"/>
        <v>0</v>
      </c>
      <c r="V34" s="162"/>
    </row>
    <row r="35" spans="1:22" x14ac:dyDescent="0.2">
      <c r="A35" s="111"/>
      <c r="C35" s="163" t="s">
        <v>117</v>
      </c>
      <c r="D35" s="157"/>
      <c r="E35" s="164">
        <v>5</v>
      </c>
      <c r="F35" s="164">
        <v>4</v>
      </c>
      <c r="G35" s="164">
        <v>6</v>
      </c>
      <c r="H35" s="164">
        <v>7</v>
      </c>
      <c r="I35" s="164">
        <v>3</v>
      </c>
      <c r="J35" s="164">
        <v>2</v>
      </c>
      <c r="K35" s="164">
        <v>1</v>
      </c>
      <c r="L35" s="160"/>
      <c r="M35" s="169">
        <v>0</v>
      </c>
      <c r="N35" s="164">
        <v>0</v>
      </c>
      <c r="O35" s="164">
        <v>0</v>
      </c>
      <c r="P35" s="164">
        <v>0</v>
      </c>
      <c r="Q35" s="164">
        <v>0</v>
      </c>
      <c r="R35" s="164">
        <v>0</v>
      </c>
      <c r="S35" s="170">
        <v>0</v>
      </c>
      <c r="T35" s="171">
        <f t="shared" si="1"/>
        <v>0</v>
      </c>
      <c r="U35" s="164">
        <f t="shared" si="2"/>
        <v>0</v>
      </c>
      <c r="V35" s="162"/>
    </row>
    <row r="36" spans="1:22" x14ac:dyDescent="0.2">
      <c r="A36" s="111"/>
      <c r="C36" s="163" t="s">
        <v>118</v>
      </c>
      <c r="D36" s="157"/>
      <c r="E36" s="164">
        <v>1</v>
      </c>
      <c r="F36" s="164">
        <v>2</v>
      </c>
      <c r="G36" s="164">
        <v>3</v>
      </c>
      <c r="H36" s="164">
        <v>4</v>
      </c>
      <c r="I36" s="164">
        <v>5</v>
      </c>
      <c r="J36" s="164">
        <v>6</v>
      </c>
      <c r="K36" s="164">
        <v>7</v>
      </c>
      <c r="L36" s="160"/>
      <c r="M36" s="169">
        <v>0</v>
      </c>
      <c r="N36" s="164">
        <v>0</v>
      </c>
      <c r="O36" s="164">
        <v>0</v>
      </c>
      <c r="P36" s="164">
        <v>0</v>
      </c>
      <c r="Q36" s="164">
        <v>0</v>
      </c>
      <c r="R36" s="164">
        <v>0</v>
      </c>
      <c r="S36" s="170">
        <v>0</v>
      </c>
      <c r="T36" s="171">
        <f t="shared" si="1"/>
        <v>0</v>
      </c>
      <c r="U36" s="164">
        <f t="shared" si="2"/>
        <v>0</v>
      </c>
      <c r="V36" s="162"/>
    </row>
    <row r="37" spans="1:22" x14ac:dyDescent="0.2">
      <c r="A37" s="111"/>
      <c r="C37" s="163" t="s">
        <v>119</v>
      </c>
      <c r="D37" s="157"/>
      <c r="E37" s="164">
        <v>4</v>
      </c>
      <c r="F37" s="164">
        <v>6</v>
      </c>
      <c r="G37" s="164">
        <v>7</v>
      </c>
      <c r="H37" s="164">
        <v>3</v>
      </c>
      <c r="I37" s="164">
        <v>2</v>
      </c>
      <c r="J37" s="164">
        <v>5</v>
      </c>
      <c r="K37" s="164">
        <v>1</v>
      </c>
      <c r="L37" s="160"/>
      <c r="M37" s="169">
        <v>0</v>
      </c>
      <c r="N37" s="164">
        <v>0</v>
      </c>
      <c r="O37" s="164">
        <v>0</v>
      </c>
      <c r="P37" s="164">
        <v>0</v>
      </c>
      <c r="Q37" s="164">
        <v>0</v>
      </c>
      <c r="R37" s="164">
        <v>0</v>
      </c>
      <c r="S37" s="170">
        <v>0</v>
      </c>
      <c r="T37" s="171">
        <f t="shared" si="1"/>
        <v>0</v>
      </c>
      <c r="U37" s="164">
        <f t="shared" si="2"/>
        <v>0</v>
      </c>
      <c r="V37" s="162"/>
    </row>
    <row r="38" spans="1:22" x14ac:dyDescent="0.2">
      <c r="A38" s="111"/>
      <c r="C38" s="163" t="s">
        <v>200</v>
      </c>
      <c r="D38" s="157"/>
      <c r="E38" s="164">
        <v>4</v>
      </c>
      <c r="F38" s="164">
        <v>5</v>
      </c>
      <c r="G38" s="164">
        <v>7</v>
      </c>
      <c r="H38" s="164">
        <v>6</v>
      </c>
      <c r="I38" s="164">
        <v>3</v>
      </c>
      <c r="J38" s="164">
        <v>2</v>
      </c>
      <c r="K38" s="164">
        <v>1</v>
      </c>
      <c r="L38" s="160"/>
      <c r="M38" s="169">
        <v>0</v>
      </c>
      <c r="N38" s="164">
        <v>0</v>
      </c>
      <c r="O38" s="164">
        <v>0</v>
      </c>
      <c r="P38" s="164">
        <v>0</v>
      </c>
      <c r="Q38" s="164">
        <v>0</v>
      </c>
      <c r="R38" s="164">
        <v>0</v>
      </c>
      <c r="S38" s="170">
        <v>0</v>
      </c>
      <c r="T38" s="171">
        <f t="shared" si="1"/>
        <v>0</v>
      </c>
      <c r="U38" s="164">
        <f t="shared" si="2"/>
        <v>0</v>
      </c>
      <c r="V38" s="162"/>
    </row>
    <row r="39" spans="1:22" x14ac:dyDescent="0.2">
      <c r="A39" s="111"/>
      <c r="C39" s="163" t="s">
        <v>201</v>
      </c>
      <c r="D39" s="157"/>
      <c r="E39" s="164">
        <v>4</v>
      </c>
      <c r="F39" s="164">
        <v>3</v>
      </c>
      <c r="G39" s="164">
        <v>2</v>
      </c>
      <c r="H39" s="164">
        <v>5</v>
      </c>
      <c r="I39" s="164">
        <v>6</v>
      </c>
      <c r="J39" s="164">
        <v>7</v>
      </c>
      <c r="K39" s="164">
        <v>1</v>
      </c>
      <c r="L39" s="160"/>
      <c r="M39" s="169">
        <v>0</v>
      </c>
      <c r="N39" s="164">
        <v>0</v>
      </c>
      <c r="O39" s="164">
        <v>0</v>
      </c>
      <c r="P39" s="164">
        <v>0</v>
      </c>
      <c r="Q39" s="164">
        <v>0</v>
      </c>
      <c r="R39" s="164">
        <v>0</v>
      </c>
      <c r="S39" s="170">
        <v>0</v>
      </c>
      <c r="T39" s="171">
        <f t="shared" si="1"/>
        <v>0</v>
      </c>
      <c r="U39" s="164">
        <f t="shared" si="2"/>
        <v>0</v>
      </c>
      <c r="V39" s="162"/>
    </row>
    <row r="40" spans="1:22" x14ac:dyDescent="0.2">
      <c r="A40" s="111"/>
      <c r="C40" s="163" t="s">
        <v>202</v>
      </c>
      <c r="D40" s="157"/>
      <c r="E40" s="164">
        <v>6</v>
      </c>
      <c r="F40" s="164">
        <v>5</v>
      </c>
      <c r="G40" s="164">
        <v>7</v>
      </c>
      <c r="H40" s="164">
        <v>3</v>
      </c>
      <c r="I40" s="164">
        <v>2</v>
      </c>
      <c r="J40" s="164">
        <v>1</v>
      </c>
      <c r="K40" s="164">
        <v>4</v>
      </c>
      <c r="L40" s="160"/>
      <c r="M40" s="169">
        <v>0</v>
      </c>
      <c r="N40" s="164">
        <v>0</v>
      </c>
      <c r="O40" s="164">
        <v>0</v>
      </c>
      <c r="P40" s="164">
        <v>0</v>
      </c>
      <c r="Q40" s="164">
        <v>0</v>
      </c>
      <c r="R40" s="164">
        <v>0</v>
      </c>
      <c r="S40" s="170">
        <v>0</v>
      </c>
      <c r="T40" s="171">
        <f t="shared" si="1"/>
        <v>0</v>
      </c>
      <c r="U40" s="164">
        <f t="shared" si="2"/>
        <v>0</v>
      </c>
      <c r="V40" s="162"/>
    </row>
    <row r="41" spans="1:22" x14ac:dyDescent="0.2">
      <c r="A41" s="111"/>
      <c r="C41" s="163" t="s">
        <v>203</v>
      </c>
      <c r="D41" s="157"/>
      <c r="E41" s="164">
        <v>7</v>
      </c>
      <c r="F41" s="164">
        <v>6</v>
      </c>
      <c r="G41" s="164">
        <v>5</v>
      </c>
      <c r="H41" s="164">
        <v>4</v>
      </c>
      <c r="I41" s="164">
        <v>3</v>
      </c>
      <c r="J41" s="164">
        <v>2</v>
      </c>
      <c r="K41" s="164">
        <v>1</v>
      </c>
      <c r="L41" s="160"/>
      <c r="M41" s="169">
        <v>0</v>
      </c>
      <c r="N41" s="164">
        <v>0</v>
      </c>
      <c r="O41" s="164">
        <v>0</v>
      </c>
      <c r="P41" s="164">
        <v>0</v>
      </c>
      <c r="Q41" s="164">
        <v>0</v>
      </c>
      <c r="R41" s="164">
        <v>0</v>
      </c>
      <c r="S41" s="170">
        <v>0</v>
      </c>
      <c r="T41" s="171">
        <f t="shared" si="1"/>
        <v>0</v>
      </c>
      <c r="U41" s="164">
        <f t="shared" si="2"/>
        <v>0</v>
      </c>
      <c r="V41" s="162"/>
    </row>
    <row r="42" spans="1:22" x14ac:dyDescent="0.2">
      <c r="A42" s="111"/>
      <c r="C42" s="163" t="s">
        <v>204</v>
      </c>
      <c r="D42" s="157"/>
      <c r="E42" s="164">
        <v>6</v>
      </c>
      <c r="F42" s="164">
        <v>5</v>
      </c>
      <c r="G42" s="164">
        <v>3</v>
      </c>
      <c r="H42" s="164">
        <v>4</v>
      </c>
      <c r="I42" s="164">
        <v>2</v>
      </c>
      <c r="J42" s="164">
        <v>7</v>
      </c>
      <c r="K42" s="164">
        <v>1</v>
      </c>
      <c r="L42" s="160"/>
      <c r="M42" s="169">
        <v>0</v>
      </c>
      <c r="N42" s="164">
        <v>0</v>
      </c>
      <c r="O42" s="164">
        <v>0</v>
      </c>
      <c r="P42" s="164">
        <v>0</v>
      </c>
      <c r="Q42" s="164">
        <v>0</v>
      </c>
      <c r="R42" s="164">
        <v>0</v>
      </c>
      <c r="S42" s="170">
        <v>0</v>
      </c>
      <c r="T42" s="171">
        <f t="shared" si="1"/>
        <v>0</v>
      </c>
      <c r="U42" s="164">
        <f t="shared" si="2"/>
        <v>0</v>
      </c>
      <c r="V42" s="162"/>
    </row>
    <row r="43" spans="1:22" x14ac:dyDescent="0.2">
      <c r="A43" s="111"/>
      <c r="C43" s="163" t="s">
        <v>205</v>
      </c>
      <c r="D43" s="157"/>
      <c r="E43" s="164">
        <v>4</v>
      </c>
      <c r="F43" s="164">
        <v>5</v>
      </c>
      <c r="G43" s="164">
        <v>3</v>
      </c>
      <c r="H43" s="164">
        <v>6</v>
      </c>
      <c r="I43" s="164">
        <v>7</v>
      </c>
      <c r="J43" s="164">
        <v>2</v>
      </c>
      <c r="K43" s="164">
        <v>1</v>
      </c>
      <c r="L43" s="160"/>
      <c r="M43" s="169">
        <v>0</v>
      </c>
      <c r="N43" s="164">
        <v>0</v>
      </c>
      <c r="O43" s="164">
        <v>0</v>
      </c>
      <c r="P43" s="164">
        <v>0</v>
      </c>
      <c r="Q43" s="164">
        <v>0</v>
      </c>
      <c r="R43" s="164">
        <v>0</v>
      </c>
      <c r="S43" s="170">
        <v>0</v>
      </c>
      <c r="T43" s="171">
        <f t="shared" si="1"/>
        <v>0</v>
      </c>
      <c r="U43" s="164">
        <f t="shared" si="2"/>
        <v>0</v>
      </c>
      <c r="V43" s="162"/>
    </row>
    <row r="44" spans="1:22" x14ac:dyDescent="0.2">
      <c r="A44" s="111"/>
      <c r="C44" s="163" t="s">
        <v>206</v>
      </c>
      <c r="D44" s="157"/>
      <c r="E44" s="164">
        <v>7</v>
      </c>
      <c r="F44" s="164">
        <v>6</v>
      </c>
      <c r="G44" s="164">
        <v>5</v>
      </c>
      <c r="H44" s="164">
        <v>3</v>
      </c>
      <c r="I44" s="164">
        <v>4</v>
      </c>
      <c r="J44" s="164">
        <v>1</v>
      </c>
      <c r="K44" s="164">
        <v>2</v>
      </c>
      <c r="L44" s="160"/>
      <c r="M44" s="169">
        <v>0</v>
      </c>
      <c r="N44" s="164">
        <v>0</v>
      </c>
      <c r="O44" s="164">
        <v>0</v>
      </c>
      <c r="P44" s="164">
        <v>0</v>
      </c>
      <c r="Q44" s="164">
        <v>0</v>
      </c>
      <c r="R44" s="164">
        <v>0</v>
      </c>
      <c r="S44" s="170">
        <v>0</v>
      </c>
      <c r="T44" s="171">
        <f t="shared" si="1"/>
        <v>0</v>
      </c>
      <c r="U44" s="164">
        <f t="shared" si="2"/>
        <v>0</v>
      </c>
      <c r="V44" s="162"/>
    </row>
    <row r="45" spans="1:22" x14ac:dyDescent="0.2">
      <c r="A45" s="111"/>
      <c r="C45" s="163" t="s">
        <v>207</v>
      </c>
      <c r="D45" s="157"/>
      <c r="E45" s="164">
        <v>7</v>
      </c>
      <c r="F45" s="164">
        <v>6</v>
      </c>
      <c r="G45" s="164">
        <v>2</v>
      </c>
      <c r="H45" s="164">
        <v>5</v>
      </c>
      <c r="I45" s="164">
        <v>3</v>
      </c>
      <c r="J45" s="164">
        <v>4</v>
      </c>
      <c r="K45" s="164">
        <v>1</v>
      </c>
      <c r="L45" s="160"/>
      <c r="M45" s="169">
        <v>0</v>
      </c>
      <c r="N45" s="164">
        <v>0</v>
      </c>
      <c r="O45" s="164">
        <v>0</v>
      </c>
      <c r="P45" s="164">
        <v>0</v>
      </c>
      <c r="Q45" s="164">
        <v>0</v>
      </c>
      <c r="R45" s="164">
        <v>0</v>
      </c>
      <c r="S45" s="170">
        <v>0</v>
      </c>
      <c r="T45" s="171">
        <f t="shared" si="1"/>
        <v>0</v>
      </c>
      <c r="U45" s="164">
        <f t="shared" si="2"/>
        <v>0</v>
      </c>
      <c r="V45" s="162"/>
    </row>
    <row r="46" spans="1:22" x14ac:dyDescent="0.2">
      <c r="A46" s="111"/>
      <c r="C46" s="163" t="s">
        <v>208</v>
      </c>
      <c r="D46" s="157"/>
      <c r="E46" s="164">
        <v>6</v>
      </c>
      <c r="F46" s="164">
        <v>5</v>
      </c>
      <c r="G46" s="164">
        <v>7</v>
      </c>
      <c r="H46" s="164">
        <v>3</v>
      </c>
      <c r="I46" s="164">
        <v>4</v>
      </c>
      <c r="J46" s="164">
        <v>2</v>
      </c>
      <c r="K46" s="164">
        <v>1</v>
      </c>
      <c r="L46" s="160"/>
      <c r="M46" s="169">
        <v>0</v>
      </c>
      <c r="N46" s="164">
        <v>0</v>
      </c>
      <c r="O46" s="164">
        <v>0</v>
      </c>
      <c r="P46" s="164">
        <v>0</v>
      </c>
      <c r="Q46" s="164">
        <v>0</v>
      </c>
      <c r="R46" s="164">
        <v>0</v>
      </c>
      <c r="S46" s="170">
        <v>0</v>
      </c>
      <c r="T46" s="171">
        <f t="shared" si="1"/>
        <v>0</v>
      </c>
      <c r="U46" s="164">
        <f t="shared" si="2"/>
        <v>0</v>
      </c>
      <c r="V46" s="162"/>
    </row>
    <row r="47" spans="1:22" x14ac:dyDescent="0.2">
      <c r="A47" s="111"/>
      <c r="C47" s="163" t="s">
        <v>209</v>
      </c>
      <c r="D47" s="157"/>
      <c r="E47" s="164">
        <v>5</v>
      </c>
      <c r="F47" s="164">
        <v>6</v>
      </c>
      <c r="G47" s="164">
        <v>4</v>
      </c>
      <c r="H47" s="164">
        <v>3</v>
      </c>
      <c r="I47" s="164">
        <v>1</v>
      </c>
      <c r="J47" s="164">
        <v>2</v>
      </c>
      <c r="K47" s="164">
        <v>7</v>
      </c>
      <c r="L47" s="160"/>
      <c r="M47" s="169">
        <v>0</v>
      </c>
      <c r="N47" s="164">
        <v>0</v>
      </c>
      <c r="O47" s="164">
        <v>0</v>
      </c>
      <c r="P47" s="164">
        <v>0</v>
      </c>
      <c r="Q47" s="164">
        <v>0</v>
      </c>
      <c r="R47" s="164">
        <v>0</v>
      </c>
      <c r="S47" s="170">
        <v>0</v>
      </c>
      <c r="T47" s="171">
        <f t="shared" si="1"/>
        <v>0</v>
      </c>
      <c r="U47" s="164">
        <f t="shared" si="2"/>
        <v>0</v>
      </c>
      <c r="V47" s="162"/>
    </row>
    <row r="48" spans="1:22" ht="10.8" thickBot="1" x14ac:dyDescent="0.25">
      <c r="A48" s="111"/>
      <c r="C48" s="163" t="s">
        <v>210</v>
      </c>
      <c r="D48" s="157"/>
      <c r="E48" s="164">
        <v>6</v>
      </c>
      <c r="F48" s="164">
        <v>4</v>
      </c>
      <c r="G48" s="164">
        <v>7</v>
      </c>
      <c r="H48" s="164">
        <v>5</v>
      </c>
      <c r="I48" s="164">
        <v>3</v>
      </c>
      <c r="J48" s="164">
        <v>2</v>
      </c>
      <c r="K48" s="164">
        <v>1</v>
      </c>
      <c r="L48" s="160"/>
      <c r="M48" s="172">
        <v>0</v>
      </c>
      <c r="N48" s="173">
        <v>0</v>
      </c>
      <c r="O48" s="173">
        <v>0</v>
      </c>
      <c r="P48" s="173">
        <v>0</v>
      </c>
      <c r="Q48" s="173">
        <v>0</v>
      </c>
      <c r="R48" s="173">
        <v>0</v>
      </c>
      <c r="S48" s="174">
        <v>0</v>
      </c>
      <c r="T48" s="175">
        <f t="shared" si="1"/>
        <v>0</v>
      </c>
      <c r="U48" s="164">
        <f t="shared" si="2"/>
        <v>0</v>
      </c>
      <c r="V48" s="162"/>
    </row>
    <row r="49" spans="1:22" ht="6" customHeight="1" thickTop="1" thickBot="1" x14ac:dyDescent="0.25">
      <c r="A49" s="176"/>
      <c r="C49" s="156"/>
      <c r="D49" s="157"/>
      <c r="E49" s="164"/>
      <c r="F49" s="164"/>
      <c r="G49" s="164"/>
      <c r="H49" s="164"/>
      <c r="I49" s="164"/>
      <c r="J49" s="164"/>
      <c r="K49" s="160"/>
      <c r="L49" s="160"/>
      <c r="M49" s="164"/>
      <c r="N49" s="164"/>
      <c r="O49" s="164"/>
      <c r="P49" s="164"/>
      <c r="Q49" s="164"/>
      <c r="R49" s="164"/>
      <c r="S49" s="164"/>
      <c r="T49" s="164"/>
      <c r="U49" s="164"/>
      <c r="V49" s="162"/>
    </row>
    <row r="50" spans="1:22" ht="11.4" thickTop="1" thickBot="1" x14ac:dyDescent="0.25">
      <c r="A50" s="176"/>
      <c r="C50" s="156"/>
      <c r="D50" s="157"/>
      <c r="E50" s="164"/>
      <c r="F50" s="164"/>
      <c r="G50" s="164"/>
      <c r="H50" s="164"/>
      <c r="I50" s="177" t="s">
        <v>211</v>
      </c>
      <c r="J50" s="164"/>
      <c r="K50" s="160"/>
      <c r="L50" s="160"/>
      <c r="M50" s="178">
        <f t="shared" ref="M50:S50" si="3">SUM(M24:M48)</f>
        <v>0</v>
      </c>
      <c r="N50" s="179">
        <f t="shared" si="3"/>
        <v>0</v>
      </c>
      <c r="O50" s="179">
        <f t="shared" si="3"/>
        <v>0</v>
      </c>
      <c r="P50" s="179">
        <f t="shared" si="3"/>
        <v>0</v>
      </c>
      <c r="Q50" s="179">
        <f t="shared" si="3"/>
        <v>0</v>
      </c>
      <c r="R50" s="179">
        <f t="shared" si="3"/>
        <v>0</v>
      </c>
      <c r="S50" s="180">
        <f t="shared" si="3"/>
        <v>0</v>
      </c>
      <c r="T50" s="164"/>
      <c r="U50" s="181">
        <f>SUM(U24:U48)</f>
        <v>0</v>
      </c>
      <c r="V50" s="162"/>
    </row>
    <row r="51" spans="1:22" ht="5.25" customHeight="1" thickTop="1" thickBot="1" x14ac:dyDescent="0.25">
      <c r="A51" s="176"/>
      <c r="C51" s="156"/>
      <c r="D51" s="157"/>
      <c r="E51" s="164"/>
      <c r="F51" s="164"/>
      <c r="G51" s="164"/>
      <c r="H51" s="164"/>
      <c r="I51" s="164"/>
      <c r="J51" s="164"/>
      <c r="K51" s="160"/>
      <c r="L51" s="160"/>
      <c r="M51" s="160"/>
      <c r="N51" s="160"/>
      <c r="O51" s="160"/>
      <c r="P51" s="160"/>
      <c r="Q51" s="160"/>
      <c r="R51" s="160"/>
      <c r="S51" s="160"/>
      <c r="T51" s="160"/>
      <c r="U51" s="160"/>
      <c r="V51" s="162"/>
    </row>
    <row r="52" spans="1:22" ht="11.4" thickTop="1" thickBot="1" x14ac:dyDescent="0.25">
      <c r="A52" s="176"/>
      <c r="C52" s="156"/>
      <c r="D52" s="157"/>
      <c r="E52" s="164"/>
      <c r="F52" s="164"/>
      <c r="G52" s="164"/>
      <c r="H52" s="164"/>
      <c r="I52" s="182" t="s">
        <v>212</v>
      </c>
      <c r="J52" s="164"/>
      <c r="K52" s="160"/>
      <c r="L52" s="160"/>
      <c r="M52" s="183">
        <f>D7</f>
        <v>3</v>
      </c>
      <c r="N52" s="184">
        <f>D8</f>
        <v>5</v>
      </c>
      <c r="O52" s="184">
        <f>D9</f>
        <v>7</v>
      </c>
      <c r="P52" s="185">
        <f>D10</f>
        <v>3</v>
      </c>
      <c r="Q52" s="184">
        <f>D11</f>
        <v>7</v>
      </c>
      <c r="R52" s="184">
        <f>D12</f>
        <v>0</v>
      </c>
      <c r="S52" s="186">
        <f>D13</f>
        <v>0</v>
      </c>
      <c r="T52" s="164"/>
      <c r="U52" s="164"/>
      <c r="V52" s="162"/>
    </row>
    <row r="53" spans="1:22" ht="3" customHeight="1" thickTop="1" thickBot="1" x14ac:dyDescent="0.25">
      <c r="A53" s="176"/>
      <c r="C53" s="187"/>
      <c r="D53" s="188"/>
      <c r="E53" s="188"/>
      <c r="F53" s="188"/>
      <c r="G53" s="188"/>
      <c r="H53" s="188"/>
      <c r="I53" s="188"/>
      <c r="J53" s="188"/>
      <c r="K53" s="188"/>
      <c r="L53" s="188"/>
      <c r="M53" s="189"/>
      <c r="N53" s="189"/>
      <c r="O53" s="189"/>
      <c r="P53" s="189"/>
      <c r="Q53" s="189"/>
      <c r="R53" s="189"/>
      <c r="S53" s="189"/>
      <c r="T53" s="190"/>
      <c r="U53" s="190"/>
      <c r="V53" s="191"/>
    </row>
    <row r="54" spans="1:22" ht="10.8" thickTop="1" x14ac:dyDescent="0.2">
      <c r="A54" s="176"/>
    </row>
    <row r="55" spans="1:22" ht="10.8" thickBot="1" x14ac:dyDescent="0.25">
      <c r="A55" s="176"/>
    </row>
    <row r="56" spans="1:22" ht="12.75" customHeight="1" thickTop="1" x14ac:dyDescent="0.2">
      <c r="A56" s="352" t="s">
        <v>73</v>
      </c>
      <c r="B56" s="341"/>
      <c r="C56" s="341"/>
      <c r="D56" s="341"/>
      <c r="E56" s="341"/>
      <c r="F56" s="341"/>
      <c r="G56" s="341"/>
      <c r="H56" s="341"/>
      <c r="I56" s="341"/>
      <c r="J56" s="341"/>
      <c r="K56" s="341"/>
      <c r="L56" s="341"/>
      <c r="M56" s="342"/>
      <c r="N56" s="342"/>
      <c r="O56" s="342"/>
      <c r="P56" s="343"/>
    </row>
    <row r="57" spans="1:22" ht="12.75" customHeight="1" x14ac:dyDescent="0.2">
      <c r="A57" s="344" t="s">
        <v>213</v>
      </c>
      <c r="B57" s="345"/>
      <c r="C57" s="345"/>
      <c r="D57" s="345"/>
      <c r="E57" s="345"/>
      <c r="F57" s="345"/>
      <c r="G57" s="345"/>
      <c r="H57" s="345"/>
      <c r="I57" s="345"/>
      <c r="J57" s="345"/>
      <c r="K57" s="345"/>
      <c r="L57" s="345"/>
      <c r="M57" s="346"/>
      <c r="N57" s="346"/>
      <c r="O57" s="346"/>
      <c r="P57" s="347"/>
    </row>
    <row r="58" spans="1:22" ht="12.75" customHeight="1" x14ac:dyDescent="0.2">
      <c r="A58" s="344" t="s">
        <v>214</v>
      </c>
      <c r="B58" s="345"/>
      <c r="C58" s="345"/>
      <c r="D58" s="345"/>
      <c r="E58" s="345"/>
      <c r="F58" s="345"/>
      <c r="G58" s="345"/>
      <c r="H58" s="345"/>
      <c r="I58" s="345"/>
      <c r="J58" s="345"/>
      <c r="K58" s="345"/>
      <c r="L58" s="345"/>
      <c r="M58" s="346"/>
      <c r="N58" s="346"/>
      <c r="O58" s="346"/>
      <c r="P58" s="347"/>
    </row>
    <row r="59" spans="1:22" ht="12.75" customHeight="1" x14ac:dyDescent="0.2">
      <c r="A59" s="344" t="s">
        <v>215</v>
      </c>
      <c r="B59" s="345"/>
      <c r="C59" s="345"/>
      <c r="D59" s="345"/>
      <c r="E59" s="345"/>
      <c r="F59" s="345"/>
      <c r="G59" s="345"/>
      <c r="H59" s="345"/>
      <c r="I59" s="345"/>
      <c r="J59" s="345"/>
      <c r="K59" s="345"/>
      <c r="L59" s="345"/>
      <c r="M59" s="346"/>
      <c r="N59" s="346"/>
      <c r="O59" s="346"/>
      <c r="P59" s="347"/>
    </row>
    <row r="60" spans="1:22" ht="12.75" customHeight="1" x14ac:dyDescent="0.2">
      <c r="A60" s="344" t="s">
        <v>216</v>
      </c>
      <c r="B60" s="345"/>
      <c r="C60" s="345"/>
      <c r="D60" s="345"/>
      <c r="E60" s="345"/>
      <c r="F60" s="345"/>
      <c r="G60" s="345"/>
      <c r="H60" s="345"/>
      <c r="I60" s="345"/>
      <c r="J60" s="345"/>
      <c r="K60" s="345"/>
      <c r="L60" s="345"/>
      <c r="M60" s="346"/>
      <c r="N60" s="346"/>
      <c r="O60" s="346"/>
      <c r="P60" s="347"/>
    </row>
    <row r="61" spans="1:22" ht="12.75" customHeight="1" x14ac:dyDescent="0.2">
      <c r="A61" s="344"/>
      <c r="B61" s="345"/>
      <c r="C61" s="345"/>
      <c r="D61" s="345"/>
      <c r="E61" s="345"/>
      <c r="F61" s="345"/>
      <c r="G61" s="345"/>
      <c r="H61" s="345"/>
      <c r="I61" s="345"/>
      <c r="J61" s="345"/>
      <c r="K61" s="345"/>
      <c r="L61" s="345"/>
      <c r="M61" s="346"/>
      <c r="N61" s="346"/>
      <c r="O61" s="346"/>
      <c r="P61" s="347"/>
    </row>
    <row r="62" spans="1:22" ht="12.75" customHeight="1" x14ac:dyDescent="0.2">
      <c r="A62" s="353" t="s">
        <v>79</v>
      </c>
      <c r="B62" s="345"/>
      <c r="C62" s="345"/>
      <c r="D62" s="345"/>
      <c r="E62" s="345"/>
      <c r="F62" s="345"/>
      <c r="G62" s="345"/>
      <c r="H62" s="345"/>
      <c r="I62" s="345"/>
      <c r="J62" s="345"/>
      <c r="K62" s="345"/>
      <c r="L62" s="345"/>
      <c r="M62" s="346"/>
      <c r="N62" s="346"/>
      <c r="O62" s="346"/>
      <c r="P62" s="347"/>
    </row>
    <row r="63" spans="1:22" ht="12.75" customHeight="1" x14ac:dyDescent="0.2">
      <c r="A63" s="344" t="s">
        <v>217</v>
      </c>
      <c r="B63" s="345"/>
      <c r="C63" s="345"/>
      <c r="D63" s="345"/>
      <c r="E63" s="345"/>
      <c r="F63" s="345"/>
      <c r="G63" s="345"/>
      <c r="H63" s="345"/>
      <c r="I63" s="345"/>
      <c r="J63" s="345"/>
      <c r="K63" s="345"/>
      <c r="L63" s="345"/>
      <c r="M63" s="346"/>
      <c r="N63" s="346"/>
      <c r="O63" s="346"/>
      <c r="P63" s="347"/>
    </row>
    <row r="64" spans="1:22" ht="12.75" customHeight="1" x14ac:dyDescent="0.2">
      <c r="A64" s="344" t="s">
        <v>218</v>
      </c>
      <c r="B64" s="345"/>
      <c r="C64" s="345"/>
      <c r="D64" s="345"/>
      <c r="E64" s="345"/>
      <c r="F64" s="345"/>
      <c r="G64" s="345"/>
      <c r="H64" s="345"/>
      <c r="I64" s="345"/>
      <c r="J64" s="345"/>
      <c r="K64" s="345"/>
      <c r="L64" s="345"/>
      <c r="M64" s="346"/>
      <c r="N64" s="346"/>
      <c r="O64" s="346"/>
      <c r="P64" s="347"/>
    </row>
    <row r="65" spans="1:16" ht="12.75" customHeight="1" x14ac:dyDescent="0.2">
      <c r="A65" s="344" t="s">
        <v>179</v>
      </c>
      <c r="B65" s="345"/>
      <c r="C65" s="345"/>
      <c r="D65" s="345"/>
      <c r="E65" s="345"/>
      <c r="F65" s="345"/>
      <c r="G65" s="345"/>
      <c r="H65" s="345"/>
      <c r="I65" s="345"/>
      <c r="J65" s="345"/>
      <c r="K65" s="345"/>
      <c r="L65" s="345"/>
      <c r="M65" s="346"/>
      <c r="N65" s="346"/>
      <c r="O65" s="346"/>
      <c r="P65" s="347"/>
    </row>
    <row r="66" spans="1:16" ht="12.75" customHeight="1" x14ac:dyDescent="0.2">
      <c r="A66" s="344"/>
      <c r="B66" s="354" t="s">
        <v>219</v>
      </c>
      <c r="C66" s="345"/>
      <c r="D66" s="345"/>
      <c r="E66" s="345"/>
      <c r="F66" s="345"/>
      <c r="G66" s="345"/>
      <c r="H66" s="345"/>
      <c r="I66" s="345"/>
      <c r="J66" s="345"/>
      <c r="K66" s="345"/>
      <c r="L66" s="345"/>
      <c r="M66" s="346"/>
      <c r="N66" s="346"/>
      <c r="O66" s="346"/>
      <c r="P66" s="347"/>
    </row>
    <row r="67" spans="1:16" ht="12.75" customHeight="1" x14ac:dyDescent="0.2">
      <c r="A67" s="344" t="s">
        <v>220</v>
      </c>
      <c r="B67" s="345"/>
      <c r="C67" s="345"/>
      <c r="D67" s="345"/>
      <c r="E67" s="345"/>
      <c r="F67" s="345"/>
      <c r="G67" s="345"/>
      <c r="H67" s="345"/>
      <c r="I67" s="345"/>
      <c r="J67" s="345"/>
      <c r="K67" s="345"/>
      <c r="L67" s="345"/>
      <c r="M67" s="346"/>
      <c r="N67" s="346"/>
      <c r="O67" s="346"/>
      <c r="P67" s="347"/>
    </row>
    <row r="68" spans="1:16" ht="12.75" customHeight="1" x14ac:dyDescent="0.2">
      <c r="A68" s="344"/>
      <c r="B68" s="345" t="s">
        <v>221</v>
      </c>
      <c r="C68" s="345"/>
      <c r="D68" s="345"/>
      <c r="E68" s="345"/>
      <c r="F68" s="345"/>
      <c r="G68" s="345"/>
      <c r="H68" s="345"/>
      <c r="I68" s="345"/>
      <c r="J68" s="345"/>
      <c r="K68" s="345"/>
      <c r="L68" s="345"/>
      <c r="M68" s="346"/>
      <c r="N68" s="346"/>
      <c r="O68" s="346"/>
      <c r="P68" s="347"/>
    </row>
    <row r="69" spans="1:16" ht="12.75" customHeight="1" x14ac:dyDescent="0.2">
      <c r="A69" s="344"/>
      <c r="B69" s="345" t="s">
        <v>222</v>
      </c>
      <c r="C69" s="345"/>
      <c r="D69" s="345"/>
      <c r="E69" s="345"/>
      <c r="F69" s="345"/>
      <c r="G69" s="345"/>
      <c r="H69" s="345"/>
      <c r="I69" s="345"/>
      <c r="J69" s="345"/>
      <c r="K69" s="345"/>
      <c r="L69" s="345"/>
      <c r="M69" s="346"/>
      <c r="N69" s="346"/>
      <c r="O69" s="346"/>
      <c r="P69" s="347"/>
    </row>
    <row r="70" spans="1:16" ht="12.75" customHeight="1" x14ac:dyDescent="0.2">
      <c r="A70" s="344" t="s">
        <v>223</v>
      </c>
      <c r="B70" s="345"/>
      <c r="C70" s="345"/>
      <c r="D70" s="345"/>
      <c r="E70" s="345"/>
      <c r="F70" s="345"/>
      <c r="G70" s="345"/>
      <c r="H70" s="345"/>
      <c r="I70" s="345"/>
      <c r="J70" s="345"/>
      <c r="K70" s="345"/>
      <c r="L70" s="345"/>
      <c r="M70" s="346"/>
      <c r="N70" s="346"/>
      <c r="O70" s="346"/>
      <c r="P70" s="347"/>
    </row>
    <row r="71" spans="1:16" ht="12.75" customHeight="1" x14ac:dyDescent="0.2">
      <c r="A71" s="344" t="s">
        <v>224</v>
      </c>
      <c r="B71" s="345"/>
      <c r="C71" s="345"/>
      <c r="D71" s="345"/>
      <c r="E71" s="345"/>
      <c r="F71" s="345"/>
      <c r="G71" s="345"/>
      <c r="H71" s="345"/>
      <c r="I71" s="345"/>
      <c r="J71" s="345"/>
      <c r="K71" s="345"/>
      <c r="L71" s="345"/>
      <c r="M71" s="346"/>
      <c r="N71" s="346"/>
      <c r="O71" s="346"/>
      <c r="P71" s="347"/>
    </row>
    <row r="72" spans="1:16" ht="12.75" customHeight="1" x14ac:dyDescent="0.2">
      <c r="A72" s="344"/>
      <c r="B72" s="345"/>
      <c r="C72" s="345"/>
      <c r="D72" s="345"/>
      <c r="E72" s="345"/>
      <c r="F72" s="345"/>
      <c r="G72" s="345"/>
      <c r="H72" s="345"/>
      <c r="I72" s="345"/>
      <c r="J72" s="345"/>
      <c r="K72" s="345"/>
      <c r="L72" s="345"/>
      <c r="M72" s="346"/>
      <c r="N72" s="346"/>
      <c r="O72" s="346"/>
      <c r="P72" s="347"/>
    </row>
    <row r="73" spans="1:16" ht="12.75" customHeight="1" x14ac:dyDescent="0.2">
      <c r="A73" s="353" t="s">
        <v>88</v>
      </c>
      <c r="B73" s="345"/>
      <c r="C73" s="345"/>
      <c r="D73" s="345"/>
      <c r="E73" s="345"/>
      <c r="F73" s="345"/>
      <c r="G73" s="345"/>
      <c r="H73" s="345"/>
      <c r="I73" s="345"/>
      <c r="J73" s="345"/>
      <c r="K73" s="345"/>
      <c r="L73" s="345"/>
      <c r="M73" s="346"/>
      <c r="N73" s="346"/>
      <c r="O73" s="346"/>
      <c r="P73" s="347"/>
    </row>
    <row r="74" spans="1:16" ht="12.75" customHeight="1" x14ac:dyDescent="0.2">
      <c r="A74" s="344" t="s">
        <v>225</v>
      </c>
      <c r="B74" s="345"/>
      <c r="C74" s="345"/>
      <c r="D74" s="345"/>
      <c r="E74" s="345"/>
      <c r="F74" s="345"/>
      <c r="G74" s="345"/>
      <c r="H74" s="345"/>
      <c r="I74" s="345"/>
      <c r="J74" s="345"/>
      <c r="K74" s="345"/>
      <c r="L74" s="345"/>
      <c r="M74" s="346"/>
      <c r="N74" s="346"/>
      <c r="O74" s="346"/>
      <c r="P74" s="347"/>
    </row>
    <row r="75" spans="1:16" ht="12.75" customHeight="1" thickBot="1" x14ac:dyDescent="0.25">
      <c r="A75" s="348" t="s">
        <v>226</v>
      </c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50"/>
      <c r="N75" s="350"/>
      <c r="O75" s="350"/>
      <c r="P75" s="351"/>
    </row>
    <row r="76" spans="1:16" ht="10.8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showGridLines="0" workbookViewId="0"/>
  </sheetViews>
  <sheetFormatPr defaultColWidth="7.5546875" defaultRowHeight="10.199999999999999" x14ac:dyDescent="0.2"/>
  <cols>
    <col min="1" max="1" width="4.109375" style="40" customWidth="1"/>
    <col min="2" max="2" width="7.5546875" style="40"/>
    <col min="3" max="3" width="6.6640625" style="40" customWidth="1"/>
    <col min="4" max="4" width="7.6640625" style="40" customWidth="1"/>
    <col min="5" max="12" width="4.109375" style="40" customWidth="1"/>
    <col min="13" max="15" width="4.109375" style="41" customWidth="1"/>
    <col min="16" max="16" width="6.109375" style="41" customWidth="1"/>
    <col min="17" max="17" width="6" style="41" customWidth="1"/>
    <col min="18" max="16384" width="7.5546875" style="41"/>
  </cols>
  <sheetData>
    <row r="1" spans="1:12" ht="13.2" thickBot="1" x14ac:dyDescent="0.3">
      <c r="A1" s="39" t="s">
        <v>227</v>
      </c>
    </row>
    <row r="2" spans="1:12" ht="10.8" thickTop="1" x14ac:dyDescent="0.2">
      <c r="A2" s="368" t="s">
        <v>228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2" ht="10.8" thickBot="1" x14ac:dyDescent="0.25">
      <c r="A3" s="369" t="s">
        <v>229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5"/>
    </row>
    <row r="4" spans="1:12" ht="6.75" customHeight="1" thickTop="1" x14ac:dyDescent="0.2"/>
    <row r="5" spans="1:12" ht="6.75" customHeight="1" thickBot="1" x14ac:dyDescent="0.25">
      <c r="A5" s="41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</row>
    <row r="6" spans="1:12" ht="11.4" thickTop="1" thickBot="1" x14ac:dyDescent="0.25">
      <c r="A6" s="46" t="s">
        <v>145</v>
      </c>
      <c r="B6" s="47" t="s">
        <v>146</v>
      </c>
      <c r="C6" s="48"/>
      <c r="D6" s="49" t="s">
        <v>147</v>
      </c>
      <c r="E6" s="48"/>
      <c r="F6" s="49" t="s">
        <v>148</v>
      </c>
      <c r="G6" s="49" t="s">
        <v>149</v>
      </c>
      <c r="H6" s="49" t="s">
        <v>150</v>
      </c>
      <c r="I6" s="49" t="s">
        <v>151</v>
      </c>
      <c r="J6" s="49" t="s">
        <v>152</v>
      </c>
      <c r="K6" s="49" t="s">
        <v>153</v>
      </c>
      <c r="L6" s="50" t="s">
        <v>154</v>
      </c>
    </row>
    <row r="7" spans="1:12" ht="10.8" thickTop="1" x14ac:dyDescent="0.2">
      <c r="A7" s="51" t="s">
        <v>155</v>
      </c>
      <c r="B7" s="52" t="s">
        <v>156</v>
      </c>
      <c r="C7" s="53"/>
      <c r="D7" s="54">
        <v>3</v>
      </c>
      <c r="E7" s="55"/>
      <c r="F7" s="56">
        <v>0</v>
      </c>
      <c r="G7" s="56">
        <v>0</v>
      </c>
      <c r="H7" s="56">
        <v>1</v>
      </c>
      <c r="I7" s="56">
        <v>1</v>
      </c>
      <c r="J7" s="56">
        <v>1</v>
      </c>
      <c r="K7" s="56">
        <v>1</v>
      </c>
      <c r="L7" s="57">
        <v>1</v>
      </c>
    </row>
    <row r="8" spans="1:12" x14ac:dyDescent="0.2">
      <c r="A8" s="51" t="s">
        <v>157</v>
      </c>
      <c r="B8" s="52" t="s">
        <v>158</v>
      </c>
      <c r="C8" s="53"/>
      <c r="D8" s="58">
        <v>5</v>
      </c>
      <c r="E8" s="55"/>
      <c r="F8" s="56">
        <v>1</v>
      </c>
      <c r="G8" s="56">
        <v>0</v>
      </c>
      <c r="H8" s="56">
        <v>0</v>
      </c>
      <c r="I8" s="56">
        <v>1</v>
      </c>
      <c r="J8" s="56">
        <v>1</v>
      </c>
      <c r="K8" s="56">
        <v>1</v>
      </c>
      <c r="L8" s="57">
        <v>1</v>
      </c>
    </row>
    <row r="9" spans="1:12" x14ac:dyDescent="0.2">
      <c r="A9" s="51" t="s">
        <v>159</v>
      </c>
      <c r="B9" s="52" t="s">
        <v>160</v>
      </c>
      <c r="C9" s="53"/>
      <c r="D9" s="58">
        <v>7</v>
      </c>
      <c r="E9" s="55"/>
      <c r="F9" s="56">
        <v>1</v>
      </c>
      <c r="G9" s="56">
        <v>1</v>
      </c>
      <c r="H9" s="56">
        <v>0</v>
      </c>
      <c r="I9" s="56">
        <v>0</v>
      </c>
      <c r="J9" s="56">
        <v>1</v>
      </c>
      <c r="K9" s="56">
        <v>1</v>
      </c>
      <c r="L9" s="57">
        <v>1</v>
      </c>
    </row>
    <row r="10" spans="1:12" x14ac:dyDescent="0.2">
      <c r="A10" s="51" t="s">
        <v>161</v>
      </c>
      <c r="B10" s="52" t="s">
        <v>162</v>
      </c>
      <c r="C10" s="53"/>
      <c r="D10" s="58">
        <v>3</v>
      </c>
      <c r="E10" s="55"/>
      <c r="F10" s="56">
        <v>1</v>
      </c>
      <c r="G10" s="56">
        <v>1</v>
      </c>
      <c r="H10" s="56">
        <v>1</v>
      </c>
      <c r="I10" s="56">
        <v>0</v>
      </c>
      <c r="J10" s="56">
        <v>0</v>
      </c>
      <c r="K10" s="56">
        <v>1</v>
      </c>
      <c r="L10" s="57">
        <v>1</v>
      </c>
    </row>
    <row r="11" spans="1:12" x14ac:dyDescent="0.2">
      <c r="A11" s="51" t="s">
        <v>163</v>
      </c>
      <c r="B11" s="52" t="s">
        <v>164</v>
      </c>
      <c r="C11" s="53"/>
      <c r="D11" s="58">
        <v>7</v>
      </c>
      <c r="E11" s="55"/>
      <c r="F11" s="56">
        <v>1</v>
      </c>
      <c r="G11" s="56">
        <v>1</v>
      </c>
      <c r="H11" s="56">
        <v>1</v>
      </c>
      <c r="I11" s="56">
        <v>1</v>
      </c>
      <c r="J11" s="56">
        <v>0</v>
      </c>
      <c r="K11" s="56">
        <v>0</v>
      </c>
      <c r="L11" s="57">
        <v>1</v>
      </c>
    </row>
    <row r="12" spans="1:12" x14ac:dyDescent="0.2">
      <c r="A12" s="51" t="s">
        <v>165</v>
      </c>
      <c r="B12" s="52" t="s">
        <v>166</v>
      </c>
      <c r="C12" s="53"/>
      <c r="D12" s="58">
        <v>0</v>
      </c>
      <c r="E12" s="55"/>
      <c r="F12" s="56">
        <v>1</v>
      </c>
      <c r="G12" s="56">
        <v>1</v>
      </c>
      <c r="H12" s="56">
        <v>1</v>
      </c>
      <c r="I12" s="56">
        <v>1</v>
      </c>
      <c r="J12" s="56">
        <v>1</v>
      </c>
      <c r="K12" s="56">
        <v>0</v>
      </c>
      <c r="L12" s="57">
        <v>0</v>
      </c>
    </row>
    <row r="13" spans="1:12" ht="10.8" thickBot="1" x14ac:dyDescent="0.25">
      <c r="A13" s="59" t="s">
        <v>167</v>
      </c>
      <c r="B13" s="60" t="s">
        <v>168</v>
      </c>
      <c r="C13" s="61"/>
      <c r="D13" s="62">
        <v>0</v>
      </c>
      <c r="E13" s="63"/>
      <c r="F13" s="64">
        <v>0</v>
      </c>
      <c r="G13" s="64">
        <v>1</v>
      </c>
      <c r="H13" s="64">
        <v>1</v>
      </c>
      <c r="I13" s="64">
        <v>1</v>
      </c>
      <c r="J13" s="64">
        <v>1</v>
      </c>
      <c r="K13" s="64">
        <v>1</v>
      </c>
      <c r="L13" s="65">
        <v>0</v>
      </c>
    </row>
    <row r="14" spans="1:12" ht="6.75" customHeight="1" thickTop="1" thickBot="1" x14ac:dyDescent="0.25">
      <c r="D14" s="66"/>
      <c r="E14" s="66"/>
      <c r="F14" s="66"/>
      <c r="G14" s="66"/>
      <c r="H14" s="66"/>
      <c r="I14" s="66"/>
      <c r="J14" s="66"/>
      <c r="K14" s="66"/>
      <c r="L14" s="66"/>
    </row>
    <row r="15" spans="1:12" ht="11.4" thickTop="1" thickBot="1" x14ac:dyDescent="0.25">
      <c r="C15" s="67" t="s">
        <v>169</v>
      </c>
      <c r="D15" s="68">
        <f>SUM(D7:D13)</f>
        <v>25</v>
      </c>
      <c r="E15" s="68"/>
      <c r="F15" s="69">
        <f t="shared" ref="F15:L15" si="0">$D$7*F7+$D$8*F8+$D$9*F9+$D$10*F10+$D$11*F11+$D$12*F12+$D$13*F13</f>
        <v>22</v>
      </c>
      <c r="G15" s="70">
        <f t="shared" si="0"/>
        <v>17</v>
      </c>
      <c r="H15" s="70">
        <f t="shared" si="0"/>
        <v>13</v>
      </c>
      <c r="I15" s="70">
        <f t="shared" si="0"/>
        <v>15</v>
      </c>
      <c r="J15" s="70">
        <f t="shared" si="0"/>
        <v>15</v>
      </c>
      <c r="K15" s="70">
        <f t="shared" si="0"/>
        <v>18</v>
      </c>
      <c r="L15" s="71">
        <f t="shared" si="0"/>
        <v>25</v>
      </c>
    </row>
    <row r="16" spans="1:12" ht="6.75" customHeight="1" thickTop="1" thickBot="1" x14ac:dyDescent="0.25">
      <c r="C16" s="72"/>
      <c r="D16" s="68"/>
      <c r="E16" s="68"/>
      <c r="F16" s="68"/>
      <c r="G16" s="68"/>
      <c r="H16" s="68"/>
      <c r="I16" s="68"/>
      <c r="J16" s="68"/>
      <c r="K16" s="68"/>
      <c r="L16" s="68"/>
    </row>
    <row r="17" spans="1:18" ht="11.4" thickTop="1" thickBot="1" x14ac:dyDescent="0.25">
      <c r="C17" s="67" t="s">
        <v>170</v>
      </c>
      <c r="D17" s="41"/>
      <c r="E17" s="41"/>
      <c r="F17" s="69">
        <v>22</v>
      </c>
      <c r="G17" s="70">
        <v>17</v>
      </c>
      <c r="H17" s="70">
        <v>13</v>
      </c>
      <c r="I17" s="70">
        <v>14</v>
      </c>
      <c r="J17" s="70">
        <v>15</v>
      </c>
      <c r="K17" s="70">
        <v>18</v>
      </c>
      <c r="L17" s="71">
        <v>24</v>
      </c>
    </row>
    <row r="18" spans="1:18" ht="6.75" customHeight="1" thickTop="1" x14ac:dyDescent="0.2">
      <c r="A18" s="41"/>
      <c r="D18" s="66"/>
      <c r="E18" s="66"/>
      <c r="F18" s="66"/>
      <c r="G18" s="66"/>
      <c r="H18" s="66"/>
      <c r="I18" s="66"/>
      <c r="J18" s="66"/>
      <c r="K18" s="66"/>
      <c r="L18" s="66"/>
    </row>
    <row r="19" spans="1:18" ht="10.8" thickBot="1" x14ac:dyDescent="0.25">
      <c r="B19" s="73" t="s">
        <v>171</v>
      </c>
      <c r="D19" s="74">
        <v>40</v>
      </c>
      <c r="E19" s="66"/>
      <c r="F19" s="66"/>
      <c r="G19" s="66"/>
      <c r="H19" s="66"/>
      <c r="I19" s="66"/>
      <c r="J19" s="66"/>
      <c r="K19" s="66"/>
      <c r="L19" s="66"/>
    </row>
    <row r="20" spans="1:18" ht="11.4" thickTop="1" thickBot="1" x14ac:dyDescent="0.25">
      <c r="B20" s="73" t="s">
        <v>172</v>
      </c>
      <c r="D20" s="75">
        <f>D15*D19*5</f>
        <v>5000</v>
      </c>
      <c r="E20" s="66"/>
      <c r="F20" s="76"/>
      <c r="G20" s="66"/>
      <c r="H20" s="66"/>
      <c r="I20" s="66"/>
      <c r="J20" s="66"/>
      <c r="K20" s="66"/>
      <c r="L20" s="66"/>
    </row>
    <row r="21" spans="1:18" ht="11.4" thickTop="1" thickBot="1" x14ac:dyDescent="0.25">
      <c r="B21" s="73"/>
      <c r="D21" s="77"/>
      <c r="E21" s="66"/>
      <c r="F21" s="76"/>
      <c r="G21" s="66"/>
      <c r="H21" s="66"/>
      <c r="I21" s="66"/>
      <c r="J21" s="66"/>
      <c r="K21" s="66"/>
      <c r="L21" s="66"/>
    </row>
    <row r="22" spans="1:18" ht="10.8" thickTop="1" x14ac:dyDescent="0.2">
      <c r="A22" s="78"/>
      <c r="B22" s="79"/>
      <c r="C22" s="80"/>
      <c r="D22" s="81" t="s">
        <v>230</v>
      </c>
      <c r="E22" s="80"/>
      <c r="F22" s="80"/>
      <c r="G22" s="80"/>
      <c r="H22" s="80"/>
      <c r="I22" s="80"/>
      <c r="J22" s="80"/>
      <c r="K22" s="81" t="s">
        <v>192</v>
      </c>
      <c r="L22" s="80"/>
      <c r="M22" s="79"/>
      <c r="N22" s="79"/>
      <c r="O22" s="79"/>
      <c r="P22" s="79"/>
      <c r="Q22" s="79"/>
      <c r="R22" s="82"/>
    </row>
    <row r="23" spans="1:18" ht="10.8" thickBot="1" x14ac:dyDescent="0.25">
      <c r="A23" s="83"/>
      <c r="B23" s="84"/>
      <c r="C23" s="85" t="s">
        <v>231</v>
      </c>
      <c r="D23" s="86"/>
      <c r="E23" s="87" t="s">
        <v>193</v>
      </c>
      <c r="F23" s="87" t="s">
        <v>194</v>
      </c>
      <c r="G23" s="87" t="s">
        <v>195</v>
      </c>
      <c r="H23" s="87" t="s">
        <v>196</v>
      </c>
      <c r="I23" s="87" t="s">
        <v>197</v>
      </c>
      <c r="J23" s="86"/>
      <c r="K23" s="87" t="s">
        <v>193</v>
      </c>
      <c r="L23" s="87" t="s">
        <v>194</v>
      </c>
      <c r="M23" s="87" t="s">
        <v>195</v>
      </c>
      <c r="N23" s="87" t="s">
        <v>196</v>
      </c>
      <c r="O23" s="87" t="s">
        <v>197</v>
      </c>
      <c r="P23" s="88" t="s">
        <v>121</v>
      </c>
      <c r="Q23" s="88" t="s">
        <v>122</v>
      </c>
      <c r="R23" s="89"/>
    </row>
    <row r="24" spans="1:18" ht="10.8" thickTop="1" x14ac:dyDescent="0.2">
      <c r="A24" s="90" t="s">
        <v>106</v>
      </c>
      <c r="B24" s="86"/>
      <c r="C24" s="91">
        <v>5</v>
      </c>
      <c r="D24" s="86"/>
      <c r="E24" s="91">
        <v>5</v>
      </c>
      <c r="F24" s="91">
        <v>3</v>
      </c>
      <c r="G24" s="91">
        <v>2</v>
      </c>
      <c r="H24" s="91">
        <v>4</v>
      </c>
      <c r="I24" s="91">
        <v>1</v>
      </c>
      <c r="J24" s="91"/>
      <c r="K24" s="92">
        <v>0</v>
      </c>
      <c r="L24" s="93">
        <v>0</v>
      </c>
      <c r="M24" s="93">
        <v>0</v>
      </c>
      <c r="N24" s="93">
        <v>0</v>
      </c>
      <c r="O24" s="94">
        <v>0</v>
      </c>
      <c r="P24" s="91">
        <f t="shared" ref="P24:P48" si="1">SUM(K24:O24)</f>
        <v>0</v>
      </c>
      <c r="Q24" s="91">
        <f t="shared" ref="Q24:Q48" si="2">SUMPRODUCT(E24:I24,K24:O24)</f>
        <v>0</v>
      </c>
      <c r="R24" s="89"/>
    </row>
    <row r="25" spans="1:18" x14ac:dyDescent="0.2">
      <c r="A25" s="90" t="s">
        <v>107</v>
      </c>
      <c r="B25" s="86"/>
      <c r="C25" s="91">
        <v>6</v>
      </c>
      <c r="D25" s="86"/>
      <c r="E25" s="91">
        <v>3</v>
      </c>
      <c r="F25" s="91">
        <v>4</v>
      </c>
      <c r="G25" s="91">
        <v>5</v>
      </c>
      <c r="H25" s="91">
        <v>2</v>
      </c>
      <c r="I25" s="91">
        <v>1</v>
      </c>
      <c r="J25" s="91"/>
      <c r="K25" s="95">
        <v>0</v>
      </c>
      <c r="L25" s="91">
        <v>0</v>
      </c>
      <c r="M25" s="91">
        <v>0</v>
      </c>
      <c r="N25" s="91">
        <v>0</v>
      </c>
      <c r="O25" s="96">
        <v>0</v>
      </c>
      <c r="P25" s="91">
        <f t="shared" si="1"/>
        <v>0</v>
      </c>
      <c r="Q25" s="91">
        <f t="shared" si="2"/>
        <v>0</v>
      </c>
      <c r="R25" s="89"/>
    </row>
    <row r="26" spans="1:18" x14ac:dyDescent="0.2">
      <c r="A26" s="90" t="s">
        <v>108</v>
      </c>
      <c r="B26" s="86"/>
      <c r="C26" s="91">
        <v>4</v>
      </c>
      <c r="D26" s="86"/>
      <c r="E26" s="91">
        <v>4</v>
      </c>
      <c r="F26" s="91">
        <v>3</v>
      </c>
      <c r="G26" s="91">
        <v>2</v>
      </c>
      <c r="H26" s="91">
        <v>1</v>
      </c>
      <c r="I26" s="91">
        <v>5</v>
      </c>
      <c r="J26" s="91"/>
      <c r="K26" s="95">
        <v>0</v>
      </c>
      <c r="L26" s="91">
        <v>0</v>
      </c>
      <c r="M26" s="91">
        <v>0</v>
      </c>
      <c r="N26" s="91">
        <v>0</v>
      </c>
      <c r="O26" s="96">
        <v>0</v>
      </c>
      <c r="P26" s="91">
        <f t="shared" si="1"/>
        <v>0</v>
      </c>
      <c r="Q26" s="91">
        <f t="shared" si="2"/>
        <v>0</v>
      </c>
      <c r="R26" s="89"/>
    </row>
    <row r="27" spans="1:18" x14ac:dyDescent="0.2">
      <c r="A27" s="90" t="s">
        <v>109</v>
      </c>
      <c r="B27" s="86"/>
      <c r="C27" s="91">
        <v>7</v>
      </c>
      <c r="D27" s="86"/>
      <c r="E27" s="91">
        <v>3</v>
      </c>
      <c r="F27" s="91">
        <v>4</v>
      </c>
      <c r="G27" s="91">
        <v>2</v>
      </c>
      <c r="H27" s="91">
        <v>1</v>
      </c>
      <c r="I27" s="91">
        <v>5</v>
      </c>
      <c r="J27" s="91"/>
      <c r="K27" s="95">
        <v>0</v>
      </c>
      <c r="L27" s="91">
        <v>0</v>
      </c>
      <c r="M27" s="91">
        <v>0</v>
      </c>
      <c r="N27" s="91">
        <v>0</v>
      </c>
      <c r="O27" s="96">
        <v>0</v>
      </c>
      <c r="P27" s="91">
        <f t="shared" si="1"/>
        <v>0</v>
      </c>
      <c r="Q27" s="91">
        <f t="shared" si="2"/>
        <v>0</v>
      </c>
      <c r="R27" s="89"/>
    </row>
    <row r="28" spans="1:18" x14ac:dyDescent="0.2">
      <c r="A28" s="90" t="s">
        <v>110</v>
      </c>
      <c r="B28" s="86"/>
      <c r="C28" s="91">
        <v>3</v>
      </c>
      <c r="D28" s="86"/>
      <c r="E28" s="91">
        <v>1</v>
      </c>
      <c r="F28" s="91">
        <v>3</v>
      </c>
      <c r="G28" s="91">
        <v>4</v>
      </c>
      <c r="H28" s="91">
        <v>2</v>
      </c>
      <c r="I28" s="91">
        <v>5</v>
      </c>
      <c r="J28" s="91"/>
      <c r="K28" s="95">
        <v>0</v>
      </c>
      <c r="L28" s="91">
        <v>0</v>
      </c>
      <c r="M28" s="91">
        <v>0</v>
      </c>
      <c r="N28" s="91">
        <v>0</v>
      </c>
      <c r="O28" s="96">
        <v>0</v>
      </c>
      <c r="P28" s="91">
        <f t="shared" si="1"/>
        <v>0</v>
      </c>
      <c r="Q28" s="91">
        <f t="shared" si="2"/>
        <v>0</v>
      </c>
      <c r="R28" s="89"/>
    </row>
    <row r="29" spans="1:18" x14ac:dyDescent="0.2">
      <c r="A29" s="90" t="s">
        <v>111</v>
      </c>
      <c r="B29" s="86"/>
      <c r="C29" s="91">
        <v>2</v>
      </c>
      <c r="D29" s="86"/>
      <c r="E29" s="91">
        <v>4</v>
      </c>
      <c r="F29" s="91">
        <v>5</v>
      </c>
      <c r="G29" s="91">
        <v>3</v>
      </c>
      <c r="H29" s="91">
        <v>1</v>
      </c>
      <c r="I29" s="91">
        <v>2</v>
      </c>
      <c r="J29" s="91"/>
      <c r="K29" s="95">
        <v>0</v>
      </c>
      <c r="L29" s="91">
        <v>0</v>
      </c>
      <c r="M29" s="91">
        <v>0</v>
      </c>
      <c r="N29" s="91">
        <v>0</v>
      </c>
      <c r="O29" s="96">
        <v>0</v>
      </c>
      <c r="P29" s="91">
        <f t="shared" si="1"/>
        <v>0</v>
      </c>
      <c r="Q29" s="91">
        <f t="shared" si="2"/>
        <v>0</v>
      </c>
      <c r="R29" s="89"/>
    </row>
    <row r="30" spans="1:18" x14ac:dyDescent="0.2">
      <c r="A30" s="90" t="s">
        <v>112</v>
      </c>
      <c r="B30" s="86"/>
      <c r="C30" s="91">
        <v>7</v>
      </c>
      <c r="D30" s="86"/>
      <c r="E30" s="91">
        <v>3</v>
      </c>
      <c r="F30" s="91">
        <v>4</v>
      </c>
      <c r="G30" s="91">
        <v>2</v>
      </c>
      <c r="H30" s="91">
        <v>5</v>
      </c>
      <c r="I30" s="91">
        <v>1</v>
      </c>
      <c r="J30" s="91"/>
      <c r="K30" s="95">
        <v>0</v>
      </c>
      <c r="L30" s="91">
        <v>0</v>
      </c>
      <c r="M30" s="91">
        <v>0</v>
      </c>
      <c r="N30" s="91">
        <v>0</v>
      </c>
      <c r="O30" s="96">
        <v>0</v>
      </c>
      <c r="P30" s="91">
        <f t="shared" si="1"/>
        <v>0</v>
      </c>
      <c r="Q30" s="91">
        <f t="shared" si="2"/>
        <v>0</v>
      </c>
      <c r="R30" s="89"/>
    </row>
    <row r="31" spans="1:18" x14ac:dyDescent="0.2">
      <c r="A31" s="90" t="s">
        <v>113</v>
      </c>
      <c r="B31" s="86"/>
      <c r="C31" s="91">
        <v>5</v>
      </c>
      <c r="D31" s="86"/>
      <c r="E31" s="91">
        <v>2</v>
      </c>
      <c r="F31" s="91">
        <v>4</v>
      </c>
      <c r="G31" s="91">
        <v>3</v>
      </c>
      <c r="H31" s="91">
        <v>1</v>
      </c>
      <c r="I31" s="91">
        <v>5</v>
      </c>
      <c r="J31" s="91"/>
      <c r="K31" s="95">
        <v>0</v>
      </c>
      <c r="L31" s="91">
        <v>0</v>
      </c>
      <c r="M31" s="91">
        <v>0</v>
      </c>
      <c r="N31" s="91">
        <v>0</v>
      </c>
      <c r="O31" s="96">
        <v>0</v>
      </c>
      <c r="P31" s="91">
        <f t="shared" si="1"/>
        <v>0</v>
      </c>
      <c r="Q31" s="91">
        <f t="shared" si="2"/>
        <v>0</v>
      </c>
      <c r="R31" s="89"/>
    </row>
    <row r="32" spans="1:18" x14ac:dyDescent="0.2">
      <c r="A32" s="90" t="s">
        <v>114</v>
      </c>
      <c r="B32" s="86"/>
      <c r="C32" s="91">
        <v>3</v>
      </c>
      <c r="D32" s="86"/>
      <c r="E32" s="91">
        <v>4</v>
      </c>
      <c r="F32" s="91">
        <v>3</v>
      </c>
      <c r="G32" s="91">
        <v>2</v>
      </c>
      <c r="H32" s="91">
        <v>5</v>
      </c>
      <c r="I32" s="91">
        <v>1</v>
      </c>
      <c r="J32" s="91"/>
      <c r="K32" s="95">
        <v>0</v>
      </c>
      <c r="L32" s="91">
        <v>0</v>
      </c>
      <c r="M32" s="91">
        <v>0</v>
      </c>
      <c r="N32" s="91">
        <v>0</v>
      </c>
      <c r="O32" s="96">
        <v>0</v>
      </c>
      <c r="P32" s="91">
        <f t="shared" si="1"/>
        <v>0</v>
      </c>
      <c r="Q32" s="91">
        <f t="shared" si="2"/>
        <v>0</v>
      </c>
      <c r="R32" s="89"/>
    </row>
    <row r="33" spans="1:18" x14ac:dyDescent="0.2">
      <c r="A33" s="90" t="s">
        <v>115</v>
      </c>
      <c r="B33" s="86"/>
      <c r="C33" s="91">
        <v>2</v>
      </c>
      <c r="D33" s="86"/>
      <c r="E33" s="91">
        <v>3</v>
      </c>
      <c r="F33" s="91">
        <v>4</v>
      </c>
      <c r="G33" s="91">
        <v>2</v>
      </c>
      <c r="H33" s="91">
        <v>5</v>
      </c>
      <c r="I33" s="91">
        <v>1</v>
      </c>
      <c r="J33" s="91"/>
      <c r="K33" s="95">
        <v>0</v>
      </c>
      <c r="L33" s="91">
        <v>0</v>
      </c>
      <c r="M33" s="91">
        <v>0</v>
      </c>
      <c r="N33" s="91">
        <v>0</v>
      </c>
      <c r="O33" s="96">
        <v>0</v>
      </c>
      <c r="P33" s="91">
        <f t="shared" si="1"/>
        <v>0</v>
      </c>
      <c r="Q33" s="91">
        <f t="shared" si="2"/>
        <v>0</v>
      </c>
      <c r="R33" s="89"/>
    </row>
    <row r="34" spans="1:18" x14ac:dyDescent="0.2">
      <c r="A34" s="90" t="s">
        <v>116</v>
      </c>
      <c r="B34" s="86"/>
      <c r="C34" s="91">
        <v>5</v>
      </c>
      <c r="D34" s="86"/>
      <c r="E34" s="91">
        <v>4</v>
      </c>
      <c r="F34" s="91">
        <v>2</v>
      </c>
      <c r="G34" s="91">
        <v>5</v>
      </c>
      <c r="H34" s="91">
        <v>1</v>
      </c>
      <c r="I34" s="91">
        <v>3</v>
      </c>
      <c r="J34" s="91"/>
      <c r="K34" s="95">
        <v>0</v>
      </c>
      <c r="L34" s="91">
        <v>0</v>
      </c>
      <c r="M34" s="91">
        <v>0</v>
      </c>
      <c r="N34" s="91">
        <v>0</v>
      </c>
      <c r="O34" s="96">
        <v>0</v>
      </c>
      <c r="P34" s="91">
        <f t="shared" si="1"/>
        <v>0</v>
      </c>
      <c r="Q34" s="91">
        <f t="shared" si="2"/>
        <v>0</v>
      </c>
      <c r="R34" s="89"/>
    </row>
    <row r="35" spans="1:18" x14ac:dyDescent="0.2">
      <c r="A35" s="90" t="s">
        <v>117</v>
      </c>
      <c r="B35" s="86"/>
      <c r="C35" s="91">
        <v>7</v>
      </c>
      <c r="D35" s="86"/>
      <c r="E35" s="91">
        <v>5</v>
      </c>
      <c r="F35" s="91">
        <v>3</v>
      </c>
      <c r="G35" s="91">
        <v>2</v>
      </c>
      <c r="H35" s="91">
        <v>4</v>
      </c>
      <c r="I35" s="91">
        <v>1</v>
      </c>
      <c r="J35" s="91"/>
      <c r="K35" s="95">
        <v>0</v>
      </c>
      <c r="L35" s="91">
        <v>0</v>
      </c>
      <c r="M35" s="91">
        <v>0</v>
      </c>
      <c r="N35" s="91">
        <v>0</v>
      </c>
      <c r="O35" s="96">
        <v>0</v>
      </c>
      <c r="P35" s="91">
        <f t="shared" si="1"/>
        <v>0</v>
      </c>
      <c r="Q35" s="91">
        <f t="shared" si="2"/>
        <v>0</v>
      </c>
      <c r="R35" s="89"/>
    </row>
    <row r="36" spans="1:18" x14ac:dyDescent="0.2">
      <c r="A36" s="90" t="s">
        <v>118</v>
      </c>
      <c r="B36" s="86"/>
      <c r="C36" s="91">
        <v>5</v>
      </c>
      <c r="D36" s="86"/>
      <c r="E36" s="91">
        <v>1</v>
      </c>
      <c r="F36" s="91">
        <v>2</v>
      </c>
      <c r="G36" s="91">
        <v>3</v>
      </c>
      <c r="H36" s="91">
        <v>4</v>
      </c>
      <c r="I36" s="91">
        <v>5</v>
      </c>
      <c r="J36" s="91"/>
      <c r="K36" s="95">
        <v>0</v>
      </c>
      <c r="L36" s="91">
        <v>0</v>
      </c>
      <c r="M36" s="91">
        <v>0</v>
      </c>
      <c r="N36" s="91">
        <v>0</v>
      </c>
      <c r="O36" s="96">
        <v>0</v>
      </c>
      <c r="P36" s="91">
        <f t="shared" si="1"/>
        <v>0</v>
      </c>
      <c r="Q36" s="91">
        <f t="shared" si="2"/>
        <v>0</v>
      </c>
      <c r="R36" s="89"/>
    </row>
    <row r="37" spans="1:18" x14ac:dyDescent="0.2">
      <c r="A37" s="90" t="s">
        <v>119</v>
      </c>
      <c r="B37" s="86"/>
      <c r="C37" s="91">
        <v>4</v>
      </c>
      <c r="D37" s="86"/>
      <c r="E37" s="91">
        <v>4</v>
      </c>
      <c r="F37" s="91">
        <v>2</v>
      </c>
      <c r="G37" s="91">
        <v>5</v>
      </c>
      <c r="H37" s="91">
        <v>3</v>
      </c>
      <c r="I37" s="91">
        <v>1</v>
      </c>
      <c r="J37" s="91"/>
      <c r="K37" s="95">
        <v>0</v>
      </c>
      <c r="L37" s="91">
        <v>0</v>
      </c>
      <c r="M37" s="91">
        <v>0</v>
      </c>
      <c r="N37" s="91">
        <v>0</v>
      </c>
      <c r="O37" s="96">
        <v>0</v>
      </c>
      <c r="P37" s="91">
        <f t="shared" si="1"/>
        <v>0</v>
      </c>
      <c r="Q37" s="91">
        <f t="shared" si="2"/>
        <v>0</v>
      </c>
      <c r="R37" s="89"/>
    </row>
    <row r="38" spans="1:18" x14ac:dyDescent="0.2">
      <c r="A38" s="90" t="s">
        <v>200</v>
      </c>
      <c r="B38" s="86"/>
      <c r="C38" s="91">
        <v>9</v>
      </c>
      <c r="D38" s="86"/>
      <c r="E38" s="91">
        <v>5</v>
      </c>
      <c r="F38" s="91">
        <v>4</v>
      </c>
      <c r="G38" s="91">
        <v>3</v>
      </c>
      <c r="H38" s="91">
        <v>1</v>
      </c>
      <c r="I38" s="91">
        <v>2</v>
      </c>
      <c r="J38" s="91"/>
      <c r="K38" s="95">
        <v>0</v>
      </c>
      <c r="L38" s="91">
        <v>0</v>
      </c>
      <c r="M38" s="91">
        <v>0</v>
      </c>
      <c r="N38" s="91">
        <v>0</v>
      </c>
      <c r="O38" s="96">
        <v>0</v>
      </c>
      <c r="P38" s="91">
        <f t="shared" si="1"/>
        <v>0</v>
      </c>
      <c r="Q38" s="91">
        <f t="shared" si="2"/>
        <v>0</v>
      </c>
      <c r="R38" s="89"/>
    </row>
    <row r="39" spans="1:18" x14ac:dyDescent="0.2">
      <c r="A39" s="90" t="s">
        <v>201</v>
      </c>
      <c r="B39" s="86"/>
      <c r="C39" s="91">
        <v>5</v>
      </c>
      <c r="D39" s="86"/>
      <c r="E39" s="91">
        <v>3</v>
      </c>
      <c r="F39" s="91">
        <v>5</v>
      </c>
      <c r="G39" s="91">
        <v>1</v>
      </c>
      <c r="H39" s="91">
        <v>4</v>
      </c>
      <c r="I39" s="91">
        <v>2</v>
      </c>
      <c r="J39" s="91"/>
      <c r="K39" s="95">
        <v>0</v>
      </c>
      <c r="L39" s="91">
        <v>0</v>
      </c>
      <c r="M39" s="91">
        <v>0</v>
      </c>
      <c r="N39" s="91">
        <v>0</v>
      </c>
      <c r="O39" s="96">
        <v>0</v>
      </c>
      <c r="P39" s="91">
        <f t="shared" si="1"/>
        <v>0</v>
      </c>
      <c r="Q39" s="91">
        <f t="shared" si="2"/>
        <v>0</v>
      </c>
      <c r="R39" s="89"/>
    </row>
    <row r="40" spans="1:18" x14ac:dyDescent="0.2">
      <c r="A40" s="90" t="s">
        <v>202</v>
      </c>
      <c r="B40" s="86"/>
      <c r="C40" s="91">
        <v>6</v>
      </c>
      <c r="D40" s="86"/>
      <c r="E40" s="91">
        <v>4</v>
      </c>
      <c r="F40" s="91">
        <v>3</v>
      </c>
      <c r="G40" s="91">
        <v>5</v>
      </c>
      <c r="H40" s="91">
        <v>2</v>
      </c>
      <c r="I40" s="91">
        <v>1</v>
      </c>
      <c r="J40" s="91"/>
      <c r="K40" s="95">
        <v>0</v>
      </c>
      <c r="L40" s="91">
        <v>0</v>
      </c>
      <c r="M40" s="91">
        <v>0</v>
      </c>
      <c r="N40" s="91">
        <v>0</v>
      </c>
      <c r="O40" s="96">
        <v>0</v>
      </c>
      <c r="P40" s="91">
        <f t="shared" si="1"/>
        <v>0</v>
      </c>
      <c r="Q40" s="91">
        <f t="shared" si="2"/>
        <v>0</v>
      </c>
      <c r="R40" s="89"/>
    </row>
    <row r="41" spans="1:18" x14ac:dyDescent="0.2">
      <c r="A41" s="90" t="s">
        <v>203</v>
      </c>
      <c r="B41" s="86"/>
      <c r="C41" s="91">
        <v>7</v>
      </c>
      <c r="D41" s="86"/>
      <c r="E41" s="91">
        <v>3</v>
      </c>
      <c r="F41" s="91">
        <v>4</v>
      </c>
      <c r="G41" s="91">
        <v>2</v>
      </c>
      <c r="H41" s="91">
        <v>5</v>
      </c>
      <c r="I41" s="91">
        <v>1</v>
      </c>
      <c r="J41" s="91"/>
      <c r="K41" s="95">
        <v>0</v>
      </c>
      <c r="L41" s="91">
        <v>0</v>
      </c>
      <c r="M41" s="91">
        <v>0</v>
      </c>
      <c r="N41" s="91">
        <v>0</v>
      </c>
      <c r="O41" s="96">
        <v>0</v>
      </c>
      <c r="P41" s="91">
        <f t="shared" si="1"/>
        <v>0</v>
      </c>
      <c r="Q41" s="91">
        <f t="shared" si="2"/>
        <v>0</v>
      </c>
      <c r="R41" s="89"/>
    </row>
    <row r="42" spans="1:18" x14ac:dyDescent="0.2">
      <c r="A42" s="90" t="s">
        <v>204</v>
      </c>
      <c r="B42" s="86"/>
      <c r="C42" s="91">
        <v>6</v>
      </c>
      <c r="D42" s="86"/>
      <c r="E42" s="91">
        <v>5</v>
      </c>
      <c r="F42" s="91">
        <v>4</v>
      </c>
      <c r="G42" s="91">
        <v>3</v>
      </c>
      <c r="H42" s="91">
        <v>2</v>
      </c>
      <c r="I42" s="91">
        <v>1</v>
      </c>
      <c r="J42" s="91"/>
      <c r="K42" s="95">
        <v>0</v>
      </c>
      <c r="L42" s="91">
        <v>0</v>
      </c>
      <c r="M42" s="91">
        <v>0</v>
      </c>
      <c r="N42" s="91">
        <v>0</v>
      </c>
      <c r="O42" s="96">
        <v>0</v>
      </c>
      <c r="P42" s="91">
        <f t="shared" si="1"/>
        <v>0</v>
      </c>
      <c r="Q42" s="91">
        <f t="shared" si="2"/>
        <v>0</v>
      </c>
      <c r="R42" s="89"/>
    </row>
    <row r="43" spans="1:18" x14ac:dyDescent="0.2">
      <c r="A43" s="90" t="s">
        <v>205</v>
      </c>
      <c r="B43" s="86"/>
      <c r="C43" s="91">
        <v>4</v>
      </c>
      <c r="D43" s="86"/>
      <c r="E43" s="91">
        <v>3</v>
      </c>
      <c r="F43" s="91">
        <v>5</v>
      </c>
      <c r="G43" s="91">
        <v>4</v>
      </c>
      <c r="H43" s="91">
        <v>2</v>
      </c>
      <c r="I43" s="91">
        <v>1</v>
      </c>
      <c r="J43" s="91"/>
      <c r="K43" s="95">
        <v>0</v>
      </c>
      <c r="L43" s="91">
        <v>0</v>
      </c>
      <c r="M43" s="91">
        <v>0</v>
      </c>
      <c r="N43" s="91">
        <v>0</v>
      </c>
      <c r="O43" s="96">
        <v>0</v>
      </c>
      <c r="P43" s="91">
        <f t="shared" si="1"/>
        <v>0</v>
      </c>
      <c r="Q43" s="91">
        <f t="shared" si="2"/>
        <v>0</v>
      </c>
      <c r="R43" s="89"/>
    </row>
    <row r="44" spans="1:18" x14ac:dyDescent="0.2">
      <c r="A44" s="90" t="s">
        <v>206</v>
      </c>
      <c r="B44" s="86"/>
      <c r="C44" s="91">
        <v>3</v>
      </c>
      <c r="D44" s="86"/>
      <c r="E44" s="91">
        <v>2</v>
      </c>
      <c r="F44" s="91">
        <v>5</v>
      </c>
      <c r="G44" s="91">
        <v>1</v>
      </c>
      <c r="H44" s="91">
        <v>3</v>
      </c>
      <c r="I44" s="91">
        <v>4</v>
      </c>
      <c r="J44" s="91"/>
      <c r="K44" s="95">
        <v>0</v>
      </c>
      <c r="L44" s="91">
        <v>0</v>
      </c>
      <c r="M44" s="91">
        <v>0</v>
      </c>
      <c r="N44" s="91">
        <v>0</v>
      </c>
      <c r="O44" s="96">
        <v>0</v>
      </c>
      <c r="P44" s="91">
        <f t="shared" si="1"/>
        <v>0</v>
      </c>
      <c r="Q44" s="91">
        <f t="shared" si="2"/>
        <v>0</v>
      </c>
      <c r="R44" s="89"/>
    </row>
    <row r="45" spans="1:18" x14ac:dyDescent="0.2">
      <c r="A45" s="90" t="s">
        <v>207</v>
      </c>
      <c r="B45" s="86"/>
      <c r="C45" s="91">
        <v>4</v>
      </c>
      <c r="D45" s="86"/>
      <c r="E45" s="91">
        <v>2</v>
      </c>
      <c r="F45" s="91">
        <v>5</v>
      </c>
      <c r="G45" s="91">
        <v>1</v>
      </c>
      <c r="H45" s="91">
        <v>3</v>
      </c>
      <c r="I45" s="91">
        <v>4</v>
      </c>
      <c r="J45" s="91"/>
      <c r="K45" s="95">
        <v>0</v>
      </c>
      <c r="L45" s="91">
        <v>0</v>
      </c>
      <c r="M45" s="91">
        <v>0</v>
      </c>
      <c r="N45" s="91">
        <v>0</v>
      </c>
      <c r="O45" s="96">
        <v>0</v>
      </c>
      <c r="P45" s="91">
        <f t="shared" si="1"/>
        <v>0</v>
      </c>
      <c r="Q45" s="91">
        <f t="shared" si="2"/>
        <v>0</v>
      </c>
      <c r="R45" s="89"/>
    </row>
    <row r="46" spans="1:18" x14ac:dyDescent="0.2">
      <c r="A46" s="90" t="s">
        <v>208</v>
      </c>
      <c r="B46" s="86"/>
      <c r="C46" s="91">
        <v>6</v>
      </c>
      <c r="D46" s="86"/>
      <c r="E46" s="91">
        <v>5</v>
      </c>
      <c r="F46" s="91">
        <v>2</v>
      </c>
      <c r="G46" s="91">
        <v>4</v>
      </c>
      <c r="H46" s="91">
        <v>3</v>
      </c>
      <c r="I46" s="91">
        <v>1</v>
      </c>
      <c r="J46" s="91"/>
      <c r="K46" s="95">
        <v>0</v>
      </c>
      <c r="L46" s="91">
        <v>0</v>
      </c>
      <c r="M46" s="91">
        <v>0</v>
      </c>
      <c r="N46" s="91">
        <v>0</v>
      </c>
      <c r="O46" s="96">
        <v>0</v>
      </c>
      <c r="P46" s="91">
        <f t="shared" si="1"/>
        <v>0</v>
      </c>
      <c r="Q46" s="91">
        <f t="shared" si="2"/>
        <v>0</v>
      </c>
      <c r="R46" s="89"/>
    </row>
    <row r="47" spans="1:18" x14ac:dyDescent="0.2">
      <c r="A47" s="90" t="s">
        <v>209</v>
      </c>
      <c r="B47" s="86"/>
      <c r="C47" s="91">
        <v>6</v>
      </c>
      <c r="D47" s="86"/>
      <c r="E47" s="91">
        <v>3</v>
      </c>
      <c r="F47" s="91">
        <v>1</v>
      </c>
      <c r="G47" s="91">
        <v>5</v>
      </c>
      <c r="H47" s="91">
        <v>2</v>
      </c>
      <c r="I47" s="91">
        <v>4</v>
      </c>
      <c r="J47" s="91"/>
      <c r="K47" s="95">
        <v>0</v>
      </c>
      <c r="L47" s="91">
        <v>0</v>
      </c>
      <c r="M47" s="91">
        <v>0</v>
      </c>
      <c r="N47" s="91">
        <v>0</v>
      </c>
      <c r="O47" s="96">
        <v>0</v>
      </c>
      <c r="P47" s="91">
        <f t="shared" si="1"/>
        <v>0</v>
      </c>
      <c r="Q47" s="91">
        <f t="shared" si="2"/>
        <v>0</v>
      </c>
      <c r="R47" s="89"/>
    </row>
    <row r="48" spans="1:18" ht="10.8" thickBot="1" x14ac:dyDescent="0.25">
      <c r="A48" s="90" t="s">
        <v>210</v>
      </c>
      <c r="B48" s="86"/>
      <c r="C48" s="91">
        <v>7</v>
      </c>
      <c r="D48" s="86"/>
      <c r="E48" s="91">
        <v>1</v>
      </c>
      <c r="F48" s="91">
        <v>4</v>
      </c>
      <c r="G48" s="91">
        <v>3</v>
      </c>
      <c r="H48" s="91">
        <v>5</v>
      </c>
      <c r="I48" s="91">
        <v>2</v>
      </c>
      <c r="J48" s="91"/>
      <c r="K48" s="97">
        <v>0</v>
      </c>
      <c r="L48" s="98">
        <v>0</v>
      </c>
      <c r="M48" s="98">
        <v>0</v>
      </c>
      <c r="N48" s="98">
        <v>0</v>
      </c>
      <c r="O48" s="99">
        <v>0</v>
      </c>
      <c r="P48" s="91">
        <f t="shared" si="1"/>
        <v>0</v>
      </c>
      <c r="Q48" s="91">
        <f t="shared" si="2"/>
        <v>0</v>
      </c>
      <c r="R48" s="89"/>
    </row>
    <row r="49" spans="1:18" ht="6" customHeight="1" thickTop="1" thickBot="1" x14ac:dyDescent="0.25">
      <c r="A49" s="90"/>
      <c r="B49" s="86"/>
      <c r="C49" s="86"/>
      <c r="D49" s="86"/>
      <c r="E49" s="91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89"/>
    </row>
    <row r="50" spans="1:18" ht="11.4" thickTop="1" thickBot="1" x14ac:dyDescent="0.25">
      <c r="A50" s="90"/>
      <c r="B50" s="86"/>
      <c r="C50" s="86"/>
      <c r="D50" s="86"/>
      <c r="E50" s="91"/>
      <c r="F50" s="91"/>
      <c r="G50" s="91"/>
      <c r="H50" s="91"/>
      <c r="I50" s="100" t="s">
        <v>211</v>
      </c>
      <c r="J50" s="91"/>
      <c r="K50" s="91">
        <f>SUM(K24:K48)</f>
        <v>0</v>
      </c>
      <c r="L50" s="91">
        <f>SUM(L24:L48)</f>
        <v>0</v>
      </c>
      <c r="M50" s="91">
        <f>SUM(M24:M48)</f>
        <v>0</v>
      </c>
      <c r="N50" s="91">
        <f>SUM(N24:N48)</f>
        <v>0</v>
      </c>
      <c r="O50" s="91">
        <f>SUM(O24:O48)</f>
        <v>0</v>
      </c>
      <c r="P50" s="91"/>
      <c r="Q50" s="101">
        <f>SUMPRODUCT(Q24:Q48,C24:C48)</f>
        <v>0</v>
      </c>
      <c r="R50" s="89"/>
    </row>
    <row r="51" spans="1:18" ht="5.25" customHeight="1" thickTop="1" x14ac:dyDescent="0.2">
      <c r="A51" s="90"/>
      <c r="B51" s="86"/>
      <c r="C51" s="86"/>
      <c r="D51" s="86"/>
      <c r="E51" s="91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89"/>
    </row>
    <row r="52" spans="1:18" x14ac:dyDescent="0.2">
      <c r="A52" s="90"/>
      <c r="B52" s="86"/>
      <c r="C52" s="86"/>
      <c r="D52" s="86"/>
      <c r="E52" s="91"/>
      <c r="F52" s="91"/>
      <c r="G52" s="91"/>
      <c r="H52" s="91"/>
      <c r="I52" s="85" t="s">
        <v>212</v>
      </c>
      <c r="J52" s="91"/>
      <c r="K52" s="102">
        <f>D7</f>
        <v>3</v>
      </c>
      <c r="L52" s="102">
        <f>D8</f>
        <v>5</v>
      </c>
      <c r="M52" s="102">
        <f>D9</f>
        <v>7</v>
      </c>
      <c r="N52" s="103">
        <f>D10</f>
        <v>3</v>
      </c>
      <c r="O52" s="102">
        <f>D11</f>
        <v>7</v>
      </c>
      <c r="P52" s="91"/>
      <c r="Q52" s="91"/>
      <c r="R52" s="89"/>
    </row>
    <row r="53" spans="1:18" ht="10.8" thickBot="1" x14ac:dyDescent="0.25">
      <c r="A53" s="104"/>
      <c r="B53" s="105"/>
      <c r="C53" s="105"/>
      <c r="D53" s="105"/>
      <c r="E53" s="105"/>
      <c r="F53" s="105"/>
      <c r="G53" s="105"/>
      <c r="H53" s="105"/>
      <c r="I53" s="105"/>
      <c r="J53" s="105"/>
      <c r="K53" s="105"/>
      <c r="L53" s="105"/>
      <c r="M53" s="106"/>
      <c r="N53" s="106"/>
      <c r="O53" s="106"/>
      <c r="P53" s="106"/>
      <c r="Q53" s="106"/>
      <c r="R53" s="107"/>
    </row>
    <row r="54" spans="1:18" ht="10.8" thickTop="1" x14ac:dyDescent="0.2">
      <c r="A54" s="108"/>
    </row>
    <row r="55" spans="1:18" ht="10.8" thickBot="1" x14ac:dyDescent="0.25">
      <c r="A55" s="108"/>
    </row>
    <row r="56" spans="1:18" ht="12.75" customHeight="1" thickTop="1" x14ac:dyDescent="0.2">
      <c r="A56" s="366" t="s">
        <v>73</v>
      </c>
      <c r="B56" s="355"/>
      <c r="C56" s="355"/>
      <c r="D56" s="355"/>
      <c r="E56" s="355"/>
      <c r="F56" s="355"/>
      <c r="G56" s="355"/>
      <c r="H56" s="355"/>
      <c r="I56" s="355"/>
      <c r="J56" s="355"/>
      <c r="K56" s="355"/>
      <c r="L56" s="355"/>
      <c r="M56" s="356"/>
      <c r="N56" s="356"/>
      <c r="O56" s="357"/>
    </row>
    <row r="57" spans="1:18" ht="12.75" customHeight="1" x14ac:dyDescent="0.2">
      <c r="A57" s="358" t="s">
        <v>232</v>
      </c>
      <c r="B57" s="359"/>
      <c r="C57" s="359"/>
      <c r="D57" s="359"/>
      <c r="E57" s="359"/>
      <c r="F57" s="359"/>
      <c r="G57" s="359"/>
      <c r="H57" s="359"/>
      <c r="I57" s="359"/>
      <c r="J57" s="359"/>
      <c r="K57" s="359"/>
      <c r="L57" s="359"/>
      <c r="M57" s="360"/>
      <c r="N57" s="360"/>
      <c r="O57" s="361"/>
    </row>
    <row r="58" spans="1:18" ht="12.75" customHeight="1" x14ac:dyDescent="0.2">
      <c r="A58" s="358" t="s">
        <v>233</v>
      </c>
      <c r="B58" s="359"/>
      <c r="C58" s="359"/>
      <c r="D58" s="359"/>
      <c r="E58" s="359"/>
      <c r="F58" s="359"/>
      <c r="G58" s="359"/>
      <c r="H58" s="359"/>
      <c r="I58" s="359"/>
      <c r="J58" s="359"/>
      <c r="K58" s="359"/>
      <c r="L58" s="359"/>
      <c r="M58" s="360"/>
      <c r="N58" s="360"/>
      <c r="O58" s="361"/>
    </row>
    <row r="59" spans="1:18" ht="12.75" customHeight="1" x14ac:dyDescent="0.2">
      <c r="A59" s="358" t="s">
        <v>234</v>
      </c>
      <c r="B59" s="359"/>
      <c r="C59" s="359"/>
      <c r="D59" s="359"/>
      <c r="E59" s="359"/>
      <c r="F59" s="359"/>
      <c r="G59" s="359"/>
      <c r="H59" s="359"/>
      <c r="I59" s="359"/>
      <c r="J59" s="359"/>
      <c r="K59" s="359"/>
      <c r="L59" s="359"/>
      <c r="M59" s="360"/>
      <c r="N59" s="360"/>
      <c r="O59" s="361"/>
    </row>
    <row r="60" spans="1:18" ht="12.75" customHeight="1" x14ac:dyDescent="0.2">
      <c r="A60" s="358" t="s">
        <v>235</v>
      </c>
      <c r="B60" s="359"/>
      <c r="C60" s="359"/>
      <c r="D60" s="359"/>
      <c r="E60" s="359"/>
      <c r="F60" s="359"/>
      <c r="G60" s="359"/>
      <c r="H60" s="359"/>
      <c r="I60" s="359"/>
      <c r="J60" s="359"/>
      <c r="K60" s="359"/>
      <c r="L60" s="359"/>
      <c r="M60" s="360"/>
      <c r="N60" s="360"/>
      <c r="O60" s="361"/>
    </row>
    <row r="61" spans="1:18" ht="12.75" customHeight="1" x14ac:dyDescent="0.2">
      <c r="A61" s="358"/>
      <c r="B61" s="359"/>
      <c r="C61" s="359"/>
      <c r="D61" s="359"/>
      <c r="E61" s="359"/>
      <c r="F61" s="359"/>
      <c r="G61" s="359"/>
      <c r="H61" s="359"/>
      <c r="I61" s="359"/>
      <c r="J61" s="359"/>
      <c r="K61" s="359"/>
      <c r="L61" s="359"/>
      <c r="M61" s="360"/>
      <c r="N61" s="360"/>
      <c r="O61" s="361"/>
    </row>
    <row r="62" spans="1:18" ht="12.75" customHeight="1" x14ac:dyDescent="0.2">
      <c r="A62" s="367" t="s">
        <v>79</v>
      </c>
      <c r="B62" s="359"/>
      <c r="C62" s="359"/>
      <c r="D62" s="359"/>
      <c r="E62" s="359"/>
      <c r="F62" s="359"/>
      <c r="G62" s="359"/>
      <c r="H62" s="359"/>
      <c r="I62" s="359"/>
      <c r="J62" s="359"/>
      <c r="K62" s="359"/>
      <c r="L62" s="359"/>
      <c r="M62" s="360"/>
      <c r="N62" s="360"/>
      <c r="O62" s="361"/>
    </row>
    <row r="63" spans="1:18" ht="12.75" customHeight="1" x14ac:dyDescent="0.2">
      <c r="A63" s="358" t="s">
        <v>236</v>
      </c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60"/>
      <c r="N63" s="360"/>
      <c r="O63" s="361"/>
    </row>
    <row r="64" spans="1:18" ht="12.75" customHeight="1" x14ac:dyDescent="0.2">
      <c r="A64" s="358" t="s">
        <v>237</v>
      </c>
      <c r="B64" s="359"/>
      <c r="C64" s="359"/>
      <c r="D64" s="359"/>
      <c r="E64" s="359"/>
      <c r="F64" s="359"/>
      <c r="G64" s="359"/>
      <c r="H64" s="359"/>
      <c r="I64" s="359"/>
      <c r="J64" s="359"/>
      <c r="K64" s="359"/>
      <c r="L64" s="359"/>
      <c r="M64" s="360"/>
      <c r="N64" s="360"/>
      <c r="O64" s="361"/>
    </row>
    <row r="65" spans="1:15" ht="12.75" customHeight="1" x14ac:dyDescent="0.2">
      <c r="A65" s="358"/>
      <c r="B65" s="359"/>
      <c r="C65" s="359"/>
      <c r="D65" s="359"/>
      <c r="E65" s="359"/>
      <c r="F65" s="359"/>
      <c r="G65" s="359"/>
      <c r="H65" s="359"/>
      <c r="I65" s="359"/>
      <c r="J65" s="359"/>
      <c r="K65" s="359"/>
      <c r="L65" s="359"/>
      <c r="M65" s="360"/>
      <c r="N65" s="360"/>
      <c r="O65" s="361"/>
    </row>
    <row r="66" spans="1:15" ht="12.75" customHeight="1" x14ac:dyDescent="0.2">
      <c r="A66" s="367" t="s">
        <v>88</v>
      </c>
      <c r="B66" s="359"/>
      <c r="C66" s="359"/>
      <c r="D66" s="359"/>
      <c r="E66" s="359"/>
      <c r="F66" s="359"/>
      <c r="G66" s="359"/>
      <c r="H66" s="359"/>
      <c r="I66" s="359"/>
      <c r="J66" s="359"/>
      <c r="K66" s="359"/>
      <c r="L66" s="359"/>
      <c r="M66" s="360"/>
      <c r="N66" s="360"/>
      <c r="O66" s="361"/>
    </row>
    <row r="67" spans="1:15" ht="12.75" customHeight="1" x14ac:dyDescent="0.2">
      <c r="A67" s="358" t="s">
        <v>238</v>
      </c>
      <c r="B67" s="359"/>
      <c r="C67" s="359"/>
      <c r="D67" s="359"/>
      <c r="E67" s="359"/>
      <c r="F67" s="359"/>
      <c r="G67" s="359"/>
      <c r="H67" s="359"/>
      <c r="I67" s="359"/>
      <c r="J67" s="359"/>
      <c r="K67" s="359"/>
      <c r="L67" s="359"/>
      <c r="M67" s="360"/>
      <c r="N67" s="360"/>
      <c r="O67" s="361"/>
    </row>
    <row r="68" spans="1:15" ht="12.75" customHeight="1" thickBot="1" x14ac:dyDescent="0.25">
      <c r="A68" s="362" t="s">
        <v>239</v>
      </c>
      <c r="B68" s="363"/>
      <c r="C68" s="363"/>
      <c r="D68" s="363"/>
      <c r="E68" s="363"/>
      <c r="F68" s="363"/>
      <c r="G68" s="363"/>
      <c r="H68" s="363"/>
      <c r="I68" s="363"/>
      <c r="J68" s="363"/>
      <c r="K68" s="363"/>
      <c r="L68" s="363"/>
      <c r="M68" s="364"/>
      <c r="N68" s="364"/>
      <c r="O68" s="365"/>
    </row>
    <row r="69" spans="1:15" ht="10.8" thickTop="1" x14ac:dyDescent="0.2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showGridLines="0" workbookViewId="0"/>
  </sheetViews>
  <sheetFormatPr defaultColWidth="8.6640625" defaultRowHeight="12.6" x14ac:dyDescent="0.25"/>
  <cols>
    <col min="1" max="1" width="15.33203125" customWidth="1"/>
    <col min="6" max="6" width="10.6640625" customWidth="1"/>
  </cols>
  <sheetData>
    <row r="1" spans="1:8" ht="13.2" thickBot="1" x14ac:dyDescent="0.3">
      <c r="A1" s="1" t="s">
        <v>240</v>
      </c>
    </row>
    <row r="2" spans="1:8" ht="13.2" thickTop="1" x14ac:dyDescent="0.25">
      <c r="A2" s="2" t="s">
        <v>241</v>
      </c>
      <c r="B2" s="3"/>
      <c r="C2" s="3"/>
      <c r="D2" s="3"/>
      <c r="E2" s="3"/>
      <c r="F2" s="3"/>
      <c r="G2" s="3"/>
      <c r="H2" s="4"/>
    </row>
    <row r="3" spans="1:8" x14ac:dyDescent="0.25">
      <c r="A3" s="254" t="s">
        <v>242</v>
      </c>
      <c r="B3" s="255"/>
      <c r="C3" s="255"/>
      <c r="D3" s="255"/>
      <c r="E3" s="255"/>
      <c r="F3" s="255"/>
      <c r="G3" s="255"/>
      <c r="H3" s="256"/>
    </row>
    <row r="4" spans="1:8" x14ac:dyDescent="0.25">
      <c r="A4" s="254" t="s">
        <v>243</v>
      </c>
      <c r="B4" s="255"/>
      <c r="C4" s="255"/>
      <c r="D4" s="255"/>
      <c r="E4" s="255"/>
      <c r="F4" s="255"/>
      <c r="G4" s="255"/>
      <c r="H4" s="256"/>
    </row>
    <row r="5" spans="1:8" ht="13.2" thickBot="1" x14ac:dyDescent="0.3">
      <c r="A5" s="5" t="s">
        <v>244</v>
      </c>
      <c r="B5" s="6"/>
      <c r="C5" s="6"/>
      <c r="D5" s="6"/>
      <c r="E5" s="6"/>
      <c r="F5" s="6"/>
      <c r="G5" s="6"/>
      <c r="H5" s="7"/>
    </row>
    <row r="6" spans="1:8" ht="4.5" customHeight="1" thickTop="1" thickBot="1" x14ac:dyDescent="0.3">
      <c r="A6" s="257"/>
      <c r="B6" s="233"/>
      <c r="C6" s="233"/>
      <c r="D6" s="233"/>
      <c r="E6" s="233"/>
      <c r="F6" s="233"/>
      <c r="G6" s="233"/>
      <c r="H6" s="233"/>
    </row>
    <row r="7" spans="1:8" ht="13.2" thickTop="1" x14ac:dyDescent="0.25">
      <c r="A7" s="8" t="s">
        <v>245</v>
      </c>
      <c r="B7" s="9"/>
      <c r="C7" s="9"/>
      <c r="D7" s="9"/>
      <c r="E7" s="9"/>
      <c r="F7" s="9"/>
      <c r="G7" s="9"/>
      <c r="H7" s="10"/>
    </row>
    <row r="8" spans="1:8" ht="31.5" customHeight="1" x14ac:dyDescent="0.25">
      <c r="A8" s="11"/>
      <c r="B8" s="258" t="s">
        <v>246</v>
      </c>
      <c r="C8" s="258" t="s">
        <v>247</v>
      </c>
      <c r="D8" s="259" t="s">
        <v>248</v>
      </c>
      <c r="E8" s="260" t="s">
        <v>249</v>
      </c>
      <c r="F8" s="233"/>
      <c r="G8" s="233"/>
      <c r="H8" s="261" t="s">
        <v>41</v>
      </c>
    </row>
    <row r="9" spans="1:8" x14ac:dyDescent="0.25">
      <c r="A9" s="262" t="s">
        <v>250</v>
      </c>
      <c r="B9" s="15">
        <v>700</v>
      </c>
      <c r="C9" s="32">
        <v>500</v>
      </c>
      <c r="D9" s="15">
        <v>250</v>
      </c>
      <c r="E9" s="263" t="s">
        <v>251</v>
      </c>
      <c r="F9" s="233"/>
      <c r="G9" s="233"/>
      <c r="H9" s="16">
        <v>400</v>
      </c>
    </row>
    <row r="10" spans="1:8" x14ac:dyDescent="0.25">
      <c r="A10" s="262" t="s">
        <v>252</v>
      </c>
      <c r="B10" s="15">
        <v>500</v>
      </c>
      <c r="C10" s="32">
        <v>800</v>
      </c>
      <c r="D10" s="264">
        <v>150</v>
      </c>
      <c r="E10" s="263" t="s">
        <v>253</v>
      </c>
      <c r="F10" s="233"/>
      <c r="G10" s="233"/>
      <c r="H10" s="16">
        <v>500</v>
      </c>
    </row>
    <row r="11" spans="1:8" ht="13.2" thickBot="1" x14ac:dyDescent="0.3">
      <c r="A11" s="265" t="s">
        <v>254</v>
      </c>
      <c r="B11" s="18">
        <v>350</v>
      </c>
      <c r="C11" s="238">
        <v>1200</v>
      </c>
      <c r="D11" s="18">
        <v>100</v>
      </c>
      <c r="E11" s="266"/>
      <c r="F11" s="266"/>
      <c r="G11" s="266"/>
      <c r="H11" s="38"/>
    </row>
    <row r="12" spans="1:8" ht="3.75" customHeight="1" thickTop="1" thickBot="1" x14ac:dyDescent="0.3"/>
    <row r="13" spans="1:8" ht="13.2" thickTop="1" x14ac:dyDescent="0.25">
      <c r="A13" s="8" t="s">
        <v>255</v>
      </c>
      <c r="B13" s="9"/>
      <c r="C13" s="9"/>
      <c r="D13" s="9"/>
      <c r="E13" s="10"/>
      <c r="G13" s="267"/>
    </row>
    <row r="14" spans="1:8" x14ac:dyDescent="0.25">
      <c r="A14" s="11"/>
      <c r="B14" s="268" t="s">
        <v>256</v>
      </c>
      <c r="C14" s="268" t="s">
        <v>257</v>
      </c>
      <c r="D14" s="268" t="s">
        <v>258</v>
      </c>
      <c r="E14" s="261" t="s">
        <v>259</v>
      </c>
    </row>
    <row r="15" spans="1:8" x14ac:dyDescent="0.25">
      <c r="A15" s="262" t="s">
        <v>250</v>
      </c>
      <c r="B15" s="32">
        <v>800</v>
      </c>
      <c r="C15" s="32">
        <v>1200</v>
      </c>
      <c r="D15" s="32">
        <v>1500</v>
      </c>
      <c r="E15" s="33">
        <v>2000</v>
      </c>
      <c r="G15" s="269"/>
    </row>
    <row r="16" spans="1:8" x14ac:dyDescent="0.25">
      <c r="A16" s="262" t="s">
        <v>252</v>
      </c>
      <c r="B16" s="32">
        <v>1500</v>
      </c>
      <c r="C16" s="32">
        <v>1500</v>
      </c>
      <c r="D16" s="32">
        <v>2000</v>
      </c>
      <c r="E16" s="33">
        <v>2500</v>
      </c>
      <c r="G16" s="269"/>
    </row>
    <row r="17" spans="1:7" ht="13.2" thickBot="1" x14ac:dyDescent="0.3">
      <c r="A17" s="265" t="s">
        <v>254</v>
      </c>
      <c r="B17" s="238">
        <v>2000</v>
      </c>
      <c r="C17" s="238">
        <v>1600</v>
      </c>
      <c r="D17" s="238">
        <v>1000</v>
      </c>
      <c r="E17" s="239">
        <v>0</v>
      </c>
      <c r="G17" s="269"/>
    </row>
    <row r="18" spans="1:7" ht="3.75" customHeight="1" thickTop="1" thickBot="1" x14ac:dyDescent="0.3"/>
    <row r="19" spans="1:7" ht="13.2" thickTop="1" x14ac:dyDescent="0.25">
      <c r="A19" s="8" t="s">
        <v>260</v>
      </c>
      <c r="B19" s="9"/>
      <c r="C19" s="9"/>
      <c r="D19" s="9"/>
      <c r="E19" s="9"/>
      <c r="F19" s="10"/>
    </row>
    <row r="20" spans="1:7" x14ac:dyDescent="0.25">
      <c r="A20" s="270"/>
      <c r="B20" s="233"/>
      <c r="C20" s="260" t="s">
        <v>261</v>
      </c>
      <c r="D20" s="233"/>
      <c r="E20" s="233"/>
      <c r="F20" s="253"/>
    </row>
    <row r="21" spans="1:7" ht="13.2" thickBot="1" x14ac:dyDescent="0.3">
      <c r="A21" s="11"/>
      <c r="B21" s="233"/>
      <c r="C21" s="268" t="s">
        <v>257</v>
      </c>
      <c r="D21" s="268" t="s">
        <v>258</v>
      </c>
      <c r="E21" s="268" t="s">
        <v>259</v>
      </c>
      <c r="F21" s="271" t="s">
        <v>41</v>
      </c>
    </row>
    <row r="22" spans="1:7" ht="13.2" thickTop="1" x14ac:dyDescent="0.25">
      <c r="A22" s="272" t="s">
        <v>251</v>
      </c>
      <c r="B22" s="233"/>
      <c r="C22" s="20">
        <v>0</v>
      </c>
      <c r="D22" s="21">
        <v>0</v>
      </c>
      <c r="E22" s="22">
        <v>0</v>
      </c>
      <c r="F22" s="273">
        <f>H9*SUM(C22:E22)</f>
        <v>0</v>
      </c>
    </row>
    <row r="23" spans="1:7" ht="13.2" thickBot="1" x14ac:dyDescent="0.3">
      <c r="A23" s="272" t="s">
        <v>253</v>
      </c>
      <c r="B23" s="233"/>
      <c r="C23" s="28">
        <v>0</v>
      </c>
      <c r="D23" s="29">
        <v>0</v>
      </c>
      <c r="E23" s="30">
        <v>0</v>
      </c>
      <c r="F23" s="273">
        <f>H10*SUM(C23:E23)</f>
        <v>0</v>
      </c>
    </row>
    <row r="24" spans="1:7" ht="13.2" thickTop="1" x14ac:dyDescent="0.25">
      <c r="A24" s="262"/>
      <c r="B24" s="233"/>
      <c r="C24" s="260" t="s">
        <v>262</v>
      </c>
      <c r="D24" s="233"/>
      <c r="E24" s="233"/>
      <c r="F24" s="253"/>
    </row>
    <row r="25" spans="1:7" ht="13.2" thickBot="1" x14ac:dyDescent="0.3">
      <c r="A25" s="262"/>
      <c r="B25" s="233"/>
      <c r="C25" s="268" t="s">
        <v>257</v>
      </c>
      <c r="D25" s="268" t="s">
        <v>258</v>
      </c>
      <c r="E25" s="268" t="s">
        <v>259</v>
      </c>
      <c r="F25" s="261" t="s">
        <v>41</v>
      </c>
    </row>
    <row r="26" spans="1:7" ht="13.2" thickTop="1" x14ac:dyDescent="0.25">
      <c r="A26" s="262" t="s">
        <v>250</v>
      </c>
      <c r="B26" s="233"/>
      <c r="C26" s="20">
        <v>0</v>
      </c>
      <c r="D26" s="21">
        <v>0</v>
      </c>
      <c r="E26" s="22">
        <v>0</v>
      </c>
      <c r="F26" s="274">
        <f>D9*SUM(C26:E26)</f>
        <v>0</v>
      </c>
    </row>
    <row r="27" spans="1:7" x14ac:dyDescent="0.25">
      <c r="A27" s="262" t="s">
        <v>252</v>
      </c>
      <c r="B27" s="233"/>
      <c r="C27" s="25">
        <v>0</v>
      </c>
      <c r="D27" s="23">
        <v>0</v>
      </c>
      <c r="E27" s="26">
        <v>0</v>
      </c>
      <c r="F27" s="274">
        <f>D10*SUM(C27:E27)</f>
        <v>0</v>
      </c>
    </row>
    <row r="28" spans="1:7" ht="13.2" thickBot="1" x14ac:dyDescent="0.3">
      <c r="A28" s="272" t="s">
        <v>254</v>
      </c>
      <c r="B28" s="233"/>
      <c r="C28" s="28">
        <v>0</v>
      </c>
      <c r="D28" s="29">
        <v>0</v>
      </c>
      <c r="E28" s="30">
        <v>0</v>
      </c>
      <c r="F28" s="274">
        <f>D11*SUM(C28:E28)</f>
        <v>0</v>
      </c>
    </row>
    <row r="29" spans="1:7" ht="13.2" thickTop="1" x14ac:dyDescent="0.25">
      <c r="A29" s="11"/>
      <c r="B29" s="233"/>
      <c r="C29" s="260" t="s">
        <v>263</v>
      </c>
      <c r="D29" s="233"/>
      <c r="E29" s="233"/>
      <c r="F29" s="253"/>
    </row>
    <row r="30" spans="1:7" ht="13.2" thickBot="1" x14ac:dyDescent="0.3">
      <c r="A30" s="11"/>
      <c r="B30" s="233"/>
      <c r="C30" s="268" t="s">
        <v>257</v>
      </c>
      <c r="D30" s="268" t="s">
        <v>258</v>
      </c>
      <c r="E30" s="268" t="s">
        <v>259</v>
      </c>
      <c r="F30" s="261" t="s">
        <v>41</v>
      </c>
    </row>
    <row r="31" spans="1:7" ht="13.2" thickTop="1" x14ac:dyDescent="0.25">
      <c r="A31" s="262" t="s">
        <v>250</v>
      </c>
      <c r="B31" s="233"/>
      <c r="C31" s="20">
        <v>0</v>
      </c>
      <c r="D31" s="21">
        <v>0</v>
      </c>
      <c r="E31" s="22">
        <v>0</v>
      </c>
      <c r="F31" s="273">
        <f>B9*SUM(C31:E31)</f>
        <v>0</v>
      </c>
    </row>
    <row r="32" spans="1:7" x14ac:dyDescent="0.25">
      <c r="A32" s="262" t="s">
        <v>252</v>
      </c>
      <c r="B32" s="233"/>
      <c r="C32" s="25">
        <v>0</v>
      </c>
      <c r="D32" s="23">
        <v>0</v>
      </c>
      <c r="E32" s="26">
        <v>0</v>
      </c>
      <c r="F32" s="273">
        <f>B10*SUM(C32:E32)</f>
        <v>0</v>
      </c>
    </row>
    <row r="33" spans="1:8" ht="13.2" thickBot="1" x14ac:dyDescent="0.3">
      <c r="A33" s="272" t="s">
        <v>254</v>
      </c>
      <c r="B33" s="233"/>
      <c r="C33" s="28">
        <v>0</v>
      </c>
      <c r="D33" s="29">
        <v>0</v>
      </c>
      <c r="E33" s="30">
        <v>0</v>
      </c>
      <c r="F33" s="273">
        <f>B11*SUM(C33:E33)</f>
        <v>0</v>
      </c>
    </row>
    <row r="34" spans="1:8" ht="3" customHeight="1" thickTop="1" thickBot="1" x14ac:dyDescent="0.3">
      <c r="A34" s="272"/>
      <c r="B34" s="233"/>
      <c r="C34" s="23"/>
      <c r="D34" s="23"/>
      <c r="E34" s="23"/>
      <c r="F34" s="273"/>
    </row>
    <row r="35" spans="1:8" ht="13.8" thickTop="1" thickBot="1" x14ac:dyDescent="0.3">
      <c r="A35" s="272"/>
      <c r="B35" s="275" t="s">
        <v>264</v>
      </c>
      <c r="C35" s="233"/>
      <c r="D35" s="233"/>
      <c r="E35" s="276">
        <f>SUM(C31:E33)</f>
        <v>0</v>
      </c>
      <c r="F35" s="273"/>
    </row>
    <row r="36" spans="1:8" ht="3.75" customHeight="1" thickTop="1" thickBot="1" x14ac:dyDescent="0.3">
      <c r="A36" s="277"/>
      <c r="B36" s="266"/>
      <c r="C36" s="266"/>
      <c r="D36" s="266"/>
      <c r="E36" s="266"/>
      <c r="F36" s="278"/>
    </row>
    <row r="37" spans="1:8" ht="4.5" customHeight="1" thickTop="1" thickBot="1" x14ac:dyDescent="0.3"/>
    <row r="38" spans="1:8" ht="13.2" thickTop="1" x14ac:dyDescent="0.25">
      <c r="A38" s="279"/>
      <c r="B38" s="9"/>
      <c r="C38" s="280" t="s">
        <v>265</v>
      </c>
      <c r="D38" s="9"/>
      <c r="E38" s="9"/>
      <c r="F38" s="10"/>
    </row>
    <row r="39" spans="1:8" ht="13.2" thickBot="1" x14ac:dyDescent="0.3">
      <c r="A39" s="11"/>
      <c r="B39" s="233"/>
      <c r="C39" s="268" t="s">
        <v>257</v>
      </c>
      <c r="D39" s="268" t="s">
        <v>258</v>
      </c>
      <c r="E39" s="268" t="s">
        <v>259</v>
      </c>
      <c r="F39" s="253"/>
    </row>
    <row r="40" spans="1:8" ht="13.2" thickTop="1" x14ac:dyDescent="0.25">
      <c r="A40" s="262" t="s">
        <v>250</v>
      </c>
      <c r="B40" s="233"/>
      <c r="C40" s="281">
        <f>B15+C23+C26-C31</f>
        <v>800</v>
      </c>
      <c r="D40" s="282">
        <f>C40+D23+D26-D31</f>
        <v>800</v>
      </c>
      <c r="E40" s="283">
        <f>D40+E23+E26-E31</f>
        <v>800</v>
      </c>
      <c r="F40" s="253"/>
    </row>
    <row r="41" spans="1:8" x14ac:dyDescent="0.25">
      <c r="A41" s="262" t="s">
        <v>252</v>
      </c>
      <c r="B41" s="233"/>
      <c r="C41" s="284">
        <f>B16+C22-C23+C27-C32</f>
        <v>1500</v>
      </c>
      <c r="D41" s="23">
        <f>C41+D22-D23+D27-D32</f>
        <v>1500</v>
      </c>
      <c r="E41" s="285">
        <f>D41+E22-E23+E27-E32</f>
        <v>1500</v>
      </c>
      <c r="F41" s="253"/>
    </row>
    <row r="42" spans="1:8" ht="13.2" thickBot="1" x14ac:dyDescent="0.3">
      <c r="A42" s="272" t="s">
        <v>254</v>
      </c>
      <c r="B42" s="233"/>
      <c r="C42" s="286">
        <f>B17+C28-C33-C22</f>
        <v>2000</v>
      </c>
      <c r="D42" s="287">
        <f>C42+D28-D33-D22</f>
        <v>2000</v>
      </c>
      <c r="E42" s="288">
        <f>D42+E28-E33-E22</f>
        <v>2000</v>
      </c>
      <c r="F42" s="253"/>
    </row>
    <row r="43" spans="1:8" ht="13.8" thickTop="1" thickBot="1" x14ac:dyDescent="0.3">
      <c r="A43" s="277"/>
      <c r="B43" s="266"/>
      <c r="C43" s="289" t="s">
        <v>266</v>
      </c>
      <c r="D43" s="266"/>
      <c r="E43" s="266"/>
      <c r="F43" s="290">
        <f>SUM(F31:F33,F26:F28,F22:F23)</f>
        <v>0</v>
      </c>
    </row>
    <row r="44" spans="1:8" ht="13.2" thickTop="1" x14ac:dyDescent="0.25"/>
    <row r="45" spans="1:8" ht="13.2" thickBot="1" x14ac:dyDescent="0.3"/>
    <row r="46" spans="1:8" ht="13.2" thickTop="1" x14ac:dyDescent="0.25">
      <c r="A46" s="327" t="s">
        <v>73</v>
      </c>
      <c r="B46" s="322"/>
      <c r="C46" s="314"/>
      <c r="D46" s="314"/>
      <c r="E46" s="314"/>
      <c r="F46" s="314"/>
      <c r="G46" s="314"/>
      <c r="H46" s="315"/>
    </row>
    <row r="47" spans="1:8" x14ac:dyDescent="0.25">
      <c r="A47" s="323" t="s">
        <v>267</v>
      </c>
      <c r="B47" s="324"/>
      <c r="C47" s="317"/>
      <c r="D47" s="317"/>
      <c r="E47" s="317"/>
      <c r="F47" s="317"/>
      <c r="G47" s="317"/>
      <c r="H47" s="318"/>
    </row>
    <row r="48" spans="1:8" x14ac:dyDescent="0.25">
      <c r="A48" s="323" t="s">
        <v>268</v>
      </c>
      <c r="B48" s="324"/>
      <c r="C48" s="317"/>
      <c r="D48" s="317"/>
      <c r="E48" s="317"/>
      <c r="F48" s="317"/>
      <c r="G48" s="317"/>
      <c r="H48" s="318"/>
    </row>
    <row r="49" spans="1:8" x14ac:dyDescent="0.25">
      <c r="A49" s="323" t="s">
        <v>269</v>
      </c>
      <c r="B49" s="324"/>
      <c r="C49" s="317"/>
      <c r="D49" s="317"/>
      <c r="E49" s="317"/>
      <c r="F49" s="317"/>
      <c r="G49" s="317"/>
      <c r="H49" s="318"/>
    </row>
    <row r="50" spans="1:8" x14ac:dyDescent="0.25">
      <c r="A50" s="323" t="s">
        <v>270</v>
      </c>
      <c r="B50" s="324"/>
      <c r="C50" s="317"/>
      <c r="D50" s="317"/>
      <c r="E50" s="317"/>
      <c r="F50" s="317"/>
      <c r="G50" s="317"/>
      <c r="H50" s="318"/>
    </row>
    <row r="51" spans="1:8" x14ac:dyDescent="0.25">
      <c r="A51" s="323"/>
      <c r="B51" s="324"/>
      <c r="C51" s="317"/>
      <c r="D51" s="317"/>
      <c r="E51" s="317"/>
      <c r="F51" s="317"/>
      <c r="G51" s="317"/>
      <c r="H51" s="318"/>
    </row>
    <row r="52" spans="1:8" x14ac:dyDescent="0.25">
      <c r="A52" s="328" t="s">
        <v>79</v>
      </c>
      <c r="B52" s="324"/>
      <c r="C52" s="317"/>
      <c r="D52" s="317"/>
      <c r="E52" s="317"/>
      <c r="F52" s="317"/>
      <c r="G52" s="317"/>
      <c r="H52" s="318"/>
    </row>
    <row r="53" spans="1:8" x14ac:dyDescent="0.25">
      <c r="A53" s="323" t="s">
        <v>271</v>
      </c>
      <c r="B53" s="324"/>
      <c r="C53" s="317"/>
      <c r="D53" s="317"/>
      <c r="E53" s="317"/>
      <c r="F53" s="317"/>
      <c r="G53" s="317"/>
      <c r="H53" s="318"/>
    </row>
    <row r="54" spans="1:8" x14ac:dyDescent="0.25">
      <c r="A54" s="323" t="s">
        <v>272</v>
      </c>
      <c r="B54" s="324"/>
      <c r="C54" s="317"/>
      <c r="D54" s="317"/>
      <c r="E54" s="317"/>
      <c r="F54" s="317"/>
      <c r="G54" s="317"/>
      <c r="H54" s="318"/>
    </row>
    <row r="55" spans="1:8" x14ac:dyDescent="0.25">
      <c r="A55" s="323" t="s">
        <v>273</v>
      </c>
      <c r="B55" s="324"/>
      <c r="C55" s="317"/>
      <c r="D55" s="317"/>
      <c r="E55" s="317"/>
      <c r="F55" s="317"/>
      <c r="G55" s="317"/>
      <c r="H55" s="318"/>
    </row>
    <row r="56" spans="1:8" x14ac:dyDescent="0.25">
      <c r="A56" s="323" t="s">
        <v>274</v>
      </c>
      <c r="B56" s="324"/>
      <c r="C56" s="317"/>
      <c r="D56" s="317"/>
      <c r="E56" s="317"/>
      <c r="F56" s="317"/>
      <c r="G56" s="317"/>
      <c r="H56" s="318"/>
    </row>
    <row r="57" spans="1:8" x14ac:dyDescent="0.25">
      <c r="A57" s="323"/>
      <c r="B57" s="324" t="s">
        <v>275</v>
      </c>
      <c r="C57" s="317"/>
      <c r="D57" s="317"/>
      <c r="E57" s="317"/>
      <c r="F57" s="317"/>
      <c r="G57" s="317"/>
      <c r="H57" s="318"/>
    </row>
    <row r="58" spans="1:8" x14ac:dyDescent="0.25">
      <c r="A58" s="323"/>
      <c r="B58" s="324" t="s">
        <v>276</v>
      </c>
      <c r="C58" s="317"/>
      <c r="D58" s="317"/>
      <c r="E58" s="317"/>
      <c r="F58" s="317"/>
      <c r="G58" s="317"/>
      <c r="H58" s="318"/>
    </row>
    <row r="59" spans="1:8" x14ac:dyDescent="0.25">
      <c r="A59" s="323"/>
      <c r="B59" s="324" t="s">
        <v>277</v>
      </c>
      <c r="C59" s="317"/>
      <c r="D59" s="317"/>
      <c r="E59" s="317"/>
      <c r="F59" s="317"/>
      <c r="G59" s="317"/>
      <c r="H59" s="318"/>
    </row>
    <row r="60" spans="1:8" x14ac:dyDescent="0.25">
      <c r="A60" s="323" t="s">
        <v>278</v>
      </c>
      <c r="B60" s="324"/>
      <c r="C60" s="317"/>
      <c r="D60" s="317"/>
      <c r="E60" s="317"/>
      <c r="F60" s="317"/>
      <c r="G60" s="317"/>
      <c r="H60" s="318"/>
    </row>
    <row r="61" spans="1:8" x14ac:dyDescent="0.25">
      <c r="A61" s="323" t="s">
        <v>279</v>
      </c>
      <c r="B61" s="324"/>
      <c r="C61" s="317"/>
      <c r="D61" s="317"/>
      <c r="E61" s="317"/>
      <c r="F61" s="317"/>
      <c r="G61" s="317"/>
      <c r="H61" s="318"/>
    </row>
    <row r="62" spans="1:8" x14ac:dyDescent="0.25">
      <c r="A62" s="323"/>
      <c r="B62" s="324" t="s">
        <v>280</v>
      </c>
      <c r="C62" s="317"/>
      <c r="D62" s="317"/>
      <c r="E62" s="317"/>
      <c r="F62" s="317"/>
      <c r="G62" s="317"/>
      <c r="H62" s="318"/>
    </row>
    <row r="63" spans="1:8" x14ac:dyDescent="0.25">
      <c r="A63" s="323"/>
      <c r="B63" s="324" t="s">
        <v>281</v>
      </c>
      <c r="C63" s="317"/>
      <c r="D63" s="317"/>
      <c r="E63" s="317"/>
      <c r="F63" s="317"/>
      <c r="G63" s="317"/>
      <c r="H63" s="318"/>
    </row>
    <row r="64" spans="1:8" x14ac:dyDescent="0.25">
      <c r="A64" s="323"/>
      <c r="B64" s="324" t="s">
        <v>282</v>
      </c>
      <c r="C64" s="317"/>
      <c r="D64" s="317"/>
      <c r="E64" s="317"/>
      <c r="F64" s="317"/>
      <c r="G64" s="317"/>
      <c r="H64" s="318"/>
    </row>
    <row r="65" spans="1:8" x14ac:dyDescent="0.25">
      <c r="A65" s="323"/>
      <c r="B65" s="324" t="s">
        <v>283</v>
      </c>
      <c r="C65" s="317"/>
      <c r="D65" s="317"/>
      <c r="E65" s="317"/>
      <c r="F65" s="317"/>
      <c r="G65" s="317"/>
      <c r="H65" s="318"/>
    </row>
    <row r="66" spans="1:8" x14ac:dyDescent="0.25">
      <c r="A66" s="323"/>
      <c r="B66" s="324" t="s">
        <v>284</v>
      </c>
      <c r="C66" s="317"/>
      <c r="D66" s="317"/>
      <c r="E66" s="317"/>
      <c r="F66" s="317"/>
      <c r="G66" s="317"/>
      <c r="H66" s="318"/>
    </row>
    <row r="67" spans="1:8" x14ac:dyDescent="0.25">
      <c r="A67" s="323"/>
      <c r="B67" s="324" t="s">
        <v>285</v>
      </c>
      <c r="C67" s="317"/>
      <c r="D67" s="317"/>
      <c r="E67" s="317"/>
      <c r="F67" s="317"/>
      <c r="G67" s="317"/>
      <c r="H67" s="318"/>
    </row>
    <row r="68" spans="1:8" x14ac:dyDescent="0.25">
      <c r="A68" s="323"/>
      <c r="B68" s="324" t="s">
        <v>286</v>
      </c>
      <c r="C68" s="317"/>
      <c r="D68" s="317"/>
      <c r="E68" s="317"/>
      <c r="F68" s="317"/>
      <c r="G68" s="317"/>
      <c r="H68" s="318"/>
    </row>
    <row r="69" spans="1:8" x14ac:dyDescent="0.25">
      <c r="A69" s="323"/>
      <c r="B69" s="324" t="s">
        <v>287</v>
      </c>
      <c r="C69" s="317"/>
      <c r="D69" s="317"/>
      <c r="E69" s="317"/>
      <c r="F69" s="317"/>
      <c r="G69" s="317"/>
      <c r="H69" s="318"/>
    </row>
    <row r="70" spans="1:8" x14ac:dyDescent="0.25">
      <c r="A70" s="323"/>
      <c r="B70" s="324" t="s">
        <v>288</v>
      </c>
      <c r="C70" s="317"/>
      <c r="D70" s="317"/>
      <c r="E70" s="317"/>
      <c r="F70" s="317"/>
      <c r="G70" s="317"/>
      <c r="H70" s="318"/>
    </row>
    <row r="71" spans="1:8" x14ac:dyDescent="0.25">
      <c r="A71" s="323"/>
      <c r="B71" s="324" t="s">
        <v>289</v>
      </c>
      <c r="C71" s="317"/>
      <c r="D71" s="317"/>
      <c r="E71" s="317"/>
      <c r="F71" s="317"/>
      <c r="G71" s="317"/>
      <c r="H71" s="318"/>
    </row>
    <row r="72" spans="1:8" x14ac:dyDescent="0.25">
      <c r="A72" s="323"/>
      <c r="B72" s="324" t="s">
        <v>290</v>
      </c>
      <c r="C72" s="317"/>
      <c r="D72" s="317"/>
      <c r="E72" s="317"/>
      <c r="F72" s="317"/>
      <c r="G72" s="317"/>
      <c r="H72" s="318"/>
    </row>
    <row r="73" spans="1:8" x14ac:dyDescent="0.25">
      <c r="A73" s="323"/>
      <c r="B73" s="324" t="s">
        <v>291</v>
      </c>
      <c r="C73" s="317"/>
      <c r="D73" s="317"/>
      <c r="E73" s="317"/>
      <c r="F73" s="317"/>
      <c r="G73" s="317"/>
      <c r="H73" s="318"/>
    </row>
    <row r="74" spans="1:8" x14ac:dyDescent="0.25">
      <c r="A74" s="323"/>
      <c r="B74" s="324" t="s">
        <v>292</v>
      </c>
      <c r="C74" s="317"/>
      <c r="D74" s="317"/>
      <c r="E74" s="317"/>
      <c r="F74" s="317"/>
      <c r="G74" s="317"/>
      <c r="H74" s="318"/>
    </row>
    <row r="75" spans="1:8" x14ac:dyDescent="0.25">
      <c r="A75" s="323" t="s">
        <v>293</v>
      </c>
      <c r="B75" s="324"/>
      <c r="C75" s="317"/>
      <c r="D75" s="317"/>
      <c r="E75" s="317"/>
      <c r="F75" s="317"/>
      <c r="G75" s="317"/>
      <c r="H75" s="318"/>
    </row>
    <row r="76" spans="1:8" x14ac:dyDescent="0.25">
      <c r="A76" s="323" t="s">
        <v>294</v>
      </c>
      <c r="B76" s="324"/>
      <c r="C76" s="317"/>
      <c r="D76" s="317"/>
      <c r="E76" s="317"/>
      <c r="F76" s="317"/>
      <c r="G76" s="317"/>
      <c r="H76" s="318"/>
    </row>
    <row r="77" spans="1:8" x14ac:dyDescent="0.25">
      <c r="A77" s="323"/>
      <c r="B77" s="324"/>
      <c r="C77" s="317"/>
      <c r="D77" s="317"/>
      <c r="E77" s="317"/>
      <c r="F77" s="317"/>
      <c r="G77" s="317"/>
      <c r="H77" s="318"/>
    </row>
    <row r="78" spans="1:8" x14ac:dyDescent="0.25">
      <c r="A78" s="323" t="s">
        <v>295</v>
      </c>
      <c r="B78" s="324"/>
      <c r="C78" s="317"/>
      <c r="D78" s="317"/>
      <c r="E78" s="317"/>
      <c r="F78" s="317"/>
      <c r="G78" s="317"/>
      <c r="H78" s="318"/>
    </row>
    <row r="79" spans="1:8" x14ac:dyDescent="0.25">
      <c r="A79" s="323"/>
      <c r="B79" s="324"/>
      <c r="C79" s="317"/>
      <c r="D79" s="317"/>
      <c r="E79" s="317"/>
      <c r="F79" s="317"/>
      <c r="G79" s="317"/>
      <c r="H79" s="318"/>
    </row>
    <row r="80" spans="1:8" x14ac:dyDescent="0.25">
      <c r="A80" s="328" t="s">
        <v>88</v>
      </c>
      <c r="B80" s="324"/>
      <c r="C80" s="317"/>
      <c r="D80" s="317"/>
      <c r="E80" s="317"/>
      <c r="F80" s="317"/>
      <c r="G80" s="317"/>
      <c r="H80" s="318"/>
    </row>
    <row r="81" spans="1:8" x14ac:dyDescent="0.25">
      <c r="A81" s="323" t="s">
        <v>296</v>
      </c>
      <c r="B81" s="324"/>
      <c r="C81" s="317"/>
      <c r="D81" s="317"/>
      <c r="E81" s="317"/>
      <c r="F81" s="317"/>
      <c r="G81" s="317"/>
      <c r="H81" s="318"/>
    </row>
    <row r="82" spans="1:8" x14ac:dyDescent="0.25">
      <c r="A82" s="323" t="s">
        <v>297</v>
      </c>
      <c r="B82" s="324"/>
      <c r="C82" s="317"/>
      <c r="D82" s="317"/>
      <c r="E82" s="317"/>
      <c r="F82" s="317"/>
      <c r="G82" s="317"/>
      <c r="H82" s="318"/>
    </row>
    <row r="83" spans="1:8" x14ac:dyDescent="0.25">
      <c r="A83" s="323" t="s">
        <v>298</v>
      </c>
      <c r="B83" s="324"/>
      <c r="C83" s="317"/>
      <c r="D83" s="317"/>
      <c r="E83" s="317"/>
      <c r="F83" s="317"/>
      <c r="G83" s="317"/>
      <c r="H83" s="318"/>
    </row>
    <row r="84" spans="1:8" x14ac:dyDescent="0.25">
      <c r="A84" s="323" t="s">
        <v>299</v>
      </c>
      <c r="B84" s="324"/>
      <c r="C84" s="317"/>
      <c r="D84" s="317"/>
      <c r="E84" s="317"/>
      <c r="F84" s="317"/>
      <c r="G84" s="317"/>
      <c r="H84" s="318"/>
    </row>
    <row r="85" spans="1:8" x14ac:dyDescent="0.25">
      <c r="A85" s="323" t="s">
        <v>300</v>
      </c>
      <c r="B85" s="324"/>
      <c r="C85" s="317"/>
      <c r="D85" s="317"/>
      <c r="E85" s="317"/>
      <c r="F85" s="317"/>
      <c r="G85" s="317"/>
      <c r="H85" s="318"/>
    </row>
    <row r="86" spans="1:8" x14ac:dyDescent="0.25">
      <c r="A86" s="323" t="s">
        <v>301</v>
      </c>
      <c r="B86" s="324"/>
      <c r="C86" s="317"/>
      <c r="D86" s="317"/>
      <c r="E86" s="317"/>
      <c r="F86" s="317"/>
      <c r="G86" s="317"/>
      <c r="H86" s="318"/>
    </row>
    <row r="87" spans="1:8" ht="13.2" thickBot="1" x14ac:dyDescent="0.3">
      <c r="A87" s="325" t="s">
        <v>302</v>
      </c>
      <c r="B87" s="326"/>
      <c r="C87" s="320"/>
      <c r="D87" s="320"/>
      <c r="E87" s="320"/>
      <c r="F87" s="320"/>
      <c r="G87" s="320"/>
      <c r="H87" s="321"/>
    </row>
    <row r="88" spans="1:8" ht="13.2" thickTop="1" x14ac:dyDescent="0.25"/>
  </sheetData>
  <printOptions gridLinesSet="0"/>
  <pageMargins left="0.75" right="0.75" top="1" bottom="1" header="0.5" footer="0.5"/>
  <pageSetup orientation="portrait" horizontalDpi="0" verticalDpi="4294967292" copies="0"/>
  <headerFooter alignWithMargins="0">
    <oddHeader>&amp;F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workbookViewId="0"/>
  </sheetViews>
  <sheetFormatPr defaultRowHeight="12.6" x14ac:dyDescent="0.25"/>
  <cols>
    <col min="7" max="7" width="11.109375" customWidth="1"/>
  </cols>
  <sheetData>
    <row r="1" spans="1:7" ht="13.2" thickBot="1" x14ac:dyDescent="0.3">
      <c r="A1" s="1" t="s">
        <v>303</v>
      </c>
    </row>
    <row r="2" spans="1:7" ht="13.2" thickTop="1" x14ac:dyDescent="0.25">
      <c r="A2" s="2" t="s">
        <v>304</v>
      </c>
      <c r="B2" s="3"/>
      <c r="C2" s="3"/>
      <c r="D2" s="3"/>
      <c r="E2" s="3"/>
      <c r="F2" s="3"/>
      <c r="G2" s="4"/>
    </row>
    <row r="3" spans="1:7" ht="13.2" thickBot="1" x14ac:dyDescent="0.3">
      <c r="A3" s="5" t="s">
        <v>305</v>
      </c>
      <c r="B3" s="6"/>
      <c r="C3" s="6"/>
      <c r="D3" s="6"/>
      <c r="E3" s="6"/>
      <c r="F3" s="6"/>
      <c r="G3" s="7"/>
    </row>
    <row r="4" spans="1:7" ht="5.25" customHeight="1" thickTop="1" thickBot="1" x14ac:dyDescent="0.3"/>
    <row r="5" spans="1:7" ht="13.2" thickTop="1" x14ac:dyDescent="0.25">
      <c r="A5" s="8" t="s">
        <v>306</v>
      </c>
      <c r="B5" s="9"/>
      <c r="C5" s="9"/>
      <c r="D5" s="9"/>
      <c r="E5" s="10"/>
    </row>
    <row r="6" spans="1:7" x14ac:dyDescent="0.25">
      <c r="A6" s="11"/>
      <c r="B6" s="12" t="s">
        <v>307</v>
      </c>
      <c r="C6" s="12" t="s">
        <v>308</v>
      </c>
      <c r="D6" s="12" t="s">
        <v>309</v>
      </c>
      <c r="E6" s="13" t="s">
        <v>310</v>
      </c>
    </row>
    <row r="7" spans="1:7" x14ac:dyDescent="0.25">
      <c r="A7" s="14" t="s">
        <v>311</v>
      </c>
      <c r="B7" s="15">
        <v>34</v>
      </c>
      <c r="C7" s="15">
        <v>26</v>
      </c>
      <c r="D7" s="15">
        <v>29</v>
      </c>
      <c r="E7" s="16">
        <v>31</v>
      </c>
    </row>
    <row r="8" spans="1:7" x14ac:dyDescent="0.25">
      <c r="A8" s="14" t="s">
        <v>312</v>
      </c>
      <c r="B8" s="15">
        <v>42</v>
      </c>
      <c r="C8" s="15">
        <v>33</v>
      </c>
      <c r="D8" s="15">
        <v>28</v>
      </c>
      <c r="E8" s="16">
        <v>35</v>
      </c>
    </row>
    <row r="9" spans="1:7" ht="13.2" thickBot="1" x14ac:dyDescent="0.3">
      <c r="A9" s="17" t="s">
        <v>313</v>
      </c>
      <c r="B9" s="18">
        <v>36</v>
      </c>
      <c r="C9" s="18">
        <v>29</v>
      </c>
      <c r="D9" s="18">
        <v>32</v>
      </c>
      <c r="E9" s="19">
        <v>38</v>
      </c>
    </row>
    <row r="10" spans="1:7" ht="4.5" customHeight="1" thickTop="1" thickBot="1" x14ac:dyDescent="0.3"/>
    <row r="11" spans="1:7" ht="13.2" thickTop="1" x14ac:dyDescent="0.25">
      <c r="A11" s="8" t="s">
        <v>314</v>
      </c>
      <c r="B11" s="9"/>
      <c r="C11" s="9"/>
      <c r="D11" s="9"/>
      <c r="E11" s="9"/>
      <c r="F11" s="9"/>
      <c r="G11" s="10"/>
    </row>
    <row r="12" spans="1:7" ht="13.2" thickBot="1" x14ac:dyDescent="0.3">
      <c r="A12" s="11"/>
      <c r="B12" s="12" t="s">
        <v>307</v>
      </c>
      <c r="C12" s="12" t="s">
        <v>308</v>
      </c>
      <c r="D12" s="12" t="s">
        <v>309</v>
      </c>
      <c r="E12" s="12" t="s">
        <v>310</v>
      </c>
      <c r="F12" s="12" t="s">
        <v>121</v>
      </c>
      <c r="G12" s="13" t="s">
        <v>315</v>
      </c>
    </row>
    <row r="13" spans="1:7" ht="13.2" thickTop="1" x14ac:dyDescent="0.25">
      <c r="A13" s="14" t="s">
        <v>311</v>
      </c>
      <c r="B13" s="20">
        <v>100</v>
      </c>
      <c r="C13" s="21">
        <v>100</v>
      </c>
      <c r="D13" s="21">
        <v>100</v>
      </c>
      <c r="E13" s="22">
        <v>100</v>
      </c>
      <c r="F13" s="23">
        <f>SUM(B13:E13)</f>
        <v>400</v>
      </c>
      <c r="G13" s="24">
        <v>500</v>
      </c>
    </row>
    <row r="14" spans="1:7" x14ac:dyDescent="0.25">
      <c r="A14" s="14" t="s">
        <v>312</v>
      </c>
      <c r="B14" s="25">
        <v>100</v>
      </c>
      <c r="C14" s="23">
        <v>100</v>
      </c>
      <c r="D14" s="23">
        <v>100</v>
      </c>
      <c r="E14" s="26">
        <v>100</v>
      </c>
      <c r="F14" s="23">
        <f>SUM(B14:E14)</f>
        <v>400</v>
      </c>
      <c r="G14" s="27">
        <v>400</v>
      </c>
    </row>
    <row r="15" spans="1:7" ht="13.2" thickBot="1" x14ac:dyDescent="0.3">
      <c r="A15" s="14" t="s">
        <v>313</v>
      </c>
      <c r="B15" s="28">
        <v>100</v>
      </c>
      <c r="C15" s="29">
        <v>100</v>
      </c>
      <c r="D15" s="29">
        <v>100</v>
      </c>
      <c r="E15" s="30">
        <v>100</v>
      </c>
      <c r="F15" s="23">
        <f>SUM(B15:E15)</f>
        <v>400</v>
      </c>
      <c r="G15" s="31">
        <v>400</v>
      </c>
    </row>
    <row r="16" spans="1:7" ht="13.8" thickTop="1" thickBot="1" x14ac:dyDescent="0.3">
      <c r="A16" s="14" t="s">
        <v>121</v>
      </c>
      <c r="B16" s="23">
        <f>SUM(B13:B15)</f>
        <v>300</v>
      </c>
      <c r="C16" s="23">
        <f>SUM(C13:C15)</f>
        <v>300</v>
      </c>
      <c r="D16" s="23">
        <f>SUM(D13:D15)</f>
        <v>300</v>
      </c>
      <c r="E16" s="23">
        <f>SUM(E13:E15)</f>
        <v>300</v>
      </c>
      <c r="F16" s="32"/>
      <c r="G16" s="33"/>
    </row>
    <row r="17" spans="1:7" ht="13.8" thickTop="1" thickBot="1" x14ac:dyDescent="0.3">
      <c r="A17" s="14" t="s">
        <v>123</v>
      </c>
      <c r="B17" s="34">
        <v>200</v>
      </c>
      <c r="C17" s="35">
        <v>250</v>
      </c>
      <c r="D17" s="35">
        <v>350</v>
      </c>
      <c r="E17" s="36">
        <v>300</v>
      </c>
      <c r="F17" s="32"/>
      <c r="G17" s="33"/>
    </row>
    <row r="18" spans="1:7" ht="13.8" thickTop="1" thickBot="1" x14ac:dyDescent="0.3">
      <c r="A18" s="17" t="s">
        <v>41</v>
      </c>
      <c r="B18" s="18">
        <f>SUMPRODUCT(B7:B9,B13:B15)</f>
        <v>11200</v>
      </c>
      <c r="C18" s="18">
        <f>SUMPRODUCT(C7:C9,C13:C15)</f>
        <v>8800</v>
      </c>
      <c r="D18" s="18">
        <f>SUMPRODUCT(D7:D9,D13:D15)</f>
        <v>8900</v>
      </c>
      <c r="E18" s="18">
        <f>SUMPRODUCT(E7:E9,E13:E15)</f>
        <v>10400</v>
      </c>
      <c r="F18" s="37">
        <f>SUM(B18:E18)</f>
        <v>39300</v>
      </c>
      <c r="G18" s="38"/>
    </row>
    <row r="19" spans="1:7" ht="13.2" thickTop="1" x14ac:dyDescent="0.25"/>
    <row r="20" spans="1:7" ht="13.2" thickBot="1" x14ac:dyDescent="0.3"/>
    <row r="21" spans="1:7" ht="13.2" thickTop="1" x14ac:dyDescent="0.25">
      <c r="A21" s="327" t="s">
        <v>73</v>
      </c>
      <c r="B21" s="322"/>
      <c r="C21" s="314"/>
      <c r="D21" s="314"/>
      <c r="E21" s="314"/>
      <c r="F21" s="314"/>
      <c r="G21" s="315"/>
    </row>
    <row r="22" spans="1:7" x14ac:dyDescent="0.25">
      <c r="A22" s="323" t="s">
        <v>316</v>
      </c>
      <c r="B22" s="324"/>
      <c r="C22" s="317"/>
      <c r="D22" s="317"/>
      <c r="E22" s="317"/>
      <c r="F22" s="317"/>
      <c r="G22" s="318"/>
    </row>
    <row r="23" spans="1:7" x14ac:dyDescent="0.25">
      <c r="A23" s="323" t="s">
        <v>317</v>
      </c>
      <c r="B23" s="324"/>
      <c r="C23" s="317"/>
      <c r="D23" s="317"/>
      <c r="E23" s="317"/>
      <c r="F23" s="317"/>
      <c r="G23" s="318"/>
    </row>
    <row r="24" spans="1:7" x14ac:dyDescent="0.25">
      <c r="A24" s="323" t="s">
        <v>318</v>
      </c>
      <c r="B24" s="324"/>
      <c r="C24" s="317"/>
      <c r="D24" s="317"/>
      <c r="E24" s="317"/>
      <c r="F24" s="317"/>
      <c r="G24" s="318"/>
    </row>
    <row r="25" spans="1:7" x14ac:dyDescent="0.25">
      <c r="A25" s="323"/>
      <c r="B25" s="324"/>
      <c r="C25" s="317"/>
      <c r="D25" s="317"/>
      <c r="E25" s="317"/>
      <c r="F25" s="317"/>
      <c r="G25" s="318"/>
    </row>
    <row r="26" spans="1:7" x14ac:dyDescent="0.25">
      <c r="A26" s="328" t="s">
        <v>79</v>
      </c>
      <c r="B26" s="324"/>
      <c r="C26" s="317"/>
      <c r="D26" s="317"/>
      <c r="E26" s="317"/>
      <c r="F26" s="317"/>
      <c r="G26" s="318"/>
    </row>
    <row r="27" spans="1:7" x14ac:dyDescent="0.25">
      <c r="A27" s="323" t="s">
        <v>319</v>
      </c>
      <c r="B27" s="324"/>
      <c r="C27" s="317"/>
      <c r="D27" s="317"/>
      <c r="E27" s="317"/>
      <c r="F27" s="317"/>
      <c r="G27" s="318"/>
    </row>
    <row r="28" spans="1:7" x14ac:dyDescent="0.25">
      <c r="A28" s="323" t="s">
        <v>320</v>
      </c>
      <c r="B28" s="324"/>
      <c r="C28" s="317"/>
      <c r="D28" s="317"/>
      <c r="E28" s="317"/>
      <c r="F28" s="317"/>
      <c r="G28" s="318"/>
    </row>
    <row r="29" spans="1:7" x14ac:dyDescent="0.25">
      <c r="A29" s="323" t="s">
        <v>321</v>
      </c>
      <c r="B29" s="324"/>
      <c r="C29" s="317"/>
      <c r="D29" s="317"/>
      <c r="E29" s="317"/>
      <c r="F29" s="317"/>
      <c r="G29" s="318"/>
    </row>
    <row r="30" spans="1:7" x14ac:dyDescent="0.25">
      <c r="A30" s="323"/>
      <c r="B30" s="324" t="s">
        <v>322</v>
      </c>
      <c r="C30" s="317"/>
      <c r="D30" s="317"/>
      <c r="E30" s="317"/>
      <c r="F30" s="317"/>
      <c r="G30" s="318"/>
    </row>
    <row r="31" spans="1:7" x14ac:dyDescent="0.25">
      <c r="A31" s="323"/>
      <c r="B31" s="324" t="s">
        <v>323</v>
      </c>
      <c r="C31" s="317"/>
      <c r="D31" s="317"/>
      <c r="E31" s="317"/>
      <c r="F31" s="317"/>
      <c r="G31" s="318"/>
    </row>
    <row r="32" spans="1:7" x14ac:dyDescent="0.25">
      <c r="A32" s="323"/>
      <c r="B32" s="324" t="s">
        <v>324</v>
      </c>
      <c r="C32" s="317"/>
      <c r="D32" s="317"/>
      <c r="E32" s="317"/>
      <c r="F32" s="317"/>
      <c r="G32" s="318"/>
    </row>
    <row r="33" spans="1:7" x14ac:dyDescent="0.25">
      <c r="A33" s="323" t="s">
        <v>325</v>
      </c>
      <c r="B33" s="324"/>
      <c r="C33" s="317"/>
      <c r="D33" s="317"/>
      <c r="E33" s="317"/>
      <c r="F33" s="317"/>
      <c r="G33" s="318"/>
    </row>
    <row r="34" spans="1:7" x14ac:dyDescent="0.25">
      <c r="A34" s="323"/>
      <c r="B34" s="324"/>
      <c r="C34" s="317"/>
      <c r="D34" s="317"/>
      <c r="E34" s="317"/>
      <c r="F34" s="317"/>
      <c r="G34" s="318"/>
    </row>
    <row r="35" spans="1:7" x14ac:dyDescent="0.25">
      <c r="A35" s="328" t="s">
        <v>88</v>
      </c>
      <c r="B35" s="324"/>
      <c r="C35" s="317"/>
      <c r="D35" s="317"/>
      <c r="E35" s="317"/>
      <c r="F35" s="317"/>
      <c r="G35" s="318"/>
    </row>
    <row r="36" spans="1:7" x14ac:dyDescent="0.25">
      <c r="A36" s="323" t="s">
        <v>326</v>
      </c>
      <c r="B36" s="324"/>
      <c r="C36" s="317"/>
      <c r="D36" s="317"/>
      <c r="E36" s="317"/>
      <c r="F36" s="317"/>
      <c r="G36" s="318"/>
    </row>
    <row r="37" spans="1:7" x14ac:dyDescent="0.25">
      <c r="A37" s="323" t="s">
        <v>327</v>
      </c>
      <c r="B37" s="324"/>
      <c r="C37" s="317"/>
      <c r="D37" s="317"/>
      <c r="E37" s="317"/>
      <c r="F37" s="317"/>
      <c r="G37" s="318"/>
    </row>
    <row r="38" spans="1:7" x14ac:dyDescent="0.25">
      <c r="A38" s="323" t="s">
        <v>328</v>
      </c>
      <c r="B38" s="324"/>
      <c r="C38" s="317"/>
      <c r="D38" s="317"/>
      <c r="E38" s="317"/>
      <c r="F38" s="317"/>
      <c r="G38" s="318"/>
    </row>
    <row r="39" spans="1:7" x14ac:dyDescent="0.25">
      <c r="A39" s="323" t="s">
        <v>329</v>
      </c>
      <c r="B39" s="324"/>
      <c r="C39" s="317"/>
      <c r="D39" s="317"/>
      <c r="E39" s="317"/>
      <c r="F39" s="317"/>
      <c r="G39" s="318"/>
    </row>
    <row r="40" spans="1:7" ht="13.2" thickBot="1" x14ac:dyDescent="0.3">
      <c r="A40" s="325" t="s">
        <v>330</v>
      </c>
      <c r="B40" s="326"/>
      <c r="C40" s="320"/>
      <c r="D40" s="320"/>
      <c r="E40" s="320"/>
      <c r="F40" s="320"/>
      <c r="G40" s="321"/>
    </row>
    <row r="41" spans="1:7" ht="13.2" thickTop="1" x14ac:dyDescent="0.25"/>
  </sheetData>
  <printOptions gridLinesSet="0"/>
  <pageMargins left="0.75" right="0.75" top="1" bottom="1" header="0.5" footer="0.5"/>
  <pageSetup orientation="portrait" horizontalDpi="4294967292" verticalDpi="4294967292" copies="0"/>
  <headerFooter alignWithMargins="0">
    <oddHeader>&amp;F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34</vt:i4>
      </vt:variant>
    </vt:vector>
  </HeadingPairs>
  <TitlesOfParts>
    <vt:vector size="42" baseType="lpstr">
      <vt:lpstr>Summary</vt:lpstr>
      <vt:lpstr>Crew</vt:lpstr>
      <vt:lpstr>Offices</vt:lpstr>
      <vt:lpstr>Sched1</vt:lpstr>
      <vt:lpstr>Sched2</vt:lpstr>
      <vt:lpstr>Sched3</vt:lpstr>
      <vt:lpstr>Hirefire</vt:lpstr>
      <vt:lpstr>Troops</vt:lpstr>
      <vt:lpstr>Assignments</vt:lpstr>
      <vt:lpstr>Assignments_per_employee</vt:lpstr>
      <vt:lpstr>Crews_on_flight</vt:lpstr>
      <vt:lpstr>Employees_hired</vt:lpstr>
      <vt:lpstr>employees_laid_off</vt:lpstr>
      <vt:lpstr>Sched1!Employees_per_day</vt:lpstr>
      <vt:lpstr>Employees_per_day</vt:lpstr>
      <vt:lpstr>Employees_per_schedule</vt:lpstr>
      <vt:lpstr>Employees_required</vt:lpstr>
      <vt:lpstr>Employees_scheduled</vt:lpstr>
      <vt:lpstr>Payroll</vt:lpstr>
      <vt:lpstr>Required_employees</vt:lpstr>
      <vt:lpstr>Sched1!Required_per_day</vt:lpstr>
      <vt:lpstr>Required_per_day</vt:lpstr>
      <vt:lpstr>Rotation_decisions</vt:lpstr>
      <vt:lpstr>Sched2!Schedule_per_employee</vt:lpstr>
      <vt:lpstr>Schedule_per_employee</vt:lpstr>
      <vt:lpstr>Sched2!Schedules</vt:lpstr>
      <vt:lpstr>Schedules</vt:lpstr>
      <vt:lpstr>Crew!Total_cost</vt:lpstr>
      <vt:lpstr>Hirefire!total_cost</vt:lpstr>
      <vt:lpstr>Total_Cost</vt:lpstr>
      <vt:lpstr>Total_employees</vt:lpstr>
      <vt:lpstr>total_laid_off</vt:lpstr>
      <vt:lpstr>Sched2!Total_preference</vt:lpstr>
      <vt:lpstr>Total_preference</vt:lpstr>
      <vt:lpstr>Total_preferences</vt:lpstr>
      <vt:lpstr>Trainees</vt:lpstr>
      <vt:lpstr>Troops_available</vt:lpstr>
      <vt:lpstr>Troops_moved</vt:lpstr>
      <vt:lpstr>Troops_per_base</vt:lpstr>
      <vt:lpstr>Troops_per_camp</vt:lpstr>
      <vt:lpstr>Troops_required</vt:lpstr>
      <vt:lpstr>Troops_shipped</vt:lpstr>
    </vt:vector>
  </TitlesOfParts>
  <Company>Frontline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Straver</dc:creator>
  <cp:lastModifiedBy>estelle</cp:lastModifiedBy>
  <dcterms:created xsi:type="dcterms:W3CDTF">1999-05-07T21:58:35Z</dcterms:created>
  <dcterms:modified xsi:type="dcterms:W3CDTF">2022-04-08T15:54:23Z</dcterms:modified>
</cp:coreProperties>
</file>