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ww\python-data-science2\26. Excel - Recherche opérationnelle linéaire\37 - ORDONNANCEMENT - UNE MACHINE AVEC JOB EN RETARD\"/>
    </mc:Choice>
  </mc:AlternateContent>
  <bookViews>
    <workbookView xWindow="0" yWindow="0" windowWidth="23040" windowHeight="9192" activeTab="1"/>
  </bookViews>
  <sheets>
    <sheet name="Jobs late" sheetId="1" r:id="rId1"/>
    <sheet name="Days Late" sheetId="2" r:id="rId2"/>
  </sheets>
  <definedNames>
    <definedName name="lookup" localSheetId="1">'Days Late'!$E$5:$G$16</definedName>
    <definedName name="lookup">'Jobs late'!$E$5:$G$16</definedName>
    <definedName name="solver_adj" localSheetId="1" hidden="1">'Days Late'!$H$5:$H$16</definedName>
    <definedName name="solver_adj" localSheetId="0" hidden="1">'Jobs late'!$H$5:$H$16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'Days Late'!$H$5:$H$16</definedName>
    <definedName name="solver_lhs1" localSheetId="0" hidden="1">'Jobs late'!$H$5:$H$16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0.5</definedName>
    <definedName name="solver_mrt" localSheetId="0" hidden="1">0.5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'Days Late'!$L$2</definedName>
    <definedName name="solver_opt" localSheetId="0" hidden="1">'Jobs late'!$L$2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6</definedName>
    <definedName name="solver_rel1" localSheetId="0" hidden="1">6</definedName>
    <definedName name="solver_rhs1" localSheetId="1" hidden="1">"AllDifferent"</definedName>
    <definedName name="solver_rhs1" localSheetId="0" hidden="1">"AllDifferent"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K5" i="2" s="1"/>
  <c r="F3" i="2"/>
  <c r="F3" i="1"/>
  <c r="J6" i="1"/>
  <c r="J7" i="1"/>
  <c r="J8" i="1"/>
  <c r="J9" i="1"/>
  <c r="J10" i="1"/>
  <c r="J11" i="1"/>
  <c r="J12" i="1"/>
  <c r="J13" i="1"/>
  <c r="J14" i="1"/>
  <c r="J15" i="1"/>
  <c r="J16" i="1"/>
  <c r="J5" i="1"/>
  <c r="I6" i="1"/>
  <c r="I7" i="1"/>
  <c r="I8" i="1"/>
  <c r="I9" i="1"/>
  <c r="I10" i="1"/>
  <c r="I11" i="1"/>
  <c r="I12" i="1"/>
  <c r="I13" i="1"/>
  <c r="I14" i="1"/>
  <c r="I15" i="1"/>
  <c r="I16" i="1"/>
  <c r="I5" i="1"/>
  <c r="K5" i="1" s="1"/>
  <c r="L5" i="2" l="1"/>
  <c r="K6" i="1"/>
  <c r="L5" i="1"/>
  <c r="K6" i="2"/>
  <c r="L6" i="2" s="1"/>
  <c r="K7" i="2" l="1"/>
  <c r="L7" i="2" s="1"/>
  <c r="K7" i="1"/>
  <c r="L6" i="1"/>
  <c r="K8" i="1" l="1"/>
  <c r="L7" i="1"/>
  <c r="K8" i="2"/>
  <c r="L8" i="2" s="1"/>
  <c r="K9" i="2" l="1"/>
  <c r="L9" i="2" s="1"/>
  <c r="K9" i="1"/>
  <c r="L8" i="1"/>
  <c r="K10" i="1" l="1"/>
  <c r="L9" i="1"/>
  <c r="K10" i="2"/>
  <c r="L10" i="2" s="1"/>
  <c r="K11" i="2" l="1"/>
  <c r="L11" i="2" s="1"/>
  <c r="K11" i="1"/>
  <c r="L10" i="1"/>
  <c r="K12" i="2" l="1"/>
  <c r="L12" i="2" s="1"/>
  <c r="K12" i="1"/>
  <c r="L11" i="1"/>
  <c r="K13" i="1" l="1"/>
  <c r="L12" i="1"/>
  <c r="K13" i="2"/>
  <c r="L13" i="2" s="1"/>
  <c r="K14" i="2" l="1"/>
  <c r="L14" i="2" s="1"/>
  <c r="K14" i="1"/>
  <c r="L13" i="1"/>
  <c r="K15" i="1" l="1"/>
  <c r="L14" i="1"/>
  <c r="K15" i="2"/>
  <c r="L15" i="2" s="1"/>
  <c r="K16" i="2" l="1"/>
  <c r="L16" i="2" s="1"/>
  <c r="L2" i="2" s="1"/>
  <c r="K16" i="1"/>
  <c r="L16" i="1" s="1"/>
  <c r="L15" i="1"/>
  <c r="L2" i="1" l="1"/>
</calcChain>
</file>

<file path=xl/sharedStrings.xml><?xml version="1.0" encoding="utf-8"?>
<sst xmlns="http://schemas.openxmlformats.org/spreadsheetml/2006/main" count="23" uniqueCount="14">
  <si>
    <t>Job</t>
  </si>
  <si>
    <t>Time Needed</t>
  </si>
  <si>
    <t>Due Date</t>
  </si>
  <si>
    <t>Order</t>
  </si>
  <si>
    <t>Due date</t>
  </si>
  <si>
    <t>When Done</t>
  </si>
  <si>
    <t>Late</t>
  </si>
  <si>
    <t>Late jobs</t>
  </si>
  <si>
    <t>Days Late</t>
  </si>
  <si>
    <t>val 2:5</t>
  </si>
  <si>
    <t>val 11:9</t>
  </si>
  <si>
    <t>val 8:3</t>
  </si>
  <si>
    <t>val etc…</t>
  </si>
  <si>
    <t>Ordonnancement trouvé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</si>
</sst>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20" fontId="0" fillId="3" borderId="0" xfId="0" applyNumberForma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16"/>
  <sheetViews>
    <sheetView workbookViewId="0">
      <selection activeCell="L2" sqref="L2"/>
    </sheetView>
  </sheetViews>
  <sheetFormatPr defaultRowHeight="14.4" x14ac:dyDescent="0.3"/>
  <cols>
    <col min="6" max="6" width="14.77734375" customWidth="1"/>
    <col min="9" max="9" width="12.44140625" customWidth="1"/>
    <col min="11" max="11" width="10.77734375" customWidth="1"/>
  </cols>
  <sheetData>
    <row r="1" spans="5:12" x14ac:dyDescent="0.3">
      <c r="L1" t="s">
        <v>7</v>
      </c>
    </row>
    <row r="2" spans="5:12" x14ac:dyDescent="0.3">
      <c r="L2" s="1">
        <f>SUM(L5:L16)</f>
        <v>1</v>
      </c>
    </row>
    <row r="3" spans="5:12" x14ac:dyDescent="0.3">
      <c r="F3">
        <f>SUM(F5:F16)</f>
        <v>69</v>
      </c>
    </row>
    <row r="4" spans="5:12" x14ac:dyDescent="0.3">
      <c r="E4" t="s">
        <v>0</v>
      </c>
      <c r="F4" t="s">
        <v>1</v>
      </c>
      <c r="G4" t="s">
        <v>2</v>
      </c>
      <c r="H4" t="s">
        <v>3</v>
      </c>
      <c r="I4" t="s">
        <v>1</v>
      </c>
      <c r="J4" t="s">
        <v>4</v>
      </c>
      <c r="K4" t="s">
        <v>5</v>
      </c>
      <c r="L4" t="s">
        <v>6</v>
      </c>
    </row>
    <row r="5" spans="5:12" x14ac:dyDescent="0.3">
      <c r="E5">
        <v>1</v>
      </c>
      <c r="F5">
        <v>7</v>
      </c>
      <c r="G5">
        <v>32</v>
      </c>
      <c r="H5" s="1">
        <v>8</v>
      </c>
      <c r="I5">
        <f t="shared" ref="I5:I16" si="0">VLOOKUP(H5,lookup,2)</f>
        <v>3</v>
      </c>
      <c r="J5">
        <f t="shared" ref="J5:J16" si="1">VLOOKUP(H5,lookup,3)</f>
        <v>27</v>
      </c>
      <c r="K5">
        <f>I5</f>
        <v>3</v>
      </c>
      <c r="L5">
        <f>IF(K5&gt;J5,1,0)</f>
        <v>0</v>
      </c>
    </row>
    <row r="6" spans="5:12" x14ac:dyDescent="0.3">
      <c r="E6">
        <v>2</v>
      </c>
      <c r="F6">
        <v>5</v>
      </c>
      <c r="G6">
        <v>33</v>
      </c>
      <c r="H6" s="1">
        <v>3</v>
      </c>
      <c r="I6">
        <f t="shared" si="0"/>
        <v>5</v>
      </c>
      <c r="J6">
        <f t="shared" si="1"/>
        <v>28</v>
      </c>
      <c r="K6">
        <f>K5+I6</f>
        <v>8</v>
      </c>
      <c r="L6">
        <f t="shared" ref="L6:L16" si="2">IF(K6&gt;J6,1,0)</f>
        <v>0</v>
      </c>
    </row>
    <row r="7" spans="5:12" x14ac:dyDescent="0.3">
      <c r="E7">
        <v>3</v>
      </c>
      <c r="F7">
        <v>5</v>
      </c>
      <c r="G7">
        <v>28</v>
      </c>
      <c r="H7" s="1">
        <v>2</v>
      </c>
      <c r="I7">
        <f t="shared" si="0"/>
        <v>5</v>
      </c>
      <c r="J7">
        <f t="shared" si="1"/>
        <v>33</v>
      </c>
      <c r="K7">
        <f t="shared" ref="K7:K16" si="3">K6+I7</f>
        <v>13</v>
      </c>
      <c r="L7">
        <f t="shared" si="2"/>
        <v>0</v>
      </c>
    </row>
    <row r="8" spans="5:12" x14ac:dyDescent="0.3">
      <c r="E8">
        <v>4</v>
      </c>
      <c r="F8">
        <v>3</v>
      </c>
      <c r="G8">
        <v>65</v>
      </c>
      <c r="H8" s="1">
        <v>1</v>
      </c>
      <c r="I8">
        <f t="shared" si="0"/>
        <v>7</v>
      </c>
      <c r="J8">
        <f t="shared" si="1"/>
        <v>32</v>
      </c>
      <c r="K8">
        <f t="shared" si="3"/>
        <v>20</v>
      </c>
      <c r="L8">
        <f t="shared" si="2"/>
        <v>0</v>
      </c>
    </row>
    <row r="9" spans="5:12" x14ac:dyDescent="0.3">
      <c r="E9">
        <v>5</v>
      </c>
      <c r="F9">
        <v>5</v>
      </c>
      <c r="G9">
        <v>26</v>
      </c>
      <c r="H9" s="1">
        <v>5</v>
      </c>
      <c r="I9">
        <f t="shared" si="0"/>
        <v>5</v>
      </c>
      <c r="J9">
        <f t="shared" si="1"/>
        <v>26</v>
      </c>
      <c r="K9">
        <f t="shared" si="3"/>
        <v>25</v>
      </c>
      <c r="L9">
        <f t="shared" si="2"/>
        <v>0</v>
      </c>
    </row>
    <row r="10" spans="5:12" x14ac:dyDescent="0.3">
      <c r="E10">
        <v>6</v>
      </c>
      <c r="F10">
        <v>6</v>
      </c>
      <c r="G10">
        <v>44</v>
      </c>
      <c r="H10" s="1">
        <v>12</v>
      </c>
      <c r="I10">
        <f t="shared" si="0"/>
        <v>5</v>
      </c>
      <c r="J10">
        <f t="shared" si="1"/>
        <v>32</v>
      </c>
      <c r="K10">
        <f t="shared" si="3"/>
        <v>30</v>
      </c>
      <c r="L10">
        <f t="shared" si="2"/>
        <v>0</v>
      </c>
    </row>
    <row r="11" spans="5:12" x14ac:dyDescent="0.3">
      <c r="E11">
        <v>7</v>
      </c>
      <c r="F11">
        <v>7</v>
      </c>
      <c r="G11">
        <v>70</v>
      </c>
      <c r="H11" s="1">
        <v>6</v>
      </c>
      <c r="I11">
        <f t="shared" si="0"/>
        <v>6</v>
      </c>
      <c r="J11">
        <f t="shared" si="1"/>
        <v>44</v>
      </c>
      <c r="K11">
        <f t="shared" si="3"/>
        <v>36</v>
      </c>
      <c r="L11">
        <f t="shared" si="2"/>
        <v>0</v>
      </c>
    </row>
    <row r="12" spans="5:12" x14ac:dyDescent="0.3">
      <c r="E12">
        <v>8</v>
      </c>
      <c r="F12">
        <v>3</v>
      </c>
      <c r="G12">
        <v>27</v>
      </c>
      <c r="H12" s="1">
        <v>10</v>
      </c>
      <c r="I12">
        <f t="shared" si="0"/>
        <v>7</v>
      </c>
      <c r="J12">
        <f t="shared" si="1"/>
        <v>55</v>
      </c>
      <c r="K12">
        <f t="shared" si="3"/>
        <v>43</v>
      </c>
      <c r="L12">
        <f t="shared" si="2"/>
        <v>0</v>
      </c>
    </row>
    <row r="13" spans="5:12" x14ac:dyDescent="0.3">
      <c r="E13">
        <v>9</v>
      </c>
      <c r="F13">
        <v>7</v>
      </c>
      <c r="G13">
        <v>63</v>
      </c>
      <c r="H13" s="1">
        <v>7</v>
      </c>
      <c r="I13">
        <f t="shared" si="0"/>
        <v>7</v>
      </c>
      <c r="J13">
        <f t="shared" si="1"/>
        <v>70</v>
      </c>
      <c r="K13">
        <f t="shared" si="3"/>
        <v>50</v>
      </c>
      <c r="L13">
        <f t="shared" si="2"/>
        <v>0</v>
      </c>
    </row>
    <row r="14" spans="5:12" x14ac:dyDescent="0.3">
      <c r="E14">
        <v>10</v>
      </c>
      <c r="F14">
        <v>7</v>
      </c>
      <c r="G14">
        <v>55</v>
      </c>
      <c r="H14" s="1">
        <v>9</v>
      </c>
      <c r="I14">
        <f t="shared" si="0"/>
        <v>7</v>
      </c>
      <c r="J14">
        <f t="shared" si="1"/>
        <v>63</v>
      </c>
      <c r="K14">
        <f t="shared" si="3"/>
        <v>57</v>
      </c>
      <c r="L14">
        <f t="shared" si="2"/>
        <v>0</v>
      </c>
    </row>
    <row r="15" spans="5:12" x14ac:dyDescent="0.3">
      <c r="E15">
        <v>11</v>
      </c>
      <c r="F15">
        <v>9</v>
      </c>
      <c r="G15">
        <v>15</v>
      </c>
      <c r="H15" s="1">
        <v>4</v>
      </c>
      <c r="I15">
        <f t="shared" si="0"/>
        <v>3</v>
      </c>
      <c r="J15">
        <f t="shared" si="1"/>
        <v>65</v>
      </c>
      <c r="K15">
        <f t="shared" si="3"/>
        <v>60</v>
      </c>
      <c r="L15">
        <f t="shared" si="2"/>
        <v>0</v>
      </c>
    </row>
    <row r="16" spans="5:12" x14ac:dyDescent="0.3">
      <c r="E16">
        <v>12</v>
      </c>
      <c r="F16">
        <v>5</v>
      </c>
      <c r="G16">
        <v>32</v>
      </c>
      <c r="H16" s="1">
        <v>11</v>
      </c>
      <c r="I16">
        <f t="shared" si="0"/>
        <v>9</v>
      </c>
      <c r="J16">
        <f t="shared" si="1"/>
        <v>15</v>
      </c>
      <c r="K16">
        <f t="shared" si="3"/>
        <v>69</v>
      </c>
      <c r="L16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abSelected="1" workbookViewId="0">
      <selection activeCell="D22" sqref="D22"/>
    </sheetView>
  </sheetViews>
  <sheetFormatPr defaultRowHeight="14.4" x14ac:dyDescent="0.3"/>
  <cols>
    <col min="6" max="6" width="14.77734375" customWidth="1"/>
    <col min="9" max="9" width="12.44140625" customWidth="1"/>
    <col min="11" max="11" width="10.77734375" customWidth="1"/>
  </cols>
  <sheetData>
    <row r="1" spans="5:12" x14ac:dyDescent="0.3">
      <c r="L1" t="s">
        <v>8</v>
      </c>
    </row>
    <row r="2" spans="5:12" x14ac:dyDescent="0.3">
      <c r="L2" s="1">
        <f>SUM(L5:L16)</f>
        <v>8</v>
      </c>
    </row>
    <row r="3" spans="5:12" x14ac:dyDescent="0.3">
      <c r="F3">
        <f>SUM(F5:F16)</f>
        <v>69</v>
      </c>
    </row>
    <row r="4" spans="5:12" x14ac:dyDescent="0.3">
      <c r="E4" t="s">
        <v>0</v>
      </c>
      <c r="F4" t="s">
        <v>1</v>
      </c>
      <c r="G4" t="s">
        <v>2</v>
      </c>
      <c r="H4" t="s">
        <v>3</v>
      </c>
      <c r="I4" t="s">
        <v>1</v>
      </c>
      <c r="J4" t="s">
        <v>4</v>
      </c>
      <c r="K4" t="s">
        <v>5</v>
      </c>
      <c r="L4" t="s">
        <v>8</v>
      </c>
    </row>
    <row r="5" spans="5:12" x14ac:dyDescent="0.3">
      <c r="E5">
        <v>1</v>
      </c>
      <c r="F5">
        <v>7</v>
      </c>
      <c r="G5">
        <v>32</v>
      </c>
      <c r="H5" s="2">
        <v>2</v>
      </c>
      <c r="I5" s="3">
        <f t="shared" ref="I5:I16" si="0">VLOOKUP(H5,lookup,2)</f>
        <v>5</v>
      </c>
      <c r="J5" s="3">
        <f t="shared" ref="J5:J16" si="1">VLOOKUP(H5,lookup,3)</f>
        <v>33</v>
      </c>
      <c r="K5" s="3">
        <f>I5</f>
        <v>5</v>
      </c>
      <c r="L5" s="3">
        <f>IF(K5&gt;J5,K5-J5,0)</f>
        <v>0</v>
      </c>
    </row>
    <row r="6" spans="5:12" x14ac:dyDescent="0.3">
      <c r="E6">
        <v>2</v>
      </c>
      <c r="F6">
        <v>5</v>
      </c>
      <c r="G6">
        <v>33</v>
      </c>
      <c r="H6" s="2">
        <v>11</v>
      </c>
      <c r="I6" s="5">
        <f t="shared" si="0"/>
        <v>9</v>
      </c>
      <c r="J6" s="5">
        <f t="shared" si="1"/>
        <v>15</v>
      </c>
      <c r="K6" s="5">
        <f>K5+I6</f>
        <v>14</v>
      </c>
      <c r="L6" s="5">
        <f t="shared" ref="L6:L16" si="2">IF(K6&gt;J6,K6-J6,0)</f>
        <v>0</v>
      </c>
    </row>
    <row r="7" spans="5:12" x14ac:dyDescent="0.3">
      <c r="E7">
        <v>3</v>
      </c>
      <c r="F7">
        <v>5</v>
      </c>
      <c r="G7">
        <v>28</v>
      </c>
      <c r="H7" s="2">
        <v>8</v>
      </c>
      <c r="I7" s="6">
        <f t="shared" si="0"/>
        <v>3</v>
      </c>
      <c r="J7" s="6">
        <f t="shared" si="1"/>
        <v>27</v>
      </c>
      <c r="K7" s="6">
        <f t="shared" ref="K7:K16" si="3">K6+I7</f>
        <v>17</v>
      </c>
      <c r="L7" s="6">
        <f t="shared" si="2"/>
        <v>0</v>
      </c>
    </row>
    <row r="8" spans="5:12" x14ac:dyDescent="0.3">
      <c r="E8">
        <v>4</v>
      </c>
      <c r="F8">
        <v>3</v>
      </c>
      <c r="G8">
        <v>65</v>
      </c>
      <c r="H8" s="2">
        <v>5</v>
      </c>
      <c r="I8">
        <f t="shared" si="0"/>
        <v>5</v>
      </c>
      <c r="J8">
        <f t="shared" si="1"/>
        <v>26</v>
      </c>
      <c r="K8">
        <f t="shared" si="3"/>
        <v>22</v>
      </c>
      <c r="L8">
        <f t="shared" si="2"/>
        <v>0</v>
      </c>
    </row>
    <row r="9" spans="5:12" x14ac:dyDescent="0.3">
      <c r="E9">
        <v>5</v>
      </c>
      <c r="F9">
        <v>5</v>
      </c>
      <c r="G9">
        <v>26</v>
      </c>
      <c r="H9" s="2">
        <v>3</v>
      </c>
      <c r="I9">
        <f t="shared" si="0"/>
        <v>5</v>
      </c>
      <c r="J9">
        <f t="shared" si="1"/>
        <v>28</v>
      </c>
      <c r="K9">
        <f t="shared" si="3"/>
        <v>27</v>
      </c>
      <c r="L9">
        <f t="shared" si="2"/>
        <v>0</v>
      </c>
    </row>
    <row r="10" spans="5:12" x14ac:dyDescent="0.3">
      <c r="E10">
        <v>6</v>
      </c>
      <c r="F10">
        <v>6</v>
      </c>
      <c r="G10">
        <v>44</v>
      </c>
      <c r="H10" s="2">
        <v>12</v>
      </c>
      <c r="I10">
        <f t="shared" si="0"/>
        <v>5</v>
      </c>
      <c r="J10">
        <f t="shared" si="1"/>
        <v>32</v>
      </c>
      <c r="K10">
        <f t="shared" si="3"/>
        <v>32</v>
      </c>
      <c r="L10">
        <f t="shared" si="2"/>
        <v>0</v>
      </c>
    </row>
    <row r="11" spans="5:12" x14ac:dyDescent="0.3">
      <c r="E11">
        <v>7</v>
      </c>
      <c r="F11">
        <v>7</v>
      </c>
      <c r="G11">
        <v>70</v>
      </c>
      <c r="H11" s="2">
        <v>1</v>
      </c>
      <c r="I11">
        <f t="shared" si="0"/>
        <v>7</v>
      </c>
      <c r="J11">
        <f t="shared" si="1"/>
        <v>32</v>
      </c>
      <c r="K11">
        <f t="shared" si="3"/>
        <v>39</v>
      </c>
      <c r="L11">
        <f t="shared" si="2"/>
        <v>7</v>
      </c>
    </row>
    <row r="12" spans="5:12" x14ac:dyDescent="0.3">
      <c r="E12">
        <v>8</v>
      </c>
      <c r="F12">
        <v>3</v>
      </c>
      <c r="G12">
        <v>27</v>
      </c>
      <c r="H12" s="2">
        <v>6</v>
      </c>
      <c r="I12">
        <f t="shared" si="0"/>
        <v>6</v>
      </c>
      <c r="J12">
        <f t="shared" si="1"/>
        <v>44</v>
      </c>
      <c r="K12">
        <f t="shared" si="3"/>
        <v>45</v>
      </c>
      <c r="L12">
        <f t="shared" si="2"/>
        <v>1</v>
      </c>
    </row>
    <row r="13" spans="5:12" x14ac:dyDescent="0.3">
      <c r="E13">
        <v>9</v>
      </c>
      <c r="F13">
        <v>7</v>
      </c>
      <c r="G13">
        <v>63</v>
      </c>
      <c r="H13" s="2">
        <v>4</v>
      </c>
      <c r="I13">
        <f t="shared" si="0"/>
        <v>3</v>
      </c>
      <c r="J13">
        <f t="shared" si="1"/>
        <v>65</v>
      </c>
      <c r="K13">
        <f t="shared" si="3"/>
        <v>48</v>
      </c>
      <c r="L13">
        <f t="shared" si="2"/>
        <v>0</v>
      </c>
    </row>
    <row r="14" spans="5:12" x14ac:dyDescent="0.3">
      <c r="E14">
        <v>10</v>
      </c>
      <c r="F14">
        <v>7</v>
      </c>
      <c r="G14">
        <v>55</v>
      </c>
      <c r="H14" s="2">
        <v>10</v>
      </c>
      <c r="I14">
        <f t="shared" si="0"/>
        <v>7</v>
      </c>
      <c r="J14">
        <f t="shared" si="1"/>
        <v>55</v>
      </c>
      <c r="K14">
        <f t="shared" si="3"/>
        <v>55</v>
      </c>
      <c r="L14">
        <f t="shared" si="2"/>
        <v>0</v>
      </c>
    </row>
    <row r="15" spans="5:12" x14ac:dyDescent="0.3">
      <c r="E15">
        <v>11</v>
      </c>
      <c r="F15">
        <v>9</v>
      </c>
      <c r="G15">
        <v>15</v>
      </c>
      <c r="H15" s="2">
        <v>9</v>
      </c>
      <c r="I15">
        <f t="shared" si="0"/>
        <v>7</v>
      </c>
      <c r="J15">
        <f t="shared" si="1"/>
        <v>63</v>
      </c>
      <c r="K15">
        <f t="shared" si="3"/>
        <v>62</v>
      </c>
      <c r="L15">
        <f t="shared" si="2"/>
        <v>0</v>
      </c>
    </row>
    <row r="16" spans="5:12" x14ac:dyDescent="0.3">
      <c r="E16">
        <v>12</v>
      </c>
      <c r="F16">
        <v>5</v>
      </c>
      <c r="G16">
        <v>32</v>
      </c>
      <c r="H16" s="2">
        <v>7</v>
      </c>
      <c r="I16">
        <f t="shared" si="0"/>
        <v>7</v>
      </c>
      <c r="J16">
        <f t="shared" si="1"/>
        <v>70</v>
      </c>
      <c r="K16">
        <f t="shared" si="3"/>
        <v>69</v>
      </c>
      <c r="L16">
        <f t="shared" si="2"/>
        <v>0</v>
      </c>
    </row>
    <row r="20" spans="2:5" x14ac:dyDescent="0.3">
      <c r="B20" t="s">
        <v>13</v>
      </c>
    </row>
    <row r="21" spans="2:5" x14ac:dyDescent="0.3">
      <c r="B21" s="4" t="s">
        <v>9</v>
      </c>
      <c r="C21" s="5" t="s">
        <v>10</v>
      </c>
      <c r="D21" s="6" t="s">
        <v>11</v>
      </c>
      <c r="E2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Jobs late</vt:lpstr>
      <vt:lpstr>Days Late</vt:lpstr>
      <vt:lpstr>'Days Late'!lookup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estelle</cp:lastModifiedBy>
  <dcterms:created xsi:type="dcterms:W3CDTF">2017-04-02T14:58:16Z</dcterms:created>
  <dcterms:modified xsi:type="dcterms:W3CDTF">2022-06-16T19:33:47Z</dcterms:modified>
</cp:coreProperties>
</file>