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Demy_and_Excel\Blog-Posts\Upwork\Zhiping-Yan\Task 20 Johnson's algorithm for job scheduling\"/>
    </mc:Choice>
  </mc:AlternateContent>
  <bookViews>
    <workbookView xWindow="0" yWindow="0" windowWidth="15990" windowHeight="7815"/>
  </bookViews>
  <sheets>
    <sheet name="Sheet1" sheetId="1" r:id="rId1"/>
    <sheet name="Sheet2" sheetId="2" r:id="rId2"/>
  </sheets>
  <definedNames>
    <definedName name="solver_adj" localSheetId="0" hidden="1">Sheet1!$B$10:$B$14</definedName>
    <definedName name="solver_adj" localSheetId="1" hidden="1">Sheet2!$B$12:$B$18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Sheet1!$B$10:$B$14</definedName>
    <definedName name="solver_lhs1" localSheetId="1" hidden="1">Sheet2!$B$12:$B$18</definedName>
    <definedName name="solver_lhs2" localSheetId="0" hidden="1">Sheet1!$B$10:$B$14</definedName>
    <definedName name="solver_lhs2" localSheetId="1" hidden="1">Sheet2!$B$12:$B$18</definedName>
    <definedName name="solver_lhs3" localSheetId="0" hidden="1">Sheet1!$B$10:$B$14</definedName>
    <definedName name="solver_lhs3" localSheetId="1" hidden="1">Sheet2!$B$12:$B$18</definedName>
    <definedName name="solver_lhs4" localSheetId="0" hidden="1">Sheet1!$C$10</definedName>
    <definedName name="solver_lhs4" localSheetId="1" hidden="1">Sheet2!$C$12</definedName>
    <definedName name="solver_lhs5" localSheetId="0" hidden="1">Sheet1!$D$14</definedName>
    <definedName name="solver_lhs5" localSheetId="1" hidden="1">Sheet2!$D$18</definedName>
    <definedName name="solver_lhs6" localSheetId="0" hidden="1">Sheet1!$B$10:$B$14</definedName>
    <definedName name="solver_lhs6" localSheetId="1" hidden="1">Sheet2!$B$12:$B$18</definedName>
    <definedName name="solver_lhs7" localSheetId="1" hidden="1">Sheet2!$D$18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Sheet1!$D$16</definedName>
    <definedName name="solver_opt" localSheetId="1" hidden="1">Sheet2!$D$20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6</definedName>
    <definedName name="solver_rel2" localSheetId="1" hidden="1">6</definedName>
    <definedName name="solver_rel3" localSheetId="0" hidden="1">3</definedName>
    <definedName name="solver_rel3" localSheetId="1" hidden="1">3</definedName>
    <definedName name="solver_rel4" localSheetId="0" hidden="1">2</definedName>
    <definedName name="solver_rel4" localSheetId="1" hidden="1">2</definedName>
    <definedName name="solver_rel5" localSheetId="0" hidden="1">2</definedName>
    <definedName name="solver_rel5" localSheetId="1" hidden="1">2</definedName>
    <definedName name="solver_rel6" localSheetId="0" hidden="1">4</definedName>
    <definedName name="solver_rel6" localSheetId="1" hidden="1">4</definedName>
    <definedName name="solver_rel7" localSheetId="1" hidden="1">2</definedName>
    <definedName name="solver_rhs1" localSheetId="0" hidden="1">5</definedName>
    <definedName name="solver_rhs1" localSheetId="1" hidden="1">7</definedName>
    <definedName name="solver_rhs2" localSheetId="0" hidden="1">AllDifferent</definedName>
    <definedName name="solver_rhs2" localSheetId="1" hidden="1">AllDifferent</definedName>
    <definedName name="solver_rhs3" localSheetId="0" hidden="1">1</definedName>
    <definedName name="solver_rhs3" localSheetId="1" hidden="1">1</definedName>
    <definedName name="solver_rhs4" localSheetId="0" hidden="1">Sheet1!$F$3</definedName>
    <definedName name="solver_rhs4" localSheetId="1" hidden="1">Sheet2!$F$3</definedName>
    <definedName name="solver_rhs5" localSheetId="0" hidden="1">Sheet1!$F$2</definedName>
    <definedName name="solver_rhs5" localSheetId="1" hidden="1">Sheet2!$F$2</definedName>
    <definedName name="solver_rhs6" localSheetId="0" hidden="1">整数</definedName>
    <definedName name="solver_rhs6" localSheetId="1" hidden="1">整数</definedName>
    <definedName name="solver_rhs7" localSheetId="1" hidden="1">Sheet2!$F$2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2" i="2"/>
  <c r="F3" i="2"/>
  <c r="D16" i="2"/>
  <c r="D17" i="2"/>
  <c r="C16" i="2"/>
  <c r="C17" i="2"/>
  <c r="A16" i="2"/>
  <c r="A17" i="2"/>
  <c r="D18" i="2"/>
  <c r="C18" i="2"/>
  <c r="A18" i="2"/>
  <c r="D15" i="2"/>
  <c r="C15" i="2"/>
  <c r="A15" i="2"/>
  <c r="D14" i="2"/>
  <c r="C14" i="2"/>
  <c r="A14" i="2"/>
  <c r="D13" i="2"/>
  <c r="C13" i="2"/>
  <c r="A13" i="2"/>
  <c r="D12" i="2"/>
  <c r="C12" i="2"/>
  <c r="F12" i="2" s="1"/>
  <c r="H12" i="2" s="1"/>
  <c r="A12" i="2"/>
  <c r="D11" i="1"/>
  <c r="D12" i="1"/>
  <c r="D13" i="1"/>
  <c r="D14" i="1"/>
  <c r="C11" i="1"/>
  <c r="C12" i="1"/>
  <c r="C13" i="1"/>
  <c r="C14" i="1"/>
  <c r="D10" i="1"/>
  <c r="C10" i="1"/>
  <c r="F10" i="1" s="1"/>
  <c r="H10" i="1" s="1"/>
  <c r="A10" i="1"/>
  <c r="A11" i="1"/>
  <c r="A12" i="1"/>
  <c r="A13" i="1"/>
  <c r="A14" i="1"/>
  <c r="F13" i="2" l="1"/>
  <c r="H13" i="2" s="1"/>
  <c r="F11" i="1"/>
  <c r="F12" i="1" s="1"/>
  <c r="F13" i="1" s="1"/>
  <c r="F14" i="1" s="1"/>
  <c r="F14" i="2" l="1"/>
  <c r="F15" i="2" s="1"/>
  <c r="F16" i="2" s="1"/>
  <c r="F17" i="2" s="1"/>
  <c r="H11" i="1"/>
  <c r="H14" i="2" l="1"/>
  <c r="F18" i="2"/>
  <c r="H12" i="1"/>
  <c r="H15" i="2" l="1"/>
  <c r="H18" i="2"/>
  <c r="H13" i="1"/>
  <c r="H14" i="1"/>
  <c r="D16" i="1" l="1"/>
  <c r="H16" i="2"/>
  <c r="H17" i="2"/>
  <c r="D20" i="2" l="1"/>
</calcChain>
</file>

<file path=xl/sharedStrings.xml><?xml version="1.0" encoding="utf-8"?>
<sst xmlns="http://schemas.openxmlformats.org/spreadsheetml/2006/main" count="60" uniqueCount="40">
  <si>
    <t>Sequence</t>
  </si>
  <si>
    <t>Projects</t>
  </si>
  <si>
    <t>Andrew</t>
  </si>
  <si>
    <t>Julie</t>
  </si>
  <si>
    <t>A</t>
  </si>
  <si>
    <t>B</t>
  </si>
  <si>
    <t>C</t>
  </si>
  <si>
    <t>D</t>
  </si>
  <si>
    <t>E</t>
  </si>
  <si>
    <t>Total</t>
  </si>
  <si>
    <t>Julie Idle</t>
  </si>
  <si>
    <t>F</t>
  </si>
  <si>
    <t>G</t>
  </si>
  <si>
    <t>=SMALL($C$3:$C$9,1)</t>
  </si>
  <si>
    <t>=SMALL(D3:D9,1)</t>
  </si>
  <si>
    <t>=SMALL(D3:D7,1)</t>
  </si>
  <si>
    <t>=SMALL($C$3:$C$7,1)</t>
  </si>
  <si>
    <t>=C10</t>
  </si>
  <si>
    <t>=C11-D10</t>
  </si>
  <si>
    <t>=C12-D11+IF(F11&lt;0,F11,0)</t>
  </si>
  <si>
    <t>=C13-D12+IF(F12&lt;0,F12,0)</t>
  </si>
  <si>
    <t>=C14-D13+IF(F13&lt;0,F13,0)</t>
  </si>
  <si>
    <t>=IF(F10&gt;0,F10,0)</t>
  </si>
  <si>
    <t>=IF(F11&gt;0,F11,0)</t>
  </si>
  <si>
    <t>=IF(F12&gt;0,F12,0)</t>
  </si>
  <si>
    <t>=IF(F13&gt;0,F13,0)</t>
  </si>
  <si>
    <t>=IF(F14&gt;0,F14,0)</t>
  </si>
  <si>
    <t>=C12</t>
  </si>
  <si>
    <t>=C13-D12</t>
  </si>
  <si>
    <t>=C15-D14+IF(F14&lt;0,F14,0)</t>
  </si>
  <si>
    <t>=C16-D15+IF(F15&lt;0,F15,0)</t>
  </si>
  <si>
    <t>=C17-D16+IF(F16&lt;0,F16,0)</t>
  </si>
  <si>
    <t>=C18-D15+IF(F15&lt;0,F15,0)</t>
  </si>
  <si>
    <t>=IF(F15&gt;0,F15,0)</t>
  </si>
  <si>
    <t>=IF(F16&gt;0,F16,0)</t>
  </si>
  <si>
    <t>=IF(F17&gt;0,F17,0)</t>
  </si>
  <si>
    <t>=IF(F18&gt;0,F18,0)</t>
  </si>
  <si>
    <t>Center II</t>
  </si>
  <si>
    <t>Center I</t>
  </si>
  <si>
    <t>Center II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</si>
</sst>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70">
    <xf numFmtId="0" fontId="0" fillId="0" borderId="0" xfId="0"/>
    <xf numFmtId="0" fontId="2" fillId="0" borderId="0" xfId="1">
      <alignment vertical="center"/>
    </xf>
    <xf numFmtId="0" fontId="2" fillId="0" borderId="2" xfId="1" applyBorder="1">
      <alignment vertical="center"/>
    </xf>
    <xf numFmtId="0" fontId="2" fillId="0" borderId="4" xfId="1" applyBorder="1">
      <alignment vertical="center"/>
    </xf>
    <xf numFmtId="0" fontId="2" fillId="0" borderId="7" xfId="1" applyBorder="1">
      <alignment vertical="center"/>
    </xf>
    <xf numFmtId="0" fontId="2" fillId="0" borderId="0" xfId="1" applyBorder="1" applyAlignment="1">
      <alignment horizontal="right" vertical="center"/>
    </xf>
    <xf numFmtId="0" fontId="2" fillId="0" borderId="3" xfId="1" applyBorder="1" applyAlignment="1">
      <alignment horizontal="right" vertical="center"/>
    </xf>
    <xf numFmtId="0" fontId="2" fillId="0" borderId="5" xfId="1" applyBorder="1" applyAlignment="1">
      <alignment horizontal="right" vertical="center"/>
    </xf>
    <xf numFmtId="0" fontId="2" fillId="0" borderId="6" xfId="1" applyBorder="1" applyAlignment="1">
      <alignment horizontal="right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1" xfId="1" applyFont="1" applyBorder="1">
      <alignment vertical="center"/>
    </xf>
    <xf numFmtId="0" fontId="4" fillId="0" borderId="7" xfId="1" applyFont="1" applyBorder="1" applyAlignment="1">
      <alignment horizontal="left" vertical="center" indent="1"/>
    </xf>
    <xf numFmtId="0" fontId="4" fillId="0" borderId="8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3" fillId="0" borderId="13" xfId="1" applyFont="1" applyBorder="1" applyAlignment="1">
      <alignment horizontal="left" vertical="center" indent="1"/>
    </xf>
    <xf numFmtId="0" fontId="3" fillId="0" borderId="14" xfId="1" applyFont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3" fillId="0" borderId="2" xfId="1" applyFont="1" applyBorder="1" applyAlignment="1">
      <alignment horizontal="left" vertical="center" indent="1"/>
    </xf>
    <xf numFmtId="0" fontId="3" fillId="0" borderId="0" xfId="1" applyFont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3" fillId="0" borderId="4" xfId="1" applyFont="1" applyBorder="1" applyAlignment="1">
      <alignment horizontal="left" vertical="center" indent="1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0" fillId="0" borderId="13" xfId="0" applyBorder="1"/>
    <xf numFmtId="0" fontId="0" fillId="0" borderId="3" xfId="0" applyBorder="1"/>
    <xf numFmtId="0" fontId="0" fillId="0" borderId="6" xfId="0" applyBorder="1"/>
    <xf numFmtId="0" fontId="2" fillId="0" borderId="7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0" xfId="1" applyFill="1" applyBorder="1" applyAlignment="1">
      <alignment horizontal="right" vertical="center"/>
    </xf>
    <xf numFmtId="0" fontId="2" fillId="0" borderId="3" xfId="1" applyFill="1" applyBorder="1" applyAlignment="1">
      <alignment horizontal="right" vertical="center"/>
    </xf>
    <xf numFmtId="0" fontId="1" fillId="0" borderId="10" xfId="1" applyFont="1" applyBorder="1">
      <alignment vertical="center"/>
    </xf>
    <xf numFmtId="0" fontId="1" fillId="0" borderId="13" xfId="1" applyFont="1" applyBorder="1" applyAlignment="1">
      <alignment horizontal="center" vertical="center"/>
    </xf>
    <xf numFmtId="0" fontId="1" fillId="0" borderId="14" xfId="1" applyFont="1" applyBorder="1" applyAlignment="1">
      <alignment horizontal="center" vertical="center"/>
    </xf>
    <xf numFmtId="0" fontId="1" fillId="0" borderId="15" xfId="1" applyFont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0" fontId="2" fillId="0" borderId="14" xfId="1" applyBorder="1" applyAlignment="1">
      <alignment horizontal="left" vertical="center"/>
    </xf>
    <xf numFmtId="0" fontId="2" fillId="0" borderId="14" xfId="1" applyFill="1" applyBorder="1" applyAlignment="1">
      <alignment horizontal="right" vertical="center"/>
    </xf>
    <xf numFmtId="0" fontId="2" fillId="0" borderId="15" xfId="1" applyBorder="1" applyAlignment="1">
      <alignment horizontal="right" vertical="center"/>
    </xf>
    <xf numFmtId="0" fontId="3" fillId="0" borderId="2" xfId="1" applyFont="1" applyFill="1" applyBorder="1" applyAlignment="1">
      <alignment horizontal="left" vertical="center" indent="1"/>
    </xf>
    <xf numFmtId="0" fontId="3" fillId="0" borderId="4" xfId="1" applyFont="1" applyFill="1" applyBorder="1" applyAlignment="1">
      <alignment horizontal="left" vertical="center" indent="1"/>
    </xf>
    <xf numFmtId="0" fontId="2" fillId="0" borderId="5" xfId="1" applyFill="1" applyBorder="1" applyAlignment="1">
      <alignment horizontal="left" vertical="center"/>
    </xf>
    <xf numFmtId="0" fontId="2" fillId="0" borderId="5" xfId="1" applyFill="1" applyBorder="1" applyAlignment="1">
      <alignment horizontal="right" vertical="center"/>
    </xf>
    <xf numFmtId="0" fontId="2" fillId="0" borderId="6" xfId="1" applyFill="1" applyBorder="1" applyAlignment="1">
      <alignment horizontal="right" vertical="center"/>
    </xf>
    <xf numFmtId="0" fontId="0" fillId="0" borderId="0" xfId="0" quotePrefix="1"/>
    <xf numFmtId="0" fontId="0" fillId="0" borderId="15" xfId="0" quotePrefix="1" applyBorder="1"/>
    <xf numFmtId="0" fontId="0" fillId="0" borderId="4" xfId="0" applyBorder="1"/>
    <xf numFmtId="0" fontId="0" fillId="0" borderId="6" xfId="0" quotePrefix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2" xfId="0" quotePrefix="1" applyBorder="1"/>
    <xf numFmtId="0" fontId="0" fillId="0" borderId="0" xfId="0" applyBorder="1"/>
    <xf numFmtId="0" fontId="0" fillId="0" borderId="0" xfId="0" quotePrefix="1" applyBorder="1"/>
    <xf numFmtId="0" fontId="0" fillId="0" borderId="3" xfId="0" quotePrefix="1" applyBorder="1"/>
    <xf numFmtId="0" fontId="0" fillId="0" borderId="5" xfId="0" quotePrefix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2" fillId="0" borderId="11" xfId="1" applyBorder="1">
      <alignment vertical="center"/>
    </xf>
    <xf numFmtId="0" fontId="2" fillId="0" borderId="12" xfId="1" applyBorder="1">
      <alignment vertical="center"/>
    </xf>
    <xf numFmtId="0" fontId="2" fillId="0" borderId="5" xfId="1" applyBorder="1" applyAlignment="1">
      <alignment horizontal="left" vertical="center"/>
    </xf>
    <xf numFmtId="0" fontId="1" fillId="0" borderId="7" xfId="1" applyFont="1" applyBorder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6"/>
  <sheetViews>
    <sheetView tabSelected="1" workbookViewId="0">
      <selection activeCell="B26" sqref="B26"/>
    </sheetView>
  </sheetViews>
  <sheetFormatPr defaultRowHeight="15"/>
  <cols>
    <col min="6" max="6" width="5.85546875" customWidth="1"/>
    <col min="7" max="7" width="24.140625" customWidth="1"/>
    <col min="8" max="8" width="9.140625" customWidth="1"/>
    <col min="9" max="9" width="16" customWidth="1"/>
  </cols>
  <sheetData>
    <row r="2" spans="1:9">
      <c r="A2" s="69" t="s">
        <v>0</v>
      </c>
      <c r="B2" s="9" t="s">
        <v>1</v>
      </c>
      <c r="C2" s="9" t="s">
        <v>2</v>
      </c>
      <c r="D2" s="10" t="s">
        <v>3</v>
      </c>
      <c r="E2" s="11"/>
      <c r="F2" s="28">
        <f>SMALL(D3:D7,1)</f>
        <v>1</v>
      </c>
      <c r="G2" s="50" t="s">
        <v>15</v>
      </c>
    </row>
    <row r="3" spans="1:9">
      <c r="A3" s="21">
        <v>1</v>
      </c>
      <c r="B3" s="39" t="s">
        <v>4</v>
      </c>
      <c r="C3" s="5">
        <v>4</v>
      </c>
      <c r="D3" s="6">
        <v>2</v>
      </c>
      <c r="E3" s="1"/>
      <c r="F3" s="51">
        <f>SMALL($C$3:$C$7,1)</f>
        <v>3</v>
      </c>
      <c r="G3" s="52" t="s">
        <v>16</v>
      </c>
    </row>
    <row r="4" spans="1:9">
      <c r="A4" s="21">
        <v>2</v>
      </c>
      <c r="B4" s="39" t="s">
        <v>5</v>
      </c>
      <c r="C4" s="5">
        <v>3</v>
      </c>
      <c r="D4" s="6">
        <v>5</v>
      </c>
      <c r="E4" s="1"/>
      <c r="F4" s="1"/>
      <c r="G4" s="1"/>
    </row>
    <row r="5" spans="1:9">
      <c r="A5" s="21">
        <v>3</v>
      </c>
      <c r="B5" s="39" t="s">
        <v>6</v>
      </c>
      <c r="C5" s="5">
        <v>5</v>
      </c>
      <c r="D5" s="6">
        <v>1</v>
      </c>
      <c r="E5" s="1"/>
      <c r="F5" s="1"/>
      <c r="G5" s="1"/>
    </row>
    <row r="6" spans="1:9">
      <c r="A6" s="21">
        <v>4</v>
      </c>
      <c r="B6" s="39" t="s">
        <v>7</v>
      </c>
      <c r="C6" s="5">
        <v>7</v>
      </c>
      <c r="D6" s="6">
        <v>3</v>
      </c>
      <c r="E6" s="1"/>
      <c r="F6" s="1"/>
      <c r="G6" s="1"/>
    </row>
    <row r="7" spans="1:9">
      <c r="A7" s="25">
        <v>5</v>
      </c>
      <c r="B7" s="68" t="s">
        <v>8</v>
      </c>
      <c r="C7" s="7">
        <v>8</v>
      </c>
      <c r="D7" s="8">
        <v>6</v>
      </c>
      <c r="E7" s="1"/>
      <c r="F7" s="1"/>
      <c r="G7" s="1"/>
    </row>
    <row r="9" spans="1:9">
      <c r="A9" s="13" t="s">
        <v>1</v>
      </c>
      <c r="B9" s="14" t="s">
        <v>0</v>
      </c>
      <c r="C9" s="15" t="s">
        <v>2</v>
      </c>
      <c r="D9" s="16" t="s">
        <v>3</v>
      </c>
      <c r="E9" s="1"/>
      <c r="F9" s="4"/>
      <c r="G9" s="54"/>
      <c r="H9" s="12" t="s">
        <v>10</v>
      </c>
      <c r="I9" s="55"/>
    </row>
    <row r="10" spans="1:9">
      <c r="A10" s="17" t="str">
        <f>VLOOKUP($B10,$A$2:$D$7,2,FALSE)</f>
        <v>B</v>
      </c>
      <c r="B10" s="18">
        <v>2</v>
      </c>
      <c r="C10" s="19">
        <f>VLOOKUP($B10,$A$2:$D$7,3,FALSE)</f>
        <v>3</v>
      </c>
      <c r="D10" s="20">
        <f>VLOOKUP($B10,$A$2:$D$7,4,FALSE)</f>
        <v>5</v>
      </c>
      <c r="E10" s="1"/>
      <c r="F10" s="53">
        <f>C10</f>
        <v>3</v>
      </c>
      <c r="G10" s="56" t="s">
        <v>17</v>
      </c>
      <c r="H10" s="29">
        <f>IF(F10&gt;0,F10,0)</f>
        <v>3</v>
      </c>
      <c r="I10" s="56" t="s">
        <v>22</v>
      </c>
    </row>
    <row r="11" spans="1:9">
      <c r="A11" s="21" t="str">
        <f t="shared" ref="A11:A14" si="0">VLOOKUP($B11,$A$2:$D$7,2,FALSE)</f>
        <v>E</v>
      </c>
      <c r="B11" s="22">
        <v>5</v>
      </c>
      <c r="C11" s="23">
        <f t="shared" ref="C11:C14" si="1">VLOOKUP($B11,$A$2:$D$7,3,FALSE)</f>
        <v>8</v>
      </c>
      <c r="D11" s="24">
        <f t="shared" ref="D11:D14" si="2">VLOOKUP($B11,$A$2:$D$7,4,FALSE)</f>
        <v>6</v>
      </c>
      <c r="E11" s="1"/>
      <c r="F11" s="2">
        <f>C11-D10</f>
        <v>3</v>
      </c>
      <c r="G11" s="57" t="s">
        <v>18</v>
      </c>
      <c r="H11" s="29">
        <f>IF(F11&gt;0,F11,0)</f>
        <v>3</v>
      </c>
      <c r="I11" s="57" t="s">
        <v>23</v>
      </c>
    </row>
    <row r="12" spans="1:9">
      <c r="A12" s="21" t="str">
        <f t="shared" si="0"/>
        <v>D</v>
      </c>
      <c r="B12" s="22">
        <v>4</v>
      </c>
      <c r="C12" s="23">
        <f t="shared" si="1"/>
        <v>7</v>
      </c>
      <c r="D12" s="24">
        <f t="shared" si="2"/>
        <v>3</v>
      </c>
      <c r="E12" s="1"/>
      <c r="F12" s="2">
        <f>C12-D11+IF(F11&lt;0,F11,0)</f>
        <v>1</v>
      </c>
      <c r="G12" s="57" t="s">
        <v>19</v>
      </c>
      <c r="H12" s="29">
        <f>IF(F12&gt;0,F12,0)</f>
        <v>1</v>
      </c>
      <c r="I12" s="57" t="s">
        <v>24</v>
      </c>
    </row>
    <row r="13" spans="1:9">
      <c r="A13" s="21" t="str">
        <f t="shared" si="0"/>
        <v>A</v>
      </c>
      <c r="B13" s="22">
        <v>1</v>
      </c>
      <c r="C13" s="23">
        <f t="shared" si="1"/>
        <v>4</v>
      </c>
      <c r="D13" s="24">
        <f t="shared" si="2"/>
        <v>2</v>
      </c>
      <c r="E13" s="1"/>
      <c r="F13" s="2">
        <f>C13-D12+IF(F12&lt;0,F12,0)</f>
        <v>1</v>
      </c>
      <c r="G13" s="57" t="s">
        <v>20</v>
      </c>
      <c r="H13" s="29">
        <f>IF(F13&gt;0,F13,0)</f>
        <v>1</v>
      </c>
      <c r="I13" s="57" t="s">
        <v>25</v>
      </c>
    </row>
    <row r="14" spans="1:9">
      <c r="A14" s="25" t="str">
        <f t="shared" si="0"/>
        <v>C</v>
      </c>
      <c r="B14" s="26">
        <v>3</v>
      </c>
      <c r="C14" s="26">
        <f t="shared" si="1"/>
        <v>5</v>
      </c>
      <c r="D14" s="27">
        <f t="shared" si="2"/>
        <v>1</v>
      </c>
      <c r="E14" s="1"/>
      <c r="F14" s="3">
        <f>C14-D13+IF(F13&lt;0,F13,0)</f>
        <v>3</v>
      </c>
      <c r="G14" s="58" t="s">
        <v>21</v>
      </c>
      <c r="H14" s="30">
        <f>IF(F14&gt;0,F14,0)</f>
        <v>3</v>
      </c>
      <c r="I14" s="58" t="s">
        <v>26</v>
      </c>
    </row>
    <row r="16" spans="1:9">
      <c r="A16" s="1"/>
      <c r="B16" s="1"/>
      <c r="C16" s="31" t="s">
        <v>9</v>
      </c>
      <c r="D16" s="32">
        <f>SUM(D10:D14)+SUM(H10:H14)</f>
        <v>28</v>
      </c>
      <c r="E16" s="1"/>
      <c r="F16" s="1"/>
      <c r="G16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M20"/>
  <sheetViews>
    <sheetView workbookViewId="0">
      <selection activeCell="M10" sqref="M10"/>
    </sheetView>
  </sheetViews>
  <sheetFormatPr defaultRowHeight="15"/>
  <cols>
    <col min="6" max="6" width="10.42578125" customWidth="1"/>
    <col min="7" max="7" width="23.85546875" customWidth="1"/>
    <col min="8" max="8" width="13.140625" customWidth="1"/>
    <col min="9" max="9" width="15.42578125" customWidth="1"/>
  </cols>
  <sheetData>
    <row r="2" spans="1:13">
      <c r="A2" s="35" t="s">
        <v>0</v>
      </c>
      <c r="B2" s="36" t="s">
        <v>1</v>
      </c>
      <c r="C2" s="37" t="s">
        <v>38</v>
      </c>
      <c r="D2" s="38" t="s">
        <v>37</v>
      </c>
      <c r="F2" s="28">
        <f>SMALL(D3:D9,1)</f>
        <v>1.1100000000000001</v>
      </c>
      <c r="G2" s="50" t="s">
        <v>14</v>
      </c>
    </row>
    <row r="3" spans="1:13">
      <c r="A3" s="17">
        <v>1</v>
      </c>
      <c r="B3" s="41" t="s">
        <v>4</v>
      </c>
      <c r="C3" s="42">
        <v>2.58</v>
      </c>
      <c r="D3" s="43">
        <v>3.47</v>
      </c>
      <c r="F3" s="51">
        <f>SMALL($C$3:$C$9,1)</f>
        <v>1.66</v>
      </c>
      <c r="G3" s="52" t="s">
        <v>13</v>
      </c>
    </row>
    <row r="4" spans="1:13">
      <c r="A4" s="21">
        <v>2</v>
      </c>
      <c r="B4" s="39" t="s">
        <v>5</v>
      </c>
      <c r="C4" s="33">
        <v>1.66</v>
      </c>
      <c r="D4" s="6">
        <v>5.84</v>
      </c>
      <c r="G4" s="49"/>
    </row>
    <row r="5" spans="1:13">
      <c r="A5" s="21">
        <v>3</v>
      </c>
      <c r="B5" s="39" t="s">
        <v>6</v>
      </c>
      <c r="C5" s="33">
        <v>2.71</v>
      </c>
      <c r="D5" s="6">
        <v>2.41</v>
      </c>
    </row>
    <row r="6" spans="1:13">
      <c r="A6" s="21">
        <v>4</v>
      </c>
      <c r="B6" s="39" t="s">
        <v>7</v>
      </c>
      <c r="C6" s="5">
        <v>5.52</v>
      </c>
      <c r="D6" s="6">
        <v>1.99</v>
      </c>
    </row>
    <row r="7" spans="1:13">
      <c r="A7" s="21">
        <v>5</v>
      </c>
      <c r="B7" s="39" t="s">
        <v>8</v>
      </c>
      <c r="C7" s="5">
        <v>3.38</v>
      </c>
      <c r="D7" s="6">
        <v>7.62</v>
      </c>
    </row>
    <row r="8" spans="1:13">
      <c r="A8" s="44">
        <v>6</v>
      </c>
      <c r="B8" s="40" t="s">
        <v>11</v>
      </c>
      <c r="C8" s="33">
        <v>5.22</v>
      </c>
      <c r="D8" s="34">
        <v>1.73</v>
      </c>
    </row>
    <row r="9" spans="1:13">
      <c r="A9" s="45">
        <v>7</v>
      </c>
      <c r="B9" s="46" t="s">
        <v>12</v>
      </c>
      <c r="C9" s="47">
        <v>2.89</v>
      </c>
      <c r="D9" s="48">
        <v>1.1100000000000001</v>
      </c>
      <c r="M9" s="59"/>
    </row>
    <row r="10" spans="1:13">
      <c r="M10" s="59"/>
    </row>
    <row r="11" spans="1:13">
      <c r="A11" s="13" t="s">
        <v>1</v>
      </c>
      <c r="B11" s="14" t="s">
        <v>0</v>
      </c>
      <c r="C11" s="37" t="s">
        <v>38</v>
      </c>
      <c r="D11" s="38" t="s">
        <v>37</v>
      </c>
      <c r="E11" s="1"/>
      <c r="F11" s="4"/>
      <c r="G11" s="54"/>
      <c r="H11" s="12" t="s">
        <v>39</v>
      </c>
      <c r="I11" s="55"/>
      <c r="M11" s="22"/>
    </row>
    <row r="12" spans="1:13">
      <c r="A12" s="17" t="str">
        <f>VLOOKUP($B12,$A$2:$D$9,2,FALSE)</f>
        <v>B</v>
      </c>
      <c r="B12" s="18">
        <v>2</v>
      </c>
      <c r="C12" s="19">
        <f>VLOOKUP($B12,$A$2:$D$9,3,FALSE)</f>
        <v>1.66</v>
      </c>
      <c r="D12" s="20">
        <f>VLOOKUP($B12,$A$2:$D$9,4,FALSE)</f>
        <v>5.84</v>
      </c>
      <c r="E12" s="1"/>
      <c r="F12" s="65">
        <f>C12</f>
        <v>1.66</v>
      </c>
      <c r="G12" s="60" t="s">
        <v>27</v>
      </c>
      <c r="H12" s="63">
        <f t="shared" ref="H12:H18" si="0">IF(F12&gt;0,F12,0)</f>
        <v>1.66</v>
      </c>
      <c r="I12" s="61" t="s">
        <v>24</v>
      </c>
      <c r="M12" s="22"/>
    </row>
    <row r="13" spans="1:13">
      <c r="A13" s="21" t="str">
        <f>VLOOKUP($B13,$A$2:$D$9,2,FALSE)</f>
        <v>A</v>
      </c>
      <c r="B13" s="22">
        <v>1</v>
      </c>
      <c r="C13" s="23">
        <f>VLOOKUP($B13,$A$2:$D$9,3,FALSE)</f>
        <v>2.58</v>
      </c>
      <c r="D13" s="24">
        <f>VLOOKUP($B13,$A$2:$D$9,4,FALSE)</f>
        <v>3.47</v>
      </c>
      <c r="E13" s="1"/>
      <c r="F13" s="66">
        <f>C13-D12</f>
        <v>-3.26</v>
      </c>
      <c r="G13" s="60" t="s">
        <v>28</v>
      </c>
      <c r="H13" s="63">
        <f t="shared" si="0"/>
        <v>0</v>
      </c>
      <c r="I13" s="61" t="s">
        <v>25</v>
      </c>
      <c r="M13" s="22"/>
    </row>
    <row r="14" spans="1:13">
      <c r="A14" s="21" t="str">
        <f>VLOOKUP($B14,$A$2:$D$9,2,FALSE)</f>
        <v>E</v>
      </c>
      <c r="B14" s="22">
        <v>5</v>
      </c>
      <c r="C14" s="23">
        <f>VLOOKUP($B14,$A$2:$D$9,3,FALSE)</f>
        <v>3.38</v>
      </c>
      <c r="D14" s="24">
        <f>VLOOKUP($B14,$A$2:$D$9,4,FALSE)</f>
        <v>7.62</v>
      </c>
      <c r="E14" s="1"/>
      <c r="F14" s="66">
        <f>C14-D13+IF(F13&lt;0,F13,0)</f>
        <v>-3.35</v>
      </c>
      <c r="G14" s="60" t="s">
        <v>21</v>
      </c>
      <c r="H14" s="63">
        <f t="shared" si="0"/>
        <v>0</v>
      </c>
      <c r="I14" s="61" t="s">
        <v>26</v>
      </c>
      <c r="M14" s="22"/>
    </row>
    <row r="15" spans="1:13">
      <c r="A15" s="21" t="str">
        <f>VLOOKUP($B15,$A$2:$D$9,2,FALSE)</f>
        <v>C</v>
      </c>
      <c r="B15" s="22">
        <v>3</v>
      </c>
      <c r="C15" s="23">
        <f>VLOOKUP($B15,$A$2:$D$9,3,FALSE)</f>
        <v>2.71</v>
      </c>
      <c r="D15" s="24">
        <f>VLOOKUP($B15,$A$2:$D$9,4,FALSE)</f>
        <v>2.41</v>
      </c>
      <c r="E15" s="1"/>
      <c r="F15" s="66">
        <f>C15-D14+IF(F14&lt;0,F14,0)</f>
        <v>-8.26</v>
      </c>
      <c r="G15" s="60" t="s">
        <v>29</v>
      </c>
      <c r="H15" s="63">
        <f t="shared" si="0"/>
        <v>0</v>
      </c>
      <c r="I15" s="29" t="s">
        <v>33</v>
      </c>
      <c r="M15" s="22"/>
    </row>
    <row r="16" spans="1:13">
      <c r="A16" s="21" t="str">
        <f t="shared" ref="A16:A17" si="1">VLOOKUP($B16,$A$2:$D$9,2,FALSE)</f>
        <v>D</v>
      </c>
      <c r="B16" s="22">
        <v>4</v>
      </c>
      <c r="C16" s="23">
        <f t="shared" ref="C16:C17" si="2">VLOOKUP($B16,$A$2:$D$9,3,FALSE)</f>
        <v>5.52</v>
      </c>
      <c r="D16" s="24">
        <f t="shared" ref="D16:D17" si="3">VLOOKUP($B16,$A$2:$D$9,4,FALSE)</f>
        <v>1.99</v>
      </c>
      <c r="E16" s="1"/>
      <c r="F16" s="66">
        <f>C16-D15+IF(F15&lt;0,F15,0)</f>
        <v>-5.15</v>
      </c>
      <c r="G16" s="60" t="s">
        <v>30</v>
      </c>
      <c r="H16" s="63">
        <f t="shared" si="0"/>
        <v>0</v>
      </c>
      <c r="I16" s="29" t="s">
        <v>34</v>
      </c>
      <c r="M16" s="22"/>
    </row>
    <row r="17" spans="1:13">
      <c r="A17" s="21" t="str">
        <f t="shared" si="1"/>
        <v>F</v>
      </c>
      <c r="B17" s="22">
        <v>6</v>
      </c>
      <c r="C17" s="23">
        <f t="shared" si="2"/>
        <v>5.22</v>
      </c>
      <c r="D17" s="24">
        <f t="shared" si="3"/>
        <v>1.73</v>
      </c>
      <c r="E17" s="1"/>
      <c r="F17" s="66">
        <f>C17-D16+IF(F16&lt;0,F16,0)</f>
        <v>-1.9200000000000008</v>
      </c>
      <c r="G17" s="60" t="s">
        <v>31</v>
      </c>
      <c r="H17" s="63">
        <f t="shared" si="0"/>
        <v>0</v>
      </c>
      <c r="I17" s="29" t="s">
        <v>35</v>
      </c>
      <c r="M17" s="23"/>
    </row>
    <row r="18" spans="1:13">
      <c r="A18" s="25" t="str">
        <f>VLOOKUP($B18,$A$2:$D$9,2,FALSE)</f>
        <v>G</v>
      </c>
      <c r="B18" s="26">
        <v>7</v>
      </c>
      <c r="C18" s="26">
        <f>VLOOKUP($B18,$A$2:$D$9,3,FALSE)</f>
        <v>2.89</v>
      </c>
      <c r="D18" s="27">
        <f>VLOOKUP($B18,$A$2:$D$9,4,FALSE)</f>
        <v>1.1100000000000001</v>
      </c>
      <c r="E18" s="1"/>
      <c r="F18" s="67">
        <f>C18-D15+IF(F15&lt;0,F15,0)</f>
        <v>-7.7799999999999994</v>
      </c>
      <c r="G18" s="62" t="s">
        <v>32</v>
      </c>
      <c r="H18" s="64">
        <f t="shared" si="0"/>
        <v>0</v>
      </c>
      <c r="I18" s="30" t="s">
        <v>36</v>
      </c>
      <c r="M18" s="59"/>
    </row>
    <row r="20" spans="1:13">
      <c r="A20" s="1"/>
      <c r="B20" s="1"/>
      <c r="C20" s="31" t="s">
        <v>9</v>
      </c>
      <c r="D20" s="32">
        <f>SUM(D12:D18)+SUM(H12:H18)</f>
        <v>25.83</v>
      </c>
      <c r="E20" s="1"/>
      <c r="F20" s="1"/>
      <c r="G20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Covance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Covance</dc:creator>
  <cp:lastModifiedBy>pc</cp:lastModifiedBy>
  <dcterms:created xsi:type="dcterms:W3CDTF">2016-11-07T06:20:48Z</dcterms:created>
  <dcterms:modified xsi:type="dcterms:W3CDTF">2016-11-08T12:45:14Z</dcterms:modified>
</cp:coreProperties>
</file>