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2"/>
  </bookViews>
  <sheets>
    <sheet name="Index Function" sheetId="3" r:id="rId1"/>
    <sheet name="Case 1" sheetId="1" r:id="rId2"/>
    <sheet name="Case 2" sheetId="2" r:id="rId3"/>
  </sheets>
  <definedNames>
    <definedName name="solver_adj" localSheetId="1" hidden="1">'Case 1'!$P$3:$P$13</definedName>
    <definedName name="solver_adj" localSheetId="2" hidden="1">'Case 2'!$G$3:$G$8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3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'Case 1'!$P$3:$P$13</definedName>
    <definedName name="solver_lhs1" localSheetId="2" hidden="1">'Case 2'!$G$3:$G$8</definedName>
    <definedName name="solver_lhs2" localSheetId="1" hidden="1">'Case 1'!$P$3:$P$13</definedName>
    <definedName name="solver_lhs2" localSheetId="2" hidden="1">'Case 2'!$G$3:$G$8</definedName>
    <definedName name="solver_lhs3" localSheetId="1" hidden="1">'Case 1'!$P$3:$P$13</definedName>
    <definedName name="solver_lhs3" localSheetId="2" hidden="1">'Case 2'!$G$3:$G$8</definedName>
    <definedName name="solver_lhs4" localSheetId="1" hidden="1">'Case 1'!$P$3:$P$13</definedName>
    <definedName name="solver_lhs4" localSheetId="2" hidden="1">'Case 2'!$G$3:$G$8</definedName>
    <definedName name="solver_lhs5" localSheetId="1" hidden="1">'Case 1'!$P$3:$P$13</definedName>
    <definedName name="solver_lhs5" localSheetId="2" hidden="1">'Case 2'!$I$3:$I$8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'Case 1'!$Q$14</definedName>
    <definedName name="solver_opt" localSheetId="2" hidden="1">'Case 2'!$G$9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1</definedName>
    <definedName name="solver_rel1" localSheetId="2" hidden="1">1</definedName>
    <definedName name="solver_rel2" localSheetId="1" hidden="1">6</definedName>
    <definedName name="solver_rel2" localSheetId="2" hidden="1">6</definedName>
    <definedName name="solver_rel3" localSheetId="1" hidden="1">4</definedName>
    <definedName name="solver_rel3" localSheetId="2" hidden="1">4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1</definedName>
    <definedName name="solver_rhs1" localSheetId="1" hidden="1">11</definedName>
    <definedName name="solver_rhs1" localSheetId="2" hidden="1">6</definedName>
    <definedName name="solver_rhs2" localSheetId="1" hidden="1">AllDifferent</definedName>
    <definedName name="solver_rhs2" localSheetId="2" hidden="1">AllDifferent</definedName>
    <definedName name="solver_rhs3" localSheetId="1" hidden="1">integer</definedName>
    <definedName name="solver_rhs3" localSheetId="2" hidden="1">integer</definedName>
    <definedName name="solver_rhs4" localSheetId="1" hidden="1">1</definedName>
    <definedName name="solver_rhs4" localSheetId="2" hidden="1">1</definedName>
    <definedName name="solver_rhs5" localSheetId="1" hidden="1">1</definedName>
    <definedName name="solver_rhs5" localSheetId="2" hidden="1">'Case 2'!$K$3:$K$8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25725"/>
</workbook>
</file>

<file path=xl/calcChain.xml><?xml version="1.0" encoding="utf-8"?>
<calcChain xmlns="http://schemas.openxmlformats.org/spreadsheetml/2006/main">
  <c r="K3" i="2"/>
  <c r="H3"/>
  <c r="R3" i="1"/>
  <c r="Q3"/>
  <c r="Q4"/>
  <c r="I6" i="3"/>
  <c r="I5" l="1"/>
  <c r="I4"/>
  <c r="I3"/>
  <c r="K4" i="2"/>
  <c r="K5"/>
  <c r="K6"/>
  <c r="K7"/>
  <c r="K8"/>
  <c r="H4"/>
  <c r="H5"/>
  <c r="H6"/>
  <c r="H7"/>
  <c r="H8"/>
  <c r="R4" i="1"/>
  <c r="R5"/>
  <c r="R6"/>
  <c r="R7"/>
  <c r="R8"/>
  <c r="R9"/>
  <c r="R10"/>
  <c r="R11"/>
  <c r="R12"/>
  <c r="R13"/>
  <c r="Q5"/>
  <c r="Q13"/>
  <c r="Q6"/>
  <c r="Q7"/>
  <c r="Q8"/>
  <c r="Q9"/>
  <c r="Q10"/>
  <c r="Q11"/>
  <c r="Q12"/>
  <c r="I7" i="2" l="1"/>
  <c r="I8"/>
  <c r="I6"/>
  <c r="I4"/>
  <c r="I5"/>
  <c r="I3"/>
  <c r="Q14" i="1"/>
  <c r="G9" i="2" l="1"/>
</calcChain>
</file>

<file path=xl/sharedStrings.xml><?xml version="1.0" encoding="utf-8"?>
<sst xmlns="http://schemas.openxmlformats.org/spreadsheetml/2006/main" count="59" uniqueCount="31">
  <si>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</si>
  <si>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</si>
  <si>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</si>
  <si>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</si>
  <si>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</si>
  <si>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</si>
  <si>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</si>
  <si>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</si>
  <si>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</si>
  <si>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</si>
  <si>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</si>
  <si>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Order</t>
  </si>
  <si>
    <t>Distance</t>
  </si>
  <si>
    <t>Total</t>
  </si>
  <si>
    <t>City</t>
  </si>
  <si>
    <t>No</t>
  </si>
  <si>
    <t>Due date</t>
  </si>
  <si>
    <t>Days needed</t>
  </si>
  <si>
    <t>Job</t>
  </si>
  <si>
    <t xml:space="preserve">Total </t>
  </si>
  <si>
    <t>Job No</t>
  </si>
  <si>
    <t>Machine
1</t>
  </si>
  <si>
    <t>Machine 
2</t>
  </si>
  <si>
    <t>Total Days</t>
  </si>
  <si>
    <t>Due Date</t>
  </si>
  <si>
    <t>&lt;=</t>
  </si>
  <si>
    <t>"=INDEX($C$3:$G$6,2,1)"</t>
  </si>
  <si>
    <t>"=INDEX($C$3:$G$6,2,5)"</t>
  </si>
  <si>
    <t>Example</t>
  </si>
  <si>
    <t>"=INDEX($C$3:$G$6,3,2)"</t>
    <phoneticPr fontId="2" type="noConversion"/>
  </si>
  <si>
    <t>"=INDEX($C$3:$G$6,1,2)"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</si>
</sst>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1" xfId="0" applyFont="1" applyBorder="1"/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2" xfId="0" applyFont="1" applyFill="1" applyBorder="1"/>
    <xf numFmtId="0" fontId="0" fillId="0" borderId="9" xfId="0" applyFill="1" applyBorder="1"/>
    <xf numFmtId="0" fontId="0" fillId="0" borderId="4" xfId="0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3"/>
  <sheetViews>
    <sheetView workbookViewId="0">
      <selection activeCell="J14" sqref="J14"/>
    </sheetView>
  </sheetViews>
  <sheetFormatPr defaultRowHeight="13.5"/>
  <cols>
    <col min="8" max="8" width="9.125" style="5"/>
    <col min="9" max="9" width="10.625" style="5" customWidth="1"/>
    <col min="10" max="10" width="24.625" style="5" customWidth="1"/>
    <col min="11" max="14" width="9.125" style="5"/>
  </cols>
  <sheetData>
    <row r="2" spans="2:14">
      <c r="B2" s="15" t="s">
        <v>15</v>
      </c>
      <c r="C2" s="15" t="s">
        <v>14</v>
      </c>
      <c r="D2" s="20" t="s">
        <v>0</v>
      </c>
      <c r="E2" s="20" t="s">
        <v>1</v>
      </c>
      <c r="F2" s="20" t="s">
        <v>2</v>
      </c>
      <c r="G2" s="16" t="s">
        <v>3</v>
      </c>
      <c r="H2" s="26"/>
      <c r="I2" s="27" t="s">
        <v>28</v>
      </c>
      <c r="J2" s="3"/>
      <c r="K2" s="26"/>
      <c r="L2" s="26"/>
      <c r="M2" s="26"/>
      <c r="N2" s="26"/>
    </row>
    <row r="3" spans="2:14">
      <c r="B3" s="11">
        <v>1</v>
      </c>
      <c r="C3" s="21" t="s">
        <v>0</v>
      </c>
      <c r="D3" s="5">
        <v>0</v>
      </c>
      <c r="E3" s="5">
        <v>983</v>
      </c>
      <c r="F3" s="5">
        <v>1815</v>
      </c>
      <c r="G3" s="6">
        <v>1991</v>
      </c>
      <c r="I3" s="1">
        <f>INDEX($C$3:$G$6,1,2)</f>
        <v>0</v>
      </c>
      <c r="J3" s="29" t="s">
        <v>30</v>
      </c>
    </row>
    <row r="4" spans="2:14">
      <c r="B4" s="11">
        <v>2</v>
      </c>
      <c r="C4" s="21" t="s">
        <v>1</v>
      </c>
      <c r="D4" s="5">
        <v>983</v>
      </c>
      <c r="E4" s="5">
        <v>0</v>
      </c>
      <c r="F4" s="5">
        <v>1205</v>
      </c>
      <c r="G4" s="6">
        <v>1050</v>
      </c>
      <c r="I4" s="4" t="str">
        <f>INDEX($C$3:$G$6,2,1)</f>
        <v>Chicago</v>
      </c>
      <c r="J4" s="6" t="s">
        <v>26</v>
      </c>
    </row>
    <row r="5" spans="2:14">
      <c r="B5" s="11">
        <v>3</v>
      </c>
      <c r="C5" s="21" t="s">
        <v>2</v>
      </c>
      <c r="D5" s="5">
        <v>1815</v>
      </c>
      <c r="E5" s="5">
        <v>1205</v>
      </c>
      <c r="F5" s="5">
        <v>0</v>
      </c>
      <c r="G5" s="6">
        <v>801</v>
      </c>
      <c r="I5" s="4">
        <f>INDEX($C$3:$G$6,2,5)</f>
        <v>1050</v>
      </c>
      <c r="J5" s="6" t="s">
        <v>27</v>
      </c>
    </row>
    <row r="6" spans="2:14">
      <c r="B6" s="12">
        <v>4</v>
      </c>
      <c r="C6" s="22" t="s">
        <v>3</v>
      </c>
      <c r="D6" s="8">
        <v>1991</v>
      </c>
      <c r="E6" s="8">
        <v>1050</v>
      </c>
      <c r="F6" s="8">
        <v>801</v>
      </c>
      <c r="G6" s="9">
        <v>0</v>
      </c>
      <c r="I6" s="7">
        <f>INDEX($C$3:$G$6,3,2)</f>
        <v>1815</v>
      </c>
      <c r="J6" s="28" t="s">
        <v>29</v>
      </c>
    </row>
    <row r="7" spans="2:14" s="5" customFormat="1">
      <c r="C7" s="26"/>
    </row>
    <row r="8" spans="2:14" s="5" customFormat="1">
      <c r="C8" s="26"/>
    </row>
    <row r="9" spans="2:14" s="5" customFormat="1">
      <c r="C9" s="26"/>
    </row>
    <row r="10" spans="2:14" s="5" customFormat="1">
      <c r="C10" s="26"/>
    </row>
    <row r="11" spans="2:14" s="5" customFormat="1">
      <c r="C11" s="26"/>
    </row>
    <row r="12" spans="2:14" s="5" customFormat="1">
      <c r="C12" s="26"/>
    </row>
    <row r="13" spans="2:14" s="5" customFormat="1">
      <c r="C13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R14"/>
  <sheetViews>
    <sheetView workbookViewId="0">
      <selection activeCell="M22" sqref="M22"/>
    </sheetView>
  </sheetViews>
  <sheetFormatPr defaultRowHeight="13.5"/>
  <cols>
    <col min="1" max="1" width="4.125" customWidth="1"/>
    <col min="2" max="2" width="4.625" customWidth="1"/>
    <col min="3" max="3" width="9.75" customWidth="1"/>
    <col min="5" max="5" width="9" customWidth="1"/>
    <col min="12" max="12" width="10.75" customWidth="1"/>
    <col min="18" max="18" width="9.625" customWidth="1"/>
  </cols>
  <sheetData>
    <row r="2" spans="2:18">
      <c r="B2" s="15" t="s">
        <v>15</v>
      </c>
      <c r="C2" s="15" t="s">
        <v>14</v>
      </c>
      <c r="D2" s="20" t="s">
        <v>0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7</v>
      </c>
      <c r="L2" s="20" t="s">
        <v>8</v>
      </c>
      <c r="M2" s="20" t="s">
        <v>9</v>
      </c>
      <c r="N2" s="16" t="s">
        <v>10</v>
      </c>
      <c r="P2" s="15" t="s">
        <v>11</v>
      </c>
      <c r="Q2" s="16" t="s">
        <v>12</v>
      </c>
      <c r="R2" s="15" t="s">
        <v>14</v>
      </c>
    </row>
    <row r="3" spans="2:18">
      <c r="B3" s="11">
        <v>1</v>
      </c>
      <c r="C3" s="21" t="s">
        <v>0</v>
      </c>
      <c r="D3" s="5">
        <v>0</v>
      </c>
      <c r="E3" s="5">
        <v>983</v>
      </c>
      <c r="F3" s="5">
        <v>1815</v>
      </c>
      <c r="G3" s="5">
        <v>1991</v>
      </c>
      <c r="H3" s="5">
        <v>3036</v>
      </c>
      <c r="I3" s="5">
        <v>1539</v>
      </c>
      <c r="J3" s="5">
        <v>213</v>
      </c>
      <c r="K3" s="5">
        <v>2664</v>
      </c>
      <c r="L3" s="5">
        <v>792</v>
      </c>
      <c r="M3" s="5">
        <v>2385</v>
      </c>
      <c r="N3" s="6">
        <v>2612</v>
      </c>
      <c r="P3" s="17">
        <v>10</v>
      </c>
      <c r="Q3" s="3">
        <f>INDEX($D$3:$N$13,$P13,$P3)</f>
        <v>817</v>
      </c>
      <c r="R3" s="13" t="str">
        <f>VLOOKUP($P3,$B$3:$C$13,2,FALSE)</f>
        <v>SF</v>
      </c>
    </row>
    <row r="4" spans="2:18">
      <c r="B4" s="11">
        <v>2</v>
      </c>
      <c r="C4" s="21" t="s">
        <v>1</v>
      </c>
      <c r="D4" s="5">
        <v>983</v>
      </c>
      <c r="E4" s="5">
        <v>0</v>
      </c>
      <c r="F4" s="5">
        <v>1205</v>
      </c>
      <c r="G4" s="5">
        <v>1050</v>
      </c>
      <c r="H4" s="5">
        <v>2112</v>
      </c>
      <c r="I4" s="5">
        <v>1390</v>
      </c>
      <c r="J4" s="5">
        <v>840</v>
      </c>
      <c r="K4" s="5">
        <v>1729</v>
      </c>
      <c r="L4" s="5">
        <v>457</v>
      </c>
      <c r="M4" s="5">
        <v>2212</v>
      </c>
      <c r="N4" s="6">
        <v>2052</v>
      </c>
      <c r="P4" s="18">
        <v>5</v>
      </c>
      <c r="Q4" s="6">
        <f>INDEX($D$3:$N$13,$P3,$P4)</f>
        <v>403</v>
      </c>
      <c r="R4" s="11" t="str">
        <f t="shared" ref="R4:R13" si="0">VLOOKUP($P4,$B$3:$C$13,2,FALSE)</f>
        <v>LA</v>
      </c>
    </row>
    <row r="5" spans="2:18">
      <c r="B5" s="11">
        <v>3</v>
      </c>
      <c r="C5" s="21" t="s">
        <v>2</v>
      </c>
      <c r="D5" s="5">
        <v>1815</v>
      </c>
      <c r="E5" s="5">
        <v>1205</v>
      </c>
      <c r="F5" s="5">
        <v>0</v>
      </c>
      <c r="G5" s="5">
        <v>801</v>
      </c>
      <c r="H5" s="5">
        <v>1425</v>
      </c>
      <c r="I5" s="5">
        <v>1332</v>
      </c>
      <c r="J5" s="5">
        <v>1604</v>
      </c>
      <c r="K5" s="5">
        <v>1027</v>
      </c>
      <c r="L5" s="5">
        <v>1237</v>
      </c>
      <c r="M5" s="5">
        <v>1765</v>
      </c>
      <c r="N5" s="6">
        <v>2404</v>
      </c>
      <c r="P5" s="18">
        <v>8</v>
      </c>
      <c r="Q5" s="6">
        <f t="shared" ref="Q5:Q13" si="1">INDEX($D$3:$N$13,$P4,$P5)</f>
        <v>398</v>
      </c>
      <c r="R5" s="11" t="str">
        <f t="shared" si="0"/>
        <v>Phoenix</v>
      </c>
    </row>
    <row r="6" spans="2:18">
      <c r="B6" s="11">
        <v>4</v>
      </c>
      <c r="C6" s="21" t="s">
        <v>3</v>
      </c>
      <c r="D6" s="5">
        <v>1991</v>
      </c>
      <c r="E6" s="5">
        <v>1050</v>
      </c>
      <c r="F6" s="5">
        <v>801</v>
      </c>
      <c r="G6" s="5">
        <v>0</v>
      </c>
      <c r="H6" s="5">
        <v>1174</v>
      </c>
      <c r="I6" s="5">
        <v>1332</v>
      </c>
      <c r="J6" s="5">
        <v>1780</v>
      </c>
      <c r="K6" s="5">
        <v>836</v>
      </c>
      <c r="L6" s="5">
        <v>1411</v>
      </c>
      <c r="M6" s="5">
        <v>1765</v>
      </c>
      <c r="N6" s="6">
        <v>1373</v>
      </c>
      <c r="P6" s="18">
        <v>3</v>
      </c>
      <c r="Q6" s="6">
        <f t="shared" si="1"/>
        <v>1027</v>
      </c>
      <c r="R6" s="11" t="str">
        <f t="shared" si="0"/>
        <v>Dallas</v>
      </c>
    </row>
    <row r="7" spans="2:18">
      <c r="B7" s="11">
        <v>5</v>
      </c>
      <c r="C7" s="21" t="s">
        <v>4</v>
      </c>
      <c r="D7" s="5">
        <v>3036</v>
      </c>
      <c r="E7" s="5">
        <v>2112</v>
      </c>
      <c r="F7" s="5">
        <v>1425</v>
      </c>
      <c r="G7" s="5">
        <v>1174</v>
      </c>
      <c r="H7" s="5">
        <v>0</v>
      </c>
      <c r="I7" s="5">
        <v>2757</v>
      </c>
      <c r="J7" s="5">
        <v>2825</v>
      </c>
      <c r="K7" s="5">
        <v>398</v>
      </c>
      <c r="L7" s="5">
        <v>2456</v>
      </c>
      <c r="M7" s="5">
        <v>403</v>
      </c>
      <c r="N7" s="6">
        <v>1909</v>
      </c>
      <c r="P7" s="18">
        <v>6</v>
      </c>
      <c r="Q7" s="6">
        <f t="shared" si="1"/>
        <v>1332</v>
      </c>
      <c r="R7" s="11" t="str">
        <f t="shared" si="0"/>
        <v>Miami</v>
      </c>
    </row>
    <row r="8" spans="2:18">
      <c r="B8" s="11">
        <v>6</v>
      </c>
      <c r="C8" s="21" t="s">
        <v>5</v>
      </c>
      <c r="D8" s="5">
        <v>1539</v>
      </c>
      <c r="E8" s="5">
        <v>1390</v>
      </c>
      <c r="F8" s="5">
        <v>1332</v>
      </c>
      <c r="G8" s="5">
        <v>1332</v>
      </c>
      <c r="H8" s="5">
        <v>2757</v>
      </c>
      <c r="I8" s="5">
        <v>0</v>
      </c>
      <c r="J8" s="5">
        <v>1258</v>
      </c>
      <c r="K8" s="5">
        <v>2359</v>
      </c>
      <c r="L8" s="5">
        <v>1250</v>
      </c>
      <c r="M8" s="5">
        <v>3097</v>
      </c>
      <c r="N8" s="6">
        <v>3389</v>
      </c>
      <c r="P8" s="18">
        <v>1</v>
      </c>
      <c r="Q8" s="6">
        <f t="shared" si="1"/>
        <v>1539</v>
      </c>
      <c r="R8" s="11" t="str">
        <f t="shared" si="0"/>
        <v>Boston</v>
      </c>
    </row>
    <row r="9" spans="2:18">
      <c r="B9" s="11">
        <v>7</v>
      </c>
      <c r="C9" s="21" t="s">
        <v>6</v>
      </c>
      <c r="D9" s="5">
        <v>213</v>
      </c>
      <c r="E9" s="5">
        <v>840</v>
      </c>
      <c r="F9" s="5">
        <v>1604</v>
      </c>
      <c r="G9" s="5">
        <v>1780</v>
      </c>
      <c r="H9" s="5">
        <v>2825</v>
      </c>
      <c r="I9" s="5">
        <v>1258</v>
      </c>
      <c r="J9" s="5">
        <v>0</v>
      </c>
      <c r="K9" s="5">
        <v>2442</v>
      </c>
      <c r="L9" s="5">
        <v>386</v>
      </c>
      <c r="M9" s="5">
        <v>3036</v>
      </c>
      <c r="N9" s="6">
        <v>2900</v>
      </c>
      <c r="P9" s="18">
        <v>7</v>
      </c>
      <c r="Q9" s="6">
        <f t="shared" si="1"/>
        <v>213</v>
      </c>
      <c r="R9" s="11" t="str">
        <f t="shared" si="0"/>
        <v>NY</v>
      </c>
    </row>
    <row r="10" spans="2:18">
      <c r="B10" s="11">
        <v>8</v>
      </c>
      <c r="C10" s="21" t="s">
        <v>7</v>
      </c>
      <c r="D10" s="5">
        <v>2664</v>
      </c>
      <c r="E10" s="5">
        <v>1729</v>
      </c>
      <c r="F10" s="5">
        <v>1027</v>
      </c>
      <c r="G10" s="5">
        <v>836</v>
      </c>
      <c r="H10" s="5">
        <v>398</v>
      </c>
      <c r="I10" s="5">
        <v>2359</v>
      </c>
      <c r="J10" s="5">
        <v>2442</v>
      </c>
      <c r="K10" s="5">
        <v>0</v>
      </c>
      <c r="L10" s="5">
        <v>2073</v>
      </c>
      <c r="M10" s="5">
        <v>800</v>
      </c>
      <c r="N10" s="6">
        <v>1482</v>
      </c>
      <c r="P10" s="18">
        <v>9</v>
      </c>
      <c r="Q10" s="6">
        <f t="shared" si="1"/>
        <v>386</v>
      </c>
      <c r="R10" s="11" t="str">
        <f t="shared" si="0"/>
        <v>Pittsburgh</v>
      </c>
    </row>
    <row r="11" spans="2:18">
      <c r="B11" s="11">
        <v>9</v>
      </c>
      <c r="C11" s="21" t="s">
        <v>8</v>
      </c>
      <c r="D11" s="5">
        <v>792</v>
      </c>
      <c r="E11" s="5">
        <v>457</v>
      </c>
      <c r="F11" s="5">
        <v>1237</v>
      </c>
      <c r="G11" s="5">
        <v>1411</v>
      </c>
      <c r="H11" s="5">
        <v>2456</v>
      </c>
      <c r="I11" s="5">
        <v>1250</v>
      </c>
      <c r="J11" s="5">
        <v>386</v>
      </c>
      <c r="K11" s="5">
        <v>2073</v>
      </c>
      <c r="L11" s="5">
        <v>0</v>
      </c>
      <c r="M11" s="5">
        <v>2653</v>
      </c>
      <c r="N11" s="6">
        <v>2517</v>
      </c>
      <c r="P11" s="18">
        <v>2</v>
      </c>
      <c r="Q11" s="6">
        <f t="shared" si="1"/>
        <v>457</v>
      </c>
      <c r="R11" s="11" t="str">
        <f t="shared" si="0"/>
        <v>Chicago</v>
      </c>
    </row>
    <row r="12" spans="2:18">
      <c r="B12" s="11">
        <v>10</v>
      </c>
      <c r="C12" s="21" t="s">
        <v>9</v>
      </c>
      <c r="D12" s="5">
        <v>2385</v>
      </c>
      <c r="E12" s="5">
        <v>2212</v>
      </c>
      <c r="F12" s="5">
        <v>1765</v>
      </c>
      <c r="G12" s="5">
        <v>1765</v>
      </c>
      <c r="H12" s="5">
        <v>403</v>
      </c>
      <c r="I12" s="5">
        <v>3097</v>
      </c>
      <c r="J12" s="5">
        <v>3036</v>
      </c>
      <c r="K12" s="5">
        <v>800</v>
      </c>
      <c r="L12" s="5">
        <v>2653</v>
      </c>
      <c r="M12" s="5">
        <v>0</v>
      </c>
      <c r="N12" s="6">
        <v>817</v>
      </c>
      <c r="P12" s="18">
        <v>4</v>
      </c>
      <c r="Q12" s="6">
        <f t="shared" si="1"/>
        <v>1050</v>
      </c>
      <c r="R12" s="11" t="str">
        <f t="shared" si="0"/>
        <v>Denver</v>
      </c>
    </row>
    <row r="13" spans="2:18">
      <c r="B13" s="12">
        <v>11</v>
      </c>
      <c r="C13" s="22" t="s">
        <v>10</v>
      </c>
      <c r="D13" s="8">
        <v>2612</v>
      </c>
      <c r="E13" s="8">
        <v>2052</v>
      </c>
      <c r="F13" s="8">
        <v>2404</v>
      </c>
      <c r="G13" s="8">
        <v>1373</v>
      </c>
      <c r="H13" s="8">
        <v>1909</v>
      </c>
      <c r="I13" s="8">
        <v>3389</v>
      </c>
      <c r="J13" s="8">
        <v>2900</v>
      </c>
      <c r="K13" s="8">
        <v>1482</v>
      </c>
      <c r="L13" s="8">
        <v>2517</v>
      </c>
      <c r="M13" s="8">
        <v>817</v>
      </c>
      <c r="N13" s="9">
        <v>0</v>
      </c>
      <c r="P13" s="19">
        <v>11</v>
      </c>
      <c r="Q13" s="9">
        <f t="shared" si="1"/>
        <v>1373</v>
      </c>
      <c r="R13" s="12" t="str">
        <f t="shared" si="0"/>
        <v>Seattle</v>
      </c>
    </row>
    <row r="14" spans="2:18">
      <c r="P14" s="15" t="s">
        <v>13</v>
      </c>
      <c r="Q14" s="23">
        <f>SUM(Q3:Q13)</f>
        <v>8995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9"/>
  <sheetViews>
    <sheetView tabSelected="1" workbookViewId="0">
      <selection activeCell="H18" sqref="H18"/>
    </sheetView>
  </sheetViews>
  <sheetFormatPr defaultRowHeight="13.5"/>
  <cols>
    <col min="2" max="2" width="5.25" style="14" customWidth="1"/>
    <col min="3" max="3" width="13.875" customWidth="1"/>
    <col min="4" max="4" width="9.875" customWidth="1"/>
    <col min="5" max="5" width="8.125" customWidth="1"/>
    <col min="8" max="8" width="14" customWidth="1"/>
    <col min="9" max="9" width="11.875" customWidth="1"/>
    <col min="10" max="10" width="7.25" style="24" customWidth="1"/>
  </cols>
  <sheetData>
    <row r="2" spans="2:11">
      <c r="B2" s="25" t="s">
        <v>18</v>
      </c>
      <c r="C2" s="20" t="s">
        <v>17</v>
      </c>
      <c r="D2" s="16" t="s">
        <v>16</v>
      </c>
      <c r="E2" s="5"/>
      <c r="F2" s="30" t="s">
        <v>21</v>
      </c>
      <c r="G2" s="15" t="s">
        <v>20</v>
      </c>
      <c r="H2" s="15" t="s">
        <v>17</v>
      </c>
      <c r="I2" s="15" t="s">
        <v>23</v>
      </c>
      <c r="K2" s="15" t="s">
        <v>24</v>
      </c>
    </row>
    <row r="3" spans="2:11">
      <c r="B3" s="18">
        <v>1</v>
      </c>
      <c r="C3" s="5">
        <v>9</v>
      </c>
      <c r="D3" s="6">
        <v>32</v>
      </c>
      <c r="E3" s="5"/>
      <c r="F3" s="31"/>
      <c r="G3" s="13">
        <v>2</v>
      </c>
      <c r="H3" s="2">
        <f>VLOOKUP($G3,$B$3:$C$8,2,FALSE)</f>
        <v>7</v>
      </c>
      <c r="I3" s="3">
        <f>$H$3</f>
        <v>7</v>
      </c>
      <c r="J3" s="24" t="s">
        <v>25</v>
      </c>
      <c r="K3" s="13">
        <f>VLOOKUP($G3,$B$3:$D$8,3,FALSE)</f>
        <v>29</v>
      </c>
    </row>
    <row r="4" spans="2:11">
      <c r="B4" s="18">
        <v>2</v>
      </c>
      <c r="C4" s="5">
        <v>7</v>
      </c>
      <c r="D4" s="6">
        <v>29</v>
      </c>
      <c r="E4" s="5"/>
      <c r="F4" s="31"/>
      <c r="G4" s="11">
        <v>3</v>
      </c>
      <c r="H4" s="5">
        <f>VLOOKUP($G4,$B$3:$C$8,2,FALSE)</f>
        <v>8</v>
      </c>
      <c r="I4" s="6">
        <f>SUM($H$3:$H4)</f>
        <v>15</v>
      </c>
      <c r="J4" s="24" t="s">
        <v>25</v>
      </c>
      <c r="K4" s="11">
        <f>VLOOKUP($G4,$B$3:$D$8,3,FALSE)</f>
        <v>22</v>
      </c>
    </row>
    <row r="5" spans="2:11">
      <c r="B5" s="18">
        <v>3</v>
      </c>
      <c r="C5" s="5">
        <v>8</v>
      </c>
      <c r="D5" s="6">
        <v>22</v>
      </c>
      <c r="E5" s="5"/>
      <c r="F5" s="31"/>
      <c r="G5" s="12">
        <v>6</v>
      </c>
      <c r="H5" s="8">
        <f>VLOOKUP($G5,$B$3:$C$8,2,FALSE)</f>
        <v>6</v>
      </c>
      <c r="I5" s="9">
        <f>SUM($H$3:$H5)</f>
        <v>21</v>
      </c>
      <c r="J5" s="24" t="s">
        <v>25</v>
      </c>
      <c r="K5" s="12">
        <f>VLOOKUP($G5,$B$3:$D$8,3,FALSE)</f>
        <v>28</v>
      </c>
    </row>
    <row r="6" spans="2:11">
      <c r="B6" s="18">
        <v>4</v>
      </c>
      <c r="C6" s="5">
        <v>18</v>
      </c>
      <c r="D6" s="6">
        <v>21</v>
      </c>
      <c r="E6" s="5"/>
      <c r="F6" s="32" t="s">
        <v>22</v>
      </c>
      <c r="G6" s="13">
        <v>4</v>
      </c>
      <c r="H6" s="5">
        <f>VLOOKUP($G6,$B$3:$C$8,2,FALSE)</f>
        <v>18</v>
      </c>
      <c r="I6" s="6">
        <f>H$6</f>
        <v>18</v>
      </c>
      <c r="J6" s="24" t="s">
        <v>25</v>
      </c>
      <c r="K6" s="11">
        <f>VLOOKUP($G6,$B$3:$D$8,3,FALSE)</f>
        <v>21</v>
      </c>
    </row>
    <row r="7" spans="2:11">
      <c r="B7" s="18">
        <v>5</v>
      </c>
      <c r="C7" s="5">
        <v>9</v>
      </c>
      <c r="D7" s="6">
        <v>37</v>
      </c>
      <c r="E7" s="5"/>
      <c r="F7" s="33"/>
      <c r="G7" s="11">
        <v>1</v>
      </c>
      <c r="H7" s="5">
        <f>VLOOKUP($G7,$B$3:$C$8,2,FALSE)</f>
        <v>9</v>
      </c>
      <c r="I7" s="6">
        <f>SUM($H$6:$H7)</f>
        <v>27</v>
      </c>
      <c r="J7" s="24" t="s">
        <v>25</v>
      </c>
      <c r="K7" s="11">
        <f>VLOOKUP($G7,$B$3:$D$8,3,FALSE)</f>
        <v>32</v>
      </c>
    </row>
    <row r="8" spans="2:11">
      <c r="B8" s="19">
        <v>6</v>
      </c>
      <c r="C8" s="8">
        <v>6</v>
      </c>
      <c r="D8" s="9">
        <v>28</v>
      </c>
      <c r="E8" s="5"/>
      <c r="F8" s="34"/>
      <c r="G8" s="12">
        <v>5</v>
      </c>
      <c r="H8" s="8">
        <f>VLOOKUP($G8,$B$3:$C$8,2,FALSE)</f>
        <v>9</v>
      </c>
      <c r="I8" s="9">
        <f>SUM($H$6:$H8)</f>
        <v>36</v>
      </c>
      <c r="J8" s="24" t="s">
        <v>25</v>
      </c>
      <c r="K8" s="12">
        <f>VLOOKUP($G8,$B$3:$D$8,3,FALSE)</f>
        <v>37</v>
      </c>
    </row>
    <row r="9" spans="2:11">
      <c r="F9" s="15" t="s">
        <v>19</v>
      </c>
      <c r="G9" s="10">
        <f>MAX(I5,I8)</f>
        <v>36</v>
      </c>
    </row>
  </sheetData>
  <mergeCells count="2">
    <mergeCell ref="F2:F5"/>
    <mergeCell ref="F6:F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 Function</vt:lpstr>
      <vt:lpstr>Case 1</vt:lpstr>
      <vt:lpstr>Case 2</vt:lpstr>
    </vt:vector>
  </TitlesOfParts>
  <Company>Covance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Covance</dc:creator>
  <cp:lastModifiedBy>微软用户</cp:lastModifiedBy>
  <dcterms:created xsi:type="dcterms:W3CDTF">2016-10-20T05:39:04Z</dcterms:created>
  <dcterms:modified xsi:type="dcterms:W3CDTF">2016-10-20T14:36:48Z</dcterms:modified>
</cp:coreProperties>
</file>